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200" windowHeight="10995" firstSheet="1" activeTab="1"/>
  </bookViews>
  <sheets>
    <sheet name="Dati" sheetId="1" state="hidden" r:id="rId1"/>
    <sheet name="UK" sheetId="3" r:id="rId2"/>
  </sheets>
  <definedNames>
    <definedName name="_xlnm.Print_Titles" localSheetId="1">UK!$13:$15</definedName>
  </definedNames>
  <calcPr calcId="152511"/>
</workbook>
</file>

<file path=xl/calcChain.xml><?xml version="1.0" encoding="utf-8"?>
<calcChain xmlns="http://schemas.openxmlformats.org/spreadsheetml/2006/main">
  <c r="P59" i="3"/>
  <c r="P60"/>
  <c r="K18" l="1"/>
  <c r="K60"/>
  <c r="O115"/>
  <c r="O114"/>
  <c r="O92"/>
  <c r="O93"/>
  <c r="O94"/>
  <c r="O95"/>
  <c r="O96"/>
  <c r="O97"/>
  <c r="O98"/>
  <c r="O99"/>
  <c r="O100"/>
  <c r="O101"/>
  <c r="O102"/>
  <c r="O103"/>
  <c r="O104"/>
  <c r="O105"/>
  <c r="O106"/>
  <c r="O107"/>
  <c r="O108"/>
  <c r="O109"/>
  <c r="O110"/>
  <c r="O111"/>
  <c r="O112"/>
  <c r="O91"/>
  <c r="O77"/>
  <c r="O78"/>
  <c r="O79"/>
  <c r="O80"/>
  <c r="O81"/>
  <c r="O82"/>
  <c r="O83"/>
  <c r="O84"/>
  <c r="O85"/>
  <c r="O86"/>
  <c r="O87"/>
  <c r="O88"/>
  <c r="O76"/>
  <c r="O54"/>
  <c r="O55"/>
  <c r="O56"/>
  <c r="O57"/>
  <c r="O58"/>
  <c r="O59"/>
  <c r="O60"/>
  <c r="O61"/>
  <c r="O62"/>
  <c r="O63"/>
  <c r="O64"/>
  <c r="O65"/>
  <c r="O66"/>
  <c r="O67"/>
  <c r="O68"/>
  <c r="O69"/>
  <c r="O70"/>
  <c r="O71"/>
  <c r="O72"/>
  <c r="O73"/>
  <c r="O53"/>
  <c r="O38"/>
  <c r="O39"/>
  <c r="O40"/>
  <c r="O41"/>
  <c r="O42"/>
  <c r="O43"/>
  <c r="O44"/>
  <c r="O45"/>
  <c r="O46"/>
  <c r="O47"/>
  <c r="O48"/>
  <c r="O49"/>
  <c r="O50"/>
  <c r="O37"/>
  <c r="O19"/>
  <c r="O20"/>
  <c r="O21"/>
  <c r="O22"/>
  <c r="O23"/>
  <c r="O24"/>
  <c r="O25"/>
  <c r="O26"/>
  <c r="O27"/>
  <c r="O28"/>
  <c r="O29"/>
  <c r="O30"/>
  <c r="O31"/>
  <c r="O32"/>
  <c r="O33"/>
  <c r="O34"/>
  <c r="O18"/>
  <c r="N115"/>
  <c r="N114"/>
  <c r="N92"/>
  <c r="N93"/>
  <c r="N94"/>
  <c r="N95"/>
  <c r="N96"/>
  <c r="N97"/>
  <c r="N98"/>
  <c r="N99"/>
  <c r="N100"/>
  <c r="N101"/>
  <c r="N102"/>
  <c r="N103"/>
  <c r="N104"/>
  <c r="N105"/>
  <c r="N106"/>
  <c r="N107"/>
  <c r="N108"/>
  <c r="N109"/>
  <c r="N110"/>
  <c r="N111"/>
  <c r="N112"/>
  <c r="N91"/>
  <c r="N77"/>
  <c r="N78"/>
  <c r="N79"/>
  <c r="N80"/>
  <c r="N81"/>
  <c r="N82"/>
  <c r="N83"/>
  <c r="N84"/>
  <c r="N85"/>
  <c r="N86"/>
  <c r="N87"/>
  <c r="N88"/>
  <c r="N76"/>
  <c r="N54"/>
  <c r="N55"/>
  <c r="N56"/>
  <c r="N57"/>
  <c r="N58"/>
  <c r="N59"/>
  <c r="N60"/>
  <c r="N61"/>
  <c r="N62"/>
  <c r="N63"/>
  <c r="N64"/>
  <c r="N65"/>
  <c r="N66"/>
  <c r="N67"/>
  <c r="N68"/>
  <c r="N69"/>
  <c r="N70"/>
  <c r="N71"/>
  <c r="N72"/>
  <c r="N73"/>
  <c r="N53"/>
  <c r="N38"/>
  <c r="N39"/>
  <c r="N40"/>
  <c r="N41"/>
  <c r="N42"/>
  <c r="N43"/>
  <c r="N44"/>
  <c r="N45"/>
  <c r="N46"/>
  <c r="N47"/>
  <c r="N48"/>
  <c r="N49"/>
  <c r="N50"/>
  <c r="N37"/>
  <c r="N19"/>
  <c r="N20"/>
  <c r="N21"/>
  <c r="N22"/>
  <c r="N23"/>
  <c r="N24"/>
  <c r="N25"/>
  <c r="N26"/>
  <c r="N27"/>
  <c r="N28"/>
  <c r="N29"/>
  <c r="N30"/>
  <c r="N31"/>
  <c r="N32"/>
  <c r="N33"/>
  <c r="N34"/>
  <c r="N18"/>
  <c r="M98"/>
  <c r="L18"/>
  <c r="H18"/>
  <c r="M18" s="1"/>
  <c r="L112"/>
  <c r="N116" l="1"/>
  <c r="O116"/>
  <c r="L60"/>
  <c r="H60"/>
  <c r="H62"/>
  <c r="M62" s="1"/>
  <c r="L62"/>
  <c r="H83"/>
  <c r="M83" s="1"/>
  <c r="L76"/>
  <c r="H19"/>
  <c r="H20"/>
  <c r="H21"/>
  <c r="H22"/>
  <c r="H23"/>
  <c r="H24"/>
  <c r="H25"/>
  <c r="H26"/>
  <c r="H27"/>
  <c r="H28"/>
  <c r="H29"/>
  <c r="H30"/>
  <c r="H31"/>
  <c r="H32"/>
  <c r="H33"/>
  <c r="H34"/>
  <c r="H37"/>
  <c r="H38"/>
  <c r="H39"/>
  <c r="H40"/>
  <c r="H41"/>
  <c r="H42"/>
  <c r="H43"/>
  <c r="H44"/>
  <c r="H45"/>
  <c r="H46"/>
  <c r="H47"/>
  <c r="H48"/>
  <c r="H49"/>
  <c r="H50"/>
  <c r="H53"/>
  <c r="H54"/>
  <c r="H55"/>
  <c r="H56"/>
  <c r="M56" s="1"/>
  <c r="H57"/>
  <c r="M57" s="1"/>
  <c r="H58"/>
  <c r="H59"/>
  <c r="H61"/>
  <c r="H63"/>
  <c r="H64"/>
  <c r="H65"/>
  <c r="H66"/>
  <c r="M66" s="1"/>
  <c r="H67"/>
  <c r="H68"/>
  <c r="M68" s="1"/>
  <c r="H69"/>
  <c r="H70"/>
  <c r="H71"/>
  <c r="H72"/>
  <c r="H73"/>
  <c r="H76"/>
  <c r="H77"/>
  <c r="H78"/>
  <c r="H79"/>
  <c r="H80"/>
  <c r="H81"/>
  <c r="H82"/>
  <c r="H84"/>
  <c r="H85"/>
  <c r="H86"/>
  <c r="H87"/>
  <c r="H88"/>
  <c r="H91"/>
  <c r="H92"/>
  <c r="H93"/>
  <c r="H94"/>
  <c r="H95"/>
  <c r="H96"/>
  <c r="H97"/>
  <c r="H99"/>
  <c r="H100"/>
  <c r="M100" s="1"/>
  <c r="H101"/>
  <c r="H102"/>
  <c r="M102" s="1"/>
  <c r="H103"/>
  <c r="H104"/>
  <c r="H105"/>
  <c r="H106"/>
  <c r="H107"/>
  <c r="M107" s="1"/>
  <c r="H108"/>
  <c r="H109"/>
  <c r="H110"/>
  <c r="H111"/>
  <c r="M111" s="1"/>
  <c r="H112"/>
  <c r="H114"/>
  <c r="H115"/>
  <c r="L86"/>
  <c r="L114"/>
  <c r="L111"/>
  <c r="L110"/>
  <c r="L108"/>
  <c r="L107"/>
  <c r="L106"/>
  <c r="L105"/>
  <c r="L101"/>
  <c r="L99"/>
  <c r="L98"/>
  <c r="L97"/>
  <c r="L94"/>
  <c r="L93"/>
  <c r="L92"/>
  <c r="L85"/>
  <c r="L83"/>
  <c r="L80"/>
  <c r="L79"/>
  <c r="L78"/>
  <c r="L77"/>
  <c r="L71"/>
  <c r="L67"/>
  <c r="L66"/>
  <c r="L65"/>
  <c r="L64"/>
  <c r="L61"/>
  <c r="L57"/>
  <c r="L56"/>
  <c r="L55"/>
  <c r="L53"/>
  <c r="L49"/>
  <c r="L48"/>
  <c r="L47"/>
  <c r="L44"/>
  <c r="L43"/>
  <c r="L41"/>
  <c r="L40"/>
  <c r="L38"/>
  <c r="L37"/>
  <c r="L34"/>
  <c r="L32"/>
  <c r="L27"/>
  <c r="L26"/>
  <c r="L21"/>
  <c r="L19"/>
  <c r="L20"/>
  <c r="L23"/>
  <c r="L29"/>
  <c r="L30"/>
  <c r="L33"/>
  <c r="L46"/>
  <c r="L50"/>
  <c r="L54"/>
  <c r="L58"/>
  <c r="L63"/>
  <c r="L72"/>
  <c r="L81"/>
  <c r="L84"/>
  <c r="L87"/>
  <c r="L91"/>
  <c r="L95"/>
  <c r="L103"/>
  <c r="L104"/>
  <c r="L115"/>
  <c r="L22"/>
  <c r="L88"/>
  <c r="L73"/>
  <c r="L109"/>
  <c r="L70"/>
  <c r="L69"/>
  <c r="L68"/>
  <c r="L59"/>
  <c r="L45"/>
  <c r="L42"/>
  <c r="L31"/>
  <c r="L28"/>
  <c r="L25"/>
  <c r="L24"/>
  <c r="C10" i="1"/>
  <c r="C11"/>
  <c r="C30" s="1"/>
  <c r="C13"/>
  <c r="C17" s="1"/>
  <c r="C27"/>
  <c r="C29"/>
  <c r="C34"/>
  <c r="A11" i="3"/>
  <c r="L96"/>
  <c r="L102"/>
  <c r="L100"/>
  <c r="L39"/>
  <c r="K105" l="1"/>
  <c r="M105"/>
  <c r="K92"/>
  <c r="M92"/>
  <c r="P92" s="1"/>
  <c r="K63"/>
  <c r="M63"/>
  <c r="K112"/>
  <c r="M112"/>
  <c r="P112" s="1"/>
  <c r="K108"/>
  <c r="M108"/>
  <c r="K104"/>
  <c r="M104"/>
  <c r="P104" s="1"/>
  <c r="K95"/>
  <c r="M95"/>
  <c r="K91"/>
  <c r="M91"/>
  <c r="P91" s="1"/>
  <c r="K85"/>
  <c r="M85"/>
  <c r="K80"/>
  <c r="M80"/>
  <c r="P80" s="1"/>
  <c r="K76"/>
  <c r="M76"/>
  <c r="K70"/>
  <c r="M70"/>
  <c r="P70" s="1"/>
  <c r="K61"/>
  <c r="M61"/>
  <c r="K50"/>
  <c r="M50"/>
  <c r="P50" s="1"/>
  <c r="K46"/>
  <c r="M46"/>
  <c r="K42"/>
  <c r="M42"/>
  <c r="P42" s="1"/>
  <c r="K38"/>
  <c r="M38"/>
  <c r="K32"/>
  <c r="M32"/>
  <c r="P32" s="1"/>
  <c r="K28"/>
  <c r="M28"/>
  <c r="K24"/>
  <c r="M24"/>
  <c r="P24" s="1"/>
  <c r="K20"/>
  <c r="M20"/>
  <c r="K114"/>
  <c r="M114"/>
  <c r="P114" s="1"/>
  <c r="K101"/>
  <c r="M101"/>
  <c r="K86"/>
  <c r="M86"/>
  <c r="P86" s="1"/>
  <c r="K77"/>
  <c r="M77"/>
  <c r="K67"/>
  <c r="M67"/>
  <c r="P67" s="1"/>
  <c r="K53"/>
  <c r="M53"/>
  <c r="K47"/>
  <c r="M47"/>
  <c r="P47" s="1"/>
  <c r="K39"/>
  <c r="M39"/>
  <c r="K33"/>
  <c r="M33"/>
  <c r="P33" s="1"/>
  <c r="K29"/>
  <c r="M29"/>
  <c r="K25"/>
  <c r="M25"/>
  <c r="P25" s="1"/>
  <c r="K103"/>
  <c r="M103"/>
  <c r="K99"/>
  <c r="M99"/>
  <c r="P99" s="1"/>
  <c r="K94"/>
  <c r="M94"/>
  <c r="K88"/>
  <c r="M88"/>
  <c r="P88" s="1"/>
  <c r="K84"/>
  <c r="M84"/>
  <c r="K79"/>
  <c r="M79"/>
  <c r="K73"/>
  <c r="M73"/>
  <c r="K69"/>
  <c r="M69"/>
  <c r="P69" s="1"/>
  <c r="K65"/>
  <c r="M65"/>
  <c r="K59"/>
  <c r="M59"/>
  <c r="K55"/>
  <c r="M55"/>
  <c r="K49"/>
  <c r="M49"/>
  <c r="P49" s="1"/>
  <c r="K45"/>
  <c r="M45"/>
  <c r="K41"/>
  <c r="M41"/>
  <c r="P41" s="1"/>
  <c r="K37"/>
  <c r="M37"/>
  <c r="K31"/>
  <c r="M31"/>
  <c r="P31" s="1"/>
  <c r="K27"/>
  <c r="M27"/>
  <c r="K23"/>
  <c r="M23"/>
  <c r="P23" s="1"/>
  <c r="K19"/>
  <c r="M19"/>
  <c r="K109"/>
  <c r="M109"/>
  <c r="P109" s="1"/>
  <c r="K96"/>
  <c r="M96"/>
  <c r="K81"/>
  <c r="M81"/>
  <c r="P81" s="1"/>
  <c r="K71"/>
  <c r="M71"/>
  <c r="K43"/>
  <c r="M43"/>
  <c r="P43" s="1"/>
  <c r="K21"/>
  <c r="M21"/>
  <c r="K115"/>
  <c r="M115"/>
  <c r="P115" s="1"/>
  <c r="K110"/>
  <c r="M110"/>
  <c r="K106"/>
  <c r="M106"/>
  <c r="P106" s="1"/>
  <c r="K97"/>
  <c r="M97"/>
  <c r="K93"/>
  <c r="M93"/>
  <c r="P93" s="1"/>
  <c r="K87"/>
  <c r="M87"/>
  <c r="K82"/>
  <c r="M82"/>
  <c r="K78"/>
  <c r="M78"/>
  <c r="K72"/>
  <c r="M72"/>
  <c r="P72" s="1"/>
  <c r="K64"/>
  <c r="M64"/>
  <c r="K58"/>
  <c r="M58"/>
  <c r="P58" s="1"/>
  <c r="K54"/>
  <c r="M54"/>
  <c r="K48"/>
  <c r="M48"/>
  <c r="P48" s="1"/>
  <c r="K44"/>
  <c r="M44"/>
  <c r="K40"/>
  <c r="M40"/>
  <c r="K34"/>
  <c r="M34"/>
  <c r="P34" s="1"/>
  <c r="K30"/>
  <c r="M30"/>
  <c r="P30" s="1"/>
  <c r="K26"/>
  <c r="M26"/>
  <c r="K22"/>
  <c r="M22"/>
  <c r="P22" s="1"/>
  <c r="M60"/>
  <c r="C12" i="1"/>
  <c r="C20"/>
  <c r="C22"/>
  <c r="P53" i="3"/>
  <c r="P105"/>
  <c r="P18"/>
  <c r="P95"/>
  <c r="P101"/>
  <c r="P28"/>
  <c r="P79"/>
  <c r="P103"/>
  <c r="P87"/>
  <c r="P62"/>
  <c r="K62"/>
  <c r="P96"/>
  <c r="L82"/>
  <c r="L116" s="1"/>
  <c r="P40"/>
  <c r="P71"/>
  <c r="P108"/>
  <c r="P77"/>
  <c r="P37"/>
  <c r="P44"/>
  <c r="P98"/>
  <c r="P65"/>
  <c r="P84"/>
  <c r="P61"/>
  <c r="P21"/>
  <c r="P26"/>
  <c r="P38"/>
  <c r="P45"/>
  <c r="P63"/>
  <c r="P73"/>
  <c r="P110"/>
  <c r="P78"/>
  <c r="P19"/>
  <c r="P20"/>
  <c r="P94"/>
  <c r="P85"/>
  <c r="P39"/>
  <c r="P27"/>
  <c r="P54"/>
  <c r="P46"/>
  <c r="P55"/>
  <c r="P97"/>
  <c r="P29"/>
  <c r="P111"/>
  <c r="P107"/>
  <c r="P56"/>
  <c r="P83"/>
  <c r="P100"/>
  <c r="P68"/>
  <c r="P66"/>
  <c r="P57"/>
  <c r="P102"/>
  <c r="P64"/>
  <c r="K111"/>
  <c r="K107"/>
  <c r="K102"/>
  <c r="K100"/>
  <c r="K68"/>
  <c r="K66"/>
  <c r="K57"/>
  <c r="K56"/>
  <c r="K83"/>
  <c r="M116" l="1"/>
  <c r="N117"/>
  <c r="P117" s="1"/>
  <c r="P76"/>
  <c r="P82"/>
  <c r="O118"/>
  <c r="P116" l="1"/>
  <c r="N118"/>
  <c r="M118"/>
  <c r="M119" s="1"/>
  <c r="P119" s="1"/>
  <c r="P118" l="1"/>
  <c r="P121" l="1"/>
  <c r="P120"/>
  <c r="P122" l="1"/>
  <c r="P123" l="1"/>
  <c r="P124"/>
</calcChain>
</file>

<file path=xl/sharedStrings.xml><?xml version="1.0" encoding="utf-8"?>
<sst xmlns="http://schemas.openxmlformats.org/spreadsheetml/2006/main" count="298" uniqueCount="144">
  <si>
    <t xml:space="preserve">Izpildītājs: </t>
  </si>
  <si>
    <t>SIA  INOVA  Reģ. nr. LV40103233035</t>
  </si>
  <si>
    <t xml:space="preserve">Būves nosaukums: </t>
  </si>
  <si>
    <t>Daudzdzīvokļu ēka</t>
  </si>
  <si>
    <t xml:space="preserve">Objekta nosaukums: </t>
  </si>
  <si>
    <t>Vienkāršota renovācija</t>
  </si>
  <si>
    <t>Objekta adrese:</t>
  </si>
  <si>
    <t>Liepāja, Dorupes 34</t>
  </si>
  <si>
    <t>Tāmes izmaksas (bez PVN):</t>
  </si>
  <si>
    <t>Tāme sastādīta 2011. gada tirgus cenās</t>
  </si>
  <si>
    <t>Tāme sastādīta 2011. gada 05. septembrī</t>
  </si>
  <si>
    <t>Platums (m)</t>
  </si>
  <si>
    <t>Dziļums (m)</t>
  </si>
  <si>
    <t>Augstums (m)</t>
  </si>
  <si>
    <t>Apbūves laukums (m²)</t>
  </si>
  <si>
    <t>Perimetrs (m)</t>
  </si>
  <si>
    <t>Fasādes laukums (m²)</t>
  </si>
  <si>
    <t>Vecie logi dzīvokļos(m²)</t>
  </si>
  <si>
    <t>Jaunie logi dzīvokļos(m²)</t>
  </si>
  <si>
    <t>Vecie logi koplietošanas telpās (m²)</t>
  </si>
  <si>
    <t>Jaunie logi koplietošanas telpās (m²)</t>
  </si>
  <si>
    <t>Logi kopā (m²)</t>
  </si>
  <si>
    <t>Lodžijas</t>
  </si>
  <si>
    <t>Cokola augstums (m)</t>
  </si>
  <si>
    <t>Cokola laukums (m²)</t>
  </si>
  <si>
    <t>Pamatu siltinājuma augstums (m)</t>
  </si>
  <si>
    <t>Pamatu siltinājuma laukums (m²)</t>
  </si>
  <si>
    <t>Ārdurvju skaits (ieskaitot kāpņu telpu, pagrabu u.c.)</t>
  </si>
  <si>
    <t>Ieejas jumtiņu skaits (gab)</t>
  </si>
  <si>
    <t>Ieejas jumtiņa platums</t>
  </si>
  <si>
    <t>Ieejas jumtiņa dziļums</t>
  </si>
  <si>
    <t>Ieejas jumtiņu platība (m²)</t>
  </si>
  <si>
    <t>Jumta kores augstums (m)</t>
  </si>
  <si>
    <t>Jumta platība</t>
  </si>
  <si>
    <t>Pamatu pēdas laukums</t>
  </si>
  <si>
    <t>Skursteņi (gab)</t>
  </si>
  <si>
    <t>Ventilācijas izvadi (gab)</t>
  </si>
  <si>
    <t>Jumta lūkas (gab)</t>
  </si>
  <si>
    <t>Radiatori</t>
  </si>
  <si>
    <t>Apkures caurules (m)</t>
  </si>
  <si>
    <t>Karstā ūdens caurules (m)</t>
  </si>
  <si>
    <t>Darba samaksas likme</t>
  </si>
  <si>
    <t>Transporta izdevumi</t>
  </si>
  <si>
    <t>Pieskaitāmie izdevumi</t>
  </si>
  <si>
    <t>Peļņa</t>
  </si>
  <si>
    <t>Nr.p.k.</t>
  </si>
  <si>
    <t>Darba nosaukums</t>
  </si>
  <si>
    <t>Mērvienība</t>
  </si>
  <si>
    <t>Daudzums</t>
  </si>
  <si>
    <t>Vienības izmaksas</t>
  </si>
  <si>
    <t>Kopā uz visu apjomu</t>
  </si>
  <si>
    <t>Laika norma, c/st.</t>
  </si>
  <si>
    <t>Kopā</t>
  </si>
  <si>
    <t>Darbietilpība, c/st.</t>
  </si>
  <si>
    <t>m</t>
  </si>
  <si>
    <t>Tiešās izmaksas</t>
  </si>
  <si>
    <t>Transporta un būvgružu deponēšanas izmaksas</t>
  </si>
  <si>
    <t>Tiešās izmaksas kopā</t>
  </si>
  <si>
    <t>kompl.</t>
  </si>
  <si>
    <t>Virsizdevumi</t>
  </si>
  <si>
    <t xml:space="preserve">Plānotā peļņa </t>
  </si>
  <si>
    <t>Kopā bez PVN</t>
  </si>
  <si>
    <t>PVN</t>
  </si>
  <si>
    <t>Kopā ar PVN</t>
  </si>
  <si>
    <t>Plastmasas PP-R/Al Fusiotherm Stabi SDR 7.4 caurule Ø50x6.9</t>
  </si>
  <si>
    <t>DN40</t>
  </si>
  <si>
    <t>Plastmasas PP-R/Al Fusiotherm Stabi SDR 7.4 caurule Ø63x8.7</t>
  </si>
  <si>
    <t>DN50</t>
  </si>
  <si>
    <t>Plastmasas PP-R/Al Fusiotherm Stabi SDR 7.4 caurules veidgabali</t>
  </si>
  <si>
    <t>kompl</t>
  </si>
  <si>
    <t>Kapara caurule Ø28x1</t>
  </si>
  <si>
    <t>DN25</t>
  </si>
  <si>
    <t>Kapara caurules veidgabali</t>
  </si>
  <si>
    <t>Izolācija Armacell TUBOLIT DG TL-28/9-DG, grūti degoša</t>
  </si>
  <si>
    <t>Izolācija Armacell TUBOLIT DG TL-50/9-DG, grūti degoša</t>
  </si>
  <si>
    <t>Izolācija Armacell TUBOLIT DG TL-64/9-DG, grūti degoša</t>
  </si>
  <si>
    <t>DN15</t>
  </si>
  <si>
    <t>gab.</t>
  </si>
  <si>
    <t>Cauruļvada stiprinājumi</t>
  </si>
  <si>
    <t>Esošo cauruļvadu demontaža</t>
  </si>
  <si>
    <t>Plastmasas PP-R/Al Fusiotherm Stabi SDR 7.4 caurule Ø32x4.5</t>
  </si>
  <si>
    <t>Kapara caurule Ø22x1</t>
  </si>
  <si>
    <t>DN20</t>
  </si>
  <si>
    <t>Izolācija Armacell TUBOLIT DG TL-22/20-DG, grūti degoša</t>
  </si>
  <si>
    <t>Izolācija Armacell TUBOLIT DG TL-28/20-DG, grūti degoša</t>
  </si>
  <si>
    <t>Izolācija Armacell TUBOLIT DG TL-35/20-DG, grūti degoša</t>
  </si>
  <si>
    <t xml:space="preserve">PP kanalizācijas caurule ar uzmavu </t>
  </si>
  <si>
    <t>DN100</t>
  </si>
  <si>
    <t>PP kanalizācijas caurules veidgabali</t>
  </si>
  <si>
    <t>Revīzija</t>
  </si>
  <si>
    <t>Kapara caurule Ø18x1</t>
  </si>
  <si>
    <t>Izolācija Armacell TUBOLIT DG TL-22/9-DG, grūti degoša</t>
  </si>
  <si>
    <t>vieta</t>
  </si>
  <si>
    <t>Komunikāciju šahtu atvēršana/aizvēršana</t>
  </si>
  <si>
    <t>Skaņas izolācija PAROC Pro Section 100 s=20mm caurulei DN100</t>
  </si>
  <si>
    <t>Cauruļvadu stiprinājumi</t>
  </si>
  <si>
    <t>Ūdensapgāde un kanalizācija</t>
  </si>
  <si>
    <t>Plastmasas PP-R/Al Fusiotherm Stabi SDR 7.4 caurule Ø40x5.6</t>
  </si>
  <si>
    <t>Izolācija Armacell TUBOLIT DG TL-40/9-DG, grūti degoša</t>
  </si>
  <si>
    <t>Lodveida krāns, PN16</t>
  </si>
  <si>
    <t>Ugunsdrošības mastika</t>
  </si>
  <si>
    <t>Esošo cauruļvadu demontāža</t>
  </si>
  <si>
    <t>Ū1 sistēma (pagrabs)</t>
  </si>
  <si>
    <t>Pieslēgšana pie esošajiem tīkliem (dzīvokļos)</t>
  </si>
  <si>
    <t>Ū1 sistēma (stāvvadi)</t>
  </si>
  <si>
    <t>T3, T4 sistēmas (pagrabs)</t>
  </si>
  <si>
    <t>Izolācija Armacell TUBOLIT DG TL-42/20-DG, grūti degoša</t>
  </si>
  <si>
    <t>Izolācija Armacell TUBOLIT DG TL-54/20-DG, grūti degoša</t>
  </si>
  <si>
    <t>Balansējošais vārsts, PN16</t>
  </si>
  <si>
    <t>Siltummezgla apsaiste</t>
  </si>
  <si>
    <t>T3, T4 sistēmas (stāvvadi)</t>
  </si>
  <si>
    <t>K1 sistēma (pagrabā)</t>
  </si>
  <si>
    <t>K1 sistēma (stāvvadi)</t>
  </si>
  <si>
    <t>Ugunsdrošības manžete</t>
  </si>
  <si>
    <t>DN32</t>
  </si>
  <si>
    <t>Pieslēgums pie ievada</t>
  </si>
  <si>
    <t>Skat.lūku 300x300 uzstādīšana, apdare</t>
  </si>
  <si>
    <t>Pieslēgums pie siltummezgla</t>
  </si>
  <si>
    <t>Sēdpodu nomaiņa</t>
  </si>
  <si>
    <t>Pieslēgums pie izvada</t>
  </si>
  <si>
    <t>Stāvvadu zemēšana</t>
  </si>
  <si>
    <t>Izolācija Armacell TUBOLIT DG TL-18/20-DG, grūti degoša</t>
  </si>
  <si>
    <t>DN75</t>
  </si>
  <si>
    <t>Skaņas izolācija PAROC Pro Section 100 s=20mm caurulei DN75</t>
  </si>
  <si>
    <t>Darba samaksas likme, EUR/st.</t>
  </si>
  <si>
    <t>Darba alga, EUR</t>
  </si>
  <si>
    <t>Materiāli, EUR</t>
  </si>
  <si>
    <t>Mehānismi, EUR</t>
  </si>
  <si>
    <t>Summa, EUR</t>
  </si>
  <si>
    <t xml:space="preserve">Aizpilda pretendents </t>
  </si>
  <si>
    <t>Tehniskās specifikācijas</t>
  </si>
  <si>
    <t>Izpildītājs:</t>
  </si>
  <si>
    <t>Tehniskajā specifikācijā norādīto materiālu nosaukumi un marķējumi ir sniegti ar mērķi, norādīt materiāliem noteiktās tehniskās prasības. Pretendents, gatavojot savu piedāvājumu, var balstīties uz citiem ekvivalentiem  (līdzvērtīgiem)  materiāliem, kas pēc savas kvalitātes un lietošanas īpašībām ir ekvivalenti tehniskajās specifikācijās norādītajam.</t>
  </si>
  <si>
    <t>_%</t>
  </si>
  <si>
    <t>Ūdensapgādes sistēmas hidrauliskā pārbaude</t>
  </si>
  <si>
    <t>„Dzīvojamās mājas ūdens apgādes un kanalizācijas stāvvadu un guļvadu (pagrabā) nomaiņa” (identifikācijas Nr.AS OŪS 2015/11, Olaine)</t>
  </si>
  <si>
    <t>PP kanalizācijas caurules ar uzmavu</t>
  </si>
  <si>
    <t>Pieslēgšana pie esošaijem tīkliem (dzīvokļos d=18, 1,5m)</t>
  </si>
  <si>
    <t>Dvieļu žāvētājs L=700mm ar 2 dekorat. siprinājumiem</t>
  </si>
  <si>
    <t xml:space="preserve">Valsts sociālās apdrošināšanas obligātās iemaksas </t>
  </si>
  <si>
    <r>
      <rPr>
        <b/>
        <sz val="10"/>
        <rFont val="Arial"/>
        <family val="2"/>
        <charset val="186"/>
      </rPr>
      <t>Pasūtītājs:</t>
    </r>
    <r>
      <rPr>
        <sz val="10"/>
        <rFont val="Arial"/>
        <family val="2"/>
        <charset val="186"/>
      </rPr>
      <t xml:space="preserve"> AS "Olaines ūdens un siltums", reģ.Nr.50003182001</t>
    </r>
  </si>
  <si>
    <r>
      <t>Objekts:</t>
    </r>
    <r>
      <rPr>
        <sz val="10"/>
        <rFont val="Arial"/>
        <family val="2"/>
        <charset val="186"/>
      </rPr>
      <t xml:space="preserve"> Daudzdzīvokļu ēka Olainē, Parka  ielā 13</t>
    </r>
  </si>
  <si>
    <r>
      <rPr>
        <b/>
        <sz val="10"/>
        <rFont val="Arial"/>
        <family val="2"/>
        <charset val="186"/>
      </rPr>
      <t>Darbu raksturojums: 16 ūdens apgādes un kanalizācijas stāvvadu komplektu nomaiņa un ūdensapgādes un kanalizācijas guļvadu nomaiņa ēkas pagrabā</t>
    </r>
  </si>
  <si>
    <t>Tāme Nr.1</t>
  </si>
</sst>
</file>

<file path=xl/styles.xml><?xml version="1.0" encoding="utf-8"?>
<styleSheet xmlns="http://schemas.openxmlformats.org/spreadsheetml/2006/main">
  <numFmts count="4">
    <numFmt numFmtId="43" formatCode="_-* #,##0.00_-;\-* #,##0.00_-;_-* &quot;-&quot;??_-;_-@_-"/>
    <numFmt numFmtId="164" formatCode="&quot;  &quot;#,##0\ ;&quot;  (&quot;#,##0\);&quot;  - &quot;;@\ "/>
    <numFmt numFmtId="165" formatCode="&quot; $ &quot;#,##0\ ;&quot; $ (&quot;#,##0\);&quot; $ - &quot;;@\ "/>
    <numFmt numFmtId="166" formatCode="#,##0.00&quot;   &quot;;\-#,##0.00&quot;   &quot;;@"/>
  </numFmts>
  <fonts count="14">
    <font>
      <sz val="10"/>
      <color indexed="8"/>
      <name val="Arial"/>
      <family val="2"/>
      <charset val="186"/>
    </font>
    <font>
      <sz val="10"/>
      <name val="Arial"/>
      <family val="2"/>
      <charset val="186"/>
    </font>
    <font>
      <sz val="7"/>
      <color indexed="8"/>
      <name val="Arial"/>
      <family val="2"/>
      <charset val="186"/>
    </font>
    <font>
      <b/>
      <sz val="7"/>
      <color indexed="8"/>
      <name val="Arial"/>
      <family val="2"/>
      <charset val="186"/>
    </font>
    <font>
      <sz val="11"/>
      <color indexed="8"/>
      <name val="Calibri"/>
      <family val="2"/>
      <charset val="186"/>
    </font>
    <font>
      <sz val="10"/>
      <color indexed="8"/>
      <name val="Arial"/>
      <family val="2"/>
      <charset val="186"/>
    </font>
    <font>
      <b/>
      <sz val="10"/>
      <name val="Arial"/>
      <family val="2"/>
      <charset val="186"/>
    </font>
    <font>
      <sz val="8"/>
      <name val="Arial"/>
      <family val="2"/>
      <charset val="186"/>
    </font>
    <font>
      <b/>
      <sz val="9"/>
      <name val="Arial"/>
      <family val="2"/>
      <charset val="186"/>
    </font>
    <font>
      <b/>
      <sz val="8"/>
      <name val="Arial"/>
      <family val="2"/>
      <charset val="186"/>
    </font>
    <font>
      <sz val="14"/>
      <name val="Arial"/>
      <family val="2"/>
      <charset val="186"/>
    </font>
    <font>
      <b/>
      <i/>
      <u/>
      <sz val="12"/>
      <name val="Arial"/>
      <family val="2"/>
      <charset val="186"/>
    </font>
    <font>
      <b/>
      <i/>
      <u/>
      <sz val="11"/>
      <name val="Arial"/>
      <family val="2"/>
      <charset val="186"/>
    </font>
    <font>
      <sz val="14"/>
      <color rgb="FFFF0000"/>
      <name val="Arial"/>
      <family val="2"/>
      <charset val="186"/>
    </font>
  </fonts>
  <fills count="3">
    <fill>
      <patternFill patternType="none"/>
    </fill>
    <fill>
      <patternFill patternType="gray125"/>
    </fill>
    <fill>
      <patternFill patternType="solid">
        <fgColor indexed="55"/>
        <bgColor indexed="23"/>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164" fontId="5" fillId="0" borderId="0" applyFill="0" applyBorder="0" applyProtection="0">
      <alignment vertical="center"/>
    </xf>
    <xf numFmtId="165" fontId="5" fillId="0" borderId="0" applyFill="0" applyBorder="0" applyProtection="0">
      <alignment vertical="center"/>
    </xf>
    <xf numFmtId="0" fontId="4" fillId="0" borderId="0"/>
    <xf numFmtId="0" fontId="1" fillId="0" borderId="0"/>
  </cellStyleXfs>
  <cellXfs count="88">
    <xf numFmtId="0" fontId="0" fillId="0" borderId="0" xfId="0">
      <alignment vertical="center"/>
    </xf>
    <xf numFmtId="0" fontId="2" fillId="0" borderId="0" xfId="0" applyFont="1" applyAlignment="1">
      <alignment horizontal="center" wrapText="1"/>
    </xf>
    <xf numFmtId="0" fontId="2" fillId="0" borderId="0" xfId="0" applyFont="1" applyAlignment="1">
      <alignment horizontal="right"/>
    </xf>
    <xf numFmtId="4" fontId="2" fillId="0" borderId="0" xfId="0" applyNumberFormat="1" applyFont="1" applyAlignment="1">
      <alignment horizontal="right"/>
    </xf>
    <xf numFmtId="4" fontId="2" fillId="0" borderId="0" xfId="0" applyNumberFormat="1" applyFont="1" applyAlignment="1">
      <alignment wrapText="1"/>
    </xf>
    <xf numFmtId="4" fontId="2" fillId="2" borderId="0" xfId="0" applyNumberFormat="1" applyFont="1" applyFill="1" applyAlignment="1">
      <alignment wrapText="1"/>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right" vertical="center" wrapText="1"/>
    </xf>
    <xf numFmtId="10" fontId="2" fillId="0" borderId="0" xfId="0" applyNumberFormat="1" applyFont="1" applyAlignment="1">
      <alignment horizontal="right" vertical="center" wrapText="1"/>
    </xf>
    <xf numFmtId="4" fontId="2" fillId="0" borderId="0" xfId="0" applyNumberFormat="1" applyFont="1" applyAlignment="1">
      <alignment horizontal="center" vertical="center" wrapText="1"/>
    </xf>
    <xf numFmtId="0" fontId="2" fillId="0" borderId="0" xfId="0" applyFont="1" applyAlignment="1">
      <alignment horizontal="right" vertical="center"/>
    </xf>
    <xf numFmtId="10" fontId="2" fillId="0" borderId="0" xfId="0" applyNumberFormat="1" applyFont="1" applyAlignment="1">
      <alignment horizontal="righ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wrapText="1"/>
    </xf>
    <xf numFmtId="1" fontId="1" fillId="0" borderId="0" xfId="0" applyNumberFormat="1" applyFont="1" applyFill="1">
      <alignment vertical="center"/>
    </xf>
    <xf numFmtId="0" fontId="11" fillId="0" borderId="0" xfId="0" applyFont="1" applyFill="1" applyAlignment="1">
      <alignment horizontal="center" wrapText="1"/>
    </xf>
    <xf numFmtId="0" fontId="6"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horizontal="left"/>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166" fontId="7" fillId="0" borderId="2"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37"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3" fontId="7" fillId="0" borderId="1" xfId="0" applyNumberFormat="1" applyFont="1" applyFill="1" applyBorder="1" applyAlignment="1">
      <alignment horizontal="center" vertical="center" wrapText="1"/>
    </xf>
    <xf numFmtId="43" fontId="7" fillId="0" borderId="1" xfId="0" applyNumberFormat="1" applyFont="1" applyFill="1" applyBorder="1" applyAlignment="1">
      <alignment horizontal="center"/>
    </xf>
    <xf numFmtId="0" fontId="7" fillId="0" borderId="1" xfId="0" applyFont="1" applyFill="1" applyBorder="1" applyAlignment="1">
      <alignment horizontal="righ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right" vertical="center" wrapText="1"/>
    </xf>
    <xf numFmtId="0" fontId="7" fillId="0" borderId="1" xfId="0" applyNumberFormat="1" applyFont="1" applyFill="1" applyBorder="1" applyAlignment="1">
      <alignment horizontal="center" vertical="center" wrapText="1"/>
    </xf>
    <xf numFmtId="39" fontId="7" fillId="0" borderId="2" xfId="0" applyNumberFormat="1" applyFont="1" applyFill="1" applyBorder="1" applyAlignment="1">
      <alignment horizontal="center" vertical="center" wrapText="1"/>
    </xf>
    <xf numFmtId="0" fontId="7" fillId="0" borderId="1" xfId="0" applyNumberFormat="1" applyFont="1" applyFill="1" applyBorder="1" applyAlignment="1">
      <alignment horizontal="right" vertical="top" wrapText="1"/>
    </xf>
    <xf numFmtId="0" fontId="7" fillId="0" borderId="1" xfId="0" applyNumberFormat="1" applyFont="1" applyFill="1" applyBorder="1" applyAlignment="1">
      <alignment horizontal="center" vertical="top" wrapText="1"/>
    </xf>
    <xf numFmtId="1" fontId="7"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center" wrapText="1"/>
    </xf>
    <xf numFmtId="0" fontId="7" fillId="0" borderId="1" xfId="0" applyNumberFormat="1" applyFont="1" applyFill="1" applyBorder="1" applyAlignment="1">
      <alignment horizontal="left" vertical="top" wrapText="1"/>
    </xf>
    <xf numFmtId="0" fontId="7" fillId="0" borderId="1" xfId="0" applyNumberFormat="1" applyFont="1" applyFill="1" applyBorder="1" applyAlignment="1">
      <alignment wrapText="1"/>
    </xf>
    <xf numFmtId="0" fontId="7" fillId="0" borderId="1" xfId="0" applyNumberFormat="1" applyFont="1" applyFill="1" applyBorder="1" applyAlignment="1">
      <alignment horizontal="right"/>
    </xf>
    <xf numFmtId="0" fontId="7" fillId="0" borderId="1" xfId="0" applyNumberFormat="1" applyFont="1" applyFill="1" applyBorder="1" applyAlignment="1">
      <alignment horizontal="center"/>
    </xf>
    <xf numFmtId="1" fontId="7" fillId="0" borderId="1" xfId="0" applyNumberFormat="1" applyFont="1" applyFill="1" applyBorder="1" applyAlignment="1">
      <alignment horizontal="center"/>
    </xf>
    <xf numFmtId="0" fontId="7" fillId="0" borderId="1" xfId="0" applyFont="1" applyFill="1" applyBorder="1" applyAlignment="1">
      <alignment horizontal="left" vertical="center" wrapText="1"/>
    </xf>
    <xf numFmtId="0" fontId="9" fillId="0" borderId="1" xfId="0" applyNumberFormat="1" applyFont="1" applyFill="1" applyBorder="1" applyAlignment="1">
      <alignment horizontal="center" vertical="top" wrapText="1"/>
    </xf>
    <xf numFmtId="0" fontId="7" fillId="0" borderId="1" xfId="0" applyNumberFormat="1" applyFont="1" applyFill="1" applyBorder="1" applyAlignment="1"/>
    <xf numFmtId="0" fontId="7" fillId="0" borderId="1" xfId="0" applyFont="1" applyFill="1" applyBorder="1">
      <alignment vertical="center"/>
    </xf>
    <xf numFmtId="4"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xf>
    <xf numFmtId="10" fontId="7" fillId="0" borderId="1" xfId="0"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wrapText="1"/>
    </xf>
    <xf numFmtId="10" fontId="9" fillId="0" borderId="1" xfId="0" applyNumberFormat="1" applyFont="1" applyFill="1" applyBorder="1" applyAlignment="1">
      <alignment horizontal="right" vertical="center" wrapText="1"/>
    </xf>
    <xf numFmtId="2" fontId="9" fillId="0" borderId="1" xfId="0" applyNumberFormat="1" applyFont="1" applyFill="1" applyBorder="1" applyAlignment="1">
      <alignment horizontal="right" vertical="center" wrapText="1"/>
    </xf>
    <xf numFmtId="4" fontId="9" fillId="0" borderId="1" xfId="0" applyNumberFormat="1" applyFont="1" applyFill="1" applyBorder="1" applyAlignment="1">
      <alignment horizontal="right" vertical="center" wrapText="1"/>
    </xf>
    <xf numFmtId="0" fontId="7" fillId="0" borderId="0" xfId="0" applyFont="1" applyFill="1" applyBorder="1" applyAlignment="1">
      <alignment horizontal="left" vertical="top"/>
    </xf>
    <xf numFmtId="2" fontId="7" fillId="0" borderId="0" xfId="0" applyNumberFormat="1" applyFont="1" applyFill="1" applyBorder="1" applyAlignment="1">
      <alignment horizontal="center" vertical="center"/>
    </xf>
    <xf numFmtId="2" fontId="7" fillId="0" borderId="0" xfId="0" applyNumberFormat="1" applyFont="1" applyFill="1" applyBorder="1" applyAlignment="1">
      <alignment horizontal="center" vertical="center" wrapText="1"/>
    </xf>
    <xf numFmtId="0" fontId="7" fillId="0" borderId="0" xfId="0" applyFont="1" applyFill="1">
      <alignment vertical="center"/>
    </xf>
    <xf numFmtId="0" fontId="9" fillId="0" borderId="0" xfId="0" applyFont="1" applyFill="1">
      <alignment vertical="center"/>
    </xf>
    <xf numFmtId="0" fontId="6" fillId="0" borderId="0" xfId="0" applyFont="1" applyFill="1">
      <alignment vertical="center"/>
    </xf>
    <xf numFmtId="10" fontId="7" fillId="0" borderId="1" xfId="0" applyNumberFormat="1" applyFont="1" applyFill="1" applyBorder="1" applyAlignment="1">
      <alignment horizontal="center" vertical="center" wrapText="1"/>
    </xf>
    <xf numFmtId="0" fontId="9" fillId="0" borderId="1" xfId="0" applyFont="1" applyFill="1" applyBorder="1">
      <alignment vertical="center"/>
    </xf>
    <xf numFmtId="9" fontId="7" fillId="0" borderId="1" xfId="0" applyNumberFormat="1" applyFont="1" applyFill="1" applyBorder="1" applyAlignment="1">
      <alignment horizontal="center" vertical="center"/>
    </xf>
    <xf numFmtId="4" fontId="9" fillId="0" borderId="1" xfId="0" applyNumberFormat="1" applyFont="1" applyFill="1" applyBorder="1">
      <alignment vertical="center"/>
    </xf>
    <xf numFmtId="0" fontId="10" fillId="0" borderId="0" xfId="0" applyFont="1" applyFill="1" applyAlignment="1"/>
    <xf numFmtId="0" fontId="13" fillId="0" borderId="0" xfId="0" applyFont="1" applyFill="1" applyAlignment="1"/>
    <xf numFmtId="4" fontId="8" fillId="0" borderId="1" xfId="0" applyNumberFormat="1" applyFont="1" applyFill="1" applyBorder="1">
      <alignment vertical="center"/>
    </xf>
    <xf numFmtId="0" fontId="1" fillId="0" borderId="0" xfId="0" quotePrefix="1" applyFont="1" applyFill="1" applyBorder="1" applyAlignment="1"/>
    <xf numFmtId="0" fontId="2" fillId="0" borderId="0" xfId="0" applyFont="1" applyBorder="1" applyAlignment="1">
      <alignment horizontal="left"/>
    </xf>
    <xf numFmtId="0" fontId="3" fillId="0" borderId="0" xfId="0" applyFont="1" applyBorder="1" applyAlignment="1">
      <alignment horizontal="left"/>
    </xf>
    <xf numFmtId="0" fontId="2" fillId="0" borderId="0" xfId="0" applyFont="1" applyBorder="1" applyAlignment="1">
      <alignment wrapText="1"/>
    </xf>
    <xf numFmtId="0" fontId="6" fillId="0" borderId="1" xfId="0" applyFont="1" applyFill="1" applyBorder="1" applyAlignment="1">
      <alignment horizontal="right" vertical="center"/>
    </xf>
    <xf numFmtId="0" fontId="1" fillId="0" borderId="1" xfId="0" applyFont="1" applyFill="1" applyBorder="1" applyAlignment="1">
      <alignment horizontal="right" vertical="center"/>
    </xf>
    <xf numFmtId="0" fontId="12" fillId="0" borderId="0" xfId="0" applyFont="1" applyFill="1" applyAlignment="1">
      <alignment horizontal="center" vertical="center" wrapText="1"/>
    </xf>
    <xf numFmtId="2" fontId="9" fillId="0" borderId="1" xfId="0" applyNumberFormat="1" applyFont="1" applyFill="1" applyBorder="1" applyAlignment="1">
      <alignment horizontal="righ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2" fontId="7" fillId="0" borderId="1" xfId="0" applyNumberFormat="1" applyFont="1" applyFill="1" applyBorder="1" applyAlignment="1">
      <alignment horizontal="right"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0" xfId="0" applyFont="1" applyFill="1" applyAlignment="1">
      <alignment horizontal="left" vertical="center" wrapText="1"/>
    </xf>
    <xf numFmtId="0" fontId="6" fillId="0" borderId="0" xfId="0" applyFont="1" applyFill="1" applyAlignment="1">
      <alignment horizontal="center" vertical="center"/>
    </xf>
    <xf numFmtId="0" fontId="12" fillId="0" borderId="0" xfId="0" applyFont="1" applyFill="1" applyAlignment="1">
      <alignment horizontal="center" wrapText="1"/>
    </xf>
  </cellXfs>
  <cellStyles count="5">
    <cellStyle name="Comma[0]" xfId="1"/>
    <cellStyle name="Currency[0]" xfId="2"/>
    <cellStyle name="Excel Built-in Normal" xfId="3"/>
    <cellStyle name="Normal 2" xfId="4"/>
    <cellStyle name="Parastais"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E6E6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99999"/>
      <rgbColor rgb="00003366"/>
      <rgbColor rgb="00339966"/>
      <rgbColor rgb="00003300"/>
      <rgbColor rgb="00333300"/>
      <rgbColor rgb="00993300"/>
      <rgbColor rgb="00993366"/>
      <rgbColor rgb="00333399"/>
      <rgbColor rgb="00333333"/>
    </indexedColors>
    <mruColors>
      <color rgb="FF0000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43"/>
  <sheetViews>
    <sheetView zoomScale="95" zoomScaleNormal="95" workbookViewId="0">
      <selection activeCell="L6" sqref="L6"/>
    </sheetView>
  </sheetViews>
  <sheetFormatPr defaultColWidth="8.7109375" defaultRowHeight="12.75"/>
  <cols>
    <col min="1" max="1" width="2.7109375" customWidth="1"/>
    <col min="2" max="2" width="44.140625" customWidth="1"/>
    <col min="4" max="15" width="7.140625" customWidth="1"/>
  </cols>
  <sheetData>
    <row r="1" spans="1:15">
      <c r="A1" s="1"/>
      <c r="B1" s="2" t="s">
        <v>0</v>
      </c>
      <c r="C1" s="72" t="s">
        <v>1</v>
      </c>
      <c r="D1" s="72"/>
      <c r="E1" s="72"/>
      <c r="F1" s="72"/>
      <c r="G1" s="72"/>
      <c r="H1" s="1"/>
      <c r="I1" s="1"/>
      <c r="J1" s="1"/>
      <c r="K1" s="1"/>
      <c r="L1" s="1"/>
      <c r="M1" s="1"/>
      <c r="N1" s="1"/>
      <c r="O1" s="1"/>
    </row>
    <row r="2" spans="1:15">
      <c r="B2" s="2" t="s">
        <v>2</v>
      </c>
      <c r="C2" s="72" t="s">
        <v>3</v>
      </c>
      <c r="D2" s="72"/>
      <c r="E2" s="72"/>
    </row>
    <row r="3" spans="1:15">
      <c r="B3" s="2" t="s">
        <v>4</v>
      </c>
      <c r="C3" s="72" t="s">
        <v>5</v>
      </c>
      <c r="D3" s="72"/>
      <c r="E3" s="72"/>
    </row>
    <row r="4" spans="1:15" ht="12.75" customHeight="1">
      <c r="B4" s="2" t="s">
        <v>6</v>
      </c>
      <c r="C4" s="73" t="s">
        <v>7</v>
      </c>
      <c r="D4" s="73"/>
      <c r="E4" s="73"/>
      <c r="F4" s="73"/>
      <c r="G4" s="73"/>
      <c r="L4" s="71" t="s">
        <v>8</v>
      </c>
      <c r="M4" s="71"/>
      <c r="N4" s="71"/>
      <c r="O4" s="3"/>
    </row>
    <row r="5" spans="1:15">
      <c r="B5" s="2" t="s">
        <v>9</v>
      </c>
      <c r="L5" s="71" t="s">
        <v>10</v>
      </c>
      <c r="M5" s="71"/>
      <c r="N5" s="71"/>
      <c r="O5" s="71"/>
    </row>
    <row r="6" spans="1:15">
      <c r="B6" s="2"/>
    </row>
    <row r="7" spans="1:15">
      <c r="B7" s="2" t="s">
        <v>11</v>
      </c>
      <c r="C7" s="4">
        <v>96.9</v>
      </c>
    </row>
    <row r="8" spans="1:15">
      <c r="B8" s="2" t="s">
        <v>12</v>
      </c>
      <c r="C8" s="4">
        <v>12.8</v>
      </c>
    </row>
    <row r="9" spans="1:15">
      <c r="B9" s="2" t="s">
        <v>13</v>
      </c>
      <c r="C9" s="4">
        <v>14</v>
      </c>
    </row>
    <row r="10" spans="1:15">
      <c r="B10" s="2" t="s">
        <v>14</v>
      </c>
      <c r="C10" s="5">
        <f>C7*C8</f>
        <v>1240.3200000000002</v>
      </c>
    </row>
    <row r="11" spans="1:15">
      <c r="B11" s="2" t="s">
        <v>15</v>
      </c>
      <c r="C11" s="5">
        <f>(C7+C8)*2</f>
        <v>219.4</v>
      </c>
    </row>
    <row r="12" spans="1:15">
      <c r="B12" s="2" t="s">
        <v>16</v>
      </c>
      <c r="C12" s="5">
        <f>C11*C9</f>
        <v>3071.6</v>
      </c>
    </row>
    <row r="13" spans="1:15">
      <c r="B13" s="2" t="s">
        <v>17</v>
      </c>
      <c r="C13" s="4">
        <f>381.15+8</f>
        <v>389.15</v>
      </c>
    </row>
    <row r="14" spans="1:15">
      <c r="B14" s="2" t="s">
        <v>18</v>
      </c>
      <c r="C14" s="4">
        <v>470.74</v>
      </c>
    </row>
    <row r="15" spans="1:15">
      <c r="B15" s="2" t="s">
        <v>19</v>
      </c>
      <c r="C15" s="4">
        <v>225</v>
      </c>
    </row>
    <row r="16" spans="1:15">
      <c r="B16" s="2" t="s">
        <v>20</v>
      </c>
      <c r="C16" s="4"/>
    </row>
    <row r="17" spans="2:3">
      <c r="B17" s="2" t="s">
        <v>21</v>
      </c>
      <c r="C17" s="5">
        <f>((C13+C14)+C15)+C16</f>
        <v>1084.8899999999999</v>
      </c>
    </row>
    <row r="18" spans="2:3">
      <c r="B18" s="2" t="s">
        <v>22</v>
      </c>
      <c r="C18" s="4">
        <v>0</v>
      </c>
    </row>
    <row r="19" spans="2:3">
      <c r="B19" s="2" t="s">
        <v>23</v>
      </c>
      <c r="C19" s="4">
        <v>0.8</v>
      </c>
    </row>
    <row r="20" spans="2:3">
      <c r="B20" s="2" t="s">
        <v>24</v>
      </c>
      <c r="C20" s="5">
        <f>C11*C19</f>
        <v>175.52</v>
      </c>
    </row>
    <row r="21" spans="2:3">
      <c r="B21" s="2" t="s">
        <v>25</v>
      </c>
      <c r="C21" s="4">
        <v>1</v>
      </c>
    </row>
    <row r="22" spans="2:3">
      <c r="B22" s="2" t="s">
        <v>26</v>
      </c>
      <c r="C22" s="5">
        <f>C21*C11</f>
        <v>219.4</v>
      </c>
    </row>
    <row r="23" spans="2:3">
      <c r="B23" s="2" t="s">
        <v>27</v>
      </c>
      <c r="C23" s="4">
        <v>9</v>
      </c>
    </row>
    <row r="24" spans="2:3">
      <c r="B24" s="2" t="s">
        <v>28</v>
      </c>
      <c r="C24" s="4">
        <v>6</v>
      </c>
    </row>
    <row r="25" spans="2:3">
      <c r="B25" s="2" t="s">
        <v>29</v>
      </c>
      <c r="C25" s="4">
        <v>3</v>
      </c>
    </row>
    <row r="26" spans="2:3">
      <c r="B26" s="2" t="s">
        <v>30</v>
      </c>
      <c r="C26" s="4">
        <v>1.5</v>
      </c>
    </row>
    <row r="27" spans="2:3">
      <c r="B27" s="2" t="s">
        <v>31</v>
      </c>
      <c r="C27" s="5">
        <f>C25*C26</f>
        <v>4.5</v>
      </c>
    </row>
    <row r="28" spans="2:3">
      <c r="B28" s="2" t="s">
        <v>32</v>
      </c>
      <c r="C28" s="4">
        <v>2</v>
      </c>
    </row>
    <row r="29" spans="2:3">
      <c r="B29" s="2" t="s">
        <v>33</v>
      </c>
      <c r="C29" s="5">
        <f>IF((C28=0),((SQRT(((C28^2)+((C8/2)^2)))*C7)*2),(((SQRT(((C28^2)+((C8/2)^2)))*C7)*2)*1.1))</f>
        <v>1429.4191930654915</v>
      </c>
    </row>
    <row r="30" spans="2:3">
      <c r="B30" s="2" t="s">
        <v>34</v>
      </c>
      <c r="C30" s="5">
        <f>(C11*0.5)+1</f>
        <v>110.7</v>
      </c>
    </row>
    <row r="31" spans="2:3">
      <c r="B31" s="2" t="s">
        <v>35</v>
      </c>
      <c r="C31" s="4">
        <v>0</v>
      </c>
    </row>
    <row r="32" spans="2:3">
      <c r="B32" s="2" t="s">
        <v>36</v>
      </c>
      <c r="C32" s="4">
        <v>18</v>
      </c>
    </row>
    <row r="33" spans="1:16">
      <c r="B33" s="2" t="s">
        <v>37</v>
      </c>
      <c r="C33" s="4">
        <v>2</v>
      </c>
    </row>
    <row r="34" spans="1:16">
      <c r="B34" s="2" t="s">
        <v>38</v>
      </c>
      <c r="C34" s="4">
        <f>84*3</f>
        <v>252</v>
      </c>
    </row>
    <row r="35" spans="1:16">
      <c r="B35" s="2" t="s">
        <v>39</v>
      </c>
      <c r="C35" s="4">
        <v>400</v>
      </c>
    </row>
    <row r="36" spans="1:16">
      <c r="B36" s="2" t="s">
        <v>40</v>
      </c>
      <c r="C36" s="4">
        <v>400</v>
      </c>
    </row>
    <row r="37" spans="1:16">
      <c r="B37" s="2"/>
      <c r="C37" s="4"/>
    </row>
    <row r="38" spans="1:16">
      <c r="B38" s="2"/>
      <c r="C38" s="4"/>
    </row>
    <row r="39" spans="1:16">
      <c r="B39" s="2"/>
      <c r="C39" s="4"/>
    </row>
    <row r="40" spans="1:16">
      <c r="B40" s="2" t="s">
        <v>41</v>
      </c>
      <c r="C40" s="6">
        <v>2.5</v>
      </c>
    </row>
    <row r="41" spans="1:16">
      <c r="A41" s="7"/>
      <c r="B41" s="8" t="s">
        <v>42</v>
      </c>
      <c r="C41" s="9">
        <v>0.05</v>
      </c>
      <c r="D41" s="10"/>
      <c r="E41" s="10"/>
      <c r="F41" s="10"/>
      <c r="G41" s="10"/>
      <c r="H41" s="10"/>
      <c r="I41" s="10"/>
      <c r="J41" s="10"/>
      <c r="K41" s="10"/>
      <c r="L41" s="10"/>
      <c r="M41" s="10"/>
      <c r="N41" s="10"/>
      <c r="O41" s="10"/>
      <c r="P41" s="7"/>
    </row>
    <row r="42" spans="1:16">
      <c r="A42" s="7"/>
      <c r="B42" s="8" t="s">
        <v>43</v>
      </c>
      <c r="C42" s="9">
        <v>0.08</v>
      </c>
      <c r="D42" s="10"/>
      <c r="E42" s="10"/>
      <c r="F42" s="10"/>
      <c r="G42" s="10"/>
      <c r="H42" s="10"/>
      <c r="I42" s="10"/>
      <c r="J42" s="10"/>
      <c r="K42" s="10"/>
      <c r="L42" s="10"/>
      <c r="M42" s="10"/>
      <c r="N42" s="10"/>
      <c r="O42" s="10"/>
      <c r="P42" s="7"/>
    </row>
    <row r="43" spans="1:16">
      <c r="B43" s="11" t="s">
        <v>44</v>
      </c>
      <c r="C43" s="12">
        <v>0.04</v>
      </c>
    </row>
  </sheetData>
  <sheetProtection selectLockedCells="1" selectUnlockedCells="1"/>
  <mergeCells count="6">
    <mergeCell ref="L5:O5"/>
    <mergeCell ref="C1:G1"/>
    <mergeCell ref="C2:E2"/>
    <mergeCell ref="C3:E3"/>
    <mergeCell ref="C4:G4"/>
    <mergeCell ref="L4:N4"/>
  </mergeCells>
  <pageMargins left="0.75" right="0.75" top="1.7875000000000001" bottom="1.7875000000000001"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dimension ref="A1:Q126"/>
  <sheetViews>
    <sheetView tabSelected="1" topLeftCell="A34" zoomScaleNormal="100" workbookViewId="0">
      <selection activeCell="F131" sqref="F131"/>
    </sheetView>
  </sheetViews>
  <sheetFormatPr defaultColWidth="8.7109375" defaultRowHeight="12.75"/>
  <cols>
    <col min="1" max="1" width="6" style="13" customWidth="1"/>
    <col min="2" max="2" width="42" style="13" bestFit="1" customWidth="1"/>
    <col min="3" max="3" width="6.140625" style="13" customWidth="1"/>
    <col min="4" max="4" width="7.42578125" style="13" bestFit="1" customWidth="1"/>
    <col min="5" max="5" width="8.5703125" style="13" customWidth="1"/>
    <col min="6" max="6" width="5.85546875" style="13" customWidth="1"/>
    <col min="7" max="7" width="6.7109375" style="13" customWidth="1"/>
    <col min="8" max="8" width="7.140625" style="13" customWidth="1"/>
    <col min="9" max="9" width="7.28515625" style="13" customWidth="1"/>
    <col min="10" max="11" width="7.140625" style="13" customWidth="1"/>
    <col min="12" max="12" width="9.85546875" style="13" customWidth="1"/>
    <col min="13" max="13" width="7.140625" style="13" customWidth="1"/>
    <col min="14" max="14" width="7.5703125" style="13" customWidth="1"/>
    <col min="15" max="15" width="7.140625" style="13" customWidth="1"/>
    <col min="16" max="16" width="8" style="13" customWidth="1"/>
    <col min="17" max="16384" width="8.7109375" style="13"/>
  </cols>
  <sheetData>
    <row r="1" spans="1:16" s="14" customFormat="1" ht="19.5" customHeight="1">
      <c r="L1" s="68" t="s">
        <v>129</v>
      </c>
      <c r="M1" s="67"/>
      <c r="N1" s="67"/>
    </row>
    <row r="2" spans="1:16" s="15" customFormat="1" ht="30.75" customHeight="1">
      <c r="A2" s="76" t="s">
        <v>135</v>
      </c>
      <c r="B2" s="76"/>
      <c r="C2" s="76"/>
      <c r="D2" s="76"/>
      <c r="E2" s="76"/>
      <c r="F2" s="76"/>
      <c r="G2" s="76"/>
      <c r="H2" s="76"/>
      <c r="I2" s="76"/>
      <c r="J2" s="76"/>
      <c r="K2" s="76"/>
      <c r="L2" s="76"/>
      <c r="M2" s="76"/>
      <c r="N2" s="76"/>
      <c r="O2" s="76"/>
      <c r="P2" s="76"/>
    </row>
    <row r="3" spans="1:16" s="15" customFormat="1" ht="16.5" customHeight="1">
      <c r="A3" s="87" t="s">
        <v>130</v>
      </c>
      <c r="B3" s="87"/>
      <c r="C3" s="87"/>
      <c r="D3" s="87"/>
      <c r="E3" s="87"/>
      <c r="F3" s="87"/>
      <c r="G3" s="87"/>
      <c r="H3" s="87"/>
      <c r="I3" s="87"/>
      <c r="J3" s="87"/>
      <c r="K3" s="87"/>
      <c r="L3" s="87"/>
      <c r="M3" s="87"/>
      <c r="N3" s="87"/>
    </row>
    <row r="4" spans="1:16" s="15" customFormat="1" ht="17.45" customHeight="1">
      <c r="A4" s="18"/>
      <c r="B4" s="18"/>
      <c r="C4" s="18"/>
      <c r="D4" s="18"/>
      <c r="E4" s="18"/>
      <c r="F4" s="18"/>
      <c r="G4" s="18"/>
      <c r="H4" s="18"/>
      <c r="I4" s="18"/>
      <c r="J4" s="18"/>
      <c r="K4" s="18"/>
      <c r="L4" s="18"/>
      <c r="M4" s="18"/>
      <c r="N4" s="18"/>
    </row>
    <row r="5" spans="1:16" s="14" customFormat="1">
      <c r="A5" s="14" t="s">
        <v>140</v>
      </c>
      <c r="N5" s="19"/>
    </row>
    <row r="6" spans="1:16" s="14" customFormat="1">
      <c r="A6" s="20" t="s">
        <v>131</v>
      </c>
      <c r="N6" s="19"/>
    </row>
    <row r="7" spans="1:16" s="14" customFormat="1" ht="17.45" customHeight="1">
      <c r="A7" s="21" t="s">
        <v>141</v>
      </c>
      <c r="B7" s="16"/>
      <c r="C7" s="16"/>
      <c r="D7" s="16"/>
      <c r="E7" s="16"/>
      <c r="F7" s="16"/>
      <c r="G7" s="16"/>
      <c r="H7" s="16"/>
      <c r="I7" s="16"/>
      <c r="J7" s="16"/>
      <c r="K7" s="16"/>
      <c r="L7" s="16"/>
      <c r="M7" s="16"/>
      <c r="N7" s="16"/>
      <c r="O7" s="16"/>
    </row>
    <row r="8" spans="1:16" s="14" customFormat="1" ht="17.45" customHeight="1">
      <c r="A8" s="70" t="s">
        <v>142</v>
      </c>
      <c r="B8" s="70"/>
      <c r="C8" s="70"/>
      <c r="D8" s="70"/>
      <c r="E8" s="70"/>
      <c r="F8" s="70"/>
      <c r="G8" s="70"/>
      <c r="H8" s="70"/>
      <c r="I8" s="70"/>
      <c r="J8" s="70"/>
      <c r="K8" s="70"/>
      <c r="L8" s="70"/>
      <c r="M8" s="70"/>
      <c r="N8" s="70"/>
      <c r="O8" s="70"/>
      <c r="P8" s="70"/>
    </row>
    <row r="9" spans="1:16" s="14" customFormat="1" ht="40.5" customHeight="1">
      <c r="A9" s="85" t="s">
        <v>132</v>
      </c>
      <c r="B9" s="85"/>
      <c r="C9" s="85"/>
      <c r="D9" s="85"/>
      <c r="E9" s="85"/>
      <c r="F9" s="85"/>
      <c r="G9" s="85"/>
      <c r="H9" s="85"/>
      <c r="I9" s="85"/>
      <c r="J9" s="85"/>
      <c r="K9" s="85"/>
      <c r="L9" s="85"/>
      <c r="M9" s="85"/>
      <c r="N9" s="85"/>
      <c r="O9" s="85"/>
      <c r="P9" s="85"/>
    </row>
    <row r="10" spans="1:16">
      <c r="A10" s="86" t="s">
        <v>143</v>
      </c>
      <c r="B10" s="86"/>
      <c r="C10" s="86"/>
      <c r="D10" s="86"/>
      <c r="E10" s="86"/>
      <c r="F10" s="86"/>
      <c r="G10" s="86"/>
      <c r="H10" s="86"/>
      <c r="I10" s="86"/>
      <c r="J10" s="86"/>
      <c r="K10" s="86"/>
      <c r="L10" s="86"/>
      <c r="M10" s="86"/>
      <c r="N10" s="86"/>
      <c r="O10" s="86"/>
      <c r="P10" s="86"/>
    </row>
    <row r="11" spans="1:16">
      <c r="A11" s="86" t="e">
        <f>#REF!</f>
        <v>#REF!</v>
      </c>
      <c r="B11" s="86"/>
      <c r="C11" s="86"/>
      <c r="D11" s="86"/>
      <c r="E11" s="86"/>
      <c r="F11" s="86"/>
      <c r="G11" s="86"/>
      <c r="H11" s="86"/>
      <c r="I11" s="86"/>
      <c r="J11" s="86"/>
      <c r="K11" s="86"/>
      <c r="L11" s="86"/>
      <c r="M11" s="86"/>
      <c r="N11" s="86"/>
      <c r="O11" s="86"/>
      <c r="P11" s="86"/>
    </row>
    <row r="12" spans="1:16">
      <c r="A12" s="16"/>
      <c r="B12" s="16"/>
      <c r="C12" s="16"/>
      <c r="D12" s="16"/>
      <c r="E12" s="16"/>
      <c r="F12" s="16"/>
      <c r="G12" s="16"/>
      <c r="H12" s="16"/>
      <c r="I12" s="16"/>
      <c r="J12" s="16"/>
      <c r="K12" s="16"/>
      <c r="L12" s="16"/>
      <c r="M12" s="16"/>
      <c r="N12" s="16"/>
      <c r="O12" s="16"/>
      <c r="P12" s="16"/>
    </row>
    <row r="13" spans="1:16" ht="12.75" customHeight="1">
      <c r="A13" s="83" t="s">
        <v>45</v>
      </c>
      <c r="B13" s="81" t="s">
        <v>46</v>
      </c>
      <c r="C13" s="81"/>
      <c r="D13" s="81" t="s">
        <v>47</v>
      </c>
      <c r="E13" s="83" t="s">
        <v>48</v>
      </c>
      <c r="F13" s="78" t="s">
        <v>49</v>
      </c>
      <c r="G13" s="78"/>
      <c r="H13" s="78"/>
      <c r="I13" s="78"/>
      <c r="J13" s="78"/>
      <c r="K13" s="22"/>
      <c r="L13" s="78" t="s">
        <v>50</v>
      </c>
      <c r="M13" s="78"/>
      <c r="N13" s="78"/>
      <c r="O13" s="78"/>
      <c r="P13" s="78"/>
    </row>
    <row r="14" spans="1:16" ht="47.25" customHeight="1">
      <c r="A14" s="84"/>
      <c r="B14" s="82"/>
      <c r="C14" s="82"/>
      <c r="D14" s="82"/>
      <c r="E14" s="84"/>
      <c r="F14" s="23" t="s">
        <v>51</v>
      </c>
      <c r="G14" s="24" t="s">
        <v>124</v>
      </c>
      <c r="H14" s="25" t="s">
        <v>125</v>
      </c>
      <c r="I14" s="24" t="s">
        <v>126</v>
      </c>
      <c r="J14" s="24" t="s">
        <v>127</v>
      </c>
      <c r="K14" s="25" t="s">
        <v>52</v>
      </c>
      <c r="L14" s="24" t="s">
        <v>53</v>
      </c>
      <c r="M14" s="25" t="s">
        <v>125</v>
      </c>
      <c r="N14" s="24" t="s">
        <v>126</v>
      </c>
      <c r="O14" s="24" t="s">
        <v>127</v>
      </c>
      <c r="P14" s="24" t="s">
        <v>128</v>
      </c>
    </row>
    <row r="15" spans="1:16">
      <c r="A15" s="22">
        <v>1</v>
      </c>
      <c r="B15" s="22">
        <v>2</v>
      </c>
      <c r="C15" s="22"/>
      <c r="D15" s="22">
        <v>3</v>
      </c>
      <c r="E15" s="23">
        <v>4</v>
      </c>
      <c r="F15" s="23">
        <v>5</v>
      </c>
      <c r="G15" s="23">
        <v>6</v>
      </c>
      <c r="H15" s="26">
        <v>7</v>
      </c>
      <c r="I15" s="23">
        <v>8</v>
      </c>
      <c r="J15" s="23">
        <v>9</v>
      </c>
      <c r="K15" s="27">
        <v>10</v>
      </c>
      <c r="L15" s="23">
        <v>11</v>
      </c>
      <c r="M15" s="23">
        <v>12</v>
      </c>
      <c r="N15" s="23">
        <v>13</v>
      </c>
      <c r="O15" s="23">
        <v>14</v>
      </c>
      <c r="P15" s="23">
        <v>15</v>
      </c>
    </row>
    <row r="16" spans="1:16">
      <c r="A16" s="23"/>
      <c r="B16" s="28" t="s">
        <v>96</v>
      </c>
      <c r="C16" s="28"/>
      <c r="D16" s="23"/>
      <c r="E16" s="23"/>
      <c r="F16" s="29"/>
      <c r="G16" s="29"/>
      <c r="H16" s="29"/>
      <c r="I16" s="29"/>
      <c r="J16" s="30"/>
      <c r="K16" s="29"/>
      <c r="L16" s="29"/>
      <c r="M16" s="29"/>
      <c r="N16" s="29"/>
      <c r="O16" s="29"/>
      <c r="P16" s="29"/>
    </row>
    <row r="17" spans="1:16">
      <c r="A17" s="23"/>
      <c r="B17" s="28" t="s">
        <v>102</v>
      </c>
      <c r="C17" s="31"/>
      <c r="D17" s="23"/>
      <c r="E17" s="23"/>
      <c r="F17" s="29"/>
      <c r="G17" s="29"/>
      <c r="H17" s="29"/>
      <c r="I17" s="29"/>
      <c r="J17" s="30"/>
      <c r="K17" s="29"/>
      <c r="L17" s="29"/>
      <c r="M17" s="29"/>
      <c r="N17" s="29"/>
      <c r="O17" s="29"/>
      <c r="P17" s="29"/>
    </row>
    <row r="18" spans="1:16" ht="22.5">
      <c r="A18" s="23">
        <v>1</v>
      </c>
      <c r="B18" s="32" t="s">
        <v>97</v>
      </c>
      <c r="C18" s="33" t="s">
        <v>114</v>
      </c>
      <c r="D18" s="34" t="s">
        <v>54</v>
      </c>
      <c r="E18" s="26">
        <v>14</v>
      </c>
      <c r="F18" s="35"/>
      <c r="G18" s="29"/>
      <c r="H18" s="35">
        <f>ROUND(F18*G18,2)</f>
        <v>0</v>
      </c>
      <c r="I18" s="29"/>
      <c r="J18" s="26"/>
      <c r="K18" s="29">
        <f>SUM(H18:J18)</f>
        <v>0</v>
      </c>
      <c r="L18" s="29">
        <f>E18*F18</f>
        <v>0</v>
      </c>
      <c r="M18" s="29">
        <f>ROUND(E18*H18,2)</f>
        <v>0</v>
      </c>
      <c r="N18" s="29">
        <f>ROUND(I18*E18,2)</f>
        <v>0</v>
      </c>
      <c r="O18" s="29">
        <f>ROUND(J18*E18,2)</f>
        <v>0</v>
      </c>
      <c r="P18" s="29">
        <f t="shared" ref="P18:P72" si="0">SUM(M18:O18)</f>
        <v>0</v>
      </c>
    </row>
    <row r="19" spans="1:16" ht="22.5">
      <c r="A19" s="23">
        <v>2</v>
      </c>
      <c r="B19" s="32" t="s">
        <v>64</v>
      </c>
      <c r="C19" s="33" t="s">
        <v>65</v>
      </c>
      <c r="D19" s="34" t="s">
        <v>54</v>
      </c>
      <c r="E19" s="26">
        <v>26</v>
      </c>
      <c r="F19" s="35"/>
      <c r="G19" s="29"/>
      <c r="H19" s="35">
        <f t="shared" ref="H19:H73" si="1">ROUND(F19*G19,2)</f>
        <v>0</v>
      </c>
      <c r="I19" s="29"/>
      <c r="J19" s="26"/>
      <c r="K19" s="29">
        <f t="shared" ref="K19:K34" si="2">SUM(H19:J19)</f>
        <v>0</v>
      </c>
      <c r="L19" s="29">
        <f t="shared" ref="L19:L73" si="3">E19*F19</f>
        <v>0</v>
      </c>
      <c r="M19" s="29">
        <f t="shared" ref="M19:M50" si="4">ROUND(E19*H19,2)</f>
        <v>0</v>
      </c>
      <c r="N19" s="29">
        <f t="shared" ref="N19:N34" si="5">ROUND(I19*E19,2)</f>
        <v>0</v>
      </c>
      <c r="O19" s="29">
        <f t="shared" ref="O19:O34" si="6">ROUND(J19*E19,2)</f>
        <v>0</v>
      </c>
      <c r="P19" s="29">
        <f t="shared" si="0"/>
        <v>0</v>
      </c>
    </row>
    <row r="20" spans="1:16" ht="22.5">
      <c r="A20" s="23">
        <v>3</v>
      </c>
      <c r="B20" s="32" t="s">
        <v>66</v>
      </c>
      <c r="C20" s="33" t="s">
        <v>67</v>
      </c>
      <c r="D20" s="34" t="s">
        <v>54</v>
      </c>
      <c r="E20" s="26">
        <v>19</v>
      </c>
      <c r="F20" s="35"/>
      <c r="G20" s="29"/>
      <c r="H20" s="35">
        <f t="shared" si="1"/>
        <v>0</v>
      </c>
      <c r="I20" s="29"/>
      <c r="J20" s="26"/>
      <c r="K20" s="29">
        <f t="shared" si="2"/>
        <v>0</v>
      </c>
      <c r="L20" s="29">
        <f t="shared" si="3"/>
        <v>0</v>
      </c>
      <c r="M20" s="29">
        <f t="shared" si="4"/>
        <v>0</v>
      </c>
      <c r="N20" s="29">
        <f t="shared" si="5"/>
        <v>0</v>
      </c>
      <c r="O20" s="29">
        <f t="shared" si="6"/>
        <v>0</v>
      </c>
      <c r="P20" s="29">
        <f t="shared" si="0"/>
        <v>0</v>
      </c>
    </row>
    <row r="21" spans="1:16" ht="22.5">
      <c r="A21" s="23">
        <v>4</v>
      </c>
      <c r="B21" s="32" t="s">
        <v>68</v>
      </c>
      <c r="C21" s="33"/>
      <c r="D21" s="34" t="s">
        <v>69</v>
      </c>
      <c r="E21" s="26">
        <v>1</v>
      </c>
      <c r="F21" s="35"/>
      <c r="G21" s="29"/>
      <c r="H21" s="35">
        <f t="shared" si="1"/>
        <v>0</v>
      </c>
      <c r="I21" s="29"/>
      <c r="J21" s="26"/>
      <c r="K21" s="29">
        <f t="shared" si="2"/>
        <v>0</v>
      </c>
      <c r="L21" s="29">
        <f t="shared" si="3"/>
        <v>0</v>
      </c>
      <c r="M21" s="29">
        <f t="shared" si="4"/>
        <v>0</v>
      </c>
      <c r="N21" s="29">
        <f t="shared" si="5"/>
        <v>0</v>
      </c>
      <c r="O21" s="29">
        <f t="shared" si="6"/>
        <v>0</v>
      </c>
      <c r="P21" s="29">
        <f t="shared" si="0"/>
        <v>0</v>
      </c>
    </row>
    <row r="22" spans="1:16">
      <c r="A22" s="23">
        <v>5</v>
      </c>
      <c r="B22" s="32" t="s">
        <v>70</v>
      </c>
      <c r="C22" s="34" t="s">
        <v>71</v>
      </c>
      <c r="D22" s="34" t="s">
        <v>54</v>
      </c>
      <c r="E22" s="26">
        <v>53</v>
      </c>
      <c r="F22" s="35"/>
      <c r="G22" s="29"/>
      <c r="H22" s="35">
        <f t="shared" si="1"/>
        <v>0</v>
      </c>
      <c r="I22" s="29"/>
      <c r="J22" s="26"/>
      <c r="K22" s="29">
        <f>SUM(H22:J22)</f>
        <v>0</v>
      </c>
      <c r="L22" s="29">
        <f>E22*F22</f>
        <v>0</v>
      </c>
      <c r="M22" s="29">
        <f t="shared" si="4"/>
        <v>0</v>
      </c>
      <c r="N22" s="29">
        <f t="shared" si="5"/>
        <v>0</v>
      </c>
      <c r="O22" s="29">
        <f t="shared" si="6"/>
        <v>0</v>
      </c>
      <c r="P22" s="29">
        <f>SUM(M22:O22)</f>
        <v>0</v>
      </c>
    </row>
    <row r="23" spans="1:16">
      <c r="A23" s="23">
        <v>6</v>
      </c>
      <c r="B23" s="32" t="s">
        <v>73</v>
      </c>
      <c r="C23" s="36"/>
      <c r="D23" s="37" t="s">
        <v>54</v>
      </c>
      <c r="E23" s="38">
        <v>84</v>
      </c>
      <c r="F23" s="35"/>
      <c r="G23" s="29"/>
      <c r="H23" s="35">
        <f t="shared" si="1"/>
        <v>0</v>
      </c>
      <c r="I23" s="29"/>
      <c r="J23" s="29"/>
      <c r="K23" s="29">
        <f t="shared" si="2"/>
        <v>0</v>
      </c>
      <c r="L23" s="29">
        <f t="shared" si="3"/>
        <v>0</v>
      </c>
      <c r="M23" s="29">
        <f t="shared" si="4"/>
        <v>0</v>
      </c>
      <c r="N23" s="29">
        <f t="shared" si="5"/>
        <v>0</v>
      </c>
      <c r="O23" s="29">
        <f t="shared" si="6"/>
        <v>0</v>
      </c>
      <c r="P23" s="29">
        <f t="shared" si="0"/>
        <v>0</v>
      </c>
    </row>
    <row r="24" spans="1:16">
      <c r="A24" s="23">
        <v>7</v>
      </c>
      <c r="B24" s="39" t="s">
        <v>98</v>
      </c>
      <c r="C24" s="36"/>
      <c r="D24" s="37" t="s">
        <v>54</v>
      </c>
      <c r="E24" s="38">
        <v>14</v>
      </c>
      <c r="F24" s="35"/>
      <c r="G24" s="29"/>
      <c r="H24" s="35">
        <f t="shared" si="1"/>
        <v>0</v>
      </c>
      <c r="I24" s="29"/>
      <c r="J24" s="29"/>
      <c r="K24" s="29">
        <f t="shared" si="2"/>
        <v>0</v>
      </c>
      <c r="L24" s="29">
        <f t="shared" si="3"/>
        <v>0</v>
      </c>
      <c r="M24" s="29">
        <f t="shared" si="4"/>
        <v>0</v>
      </c>
      <c r="N24" s="29">
        <f t="shared" si="5"/>
        <v>0</v>
      </c>
      <c r="O24" s="29">
        <f t="shared" si="6"/>
        <v>0</v>
      </c>
      <c r="P24" s="29">
        <f t="shared" si="0"/>
        <v>0</v>
      </c>
    </row>
    <row r="25" spans="1:16">
      <c r="A25" s="23">
        <v>8</v>
      </c>
      <c r="B25" s="39" t="s">
        <v>74</v>
      </c>
      <c r="C25" s="36"/>
      <c r="D25" s="37" t="s">
        <v>54</v>
      </c>
      <c r="E25" s="38">
        <v>26</v>
      </c>
      <c r="F25" s="35"/>
      <c r="G25" s="29"/>
      <c r="H25" s="35">
        <f t="shared" si="1"/>
        <v>0</v>
      </c>
      <c r="I25" s="29"/>
      <c r="J25" s="29"/>
      <c r="K25" s="29">
        <f t="shared" si="2"/>
        <v>0</v>
      </c>
      <c r="L25" s="29">
        <f t="shared" si="3"/>
        <v>0</v>
      </c>
      <c r="M25" s="29">
        <f t="shared" si="4"/>
        <v>0</v>
      </c>
      <c r="N25" s="29">
        <f t="shared" si="5"/>
        <v>0</v>
      </c>
      <c r="O25" s="29">
        <f t="shared" si="6"/>
        <v>0</v>
      </c>
      <c r="P25" s="29">
        <f t="shared" si="0"/>
        <v>0</v>
      </c>
    </row>
    <row r="26" spans="1:16">
      <c r="A26" s="23">
        <v>9</v>
      </c>
      <c r="B26" s="39" t="s">
        <v>75</v>
      </c>
      <c r="C26" s="36"/>
      <c r="D26" s="37" t="s">
        <v>54</v>
      </c>
      <c r="E26" s="38">
        <v>19</v>
      </c>
      <c r="F26" s="35"/>
      <c r="G26" s="29"/>
      <c r="H26" s="35">
        <f t="shared" si="1"/>
        <v>0</v>
      </c>
      <c r="I26" s="29"/>
      <c r="J26" s="29"/>
      <c r="K26" s="29">
        <f t="shared" si="2"/>
        <v>0</v>
      </c>
      <c r="L26" s="29">
        <f t="shared" si="3"/>
        <v>0</v>
      </c>
      <c r="M26" s="29">
        <f t="shared" si="4"/>
        <v>0</v>
      </c>
      <c r="N26" s="29">
        <f t="shared" si="5"/>
        <v>0</v>
      </c>
      <c r="O26" s="29">
        <f t="shared" si="6"/>
        <v>0</v>
      </c>
      <c r="P26" s="29">
        <f t="shared" si="0"/>
        <v>0</v>
      </c>
    </row>
    <row r="27" spans="1:16">
      <c r="A27" s="23">
        <v>10</v>
      </c>
      <c r="B27" s="32" t="s">
        <v>99</v>
      </c>
      <c r="C27" s="34" t="s">
        <v>76</v>
      </c>
      <c r="D27" s="37" t="s">
        <v>77</v>
      </c>
      <c r="E27" s="38">
        <v>16</v>
      </c>
      <c r="F27" s="35"/>
      <c r="G27" s="29"/>
      <c r="H27" s="35">
        <f t="shared" si="1"/>
        <v>0</v>
      </c>
      <c r="I27" s="29"/>
      <c r="J27" s="29"/>
      <c r="K27" s="29">
        <f>SUM(H27:J27)</f>
        <v>0</v>
      </c>
      <c r="L27" s="29">
        <f>E27*F27</f>
        <v>0</v>
      </c>
      <c r="M27" s="29">
        <f t="shared" si="4"/>
        <v>0</v>
      </c>
      <c r="N27" s="29">
        <f t="shared" si="5"/>
        <v>0</v>
      </c>
      <c r="O27" s="29">
        <f t="shared" si="6"/>
        <v>0</v>
      </c>
      <c r="P27" s="29">
        <f>SUM(M27:O27)</f>
        <v>0</v>
      </c>
    </row>
    <row r="28" spans="1:16">
      <c r="A28" s="23">
        <v>11</v>
      </c>
      <c r="B28" s="40" t="s">
        <v>99</v>
      </c>
      <c r="C28" s="37" t="s">
        <v>71</v>
      </c>
      <c r="D28" s="37" t="s">
        <v>77</v>
      </c>
      <c r="E28" s="38">
        <v>18</v>
      </c>
      <c r="F28" s="35"/>
      <c r="G28" s="29"/>
      <c r="H28" s="35">
        <f t="shared" si="1"/>
        <v>0</v>
      </c>
      <c r="I28" s="29"/>
      <c r="J28" s="29"/>
      <c r="K28" s="29">
        <f t="shared" si="2"/>
        <v>0</v>
      </c>
      <c r="L28" s="29">
        <f t="shared" si="3"/>
        <v>0</v>
      </c>
      <c r="M28" s="29">
        <f t="shared" si="4"/>
        <v>0</v>
      </c>
      <c r="N28" s="29">
        <f t="shared" si="5"/>
        <v>0</v>
      </c>
      <c r="O28" s="29">
        <f t="shared" si="6"/>
        <v>0</v>
      </c>
      <c r="P28" s="29">
        <f t="shared" si="0"/>
        <v>0</v>
      </c>
    </row>
    <row r="29" spans="1:16">
      <c r="A29" s="23">
        <v>12</v>
      </c>
      <c r="B29" s="40" t="s">
        <v>99</v>
      </c>
      <c r="C29" s="37" t="s">
        <v>65</v>
      </c>
      <c r="D29" s="37" t="s">
        <v>77</v>
      </c>
      <c r="E29" s="38">
        <v>1</v>
      </c>
      <c r="F29" s="35"/>
      <c r="G29" s="29"/>
      <c r="H29" s="35">
        <f t="shared" si="1"/>
        <v>0</v>
      </c>
      <c r="I29" s="29"/>
      <c r="J29" s="29"/>
      <c r="K29" s="29">
        <f t="shared" si="2"/>
        <v>0</v>
      </c>
      <c r="L29" s="29">
        <f t="shared" si="3"/>
        <v>0</v>
      </c>
      <c r="M29" s="29">
        <f t="shared" si="4"/>
        <v>0</v>
      </c>
      <c r="N29" s="29">
        <f t="shared" si="5"/>
        <v>0</v>
      </c>
      <c r="O29" s="29">
        <f t="shared" si="6"/>
        <v>0</v>
      </c>
      <c r="P29" s="29">
        <f t="shared" si="0"/>
        <v>0</v>
      </c>
    </row>
    <row r="30" spans="1:16">
      <c r="A30" s="23">
        <v>13</v>
      </c>
      <c r="B30" s="32" t="s">
        <v>99</v>
      </c>
      <c r="C30" s="34" t="s">
        <v>67</v>
      </c>
      <c r="D30" s="37" t="s">
        <v>77</v>
      </c>
      <c r="E30" s="38">
        <v>3</v>
      </c>
      <c r="F30" s="35"/>
      <c r="G30" s="29"/>
      <c r="H30" s="35">
        <f t="shared" si="1"/>
        <v>0</v>
      </c>
      <c r="I30" s="29"/>
      <c r="J30" s="29"/>
      <c r="K30" s="29">
        <f>SUM(H30:J30)</f>
        <v>0</v>
      </c>
      <c r="L30" s="29">
        <f>E30*F30</f>
        <v>0</v>
      </c>
      <c r="M30" s="29">
        <f t="shared" si="4"/>
        <v>0</v>
      </c>
      <c r="N30" s="29">
        <f t="shared" si="5"/>
        <v>0</v>
      </c>
      <c r="O30" s="29">
        <f t="shared" si="6"/>
        <v>0</v>
      </c>
      <c r="P30" s="29">
        <f>SUM(M30:O30)</f>
        <v>0</v>
      </c>
    </row>
    <row r="31" spans="1:16">
      <c r="A31" s="23">
        <v>14</v>
      </c>
      <c r="B31" s="40" t="s">
        <v>78</v>
      </c>
      <c r="C31" s="36"/>
      <c r="D31" s="37" t="s">
        <v>69</v>
      </c>
      <c r="E31" s="38">
        <v>1</v>
      </c>
      <c r="F31" s="35"/>
      <c r="G31" s="29"/>
      <c r="H31" s="35">
        <f t="shared" si="1"/>
        <v>0</v>
      </c>
      <c r="I31" s="29"/>
      <c r="J31" s="29"/>
      <c r="K31" s="29">
        <f t="shared" si="2"/>
        <v>0</v>
      </c>
      <c r="L31" s="29">
        <f t="shared" si="3"/>
        <v>0</v>
      </c>
      <c r="M31" s="29">
        <f t="shared" si="4"/>
        <v>0</v>
      </c>
      <c r="N31" s="29">
        <f t="shared" si="5"/>
        <v>0</v>
      </c>
      <c r="O31" s="29">
        <f t="shared" si="6"/>
        <v>0</v>
      </c>
      <c r="P31" s="29">
        <f t="shared" si="0"/>
        <v>0</v>
      </c>
    </row>
    <row r="32" spans="1:16">
      <c r="A32" s="23">
        <v>15</v>
      </c>
      <c r="B32" s="41" t="s">
        <v>100</v>
      </c>
      <c r="C32" s="42"/>
      <c r="D32" s="43" t="s">
        <v>69</v>
      </c>
      <c r="E32" s="38">
        <v>1</v>
      </c>
      <c r="F32" s="35"/>
      <c r="G32" s="29"/>
      <c r="H32" s="35">
        <f t="shared" si="1"/>
        <v>0</v>
      </c>
      <c r="I32" s="29"/>
      <c r="J32" s="29"/>
      <c r="K32" s="29">
        <f t="shared" si="2"/>
        <v>0</v>
      </c>
      <c r="L32" s="29">
        <f t="shared" si="3"/>
        <v>0</v>
      </c>
      <c r="M32" s="29">
        <f t="shared" si="4"/>
        <v>0</v>
      </c>
      <c r="N32" s="29">
        <f t="shared" si="5"/>
        <v>0</v>
      </c>
      <c r="O32" s="29">
        <f t="shared" si="6"/>
        <v>0</v>
      </c>
      <c r="P32" s="29">
        <f t="shared" si="0"/>
        <v>0</v>
      </c>
    </row>
    <row r="33" spans="1:16">
      <c r="A33" s="23">
        <v>16</v>
      </c>
      <c r="B33" s="40" t="s">
        <v>79</v>
      </c>
      <c r="C33" s="36"/>
      <c r="D33" s="37" t="s">
        <v>54</v>
      </c>
      <c r="E33" s="44">
        <v>113</v>
      </c>
      <c r="F33" s="35"/>
      <c r="G33" s="29"/>
      <c r="H33" s="35">
        <f t="shared" si="1"/>
        <v>0</v>
      </c>
      <c r="I33" s="29"/>
      <c r="J33" s="29"/>
      <c r="K33" s="29">
        <f t="shared" si="2"/>
        <v>0</v>
      </c>
      <c r="L33" s="29">
        <f t="shared" si="3"/>
        <v>0</v>
      </c>
      <c r="M33" s="29">
        <f t="shared" si="4"/>
        <v>0</v>
      </c>
      <c r="N33" s="29">
        <f t="shared" si="5"/>
        <v>0</v>
      </c>
      <c r="O33" s="29">
        <f t="shared" si="6"/>
        <v>0</v>
      </c>
      <c r="P33" s="29">
        <f t="shared" si="0"/>
        <v>0</v>
      </c>
    </row>
    <row r="34" spans="1:16">
      <c r="A34" s="23">
        <v>17</v>
      </c>
      <c r="B34" s="45" t="s">
        <v>115</v>
      </c>
      <c r="C34" s="45"/>
      <c r="D34" s="45" t="s">
        <v>58</v>
      </c>
      <c r="E34" s="23">
        <v>1</v>
      </c>
      <c r="F34" s="35"/>
      <c r="G34" s="29"/>
      <c r="H34" s="35">
        <f t="shared" si="1"/>
        <v>0</v>
      </c>
      <c r="I34" s="29"/>
      <c r="J34" s="29"/>
      <c r="K34" s="29">
        <f t="shared" si="2"/>
        <v>0</v>
      </c>
      <c r="L34" s="29">
        <f t="shared" si="3"/>
        <v>0</v>
      </c>
      <c r="M34" s="29">
        <f t="shared" si="4"/>
        <v>0</v>
      </c>
      <c r="N34" s="29">
        <f t="shared" si="5"/>
        <v>0</v>
      </c>
      <c r="O34" s="29">
        <f t="shared" si="6"/>
        <v>0</v>
      </c>
      <c r="P34" s="29">
        <f>SUM(M34:O34)</f>
        <v>0</v>
      </c>
    </row>
    <row r="35" spans="1:16">
      <c r="A35" s="43"/>
      <c r="B35" s="45"/>
      <c r="C35" s="45"/>
      <c r="D35" s="45"/>
      <c r="E35" s="23"/>
      <c r="F35" s="35"/>
      <c r="G35" s="29"/>
      <c r="H35" s="35"/>
      <c r="I35" s="29"/>
      <c r="J35" s="29"/>
      <c r="K35" s="29"/>
      <c r="L35" s="29"/>
      <c r="M35" s="29"/>
      <c r="N35" s="29"/>
      <c r="O35" s="29"/>
      <c r="P35" s="29"/>
    </row>
    <row r="36" spans="1:16">
      <c r="A36" s="43"/>
      <c r="B36" s="46" t="s">
        <v>104</v>
      </c>
      <c r="C36" s="36"/>
      <c r="D36" s="37"/>
      <c r="E36" s="38"/>
      <c r="F36" s="35"/>
      <c r="G36" s="29"/>
      <c r="H36" s="35"/>
      <c r="I36" s="29"/>
      <c r="J36" s="29"/>
      <c r="K36" s="29"/>
      <c r="L36" s="29"/>
      <c r="M36" s="29"/>
      <c r="N36" s="29"/>
      <c r="O36" s="29"/>
      <c r="P36" s="29"/>
    </row>
    <row r="37" spans="1:16">
      <c r="A37" s="43">
        <v>1</v>
      </c>
      <c r="B37" s="32" t="s">
        <v>90</v>
      </c>
      <c r="C37" s="34" t="s">
        <v>76</v>
      </c>
      <c r="D37" s="34" t="s">
        <v>54</v>
      </c>
      <c r="E37" s="34">
        <v>48</v>
      </c>
      <c r="F37" s="35"/>
      <c r="G37" s="29"/>
      <c r="H37" s="35">
        <f t="shared" si="1"/>
        <v>0</v>
      </c>
      <c r="I37" s="29"/>
      <c r="J37" s="29"/>
      <c r="K37" s="29">
        <f t="shared" ref="K37:K50" si="7">SUM(H37:J37)</f>
        <v>0</v>
      </c>
      <c r="L37" s="29">
        <f t="shared" si="3"/>
        <v>0</v>
      </c>
      <c r="M37" s="29">
        <f t="shared" si="4"/>
        <v>0</v>
      </c>
      <c r="N37" s="29">
        <f t="shared" ref="N37:N50" si="8">ROUND(I37*E37,2)</f>
        <v>0</v>
      </c>
      <c r="O37" s="29">
        <f t="shared" ref="O37:O50" si="9">ROUND(J37*E37,2)</f>
        <v>0</v>
      </c>
      <c r="P37" s="29">
        <f t="shared" si="0"/>
        <v>0</v>
      </c>
    </row>
    <row r="38" spans="1:16">
      <c r="A38" s="43">
        <v>2</v>
      </c>
      <c r="B38" s="32" t="s">
        <v>81</v>
      </c>
      <c r="C38" s="34" t="s">
        <v>82</v>
      </c>
      <c r="D38" s="34" t="s">
        <v>54</v>
      </c>
      <c r="E38" s="34">
        <v>48</v>
      </c>
      <c r="F38" s="35"/>
      <c r="G38" s="29"/>
      <c r="H38" s="35">
        <f t="shared" si="1"/>
        <v>0</v>
      </c>
      <c r="I38" s="29"/>
      <c r="J38" s="29"/>
      <c r="K38" s="29">
        <f t="shared" si="7"/>
        <v>0</v>
      </c>
      <c r="L38" s="29">
        <f t="shared" si="3"/>
        <v>0</v>
      </c>
      <c r="M38" s="29">
        <f t="shared" si="4"/>
        <v>0</v>
      </c>
      <c r="N38" s="29">
        <f t="shared" si="8"/>
        <v>0</v>
      </c>
      <c r="O38" s="29">
        <f t="shared" si="9"/>
        <v>0</v>
      </c>
      <c r="P38" s="29">
        <f t="shared" si="0"/>
        <v>0</v>
      </c>
    </row>
    <row r="39" spans="1:16">
      <c r="A39" s="43">
        <v>3</v>
      </c>
      <c r="B39" s="32" t="s">
        <v>70</v>
      </c>
      <c r="C39" s="34" t="s">
        <v>71</v>
      </c>
      <c r="D39" s="34" t="s">
        <v>54</v>
      </c>
      <c r="E39" s="34">
        <v>336</v>
      </c>
      <c r="F39" s="35"/>
      <c r="G39" s="29"/>
      <c r="H39" s="35">
        <f t="shared" si="1"/>
        <v>0</v>
      </c>
      <c r="I39" s="29"/>
      <c r="J39" s="29"/>
      <c r="K39" s="29">
        <f t="shared" si="7"/>
        <v>0</v>
      </c>
      <c r="L39" s="29">
        <f t="shared" si="3"/>
        <v>0</v>
      </c>
      <c r="M39" s="29">
        <f t="shared" si="4"/>
        <v>0</v>
      </c>
      <c r="N39" s="29">
        <f t="shared" si="8"/>
        <v>0</v>
      </c>
      <c r="O39" s="29">
        <f t="shared" si="9"/>
        <v>0</v>
      </c>
      <c r="P39" s="29">
        <f t="shared" si="0"/>
        <v>0</v>
      </c>
    </row>
    <row r="40" spans="1:16">
      <c r="A40" s="43">
        <v>4</v>
      </c>
      <c r="B40" s="40" t="s">
        <v>72</v>
      </c>
      <c r="C40" s="47"/>
      <c r="D40" s="37" t="s">
        <v>69</v>
      </c>
      <c r="E40" s="38">
        <v>1</v>
      </c>
      <c r="F40" s="35"/>
      <c r="G40" s="29"/>
      <c r="H40" s="35">
        <f t="shared" si="1"/>
        <v>0</v>
      </c>
      <c r="I40" s="29"/>
      <c r="J40" s="29"/>
      <c r="K40" s="29">
        <f t="shared" si="7"/>
        <v>0</v>
      </c>
      <c r="L40" s="29">
        <f t="shared" si="3"/>
        <v>0</v>
      </c>
      <c r="M40" s="29">
        <f t="shared" si="4"/>
        <v>0</v>
      </c>
      <c r="N40" s="29">
        <f t="shared" si="8"/>
        <v>0</v>
      </c>
      <c r="O40" s="29">
        <f t="shared" si="9"/>
        <v>0</v>
      </c>
      <c r="P40" s="29">
        <f t="shared" si="0"/>
        <v>0</v>
      </c>
    </row>
    <row r="41" spans="1:16">
      <c r="A41" s="43">
        <v>5</v>
      </c>
      <c r="B41" s="39" t="s">
        <v>91</v>
      </c>
      <c r="C41" s="36"/>
      <c r="D41" s="37" t="s">
        <v>54</v>
      </c>
      <c r="E41" s="34">
        <v>48</v>
      </c>
      <c r="F41" s="35"/>
      <c r="G41" s="29"/>
      <c r="H41" s="35">
        <f t="shared" si="1"/>
        <v>0</v>
      </c>
      <c r="I41" s="29"/>
      <c r="J41" s="29"/>
      <c r="K41" s="29">
        <f t="shared" si="7"/>
        <v>0</v>
      </c>
      <c r="L41" s="29">
        <f t="shared" si="3"/>
        <v>0</v>
      </c>
      <c r="M41" s="29">
        <f t="shared" si="4"/>
        <v>0</v>
      </c>
      <c r="N41" s="29">
        <f t="shared" si="8"/>
        <v>0</v>
      </c>
      <c r="O41" s="29">
        <f t="shared" si="9"/>
        <v>0</v>
      </c>
      <c r="P41" s="29">
        <f t="shared" si="0"/>
        <v>0</v>
      </c>
    </row>
    <row r="42" spans="1:16">
      <c r="A42" s="43">
        <v>6</v>
      </c>
      <c r="B42" s="39" t="s">
        <v>73</v>
      </c>
      <c r="C42" s="36"/>
      <c r="D42" s="37" t="s">
        <v>54</v>
      </c>
      <c r="E42" s="34">
        <v>336</v>
      </c>
      <c r="F42" s="35"/>
      <c r="G42" s="29"/>
      <c r="H42" s="35">
        <f t="shared" si="1"/>
        <v>0</v>
      </c>
      <c r="I42" s="29"/>
      <c r="J42" s="29"/>
      <c r="K42" s="29">
        <f t="shared" si="7"/>
        <v>0</v>
      </c>
      <c r="L42" s="29">
        <f t="shared" si="3"/>
        <v>0</v>
      </c>
      <c r="M42" s="29">
        <f t="shared" si="4"/>
        <v>0</v>
      </c>
      <c r="N42" s="29">
        <f t="shared" si="8"/>
        <v>0</v>
      </c>
      <c r="O42" s="29">
        <f t="shared" si="9"/>
        <v>0</v>
      </c>
      <c r="P42" s="29">
        <f t="shared" si="0"/>
        <v>0</v>
      </c>
    </row>
    <row r="43" spans="1:16">
      <c r="A43" s="43">
        <v>7</v>
      </c>
      <c r="B43" s="40" t="s">
        <v>99</v>
      </c>
      <c r="C43" s="36" t="s">
        <v>76</v>
      </c>
      <c r="D43" s="37" t="s">
        <v>77</v>
      </c>
      <c r="E43" s="38">
        <v>144</v>
      </c>
      <c r="F43" s="35"/>
      <c r="G43" s="29"/>
      <c r="H43" s="35">
        <f t="shared" si="1"/>
        <v>0</v>
      </c>
      <c r="I43" s="29"/>
      <c r="J43" s="29"/>
      <c r="K43" s="29">
        <f t="shared" si="7"/>
        <v>0</v>
      </c>
      <c r="L43" s="29">
        <f t="shared" si="3"/>
        <v>0</v>
      </c>
      <c r="M43" s="29">
        <f t="shared" si="4"/>
        <v>0</v>
      </c>
      <c r="N43" s="29">
        <f t="shared" si="8"/>
        <v>0</v>
      </c>
      <c r="O43" s="29">
        <f t="shared" si="9"/>
        <v>0</v>
      </c>
      <c r="P43" s="29">
        <f t="shared" si="0"/>
        <v>0</v>
      </c>
    </row>
    <row r="44" spans="1:16">
      <c r="A44" s="43">
        <v>8</v>
      </c>
      <c r="B44" s="40" t="s">
        <v>78</v>
      </c>
      <c r="C44" s="36"/>
      <c r="D44" s="37" t="s">
        <v>69</v>
      </c>
      <c r="E44" s="38">
        <v>1</v>
      </c>
      <c r="F44" s="35"/>
      <c r="G44" s="29"/>
      <c r="H44" s="35">
        <f t="shared" si="1"/>
        <v>0</v>
      </c>
      <c r="I44" s="29"/>
      <c r="J44" s="29"/>
      <c r="K44" s="29">
        <f t="shared" si="7"/>
        <v>0</v>
      </c>
      <c r="L44" s="29">
        <f t="shared" si="3"/>
        <v>0</v>
      </c>
      <c r="M44" s="29">
        <f t="shared" si="4"/>
        <v>0</v>
      </c>
      <c r="N44" s="29">
        <f t="shared" si="8"/>
        <v>0</v>
      </c>
      <c r="O44" s="29">
        <f t="shared" si="9"/>
        <v>0</v>
      </c>
      <c r="P44" s="29">
        <f t="shared" si="0"/>
        <v>0</v>
      </c>
    </row>
    <row r="45" spans="1:16">
      <c r="A45" s="43">
        <v>9</v>
      </c>
      <c r="B45" s="41" t="s">
        <v>100</v>
      </c>
      <c r="C45" s="42"/>
      <c r="D45" s="43" t="s">
        <v>69</v>
      </c>
      <c r="E45" s="38">
        <v>1</v>
      </c>
      <c r="F45" s="35"/>
      <c r="G45" s="29"/>
      <c r="H45" s="35">
        <f t="shared" si="1"/>
        <v>0</v>
      </c>
      <c r="I45" s="29"/>
      <c r="J45" s="29"/>
      <c r="K45" s="29">
        <f t="shared" si="7"/>
        <v>0</v>
      </c>
      <c r="L45" s="29">
        <f t="shared" si="3"/>
        <v>0</v>
      </c>
      <c r="M45" s="29">
        <f t="shared" si="4"/>
        <v>0</v>
      </c>
      <c r="N45" s="29">
        <f t="shared" si="8"/>
        <v>0</v>
      </c>
      <c r="O45" s="29">
        <f t="shared" si="9"/>
        <v>0</v>
      </c>
      <c r="P45" s="29">
        <f t="shared" si="0"/>
        <v>0</v>
      </c>
    </row>
    <row r="46" spans="1:16">
      <c r="A46" s="43">
        <v>10</v>
      </c>
      <c r="B46" s="47" t="s">
        <v>137</v>
      </c>
      <c r="C46" s="42"/>
      <c r="D46" s="43" t="s">
        <v>92</v>
      </c>
      <c r="E46" s="38">
        <v>144</v>
      </c>
      <c r="F46" s="35"/>
      <c r="G46" s="29"/>
      <c r="H46" s="35">
        <f t="shared" si="1"/>
        <v>0</v>
      </c>
      <c r="I46" s="29"/>
      <c r="J46" s="29"/>
      <c r="K46" s="29">
        <f t="shared" si="7"/>
        <v>0</v>
      </c>
      <c r="L46" s="29">
        <f t="shared" si="3"/>
        <v>0</v>
      </c>
      <c r="M46" s="29">
        <f t="shared" si="4"/>
        <v>0</v>
      </c>
      <c r="N46" s="29">
        <f t="shared" si="8"/>
        <v>0</v>
      </c>
      <c r="O46" s="29">
        <f t="shared" si="9"/>
        <v>0</v>
      </c>
      <c r="P46" s="29">
        <f t="shared" si="0"/>
        <v>0</v>
      </c>
    </row>
    <row r="47" spans="1:16">
      <c r="A47" s="43">
        <v>11</v>
      </c>
      <c r="B47" s="47" t="s">
        <v>93</v>
      </c>
      <c r="C47" s="42"/>
      <c r="D47" s="43" t="s">
        <v>92</v>
      </c>
      <c r="E47" s="38">
        <v>144</v>
      </c>
      <c r="F47" s="35"/>
      <c r="G47" s="29"/>
      <c r="H47" s="35">
        <f t="shared" si="1"/>
        <v>0</v>
      </c>
      <c r="I47" s="29"/>
      <c r="J47" s="29"/>
      <c r="K47" s="29">
        <f t="shared" si="7"/>
        <v>0</v>
      </c>
      <c r="L47" s="29">
        <f t="shared" si="3"/>
        <v>0</v>
      </c>
      <c r="M47" s="29">
        <f t="shared" si="4"/>
        <v>0</v>
      </c>
      <c r="N47" s="29">
        <f t="shared" si="8"/>
        <v>0</v>
      </c>
      <c r="O47" s="29">
        <f t="shared" si="9"/>
        <v>0</v>
      </c>
      <c r="P47" s="29">
        <f t="shared" si="0"/>
        <v>0</v>
      </c>
    </row>
    <row r="48" spans="1:16">
      <c r="A48" s="43">
        <v>12</v>
      </c>
      <c r="B48" s="40" t="s">
        <v>101</v>
      </c>
      <c r="C48" s="36"/>
      <c r="D48" s="37" t="s">
        <v>54</v>
      </c>
      <c r="E48" s="44">
        <v>432</v>
      </c>
      <c r="F48" s="35"/>
      <c r="G48" s="29"/>
      <c r="H48" s="35">
        <f t="shared" si="1"/>
        <v>0</v>
      </c>
      <c r="I48" s="29"/>
      <c r="J48" s="29"/>
      <c r="K48" s="29">
        <f t="shared" si="7"/>
        <v>0</v>
      </c>
      <c r="L48" s="29">
        <f t="shared" si="3"/>
        <v>0</v>
      </c>
      <c r="M48" s="29">
        <f t="shared" si="4"/>
        <v>0</v>
      </c>
      <c r="N48" s="29">
        <f t="shared" si="8"/>
        <v>0</v>
      </c>
      <c r="O48" s="29">
        <f t="shared" si="9"/>
        <v>0</v>
      </c>
      <c r="P48" s="29">
        <f t="shared" si="0"/>
        <v>0</v>
      </c>
    </row>
    <row r="49" spans="1:16">
      <c r="A49" s="43">
        <v>13</v>
      </c>
      <c r="B49" s="45" t="s">
        <v>116</v>
      </c>
      <c r="C49" s="45"/>
      <c r="D49" s="23" t="s">
        <v>77</v>
      </c>
      <c r="E49" s="23">
        <v>144</v>
      </c>
      <c r="F49" s="35"/>
      <c r="G49" s="29"/>
      <c r="H49" s="35">
        <f t="shared" si="1"/>
        <v>0</v>
      </c>
      <c r="I49" s="29"/>
      <c r="J49" s="29"/>
      <c r="K49" s="29">
        <f t="shared" si="7"/>
        <v>0</v>
      </c>
      <c r="L49" s="29">
        <f t="shared" si="3"/>
        <v>0</v>
      </c>
      <c r="M49" s="29">
        <f t="shared" si="4"/>
        <v>0</v>
      </c>
      <c r="N49" s="29">
        <f t="shared" si="8"/>
        <v>0</v>
      </c>
      <c r="O49" s="29">
        <f t="shared" si="9"/>
        <v>0</v>
      </c>
      <c r="P49" s="29">
        <f>SUM(M49:O49)</f>
        <v>0</v>
      </c>
    </row>
    <row r="50" spans="1:16">
      <c r="A50" s="43">
        <v>14</v>
      </c>
      <c r="B50" s="45" t="s">
        <v>120</v>
      </c>
      <c r="C50" s="45"/>
      <c r="D50" s="43" t="s">
        <v>69</v>
      </c>
      <c r="E50" s="23">
        <v>1</v>
      </c>
      <c r="F50" s="35"/>
      <c r="G50" s="29"/>
      <c r="H50" s="35">
        <f t="shared" si="1"/>
        <v>0</v>
      </c>
      <c r="I50" s="29"/>
      <c r="J50" s="29"/>
      <c r="K50" s="29">
        <f t="shared" si="7"/>
        <v>0</v>
      </c>
      <c r="L50" s="29">
        <f t="shared" si="3"/>
        <v>0</v>
      </c>
      <c r="M50" s="29">
        <f t="shared" si="4"/>
        <v>0</v>
      </c>
      <c r="N50" s="29">
        <f t="shared" si="8"/>
        <v>0</v>
      </c>
      <c r="O50" s="29">
        <f t="shared" si="9"/>
        <v>0</v>
      </c>
      <c r="P50" s="29">
        <f>SUM(M50:O50)</f>
        <v>0</v>
      </c>
    </row>
    <row r="51" spans="1:16">
      <c r="A51" s="43"/>
      <c r="B51" s="45"/>
      <c r="C51" s="23"/>
      <c r="D51" s="43"/>
      <c r="E51" s="23"/>
      <c r="F51" s="35"/>
      <c r="G51" s="29"/>
      <c r="H51" s="35"/>
      <c r="I51" s="29"/>
      <c r="J51" s="29"/>
      <c r="K51" s="29"/>
      <c r="L51" s="29"/>
      <c r="M51" s="29"/>
      <c r="N51" s="29"/>
      <c r="O51" s="29"/>
      <c r="P51" s="29"/>
    </row>
    <row r="52" spans="1:16">
      <c r="A52" s="23"/>
      <c r="B52" s="28" t="s">
        <v>105</v>
      </c>
      <c r="C52" s="23"/>
      <c r="D52" s="23"/>
      <c r="E52" s="23"/>
      <c r="F52" s="35"/>
      <c r="G52" s="29"/>
      <c r="H52" s="35"/>
      <c r="I52" s="29"/>
      <c r="J52" s="29"/>
      <c r="K52" s="29"/>
      <c r="L52" s="29"/>
      <c r="M52" s="29"/>
      <c r="N52" s="29"/>
      <c r="O52" s="29"/>
      <c r="P52" s="29"/>
    </row>
    <row r="53" spans="1:16" ht="22.5">
      <c r="A53" s="23">
        <v>1</v>
      </c>
      <c r="B53" s="32" t="s">
        <v>80</v>
      </c>
      <c r="C53" s="34" t="s">
        <v>71</v>
      </c>
      <c r="D53" s="34" t="s">
        <v>54</v>
      </c>
      <c r="E53" s="34">
        <v>14</v>
      </c>
      <c r="F53" s="35"/>
      <c r="G53" s="29"/>
      <c r="H53" s="35">
        <f t="shared" si="1"/>
        <v>0</v>
      </c>
      <c r="I53" s="29"/>
      <c r="J53" s="29"/>
      <c r="K53" s="29">
        <f t="shared" ref="K53:K73" si="10">SUM(H53:J53)</f>
        <v>0</v>
      </c>
      <c r="L53" s="29">
        <f t="shared" si="3"/>
        <v>0</v>
      </c>
      <c r="M53" s="29">
        <f t="shared" ref="M53:M73" si="11">ROUND(E53*H53,2)</f>
        <v>0</v>
      </c>
      <c r="N53" s="29">
        <f t="shared" ref="N53:N73" si="12">ROUND(I53*E53,2)</f>
        <v>0</v>
      </c>
      <c r="O53" s="29">
        <f t="shared" ref="O53:O73" si="13">ROUND(J53*E53,2)</f>
        <v>0</v>
      </c>
      <c r="P53" s="29">
        <f t="shared" si="0"/>
        <v>0</v>
      </c>
    </row>
    <row r="54" spans="1:16" ht="22.5">
      <c r="A54" s="23">
        <v>2</v>
      </c>
      <c r="B54" s="32" t="s">
        <v>97</v>
      </c>
      <c r="C54" s="34" t="s">
        <v>114</v>
      </c>
      <c r="D54" s="34" t="s">
        <v>54</v>
      </c>
      <c r="E54" s="34">
        <v>14</v>
      </c>
      <c r="F54" s="35"/>
      <c r="G54" s="29"/>
      <c r="H54" s="35">
        <f t="shared" si="1"/>
        <v>0</v>
      </c>
      <c r="I54" s="29"/>
      <c r="J54" s="29"/>
      <c r="K54" s="29">
        <f t="shared" si="10"/>
        <v>0</v>
      </c>
      <c r="L54" s="29">
        <f t="shared" si="3"/>
        <v>0</v>
      </c>
      <c r="M54" s="29">
        <f t="shared" si="11"/>
        <v>0</v>
      </c>
      <c r="N54" s="29">
        <f t="shared" si="12"/>
        <v>0</v>
      </c>
      <c r="O54" s="29">
        <f t="shared" si="13"/>
        <v>0</v>
      </c>
      <c r="P54" s="29">
        <f t="shared" si="0"/>
        <v>0</v>
      </c>
    </row>
    <row r="55" spans="1:16" ht="22.5">
      <c r="A55" s="23">
        <v>3</v>
      </c>
      <c r="B55" s="32" t="s">
        <v>64</v>
      </c>
      <c r="C55" s="34" t="s">
        <v>65</v>
      </c>
      <c r="D55" s="34" t="s">
        <v>54</v>
      </c>
      <c r="E55" s="34">
        <v>26</v>
      </c>
      <c r="F55" s="35"/>
      <c r="G55" s="29"/>
      <c r="H55" s="35">
        <f t="shared" si="1"/>
        <v>0</v>
      </c>
      <c r="I55" s="29"/>
      <c r="J55" s="29"/>
      <c r="K55" s="29">
        <f t="shared" si="10"/>
        <v>0</v>
      </c>
      <c r="L55" s="29">
        <f t="shared" si="3"/>
        <v>0</v>
      </c>
      <c r="M55" s="29">
        <f t="shared" si="11"/>
        <v>0</v>
      </c>
      <c r="N55" s="29">
        <f t="shared" si="12"/>
        <v>0</v>
      </c>
      <c r="O55" s="29">
        <f t="shared" si="13"/>
        <v>0</v>
      </c>
      <c r="P55" s="29">
        <f t="shared" si="0"/>
        <v>0</v>
      </c>
    </row>
    <row r="56" spans="1:16" ht="22.5">
      <c r="A56" s="23">
        <v>4</v>
      </c>
      <c r="B56" s="32" t="s">
        <v>66</v>
      </c>
      <c r="C56" s="34" t="s">
        <v>67</v>
      </c>
      <c r="D56" s="34" t="s">
        <v>54</v>
      </c>
      <c r="E56" s="34">
        <v>19</v>
      </c>
      <c r="F56" s="35"/>
      <c r="G56" s="29"/>
      <c r="H56" s="35">
        <f t="shared" si="1"/>
        <v>0</v>
      </c>
      <c r="I56" s="29"/>
      <c r="J56" s="29"/>
      <c r="K56" s="29">
        <f>SUM(H56:J56)</f>
        <v>0</v>
      </c>
      <c r="L56" s="29">
        <f>E56*F56</f>
        <v>0</v>
      </c>
      <c r="M56" s="29">
        <f t="shared" si="11"/>
        <v>0</v>
      </c>
      <c r="N56" s="29">
        <f t="shared" si="12"/>
        <v>0</v>
      </c>
      <c r="O56" s="29">
        <f t="shared" si="13"/>
        <v>0</v>
      </c>
      <c r="P56" s="29">
        <f>SUM(M56:O56)</f>
        <v>0</v>
      </c>
    </row>
    <row r="57" spans="1:16">
      <c r="A57" s="23">
        <v>5</v>
      </c>
      <c r="B57" s="32" t="s">
        <v>70</v>
      </c>
      <c r="C57" s="34" t="s">
        <v>71</v>
      </c>
      <c r="D57" s="34" t="s">
        <v>54</v>
      </c>
      <c r="E57" s="26">
        <v>137</v>
      </c>
      <c r="F57" s="35"/>
      <c r="G57" s="29"/>
      <c r="H57" s="35">
        <f t="shared" si="1"/>
        <v>0</v>
      </c>
      <c r="I57" s="29"/>
      <c r="J57" s="29"/>
      <c r="K57" s="29">
        <f>SUM(H57:J57)</f>
        <v>0</v>
      </c>
      <c r="L57" s="29">
        <f>E57*F57</f>
        <v>0</v>
      </c>
      <c r="M57" s="29">
        <f t="shared" si="11"/>
        <v>0</v>
      </c>
      <c r="N57" s="29">
        <f t="shared" si="12"/>
        <v>0</v>
      </c>
      <c r="O57" s="29">
        <f t="shared" si="13"/>
        <v>0</v>
      </c>
      <c r="P57" s="29">
        <f>SUM(M57:O57)</f>
        <v>0</v>
      </c>
    </row>
    <row r="58" spans="1:16">
      <c r="A58" s="23">
        <v>6</v>
      </c>
      <c r="B58" s="32" t="s">
        <v>81</v>
      </c>
      <c r="C58" s="34" t="s">
        <v>82</v>
      </c>
      <c r="D58" s="34" t="s">
        <v>54</v>
      </c>
      <c r="E58" s="26">
        <v>31</v>
      </c>
      <c r="F58" s="35"/>
      <c r="G58" s="29"/>
      <c r="H58" s="35">
        <f t="shared" si="1"/>
        <v>0</v>
      </c>
      <c r="I58" s="29"/>
      <c r="J58" s="29"/>
      <c r="K58" s="29">
        <f>SUM(H58:J58)</f>
        <v>0</v>
      </c>
      <c r="L58" s="29">
        <f>E58*F58</f>
        <v>0</v>
      </c>
      <c r="M58" s="29">
        <f t="shared" si="11"/>
        <v>0</v>
      </c>
      <c r="N58" s="29">
        <f t="shared" si="12"/>
        <v>0</v>
      </c>
      <c r="O58" s="29">
        <f t="shared" si="13"/>
        <v>0</v>
      </c>
      <c r="P58" s="29">
        <f>SUM(M58:O58)</f>
        <v>0</v>
      </c>
    </row>
    <row r="59" spans="1:16" ht="21" customHeight="1">
      <c r="A59" s="23">
        <v>7</v>
      </c>
      <c r="B59" s="32" t="s">
        <v>68</v>
      </c>
      <c r="C59" s="34"/>
      <c r="D59" s="34" t="s">
        <v>69</v>
      </c>
      <c r="E59" s="34">
        <v>1</v>
      </c>
      <c r="F59" s="35"/>
      <c r="G59" s="29"/>
      <c r="H59" s="35">
        <f t="shared" si="1"/>
        <v>0</v>
      </c>
      <c r="I59" s="29"/>
      <c r="J59" s="29"/>
      <c r="K59" s="29">
        <f t="shared" si="10"/>
        <v>0</v>
      </c>
      <c r="L59" s="29">
        <f t="shared" si="3"/>
        <v>0</v>
      </c>
      <c r="M59" s="29">
        <f t="shared" si="11"/>
        <v>0</v>
      </c>
      <c r="N59" s="29">
        <f t="shared" si="12"/>
        <v>0</v>
      </c>
      <c r="O59" s="29">
        <f t="shared" si="13"/>
        <v>0</v>
      </c>
      <c r="P59" s="29">
        <f>SUM(M59:O59)</f>
        <v>0</v>
      </c>
    </row>
    <row r="60" spans="1:16">
      <c r="A60" s="23">
        <v>8</v>
      </c>
      <c r="B60" s="39" t="s">
        <v>83</v>
      </c>
      <c r="C60" s="34"/>
      <c r="D60" s="37" t="s">
        <v>54</v>
      </c>
      <c r="E60" s="34">
        <v>31</v>
      </c>
      <c r="F60" s="35"/>
      <c r="G60" s="29"/>
      <c r="H60" s="35">
        <f t="shared" ref="H60" si="14">ROUND(F60*G60,2)</f>
        <v>0</v>
      </c>
      <c r="I60" s="29"/>
      <c r="J60" s="29"/>
      <c r="K60" s="29">
        <f>SUM(H60:J60)</f>
        <v>0</v>
      </c>
      <c r="L60" s="29">
        <f t="shared" ref="L60" si="15">E60*F60</f>
        <v>0</v>
      </c>
      <c r="M60" s="29">
        <f t="shared" si="11"/>
        <v>0</v>
      </c>
      <c r="N60" s="29">
        <f t="shared" si="12"/>
        <v>0</v>
      </c>
      <c r="O60" s="29">
        <f t="shared" si="13"/>
        <v>0</v>
      </c>
      <c r="P60" s="29">
        <f>SUM(M60:O60)</f>
        <v>0</v>
      </c>
    </row>
    <row r="61" spans="1:16">
      <c r="A61" s="23">
        <v>9</v>
      </c>
      <c r="B61" s="39" t="s">
        <v>84</v>
      </c>
      <c r="C61" s="37"/>
      <c r="D61" s="37" t="s">
        <v>54</v>
      </c>
      <c r="E61" s="38">
        <v>137</v>
      </c>
      <c r="F61" s="35"/>
      <c r="G61" s="29"/>
      <c r="H61" s="35">
        <f t="shared" si="1"/>
        <v>0</v>
      </c>
      <c r="I61" s="29"/>
      <c r="J61" s="29"/>
      <c r="K61" s="29">
        <f t="shared" si="10"/>
        <v>0</v>
      </c>
      <c r="L61" s="29">
        <f t="shared" si="3"/>
        <v>0</v>
      </c>
      <c r="M61" s="29">
        <f t="shared" si="11"/>
        <v>0</v>
      </c>
      <c r="N61" s="29">
        <f t="shared" si="12"/>
        <v>0</v>
      </c>
      <c r="O61" s="29">
        <f t="shared" si="13"/>
        <v>0</v>
      </c>
      <c r="P61" s="29">
        <f t="shared" si="0"/>
        <v>0</v>
      </c>
    </row>
    <row r="62" spans="1:16">
      <c r="A62" s="23">
        <v>10</v>
      </c>
      <c r="B62" s="39" t="s">
        <v>85</v>
      </c>
      <c r="C62" s="37"/>
      <c r="D62" s="37" t="s">
        <v>54</v>
      </c>
      <c r="E62" s="38">
        <v>14</v>
      </c>
      <c r="F62" s="35"/>
      <c r="G62" s="29"/>
      <c r="H62" s="35">
        <f t="shared" si="1"/>
        <v>0</v>
      </c>
      <c r="I62" s="29"/>
      <c r="J62" s="29"/>
      <c r="K62" s="29">
        <f t="shared" si="10"/>
        <v>0</v>
      </c>
      <c r="L62" s="29">
        <f t="shared" si="3"/>
        <v>0</v>
      </c>
      <c r="M62" s="29">
        <f t="shared" si="11"/>
        <v>0</v>
      </c>
      <c r="N62" s="29">
        <f t="shared" si="12"/>
        <v>0</v>
      </c>
      <c r="O62" s="29">
        <f t="shared" si="13"/>
        <v>0</v>
      </c>
      <c r="P62" s="29">
        <f t="shared" si="0"/>
        <v>0</v>
      </c>
    </row>
    <row r="63" spans="1:16">
      <c r="A63" s="23">
        <v>11</v>
      </c>
      <c r="B63" s="39" t="s">
        <v>106</v>
      </c>
      <c r="C63" s="37"/>
      <c r="D63" s="37" t="s">
        <v>54</v>
      </c>
      <c r="E63" s="38">
        <v>14</v>
      </c>
      <c r="F63" s="35"/>
      <c r="G63" s="29"/>
      <c r="H63" s="35">
        <f t="shared" si="1"/>
        <v>0</v>
      </c>
      <c r="I63" s="29"/>
      <c r="J63" s="29"/>
      <c r="K63" s="29">
        <f t="shared" si="10"/>
        <v>0</v>
      </c>
      <c r="L63" s="29">
        <f t="shared" si="3"/>
        <v>0</v>
      </c>
      <c r="M63" s="29">
        <f t="shared" si="11"/>
        <v>0</v>
      </c>
      <c r="N63" s="29">
        <f t="shared" si="12"/>
        <v>0</v>
      </c>
      <c r="O63" s="29">
        <f t="shared" si="13"/>
        <v>0</v>
      </c>
      <c r="P63" s="29">
        <f t="shared" si="0"/>
        <v>0</v>
      </c>
    </row>
    <row r="64" spans="1:16">
      <c r="A64" s="23">
        <v>12</v>
      </c>
      <c r="B64" s="39" t="s">
        <v>107</v>
      </c>
      <c r="C64" s="37"/>
      <c r="D64" s="37" t="s">
        <v>54</v>
      </c>
      <c r="E64" s="38">
        <v>26</v>
      </c>
      <c r="F64" s="35"/>
      <c r="G64" s="29"/>
      <c r="H64" s="35">
        <f t="shared" si="1"/>
        <v>0</v>
      </c>
      <c r="I64" s="29"/>
      <c r="J64" s="29"/>
      <c r="K64" s="29">
        <f t="shared" si="10"/>
        <v>0</v>
      </c>
      <c r="L64" s="29">
        <f t="shared" si="3"/>
        <v>0</v>
      </c>
      <c r="M64" s="29">
        <f t="shared" si="11"/>
        <v>0</v>
      </c>
      <c r="N64" s="29">
        <f t="shared" si="12"/>
        <v>0</v>
      </c>
      <c r="O64" s="29">
        <f t="shared" si="13"/>
        <v>0</v>
      </c>
      <c r="P64" s="29">
        <f t="shared" si="0"/>
        <v>0</v>
      </c>
    </row>
    <row r="65" spans="1:17">
      <c r="A65" s="23">
        <v>13</v>
      </c>
      <c r="B65" s="40" t="s">
        <v>99</v>
      </c>
      <c r="C65" s="37" t="s">
        <v>82</v>
      </c>
      <c r="D65" s="37" t="s">
        <v>77</v>
      </c>
      <c r="E65" s="38">
        <v>18</v>
      </c>
      <c r="F65" s="35"/>
      <c r="G65" s="29"/>
      <c r="H65" s="35">
        <f t="shared" si="1"/>
        <v>0</v>
      </c>
      <c r="I65" s="29"/>
      <c r="J65" s="29"/>
      <c r="K65" s="29">
        <f t="shared" si="10"/>
        <v>0</v>
      </c>
      <c r="L65" s="29">
        <f t="shared" si="3"/>
        <v>0</v>
      </c>
      <c r="M65" s="29">
        <f t="shared" si="11"/>
        <v>0</v>
      </c>
      <c r="N65" s="29">
        <f t="shared" si="12"/>
        <v>0</v>
      </c>
      <c r="O65" s="29">
        <f t="shared" si="13"/>
        <v>0</v>
      </c>
      <c r="P65" s="29">
        <f t="shared" si="0"/>
        <v>0</v>
      </c>
    </row>
    <row r="66" spans="1:17">
      <c r="A66" s="23">
        <v>14</v>
      </c>
      <c r="B66" s="40" t="s">
        <v>99</v>
      </c>
      <c r="C66" s="37" t="s">
        <v>71</v>
      </c>
      <c r="D66" s="37" t="s">
        <v>77</v>
      </c>
      <c r="E66" s="38">
        <v>20</v>
      </c>
      <c r="F66" s="35"/>
      <c r="G66" s="29"/>
      <c r="H66" s="35">
        <f t="shared" si="1"/>
        <v>0</v>
      </c>
      <c r="I66" s="29"/>
      <c r="J66" s="29"/>
      <c r="K66" s="29">
        <f t="shared" si="10"/>
        <v>0</v>
      </c>
      <c r="L66" s="29">
        <f t="shared" si="3"/>
        <v>0</v>
      </c>
      <c r="M66" s="29">
        <f t="shared" si="11"/>
        <v>0</v>
      </c>
      <c r="N66" s="29">
        <f t="shared" si="12"/>
        <v>0</v>
      </c>
      <c r="O66" s="29">
        <f t="shared" si="13"/>
        <v>0</v>
      </c>
      <c r="P66" s="29">
        <f t="shared" si="0"/>
        <v>0</v>
      </c>
    </row>
    <row r="67" spans="1:17">
      <c r="A67" s="23">
        <v>15</v>
      </c>
      <c r="B67" s="40" t="s">
        <v>99</v>
      </c>
      <c r="C67" s="34" t="s">
        <v>65</v>
      </c>
      <c r="D67" s="37" t="s">
        <v>77</v>
      </c>
      <c r="E67" s="38">
        <v>2</v>
      </c>
      <c r="F67" s="35"/>
      <c r="G67" s="29"/>
      <c r="H67" s="35">
        <f t="shared" si="1"/>
        <v>0</v>
      </c>
      <c r="I67" s="29"/>
      <c r="J67" s="29"/>
      <c r="K67" s="29">
        <f t="shared" si="10"/>
        <v>0</v>
      </c>
      <c r="L67" s="29">
        <f t="shared" si="3"/>
        <v>0</v>
      </c>
      <c r="M67" s="29">
        <f t="shared" si="11"/>
        <v>0</v>
      </c>
      <c r="N67" s="29">
        <f t="shared" si="12"/>
        <v>0</v>
      </c>
      <c r="O67" s="29">
        <f t="shared" si="13"/>
        <v>0</v>
      </c>
      <c r="P67" s="29">
        <f t="shared" si="0"/>
        <v>0</v>
      </c>
    </row>
    <row r="68" spans="1:17">
      <c r="A68" s="23">
        <v>16</v>
      </c>
      <c r="B68" s="40" t="s">
        <v>108</v>
      </c>
      <c r="C68" s="37" t="s">
        <v>82</v>
      </c>
      <c r="D68" s="37" t="s">
        <v>77</v>
      </c>
      <c r="E68" s="38">
        <v>16</v>
      </c>
      <c r="F68" s="35"/>
      <c r="G68" s="29"/>
      <c r="H68" s="35">
        <f t="shared" si="1"/>
        <v>0</v>
      </c>
      <c r="I68" s="29"/>
      <c r="J68" s="29"/>
      <c r="K68" s="29">
        <f t="shared" si="10"/>
        <v>0</v>
      </c>
      <c r="L68" s="29">
        <f t="shared" si="3"/>
        <v>0</v>
      </c>
      <c r="M68" s="29">
        <f t="shared" si="11"/>
        <v>0</v>
      </c>
      <c r="N68" s="29">
        <f t="shared" si="12"/>
        <v>0</v>
      </c>
      <c r="O68" s="29">
        <f t="shared" si="13"/>
        <v>0</v>
      </c>
      <c r="P68" s="29">
        <f t="shared" si="0"/>
        <v>0</v>
      </c>
    </row>
    <row r="69" spans="1:17">
      <c r="A69" s="23">
        <v>17</v>
      </c>
      <c r="B69" s="40" t="s">
        <v>78</v>
      </c>
      <c r="C69" s="37"/>
      <c r="D69" s="37" t="s">
        <v>69</v>
      </c>
      <c r="E69" s="38">
        <v>1</v>
      </c>
      <c r="F69" s="35"/>
      <c r="G69" s="29"/>
      <c r="H69" s="35">
        <f t="shared" si="1"/>
        <v>0</v>
      </c>
      <c r="I69" s="29"/>
      <c r="J69" s="29"/>
      <c r="K69" s="29">
        <f t="shared" si="10"/>
        <v>0</v>
      </c>
      <c r="L69" s="29">
        <f t="shared" si="3"/>
        <v>0</v>
      </c>
      <c r="M69" s="29">
        <f t="shared" si="11"/>
        <v>0</v>
      </c>
      <c r="N69" s="29">
        <f t="shared" si="12"/>
        <v>0</v>
      </c>
      <c r="O69" s="29">
        <f t="shared" si="13"/>
        <v>0</v>
      </c>
      <c r="P69" s="29">
        <f t="shared" si="0"/>
        <v>0</v>
      </c>
    </row>
    <row r="70" spans="1:17">
      <c r="A70" s="23">
        <v>18</v>
      </c>
      <c r="B70" s="41" t="s">
        <v>100</v>
      </c>
      <c r="C70" s="42"/>
      <c r="D70" s="43" t="s">
        <v>69</v>
      </c>
      <c r="E70" s="38">
        <v>1</v>
      </c>
      <c r="F70" s="35"/>
      <c r="G70" s="29"/>
      <c r="H70" s="35">
        <f t="shared" si="1"/>
        <v>0</v>
      </c>
      <c r="I70" s="29"/>
      <c r="J70" s="29"/>
      <c r="K70" s="29">
        <f t="shared" si="10"/>
        <v>0</v>
      </c>
      <c r="L70" s="29">
        <f t="shared" si="3"/>
        <v>0</v>
      </c>
      <c r="M70" s="29">
        <f t="shared" si="11"/>
        <v>0</v>
      </c>
      <c r="N70" s="29">
        <f t="shared" si="12"/>
        <v>0</v>
      </c>
      <c r="O70" s="29">
        <f t="shared" si="13"/>
        <v>0</v>
      </c>
      <c r="P70" s="29">
        <f t="shared" si="0"/>
        <v>0</v>
      </c>
    </row>
    <row r="71" spans="1:17">
      <c r="A71" s="23">
        <v>19</v>
      </c>
      <c r="B71" s="47" t="s">
        <v>109</v>
      </c>
      <c r="C71" s="42"/>
      <c r="D71" s="43" t="s">
        <v>58</v>
      </c>
      <c r="E71" s="38">
        <v>1</v>
      </c>
      <c r="F71" s="35"/>
      <c r="G71" s="29"/>
      <c r="H71" s="35">
        <f t="shared" si="1"/>
        <v>0</v>
      </c>
      <c r="I71" s="29"/>
      <c r="J71" s="29"/>
      <c r="K71" s="29">
        <f t="shared" si="10"/>
        <v>0</v>
      </c>
      <c r="L71" s="29">
        <f t="shared" si="3"/>
        <v>0</v>
      </c>
      <c r="M71" s="29">
        <f t="shared" si="11"/>
        <v>0</v>
      </c>
      <c r="N71" s="29">
        <f t="shared" si="12"/>
        <v>0</v>
      </c>
      <c r="O71" s="29">
        <f t="shared" si="13"/>
        <v>0</v>
      </c>
      <c r="P71" s="29">
        <f t="shared" si="0"/>
        <v>0</v>
      </c>
    </row>
    <row r="72" spans="1:17">
      <c r="A72" s="23">
        <v>20</v>
      </c>
      <c r="B72" s="40" t="s">
        <v>79</v>
      </c>
      <c r="C72" s="36"/>
      <c r="D72" s="37" t="s">
        <v>54</v>
      </c>
      <c r="E72" s="38">
        <v>241</v>
      </c>
      <c r="F72" s="35"/>
      <c r="G72" s="29"/>
      <c r="H72" s="35">
        <f t="shared" si="1"/>
        <v>0</v>
      </c>
      <c r="I72" s="29"/>
      <c r="J72" s="29"/>
      <c r="K72" s="29">
        <f t="shared" si="10"/>
        <v>0</v>
      </c>
      <c r="L72" s="29">
        <f t="shared" si="3"/>
        <v>0</v>
      </c>
      <c r="M72" s="29">
        <f t="shared" si="11"/>
        <v>0</v>
      </c>
      <c r="N72" s="29">
        <f t="shared" si="12"/>
        <v>0</v>
      </c>
      <c r="O72" s="29">
        <f t="shared" si="13"/>
        <v>0</v>
      </c>
      <c r="P72" s="29">
        <f t="shared" si="0"/>
        <v>0</v>
      </c>
    </row>
    <row r="73" spans="1:17">
      <c r="A73" s="23">
        <v>21</v>
      </c>
      <c r="B73" s="45" t="s">
        <v>117</v>
      </c>
      <c r="C73" s="45"/>
      <c r="D73" s="23" t="s">
        <v>58</v>
      </c>
      <c r="E73" s="23">
        <v>1</v>
      </c>
      <c r="F73" s="35"/>
      <c r="G73" s="29"/>
      <c r="H73" s="35">
        <f t="shared" si="1"/>
        <v>0</v>
      </c>
      <c r="I73" s="29"/>
      <c r="J73" s="29"/>
      <c r="K73" s="29">
        <f t="shared" si="10"/>
        <v>0</v>
      </c>
      <c r="L73" s="29">
        <f t="shared" si="3"/>
        <v>0</v>
      </c>
      <c r="M73" s="29">
        <f t="shared" si="11"/>
        <v>0</v>
      </c>
      <c r="N73" s="29">
        <f t="shared" si="12"/>
        <v>0</v>
      </c>
      <c r="O73" s="29">
        <f t="shared" si="13"/>
        <v>0</v>
      </c>
      <c r="P73" s="29">
        <f>SUM(M73:O73)</f>
        <v>0</v>
      </c>
    </row>
    <row r="74" spans="1:17">
      <c r="A74" s="23"/>
      <c r="B74" s="45"/>
      <c r="C74" s="45"/>
      <c r="D74" s="23"/>
      <c r="E74" s="23"/>
      <c r="F74" s="35"/>
      <c r="G74" s="29"/>
      <c r="H74" s="35"/>
      <c r="I74" s="29"/>
      <c r="J74" s="29"/>
      <c r="K74" s="29"/>
      <c r="L74" s="29"/>
      <c r="M74" s="29"/>
      <c r="N74" s="29"/>
      <c r="O74" s="29"/>
      <c r="P74" s="29"/>
    </row>
    <row r="75" spans="1:17">
      <c r="A75" s="43"/>
      <c r="B75" s="28" t="s">
        <v>110</v>
      </c>
      <c r="C75" s="48"/>
      <c r="D75" s="48"/>
      <c r="E75" s="48"/>
      <c r="F75" s="35"/>
      <c r="G75" s="29"/>
      <c r="H75" s="35"/>
      <c r="I75" s="29"/>
      <c r="J75" s="29"/>
      <c r="K75" s="29"/>
      <c r="L75" s="29"/>
      <c r="M75" s="29"/>
      <c r="N75" s="29"/>
      <c r="O75" s="29"/>
      <c r="P75" s="29"/>
    </row>
    <row r="76" spans="1:17">
      <c r="A76" s="43">
        <v>1</v>
      </c>
      <c r="B76" s="32" t="s">
        <v>81</v>
      </c>
      <c r="C76" s="33" t="s">
        <v>82</v>
      </c>
      <c r="D76" s="34" t="s">
        <v>54</v>
      </c>
      <c r="E76" s="26">
        <v>432</v>
      </c>
      <c r="F76" s="35"/>
      <c r="G76" s="29"/>
      <c r="H76" s="35">
        <f t="shared" ref="H76:H115" si="16">ROUND(F76*G76,2)</f>
        <v>0</v>
      </c>
      <c r="I76" s="29"/>
      <c r="J76" s="29"/>
      <c r="K76" s="29">
        <f t="shared" ref="K76:K86" si="17">SUM(H76:J76)</f>
        <v>0</v>
      </c>
      <c r="L76" s="29">
        <f t="shared" ref="L76:L115" si="18">E76*F76</f>
        <v>0</v>
      </c>
      <c r="M76" s="29">
        <f t="shared" ref="M76:M88" si="19">ROUND(E76*H76,2)</f>
        <v>0</v>
      </c>
      <c r="N76" s="29">
        <f t="shared" ref="N76:N88" si="20">ROUND(I76*E76,2)</f>
        <v>0</v>
      </c>
      <c r="O76" s="29">
        <f t="shared" ref="O76:O88" si="21">ROUND(J76*E76,2)</f>
        <v>0</v>
      </c>
      <c r="P76" s="29">
        <f t="shared" ref="P76:P112" si="22">SUM(M76:O76)</f>
        <v>0</v>
      </c>
      <c r="Q76" s="17"/>
    </row>
    <row r="77" spans="1:17">
      <c r="A77" s="43">
        <v>2</v>
      </c>
      <c r="B77" s="32" t="s">
        <v>70</v>
      </c>
      <c r="C77" s="33" t="s">
        <v>71</v>
      </c>
      <c r="D77" s="34" t="s">
        <v>54</v>
      </c>
      <c r="E77" s="26">
        <v>432</v>
      </c>
      <c r="F77" s="35"/>
      <c r="G77" s="29"/>
      <c r="H77" s="35">
        <f t="shared" si="16"/>
        <v>0</v>
      </c>
      <c r="I77" s="29"/>
      <c r="J77" s="29"/>
      <c r="K77" s="29">
        <f t="shared" si="17"/>
        <v>0</v>
      </c>
      <c r="L77" s="29">
        <f t="shared" si="18"/>
        <v>0</v>
      </c>
      <c r="M77" s="29">
        <f t="shared" si="19"/>
        <v>0</v>
      </c>
      <c r="N77" s="29">
        <f t="shared" si="20"/>
        <v>0</v>
      </c>
      <c r="O77" s="29">
        <f t="shared" si="21"/>
        <v>0</v>
      </c>
      <c r="P77" s="29">
        <f t="shared" si="22"/>
        <v>0</v>
      </c>
    </row>
    <row r="78" spans="1:17">
      <c r="A78" s="43">
        <v>3</v>
      </c>
      <c r="B78" s="40" t="s">
        <v>72</v>
      </c>
      <c r="C78" s="47"/>
      <c r="D78" s="37" t="s">
        <v>69</v>
      </c>
      <c r="E78" s="38">
        <v>1</v>
      </c>
      <c r="F78" s="35"/>
      <c r="G78" s="29"/>
      <c r="H78" s="35">
        <f t="shared" si="16"/>
        <v>0</v>
      </c>
      <c r="I78" s="29"/>
      <c r="J78" s="29"/>
      <c r="K78" s="29">
        <f t="shared" si="17"/>
        <v>0</v>
      </c>
      <c r="L78" s="29">
        <f t="shared" si="18"/>
        <v>0</v>
      </c>
      <c r="M78" s="29">
        <f t="shared" si="19"/>
        <v>0</v>
      </c>
      <c r="N78" s="29">
        <f t="shared" si="20"/>
        <v>0</v>
      </c>
      <c r="O78" s="29">
        <f t="shared" si="21"/>
        <v>0</v>
      </c>
      <c r="P78" s="29">
        <f t="shared" si="22"/>
        <v>0</v>
      </c>
    </row>
    <row r="79" spans="1:17">
      <c r="A79" s="43">
        <v>4</v>
      </c>
      <c r="B79" s="39" t="s">
        <v>121</v>
      </c>
      <c r="C79" s="47"/>
      <c r="D79" s="37" t="s">
        <v>54</v>
      </c>
      <c r="E79" s="38">
        <v>77</v>
      </c>
      <c r="F79" s="35"/>
      <c r="G79" s="29"/>
      <c r="H79" s="35">
        <f t="shared" si="16"/>
        <v>0</v>
      </c>
      <c r="I79" s="29"/>
      <c r="J79" s="29"/>
      <c r="K79" s="29">
        <f>SUM(H79:J79)</f>
        <v>0</v>
      </c>
      <c r="L79" s="29">
        <f>E79*F79</f>
        <v>0</v>
      </c>
      <c r="M79" s="29">
        <f t="shared" si="19"/>
        <v>0</v>
      </c>
      <c r="N79" s="29">
        <f t="shared" si="20"/>
        <v>0</v>
      </c>
      <c r="O79" s="29">
        <f t="shared" si="21"/>
        <v>0</v>
      </c>
      <c r="P79" s="29">
        <f>SUM(M79:O79)</f>
        <v>0</v>
      </c>
    </row>
    <row r="80" spans="1:17">
      <c r="A80" s="43">
        <v>5</v>
      </c>
      <c r="B80" s="39" t="s">
        <v>83</v>
      </c>
      <c r="C80" s="36"/>
      <c r="D80" s="37" t="s">
        <v>54</v>
      </c>
      <c r="E80" s="38">
        <v>42</v>
      </c>
      <c r="F80" s="35"/>
      <c r="G80" s="29"/>
      <c r="H80" s="35">
        <f t="shared" si="16"/>
        <v>0</v>
      </c>
      <c r="I80" s="29"/>
      <c r="J80" s="29"/>
      <c r="K80" s="29">
        <f t="shared" si="17"/>
        <v>0</v>
      </c>
      <c r="L80" s="29">
        <f t="shared" si="18"/>
        <v>0</v>
      </c>
      <c r="M80" s="29">
        <f t="shared" si="19"/>
        <v>0</v>
      </c>
      <c r="N80" s="29">
        <f t="shared" si="20"/>
        <v>0</v>
      </c>
      <c r="O80" s="29">
        <f t="shared" si="21"/>
        <v>0</v>
      </c>
      <c r="P80" s="29">
        <f t="shared" si="22"/>
        <v>0</v>
      </c>
    </row>
    <row r="81" spans="1:17">
      <c r="A81" s="43">
        <v>6</v>
      </c>
      <c r="B81" s="39" t="s">
        <v>84</v>
      </c>
      <c r="C81" s="36"/>
      <c r="D81" s="37" t="s">
        <v>54</v>
      </c>
      <c r="E81" s="38">
        <v>421</v>
      </c>
      <c r="F81" s="35"/>
      <c r="G81" s="29"/>
      <c r="H81" s="35">
        <f t="shared" si="16"/>
        <v>0</v>
      </c>
      <c r="I81" s="29"/>
      <c r="J81" s="29"/>
      <c r="K81" s="29">
        <f t="shared" si="17"/>
        <v>0</v>
      </c>
      <c r="L81" s="29">
        <f t="shared" si="18"/>
        <v>0</v>
      </c>
      <c r="M81" s="29">
        <f t="shared" si="19"/>
        <v>0</v>
      </c>
      <c r="N81" s="29">
        <f t="shared" si="20"/>
        <v>0</v>
      </c>
      <c r="O81" s="29">
        <f t="shared" si="21"/>
        <v>0</v>
      </c>
      <c r="P81" s="29">
        <f t="shared" si="22"/>
        <v>0</v>
      </c>
    </row>
    <row r="82" spans="1:17">
      <c r="A82" s="43">
        <v>7</v>
      </c>
      <c r="B82" s="40" t="s">
        <v>99</v>
      </c>
      <c r="C82" s="36" t="s">
        <v>76</v>
      </c>
      <c r="D82" s="37" t="s">
        <v>77</v>
      </c>
      <c r="E82" s="38">
        <v>144</v>
      </c>
      <c r="F82" s="35"/>
      <c r="G82" s="29"/>
      <c r="H82" s="35">
        <f t="shared" si="16"/>
        <v>0</v>
      </c>
      <c r="I82" s="29"/>
      <c r="J82" s="29"/>
      <c r="K82" s="29">
        <f t="shared" si="17"/>
        <v>0</v>
      </c>
      <c r="L82" s="29">
        <f t="shared" si="18"/>
        <v>0</v>
      </c>
      <c r="M82" s="29">
        <f t="shared" si="19"/>
        <v>0</v>
      </c>
      <c r="N82" s="29">
        <f t="shared" si="20"/>
        <v>0</v>
      </c>
      <c r="O82" s="29">
        <f t="shared" si="21"/>
        <v>0</v>
      </c>
      <c r="P82" s="29">
        <f t="shared" si="22"/>
        <v>0</v>
      </c>
    </row>
    <row r="83" spans="1:17">
      <c r="A83" s="43">
        <v>8</v>
      </c>
      <c r="B83" s="40" t="s">
        <v>138</v>
      </c>
      <c r="C83" s="36" t="s">
        <v>71</v>
      </c>
      <c r="D83" s="37" t="s">
        <v>77</v>
      </c>
      <c r="E83" s="38">
        <v>72</v>
      </c>
      <c r="F83" s="35"/>
      <c r="G83" s="29"/>
      <c r="H83" s="35">
        <f>ROUND(F83*G83,2)</f>
        <v>0</v>
      </c>
      <c r="I83" s="29"/>
      <c r="J83" s="29"/>
      <c r="K83" s="29">
        <f t="shared" si="17"/>
        <v>0</v>
      </c>
      <c r="L83" s="29">
        <f t="shared" si="18"/>
        <v>0</v>
      </c>
      <c r="M83" s="29">
        <f t="shared" si="19"/>
        <v>0</v>
      </c>
      <c r="N83" s="29">
        <f t="shared" si="20"/>
        <v>0</v>
      </c>
      <c r="O83" s="29">
        <f t="shared" si="21"/>
        <v>0</v>
      </c>
      <c r="P83" s="29">
        <f t="shared" si="22"/>
        <v>0</v>
      </c>
    </row>
    <row r="84" spans="1:17">
      <c r="A84" s="43">
        <v>9</v>
      </c>
      <c r="B84" s="40" t="s">
        <v>78</v>
      </c>
      <c r="C84" s="36"/>
      <c r="D84" s="37" t="s">
        <v>69</v>
      </c>
      <c r="E84" s="38">
        <v>1</v>
      </c>
      <c r="F84" s="35"/>
      <c r="G84" s="29"/>
      <c r="H84" s="35">
        <f t="shared" si="16"/>
        <v>0</v>
      </c>
      <c r="I84" s="29"/>
      <c r="J84" s="29"/>
      <c r="K84" s="29">
        <f t="shared" si="17"/>
        <v>0</v>
      </c>
      <c r="L84" s="29">
        <f t="shared" si="18"/>
        <v>0</v>
      </c>
      <c r="M84" s="29">
        <f t="shared" si="19"/>
        <v>0</v>
      </c>
      <c r="N84" s="29">
        <f t="shared" si="20"/>
        <v>0</v>
      </c>
      <c r="O84" s="29">
        <f t="shared" si="21"/>
        <v>0</v>
      </c>
      <c r="P84" s="29">
        <f t="shared" si="22"/>
        <v>0</v>
      </c>
    </row>
    <row r="85" spans="1:17">
      <c r="A85" s="43">
        <v>10</v>
      </c>
      <c r="B85" s="41" t="s">
        <v>100</v>
      </c>
      <c r="C85" s="42"/>
      <c r="D85" s="43" t="s">
        <v>69</v>
      </c>
      <c r="E85" s="38">
        <v>1</v>
      </c>
      <c r="F85" s="35"/>
      <c r="G85" s="29"/>
      <c r="H85" s="35">
        <f t="shared" si="16"/>
        <v>0</v>
      </c>
      <c r="I85" s="29"/>
      <c r="J85" s="29"/>
      <c r="K85" s="29">
        <f t="shared" si="17"/>
        <v>0</v>
      </c>
      <c r="L85" s="29">
        <f t="shared" si="18"/>
        <v>0</v>
      </c>
      <c r="M85" s="29">
        <f t="shared" si="19"/>
        <v>0</v>
      </c>
      <c r="N85" s="29">
        <f t="shared" si="20"/>
        <v>0</v>
      </c>
      <c r="O85" s="29">
        <f t="shared" si="21"/>
        <v>0</v>
      </c>
      <c r="P85" s="29">
        <f t="shared" si="22"/>
        <v>0</v>
      </c>
    </row>
    <row r="86" spans="1:17">
      <c r="A86" s="43">
        <v>11</v>
      </c>
      <c r="B86" s="47" t="s">
        <v>137</v>
      </c>
      <c r="C86" s="42"/>
      <c r="D86" s="43" t="s">
        <v>92</v>
      </c>
      <c r="E86" s="38">
        <v>144</v>
      </c>
      <c r="F86" s="35"/>
      <c r="G86" s="29"/>
      <c r="H86" s="35">
        <f t="shared" si="16"/>
        <v>0</v>
      </c>
      <c r="I86" s="29"/>
      <c r="J86" s="29"/>
      <c r="K86" s="29">
        <f t="shared" si="17"/>
        <v>0</v>
      </c>
      <c r="L86" s="29">
        <f t="shared" si="18"/>
        <v>0</v>
      </c>
      <c r="M86" s="29">
        <f t="shared" si="19"/>
        <v>0</v>
      </c>
      <c r="N86" s="29">
        <f t="shared" si="20"/>
        <v>0</v>
      </c>
      <c r="O86" s="29">
        <f t="shared" si="21"/>
        <v>0</v>
      </c>
      <c r="P86" s="29">
        <f t="shared" si="22"/>
        <v>0</v>
      </c>
    </row>
    <row r="87" spans="1:17">
      <c r="A87" s="43">
        <v>12</v>
      </c>
      <c r="B87" s="40" t="s">
        <v>101</v>
      </c>
      <c r="C87" s="36"/>
      <c r="D87" s="37" t="s">
        <v>54</v>
      </c>
      <c r="E87" s="38">
        <v>432</v>
      </c>
      <c r="F87" s="35"/>
      <c r="G87" s="29"/>
      <c r="H87" s="35">
        <f t="shared" si="16"/>
        <v>0</v>
      </c>
      <c r="I87" s="29"/>
      <c r="J87" s="29"/>
      <c r="K87" s="29">
        <f>SUM(H87:J87)</f>
        <v>0</v>
      </c>
      <c r="L87" s="29">
        <f t="shared" si="18"/>
        <v>0</v>
      </c>
      <c r="M87" s="29">
        <f t="shared" si="19"/>
        <v>0</v>
      </c>
      <c r="N87" s="29">
        <f t="shared" si="20"/>
        <v>0</v>
      </c>
      <c r="O87" s="29">
        <f t="shared" si="21"/>
        <v>0</v>
      </c>
      <c r="P87" s="29">
        <f t="shared" si="22"/>
        <v>0</v>
      </c>
    </row>
    <row r="88" spans="1:17">
      <c r="A88" s="43">
        <v>13</v>
      </c>
      <c r="B88" s="45" t="s">
        <v>120</v>
      </c>
      <c r="C88" s="45"/>
      <c r="D88" s="43" t="s">
        <v>69</v>
      </c>
      <c r="E88" s="23">
        <v>1</v>
      </c>
      <c r="F88" s="35"/>
      <c r="G88" s="29"/>
      <c r="H88" s="35">
        <f t="shared" si="16"/>
        <v>0</v>
      </c>
      <c r="I88" s="29"/>
      <c r="J88" s="29"/>
      <c r="K88" s="29">
        <f>SUM(H88:J88)</f>
        <v>0</v>
      </c>
      <c r="L88" s="29">
        <f t="shared" si="18"/>
        <v>0</v>
      </c>
      <c r="M88" s="29">
        <f t="shared" si="19"/>
        <v>0</v>
      </c>
      <c r="N88" s="29">
        <f t="shared" si="20"/>
        <v>0</v>
      </c>
      <c r="O88" s="29">
        <f t="shared" si="21"/>
        <v>0</v>
      </c>
      <c r="P88" s="29">
        <f>SUM(M88:O88)</f>
        <v>0</v>
      </c>
    </row>
    <row r="89" spans="1:17">
      <c r="A89" s="23"/>
      <c r="B89" s="45"/>
      <c r="C89" s="45"/>
      <c r="D89" s="43"/>
      <c r="E89" s="23"/>
      <c r="F89" s="35"/>
      <c r="G89" s="29"/>
      <c r="H89" s="35"/>
      <c r="I89" s="29"/>
      <c r="J89" s="29"/>
      <c r="K89" s="29"/>
      <c r="L89" s="29"/>
      <c r="M89" s="29"/>
      <c r="N89" s="29"/>
      <c r="O89" s="29"/>
      <c r="P89" s="29"/>
    </row>
    <row r="90" spans="1:17">
      <c r="A90" s="23"/>
      <c r="B90" s="28" t="s">
        <v>111</v>
      </c>
      <c r="C90" s="45"/>
      <c r="D90" s="23"/>
      <c r="E90" s="23"/>
      <c r="F90" s="35"/>
      <c r="G90" s="29"/>
      <c r="H90" s="35"/>
      <c r="I90" s="29"/>
      <c r="J90" s="29"/>
      <c r="K90" s="29"/>
      <c r="L90" s="29"/>
      <c r="M90" s="29"/>
      <c r="N90" s="29"/>
      <c r="O90" s="29"/>
      <c r="P90" s="29"/>
    </row>
    <row r="91" spans="1:17">
      <c r="A91" s="37">
        <v>1</v>
      </c>
      <c r="B91" s="40" t="s">
        <v>136</v>
      </c>
      <c r="C91" s="36"/>
      <c r="D91" s="37" t="s">
        <v>54</v>
      </c>
      <c r="E91" s="37">
        <v>70</v>
      </c>
      <c r="F91" s="35"/>
      <c r="G91" s="29"/>
      <c r="H91" s="35">
        <f t="shared" si="16"/>
        <v>0</v>
      </c>
      <c r="I91" s="29"/>
      <c r="J91" s="29"/>
      <c r="K91" s="29">
        <f t="shared" ref="K91:K97" si="23">SUM(H91:J91)</f>
        <v>0</v>
      </c>
      <c r="L91" s="29">
        <f t="shared" si="18"/>
        <v>0</v>
      </c>
      <c r="M91" s="29">
        <f t="shared" ref="M91:M115" si="24">ROUND(E91*H91,2)</f>
        <v>0</v>
      </c>
      <c r="N91" s="29">
        <f t="shared" ref="N91:N115" si="25">ROUND(I91*E91,2)</f>
        <v>0</v>
      </c>
      <c r="O91" s="29">
        <f t="shared" ref="O91:O115" si="26">ROUND(J91*E91,2)</f>
        <v>0</v>
      </c>
      <c r="P91" s="29">
        <f t="shared" si="22"/>
        <v>0</v>
      </c>
    </row>
    <row r="92" spans="1:17">
      <c r="A92" s="37">
        <v>2</v>
      </c>
      <c r="B92" s="40" t="s">
        <v>88</v>
      </c>
      <c r="C92" s="36"/>
      <c r="D92" s="37" t="s">
        <v>58</v>
      </c>
      <c r="E92" s="37">
        <v>1</v>
      </c>
      <c r="F92" s="35"/>
      <c r="G92" s="29"/>
      <c r="H92" s="35">
        <f t="shared" si="16"/>
        <v>0</v>
      </c>
      <c r="I92" s="29"/>
      <c r="J92" s="29"/>
      <c r="K92" s="29">
        <f t="shared" si="23"/>
        <v>0</v>
      </c>
      <c r="L92" s="29">
        <f t="shared" si="18"/>
        <v>0</v>
      </c>
      <c r="M92" s="29">
        <f t="shared" si="24"/>
        <v>0</v>
      </c>
      <c r="N92" s="29">
        <f t="shared" si="25"/>
        <v>0</v>
      </c>
      <c r="O92" s="29">
        <f t="shared" si="26"/>
        <v>0</v>
      </c>
      <c r="P92" s="29">
        <f t="shared" si="22"/>
        <v>0</v>
      </c>
    </row>
    <row r="93" spans="1:17">
      <c r="A93" s="37">
        <v>3</v>
      </c>
      <c r="B93" s="40" t="s">
        <v>89</v>
      </c>
      <c r="C93" s="36"/>
      <c r="D93" s="37" t="s">
        <v>77</v>
      </c>
      <c r="E93" s="37">
        <v>18</v>
      </c>
      <c r="F93" s="35"/>
      <c r="G93" s="29"/>
      <c r="H93" s="35">
        <f t="shared" si="16"/>
        <v>0</v>
      </c>
      <c r="I93" s="29"/>
      <c r="J93" s="29"/>
      <c r="K93" s="29">
        <f t="shared" si="23"/>
        <v>0</v>
      </c>
      <c r="L93" s="29">
        <f t="shared" si="18"/>
        <v>0</v>
      </c>
      <c r="M93" s="29">
        <f t="shared" si="24"/>
        <v>0</v>
      </c>
      <c r="N93" s="29">
        <f t="shared" si="25"/>
        <v>0</v>
      </c>
      <c r="O93" s="29">
        <f t="shared" si="26"/>
        <v>0</v>
      </c>
      <c r="P93" s="29">
        <f t="shared" si="22"/>
        <v>0</v>
      </c>
    </row>
    <row r="94" spans="1:17">
      <c r="A94" s="37">
        <v>4</v>
      </c>
      <c r="B94" s="41" t="s">
        <v>100</v>
      </c>
      <c r="C94" s="36"/>
      <c r="D94" s="37" t="s">
        <v>58</v>
      </c>
      <c r="E94" s="37">
        <v>1</v>
      </c>
      <c r="F94" s="35"/>
      <c r="G94" s="29"/>
      <c r="H94" s="35">
        <f t="shared" si="16"/>
        <v>0</v>
      </c>
      <c r="I94" s="29"/>
      <c r="J94" s="29"/>
      <c r="K94" s="29">
        <f t="shared" si="23"/>
        <v>0</v>
      </c>
      <c r="L94" s="29">
        <f>E94*F94</f>
        <v>0</v>
      </c>
      <c r="M94" s="29">
        <f t="shared" si="24"/>
        <v>0</v>
      </c>
      <c r="N94" s="29">
        <f t="shared" si="25"/>
        <v>0</v>
      </c>
      <c r="O94" s="29">
        <f t="shared" si="26"/>
        <v>0</v>
      </c>
      <c r="P94" s="29">
        <f>SUM(M94:O94)</f>
        <v>0</v>
      </c>
    </row>
    <row r="95" spans="1:17">
      <c r="A95" s="37">
        <v>5</v>
      </c>
      <c r="B95" s="40" t="s">
        <v>95</v>
      </c>
      <c r="C95" s="36"/>
      <c r="D95" s="37" t="s">
        <v>58</v>
      </c>
      <c r="E95" s="37">
        <v>1</v>
      </c>
      <c r="F95" s="35"/>
      <c r="G95" s="29"/>
      <c r="H95" s="35">
        <f t="shared" si="16"/>
        <v>0</v>
      </c>
      <c r="I95" s="29"/>
      <c r="J95" s="29"/>
      <c r="K95" s="29">
        <f t="shared" si="23"/>
        <v>0</v>
      </c>
      <c r="L95" s="29">
        <f t="shared" si="18"/>
        <v>0</v>
      </c>
      <c r="M95" s="29">
        <f t="shared" si="24"/>
        <v>0</v>
      </c>
      <c r="N95" s="29">
        <f t="shared" si="25"/>
        <v>0</v>
      </c>
      <c r="O95" s="29">
        <f t="shared" si="26"/>
        <v>0</v>
      </c>
      <c r="P95" s="29">
        <f t="shared" si="22"/>
        <v>0</v>
      </c>
    </row>
    <row r="96" spans="1:17">
      <c r="A96" s="37">
        <v>6</v>
      </c>
      <c r="B96" s="40" t="s">
        <v>79</v>
      </c>
      <c r="C96" s="36"/>
      <c r="D96" s="37" t="s">
        <v>54</v>
      </c>
      <c r="E96" s="38">
        <v>70</v>
      </c>
      <c r="F96" s="35"/>
      <c r="G96" s="29"/>
      <c r="H96" s="35">
        <f t="shared" si="16"/>
        <v>0</v>
      </c>
      <c r="I96" s="29"/>
      <c r="J96" s="29"/>
      <c r="K96" s="29">
        <f t="shared" si="23"/>
        <v>0</v>
      </c>
      <c r="L96" s="29">
        <f t="shared" si="18"/>
        <v>0</v>
      </c>
      <c r="M96" s="29">
        <f t="shared" si="24"/>
        <v>0</v>
      </c>
      <c r="N96" s="29">
        <f t="shared" si="25"/>
        <v>0</v>
      </c>
      <c r="O96" s="29">
        <f t="shared" si="26"/>
        <v>0</v>
      </c>
      <c r="P96" s="29">
        <f t="shared" si="22"/>
        <v>0</v>
      </c>
      <c r="Q96" s="17"/>
    </row>
    <row r="97" spans="1:16">
      <c r="A97" s="37">
        <v>7</v>
      </c>
      <c r="B97" s="40" t="s">
        <v>119</v>
      </c>
      <c r="C97" s="36"/>
      <c r="D97" s="37" t="s">
        <v>58</v>
      </c>
      <c r="E97" s="38">
        <v>1</v>
      </c>
      <c r="F97" s="35"/>
      <c r="G97" s="29"/>
      <c r="H97" s="35">
        <f t="shared" si="16"/>
        <v>0</v>
      </c>
      <c r="I97" s="29"/>
      <c r="J97" s="29"/>
      <c r="K97" s="29">
        <f t="shared" si="23"/>
        <v>0</v>
      </c>
      <c r="L97" s="29">
        <f t="shared" si="18"/>
        <v>0</v>
      </c>
      <c r="M97" s="29">
        <f t="shared" si="24"/>
        <v>0</v>
      </c>
      <c r="N97" s="29">
        <f t="shared" si="25"/>
        <v>0</v>
      </c>
      <c r="O97" s="29">
        <f t="shared" si="26"/>
        <v>0</v>
      </c>
      <c r="P97" s="29">
        <f>SUM(M97:O97)</f>
        <v>0</v>
      </c>
    </row>
    <row r="98" spans="1:16">
      <c r="A98" s="37"/>
      <c r="B98" s="46" t="s">
        <v>112</v>
      </c>
      <c r="C98" s="36"/>
      <c r="D98" s="37"/>
      <c r="E98" s="38"/>
      <c r="F98" s="35"/>
      <c r="G98" s="29"/>
      <c r="H98" s="35"/>
      <c r="I98" s="29"/>
      <c r="J98" s="29"/>
      <c r="K98" s="29"/>
      <c r="L98" s="29">
        <f t="shared" si="18"/>
        <v>0</v>
      </c>
      <c r="M98" s="29">
        <f t="shared" si="24"/>
        <v>0</v>
      </c>
      <c r="N98" s="29">
        <f t="shared" si="25"/>
        <v>0</v>
      </c>
      <c r="O98" s="29">
        <f t="shared" si="26"/>
        <v>0</v>
      </c>
      <c r="P98" s="29">
        <f t="shared" si="22"/>
        <v>0</v>
      </c>
    </row>
    <row r="99" spans="1:16">
      <c r="A99" s="37">
        <v>1</v>
      </c>
      <c r="B99" s="40" t="s">
        <v>86</v>
      </c>
      <c r="C99" s="37" t="s">
        <v>87</v>
      </c>
      <c r="D99" s="37" t="s">
        <v>54</v>
      </c>
      <c r="E99" s="37">
        <v>216</v>
      </c>
      <c r="F99" s="35"/>
      <c r="G99" s="29"/>
      <c r="H99" s="35">
        <f t="shared" si="16"/>
        <v>0</v>
      </c>
      <c r="I99" s="29"/>
      <c r="J99" s="29"/>
      <c r="K99" s="29">
        <f t="shared" ref="K99:K112" si="27">SUM(H99:J99)</f>
        <v>0</v>
      </c>
      <c r="L99" s="29">
        <f t="shared" si="18"/>
        <v>0</v>
      </c>
      <c r="M99" s="29">
        <f t="shared" si="24"/>
        <v>0</v>
      </c>
      <c r="N99" s="29">
        <f t="shared" si="25"/>
        <v>0</v>
      </c>
      <c r="O99" s="29">
        <f t="shared" si="26"/>
        <v>0</v>
      </c>
      <c r="P99" s="29">
        <f t="shared" si="22"/>
        <v>0</v>
      </c>
    </row>
    <row r="100" spans="1:16">
      <c r="A100" s="37">
        <v>2</v>
      </c>
      <c r="B100" s="40" t="s">
        <v>86</v>
      </c>
      <c r="C100" s="37" t="s">
        <v>122</v>
      </c>
      <c r="D100" s="37" t="s">
        <v>54</v>
      </c>
      <c r="E100" s="37">
        <v>216</v>
      </c>
      <c r="F100" s="35"/>
      <c r="G100" s="29"/>
      <c r="H100" s="35">
        <f t="shared" si="16"/>
        <v>0</v>
      </c>
      <c r="I100" s="29"/>
      <c r="J100" s="29"/>
      <c r="K100" s="29">
        <f>SUM(H100:J100)</f>
        <v>0</v>
      </c>
      <c r="L100" s="29">
        <f>E100*F100</f>
        <v>0</v>
      </c>
      <c r="M100" s="29">
        <f t="shared" si="24"/>
        <v>0</v>
      </c>
      <c r="N100" s="29">
        <f t="shared" si="25"/>
        <v>0</v>
      </c>
      <c r="O100" s="29">
        <f t="shared" si="26"/>
        <v>0</v>
      </c>
      <c r="P100" s="29">
        <f>SUM(M100:O100)</f>
        <v>0</v>
      </c>
    </row>
    <row r="101" spans="1:16">
      <c r="A101" s="37">
        <v>3</v>
      </c>
      <c r="B101" s="40" t="s">
        <v>88</v>
      </c>
      <c r="C101" s="36"/>
      <c r="D101" s="37" t="s">
        <v>58</v>
      </c>
      <c r="E101" s="37">
        <v>1</v>
      </c>
      <c r="F101" s="35"/>
      <c r="G101" s="29"/>
      <c r="H101" s="35">
        <f t="shared" si="16"/>
        <v>0</v>
      </c>
      <c r="I101" s="29"/>
      <c r="J101" s="29"/>
      <c r="K101" s="29">
        <f t="shared" si="27"/>
        <v>0</v>
      </c>
      <c r="L101" s="29">
        <f t="shared" si="18"/>
        <v>0</v>
      </c>
      <c r="M101" s="29">
        <f t="shared" si="24"/>
        <v>0</v>
      </c>
      <c r="N101" s="29">
        <f t="shared" si="25"/>
        <v>0</v>
      </c>
      <c r="O101" s="29">
        <f t="shared" si="26"/>
        <v>0</v>
      </c>
      <c r="P101" s="29">
        <f t="shared" si="22"/>
        <v>0</v>
      </c>
    </row>
    <row r="102" spans="1:16">
      <c r="A102" s="37">
        <v>4</v>
      </c>
      <c r="B102" s="40" t="s">
        <v>89</v>
      </c>
      <c r="C102" s="37" t="s">
        <v>87</v>
      </c>
      <c r="D102" s="37" t="s">
        <v>77</v>
      </c>
      <c r="E102" s="37">
        <v>32</v>
      </c>
      <c r="F102" s="35"/>
      <c r="G102" s="29"/>
      <c r="H102" s="35">
        <f t="shared" si="16"/>
        <v>0</v>
      </c>
      <c r="I102" s="29"/>
      <c r="J102" s="29"/>
      <c r="K102" s="29">
        <f t="shared" si="27"/>
        <v>0</v>
      </c>
      <c r="L102" s="29">
        <f t="shared" si="18"/>
        <v>0</v>
      </c>
      <c r="M102" s="29">
        <f t="shared" si="24"/>
        <v>0</v>
      </c>
      <c r="N102" s="29">
        <f t="shared" si="25"/>
        <v>0</v>
      </c>
      <c r="O102" s="29">
        <f t="shared" si="26"/>
        <v>0</v>
      </c>
      <c r="P102" s="29">
        <f t="shared" si="22"/>
        <v>0</v>
      </c>
    </row>
    <row r="103" spans="1:16">
      <c r="A103" s="37">
        <v>5</v>
      </c>
      <c r="B103" s="40" t="s">
        <v>89</v>
      </c>
      <c r="C103" s="37" t="s">
        <v>122</v>
      </c>
      <c r="D103" s="37" t="s">
        <v>77</v>
      </c>
      <c r="E103" s="37">
        <v>32</v>
      </c>
      <c r="F103" s="35"/>
      <c r="G103" s="29"/>
      <c r="H103" s="35">
        <f t="shared" si="16"/>
        <v>0</v>
      </c>
      <c r="I103" s="29"/>
      <c r="J103" s="29"/>
      <c r="K103" s="29">
        <f>SUM(H103:J103)</f>
        <v>0</v>
      </c>
      <c r="L103" s="29">
        <f>E103*F103</f>
        <v>0</v>
      </c>
      <c r="M103" s="29">
        <f t="shared" si="24"/>
        <v>0</v>
      </c>
      <c r="N103" s="29">
        <f t="shared" si="25"/>
        <v>0</v>
      </c>
      <c r="O103" s="29">
        <f t="shared" si="26"/>
        <v>0</v>
      </c>
      <c r="P103" s="29">
        <f>SUM(M103:O103)</f>
        <v>0</v>
      </c>
    </row>
    <row r="104" spans="1:16">
      <c r="A104" s="37">
        <v>6</v>
      </c>
      <c r="B104" s="47" t="s">
        <v>113</v>
      </c>
      <c r="C104" s="42" t="s">
        <v>87</v>
      </c>
      <c r="D104" s="43" t="s">
        <v>77</v>
      </c>
      <c r="E104" s="43">
        <v>80</v>
      </c>
      <c r="F104" s="35"/>
      <c r="G104" s="29"/>
      <c r="H104" s="35">
        <f t="shared" si="16"/>
        <v>0</v>
      </c>
      <c r="I104" s="29"/>
      <c r="J104" s="29"/>
      <c r="K104" s="29">
        <f t="shared" si="27"/>
        <v>0</v>
      </c>
      <c r="L104" s="29">
        <f t="shared" si="18"/>
        <v>0</v>
      </c>
      <c r="M104" s="29">
        <f t="shared" si="24"/>
        <v>0</v>
      </c>
      <c r="N104" s="29">
        <f t="shared" si="25"/>
        <v>0</v>
      </c>
      <c r="O104" s="29">
        <f t="shared" si="26"/>
        <v>0</v>
      </c>
      <c r="P104" s="29">
        <f t="shared" si="22"/>
        <v>0</v>
      </c>
    </row>
    <row r="105" spans="1:16">
      <c r="A105" s="37">
        <v>7</v>
      </c>
      <c r="B105" s="47" t="s">
        <v>113</v>
      </c>
      <c r="C105" s="37" t="s">
        <v>122</v>
      </c>
      <c r="D105" s="43" t="s">
        <v>77</v>
      </c>
      <c r="E105" s="43">
        <v>80</v>
      </c>
      <c r="F105" s="35"/>
      <c r="G105" s="29"/>
      <c r="H105" s="35">
        <f t="shared" si="16"/>
        <v>0</v>
      </c>
      <c r="I105" s="29"/>
      <c r="J105" s="29"/>
      <c r="K105" s="29">
        <f>SUM(H105:J105)</f>
        <v>0</v>
      </c>
      <c r="L105" s="29">
        <f>E105*F105</f>
        <v>0</v>
      </c>
      <c r="M105" s="29">
        <f t="shared" si="24"/>
        <v>0</v>
      </c>
      <c r="N105" s="29">
        <f t="shared" si="25"/>
        <v>0</v>
      </c>
      <c r="O105" s="29">
        <f t="shared" si="26"/>
        <v>0</v>
      </c>
      <c r="P105" s="29">
        <f>SUM(M105:O105)</f>
        <v>0</v>
      </c>
    </row>
    <row r="106" spans="1:16">
      <c r="A106" s="37">
        <v>8</v>
      </c>
      <c r="B106" s="41" t="s">
        <v>100</v>
      </c>
      <c r="C106" s="42"/>
      <c r="D106" s="43" t="s">
        <v>58</v>
      </c>
      <c r="E106" s="43">
        <v>1</v>
      </c>
      <c r="F106" s="35"/>
      <c r="G106" s="29"/>
      <c r="H106" s="35">
        <f t="shared" si="16"/>
        <v>0</v>
      </c>
      <c r="I106" s="29"/>
      <c r="J106" s="29"/>
      <c r="K106" s="29">
        <f t="shared" si="27"/>
        <v>0</v>
      </c>
      <c r="L106" s="29">
        <f t="shared" si="18"/>
        <v>0</v>
      </c>
      <c r="M106" s="29">
        <f t="shared" si="24"/>
        <v>0</v>
      </c>
      <c r="N106" s="29">
        <f t="shared" si="25"/>
        <v>0</v>
      </c>
      <c r="O106" s="29">
        <f t="shared" si="26"/>
        <v>0</v>
      </c>
      <c r="P106" s="29">
        <f t="shared" si="22"/>
        <v>0</v>
      </c>
    </row>
    <row r="107" spans="1:16" ht="21.75" customHeight="1">
      <c r="A107" s="37">
        <v>9</v>
      </c>
      <c r="B107" s="40" t="s">
        <v>94</v>
      </c>
      <c r="C107" s="36"/>
      <c r="D107" s="37" t="s">
        <v>54</v>
      </c>
      <c r="E107" s="43">
        <v>216</v>
      </c>
      <c r="F107" s="35"/>
      <c r="G107" s="29"/>
      <c r="H107" s="35">
        <f t="shared" si="16"/>
        <v>0</v>
      </c>
      <c r="I107" s="29"/>
      <c r="J107" s="29"/>
      <c r="K107" s="29">
        <f t="shared" si="27"/>
        <v>0</v>
      </c>
      <c r="L107" s="29">
        <f t="shared" si="18"/>
        <v>0</v>
      </c>
      <c r="M107" s="29">
        <f t="shared" si="24"/>
        <v>0</v>
      </c>
      <c r="N107" s="29">
        <f t="shared" si="25"/>
        <v>0</v>
      </c>
      <c r="O107" s="29">
        <f t="shared" si="26"/>
        <v>0</v>
      </c>
      <c r="P107" s="29">
        <f t="shared" si="22"/>
        <v>0</v>
      </c>
    </row>
    <row r="108" spans="1:16" ht="22.5">
      <c r="A108" s="37">
        <v>10</v>
      </c>
      <c r="B108" s="40" t="s">
        <v>123</v>
      </c>
      <c r="C108" s="36"/>
      <c r="D108" s="37" t="s">
        <v>54</v>
      </c>
      <c r="E108" s="43">
        <v>216</v>
      </c>
      <c r="F108" s="35"/>
      <c r="G108" s="29"/>
      <c r="H108" s="35">
        <f t="shared" si="16"/>
        <v>0</v>
      </c>
      <c r="I108" s="29"/>
      <c r="J108" s="29"/>
      <c r="K108" s="29">
        <f>SUM(H108:J108)</f>
        <v>0</v>
      </c>
      <c r="L108" s="29">
        <f>E108*F108</f>
        <v>0</v>
      </c>
      <c r="M108" s="29">
        <f t="shared" si="24"/>
        <v>0</v>
      </c>
      <c r="N108" s="29">
        <f t="shared" si="25"/>
        <v>0</v>
      </c>
      <c r="O108" s="29">
        <f t="shared" si="26"/>
        <v>0</v>
      </c>
      <c r="P108" s="29">
        <f>SUM(M108:O108)</f>
        <v>0</v>
      </c>
    </row>
    <row r="109" spans="1:16">
      <c r="A109" s="37">
        <v>11</v>
      </c>
      <c r="B109" s="40" t="s">
        <v>95</v>
      </c>
      <c r="C109" s="36"/>
      <c r="D109" s="37" t="s">
        <v>58</v>
      </c>
      <c r="E109" s="37">
        <v>1</v>
      </c>
      <c r="F109" s="35"/>
      <c r="G109" s="29"/>
      <c r="H109" s="35">
        <f t="shared" si="16"/>
        <v>0</v>
      </c>
      <c r="I109" s="29"/>
      <c r="J109" s="29"/>
      <c r="K109" s="29">
        <f t="shared" si="27"/>
        <v>0</v>
      </c>
      <c r="L109" s="29">
        <f t="shared" si="18"/>
        <v>0</v>
      </c>
      <c r="M109" s="29">
        <f t="shared" si="24"/>
        <v>0</v>
      </c>
      <c r="N109" s="29">
        <f t="shared" si="25"/>
        <v>0</v>
      </c>
      <c r="O109" s="29">
        <f t="shared" si="26"/>
        <v>0</v>
      </c>
      <c r="P109" s="29">
        <f t="shared" si="22"/>
        <v>0</v>
      </c>
    </row>
    <row r="110" spans="1:16">
      <c r="A110" s="37">
        <v>12</v>
      </c>
      <c r="B110" s="47" t="s">
        <v>103</v>
      </c>
      <c r="C110" s="42"/>
      <c r="D110" s="43" t="s">
        <v>92</v>
      </c>
      <c r="E110" s="38">
        <v>144</v>
      </c>
      <c r="F110" s="35"/>
      <c r="G110" s="29"/>
      <c r="H110" s="35">
        <f t="shared" si="16"/>
        <v>0</v>
      </c>
      <c r="I110" s="29"/>
      <c r="J110" s="29"/>
      <c r="K110" s="29">
        <f t="shared" si="27"/>
        <v>0</v>
      </c>
      <c r="L110" s="29">
        <f t="shared" si="18"/>
        <v>0</v>
      </c>
      <c r="M110" s="29">
        <f t="shared" si="24"/>
        <v>0</v>
      </c>
      <c r="N110" s="29">
        <f t="shared" si="25"/>
        <v>0</v>
      </c>
      <c r="O110" s="29">
        <f t="shared" si="26"/>
        <v>0</v>
      </c>
      <c r="P110" s="29">
        <f t="shared" si="22"/>
        <v>0</v>
      </c>
    </row>
    <row r="111" spans="1:16">
      <c r="A111" s="37">
        <v>13</v>
      </c>
      <c r="B111" s="47" t="s">
        <v>93</v>
      </c>
      <c r="C111" s="42"/>
      <c r="D111" s="43" t="s">
        <v>92</v>
      </c>
      <c r="E111" s="38">
        <v>45</v>
      </c>
      <c r="F111" s="35"/>
      <c r="G111" s="29"/>
      <c r="H111" s="35">
        <f t="shared" si="16"/>
        <v>0</v>
      </c>
      <c r="I111" s="29"/>
      <c r="J111" s="29"/>
      <c r="K111" s="29">
        <f t="shared" si="27"/>
        <v>0</v>
      </c>
      <c r="L111" s="29">
        <f>E111*F111</f>
        <v>0</v>
      </c>
      <c r="M111" s="29">
        <f t="shared" si="24"/>
        <v>0</v>
      </c>
      <c r="N111" s="29">
        <f t="shared" si="25"/>
        <v>0</v>
      </c>
      <c r="O111" s="29">
        <f t="shared" si="26"/>
        <v>0</v>
      </c>
      <c r="P111" s="29">
        <f>SUM(M111:O111)</f>
        <v>0</v>
      </c>
    </row>
    <row r="112" spans="1:16">
      <c r="A112" s="37">
        <v>14</v>
      </c>
      <c r="B112" s="40" t="s">
        <v>101</v>
      </c>
      <c r="C112" s="36"/>
      <c r="D112" s="37" t="s">
        <v>54</v>
      </c>
      <c r="E112" s="38">
        <v>432</v>
      </c>
      <c r="F112" s="35"/>
      <c r="G112" s="29"/>
      <c r="H112" s="35">
        <f t="shared" si="16"/>
        <v>0</v>
      </c>
      <c r="I112" s="29"/>
      <c r="J112" s="29"/>
      <c r="K112" s="29">
        <f t="shared" si="27"/>
        <v>0</v>
      </c>
      <c r="L112" s="29">
        <f t="shared" si="18"/>
        <v>0</v>
      </c>
      <c r="M112" s="29">
        <f t="shared" si="24"/>
        <v>0</v>
      </c>
      <c r="N112" s="29">
        <f t="shared" si="25"/>
        <v>0</v>
      </c>
      <c r="O112" s="29">
        <f t="shared" si="26"/>
        <v>0</v>
      </c>
      <c r="P112" s="29">
        <f t="shared" si="22"/>
        <v>0</v>
      </c>
    </row>
    <row r="113" spans="1:16">
      <c r="A113" s="23"/>
      <c r="B113" s="45"/>
      <c r="C113" s="45"/>
      <c r="D113" s="23"/>
      <c r="E113" s="23"/>
      <c r="F113" s="35"/>
      <c r="G113" s="29"/>
      <c r="H113" s="35"/>
      <c r="I113" s="29"/>
      <c r="J113" s="29"/>
      <c r="K113" s="29"/>
      <c r="L113" s="29"/>
      <c r="M113" s="29"/>
      <c r="N113" s="29"/>
      <c r="O113" s="29"/>
      <c r="P113" s="29"/>
    </row>
    <row r="114" spans="1:16">
      <c r="A114" s="23">
        <v>15</v>
      </c>
      <c r="B114" s="45" t="s">
        <v>134</v>
      </c>
      <c r="C114" s="45"/>
      <c r="D114" s="37" t="s">
        <v>58</v>
      </c>
      <c r="E114" s="37">
        <v>1</v>
      </c>
      <c r="F114" s="35"/>
      <c r="G114" s="29"/>
      <c r="H114" s="35">
        <f t="shared" si="16"/>
        <v>0</v>
      </c>
      <c r="I114" s="29"/>
      <c r="J114" s="29"/>
      <c r="K114" s="29">
        <f>SUM(H114:J114)</f>
        <v>0</v>
      </c>
      <c r="L114" s="29">
        <f t="shared" si="18"/>
        <v>0</v>
      </c>
      <c r="M114" s="29">
        <f t="shared" si="24"/>
        <v>0</v>
      </c>
      <c r="N114" s="29">
        <f t="shared" si="25"/>
        <v>0</v>
      </c>
      <c r="O114" s="29">
        <f t="shared" si="26"/>
        <v>0</v>
      </c>
      <c r="P114" s="29">
        <f>SUM(M114:O114)</f>
        <v>0</v>
      </c>
    </row>
    <row r="115" spans="1:16">
      <c r="A115" s="23">
        <v>16</v>
      </c>
      <c r="B115" s="45" t="s">
        <v>118</v>
      </c>
      <c r="C115" s="45"/>
      <c r="D115" s="23" t="s">
        <v>58</v>
      </c>
      <c r="E115" s="49">
        <v>0</v>
      </c>
      <c r="F115" s="35"/>
      <c r="G115" s="29"/>
      <c r="H115" s="35">
        <f t="shared" si="16"/>
        <v>0</v>
      </c>
      <c r="I115" s="29">
        <v>0</v>
      </c>
      <c r="J115" s="29">
        <v>0</v>
      </c>
      <c r="K115" s="29">
        <f>SUM(H115:J115)</f>
        <v>0</v>
      </c>
      <c r="L115" s="29">
        <f t="shared" si="18"/>
        <v>0</v>
      </c>
      <c r="M115" s="29">
        <f t="shared" si="24"/>
        <v>0</v>
      </c>
      <c r="N115" s="29">
        <f t="shared" si="25"/>
        <v>0</v>
      </c>
      <c r="O115" s="29">
        <f t="shared" si="26"/>
        <v>0</v>
      </c>
      <c r="P115" s="29">
        <f>SUM(M115:O115)</f>
        <v>0</v>
      </c>
    </row>
    <row r="116" spans="1:16">
      <c r="A116" s="23"/>
      <c r="B116" s="23"/>
      <c r="C116" s="23"/>
      <c r="D116" s="23"/>
      <c r="E116" s="50"/>
      <c r="F116" s="51"/>
      <c r="G116" s="50"/>
      <c r="H116" s="50"/>
      <c r="I116" s="79" t="s">
        <v>55</v>
      </c>
      <c r="J116" s="79"/>
      <c r="K116" s="79"/>
      <c r="L116" s="49">
        <f>SUM(L16:L115)</f>
        <v>0</v>
      </c>
      <c r="M116" s="49">
        <f>SUM(M18:M115)</f>
        <v>0</v>
      </c>
      <c r="N116" s="49">
        <f>SUM(N18:N115)</f>
        <v>0</v>
      </c>
      <c r="O116" s="49">
        <f>SUM(O18:O115)</f>
        <v>0</v>
      </c>
      <c r="P116" s="49">
        <f>SUM(P18:P115)</f>
        <v>0</v>
      </c>
    </row>
    <row r="117" spans="1:16">
      <c r="A117" s="23"/>
      <c r="B117" s="80" t="s">
        <v>56</v>
      </c>
      <c r="C117" s="80"/>
      <c r="D117" s="80"/>
      <c r="E117" s="52" t="s">
        <v>133</v>
      </c>
      <c r="F117" s="45"/>
      <c r="G117" s="45"/>
      <c r="H117" s="45"/>
      <c r="I117" s="45"/>
      <c r="J117" s="45"/>
      <c r="K117" s="45"/>
      <c r="L117" s="53"/>
      <c r="M117" s="53"/>
      <c r="N117" s="53" t="e">
        <f>N116*E117</f>
        <v>#VALUE!</v>
      </c>
      <c r="O117" s="53"/>
      <c r="P117" s="53" t="e">
        <f>SUM(M117:O117)</f>
        <v>#VALUE!</v>
      </c>
    </row>
    <row r="118" spans="1:16">
      <c r="A118" s="23"/>
      <c r="B118" s="77" t="s">
        <v>57</v>
      </c>
      <c r="C118" s="77"/>
      <c r="D118" s="77"/>
      <c r="E118" s="54"/>
      <c r="F118" s="55"/>
      <c r="G118" s="55"/>
      <c r="H118" s="55"/>
      <c r="I118" s="55"/>
      <c r="J118" s="55"/>
      <c r="K118" s="55"/>
      <c r="L118" s="56"/>
      <c r="M118" s="56">
        <f>SUM(M116:M117)</f>
        <v>0</v>
      </c>
      <c r="N118" s="56" t="e">
        <f>SUM(N116:N117)</f>
        <v>#VALUE!</v>
      </c>
      <c r="O118" s="56">
        <f>SUM(O116:O117)</f>
        <v>0</v>
      </c>
      <c r="P118" s="56" t="e">
        <f>SUM(P116:P117)</f>
        <v>#VALUE!</v>
      </c>
    </row>
    <row r="119" spans="1:16">
      <c r="A119" s="23"/>
      <c r="B119" s="75" t="s">
        <v>139</v>
      </c>
      <c r="C119" s="75"/>
      <c r="D119" s="75"/>
      <c r="E119" s="63">
        <v>0.2359</v>
      </c>
      <c r="F119" s="58"/>
      <c r="G119" s="59"/>
      <c r="H119" s="59"/>
      <c r="I119" s="59"/>
      <c r="J119" s="58"/>
      <c r="K119" s="59"/>
      <c r="L119" s="57"/>
      <c r="M119" s="59">
        <f>M118*E119</f>
        <v>0</v>
      </c>
      <c r="N119" s="59"/>
      <c r="O119" s="59"/>
      <c r="P119" s="53">
        <f>SUM(M119:O119)</f>
        <v>0</v>
      </c>
    </row>
    <row r="120" spans="1:16">
      <c r="A120" s="48"/>
      <c r="B120" s="75" t="s">
        <v>59</v>
      </c>
      <c r="C120" s="75"/>
      <c r="D120" s="75"/>
      <c r="E120" s="52" t="s">
        <v>133</v>
      </c>
      <c r="F120" s="60"/>
      <c r="G120" s="60"/>
      <c r="H120" s="60"/>
      <c r="I120" s="60"/>
      <c r="J120" s="60"/>
      <c r="K120" s="60"/>
      <c r="L120" s="60"/>
      <c r="M120" s="60"/>
      <c r="N120" s="60"/>
      <c r="O120" s="60"/>
      <c r="P120" s="48" t="e">
        <f>E120*P118</f>
        <v>#VALUE!</v>
      </c>
    </row>
    <row r="121" spans="1:16">
      <c r="A121" s="48"/>
      <c r="B121" s="75" t="s">
        <v>60</v>
      </c>
      <c r="C121" s="75"/>
      <c r="D121" s="75"/>
      <c r="E121" s="52" t="s">
        <v>133</v>
      </c>
      <c r="F121" s="60"/>
      <c r="G121" s="60"/>
      <c r="H121" s="60"/>
      <c r="I121" s="60"/>
      <c r="J121" s="60"/>
      <c r="K121" s="60"/>
      <c r="L121" s="60"/>
      <c r="M121" s="60"/>
      <c r="N121" s="60"/>
      <c r="O121" s="60"/>
      <c r="P121" s="48" t="e">
        <f>E121*P118</f>
        <v>#VALUE!</v>
      </c>
    </row>
    <row r="122" spans="1:16" s="62" customFormat="1">
      <c r="A122" s="64"/>
      <c r="B122" s="74" t="s">
        <v>61</v>
      </c>
      <c r="C122" s="74"/>
      <c r="D122" s="74"/>
      <c r="E122" s="64"/>
      <c r="F122" s="61"/>
      <c r="G122" s="61"/>
      <c r="H122" s="61"/>
      <c r="I122" s="61"/>
      <c r="J122" s="61"/>
      <c r="K122" s="61"/>
      <c r="L122" s="61"/>
      <c r="M122" s="61"/>
      <c r="N122" s="61"/>
      <c r="O122" s="61"/>
      <c r="P122" s="66" t="e">
        <f>P118+P119+P120+P121</f>
        <v>#VALUE!</v>
      </c>
    </row>
    <row r="123" spans="1:16">
      <c r="A123" s="48"/>
      <c r="B123" s="75" t="s">
        <v>62</v>
      </c>
      <c r="C123" s="75"/>
      <c r="D123" s="75"/>
      <c r="E123" s="65">
        <v>0.21</v>
      </c>
      <c r="F123" s="60"/>
      <c r="G123" s="60"/>
      <c r="H123" s="60"/>
      <c r="I123" s="60"/>
      <c r="J123" s="60"/>
      <c r="K123" s="60"/>
      <c r="L123" s="60"/>
      <c r="M123" s="60"/>
      <c r="N123" s="60"/>
      <c r="O123" s="60"/>
      <c r="P123" s="48" t="e">
        <f>P122*E123</f>
        <v>#VALUE!</v>
      </c>
    </row>
    <row r="124" spans="1:16" s="62" customFormat="1" ht="12.75" customHeight="1">
      <c r="A124" s="64"/>
      <c r="B124" s="74" t="s">
        <v>63</v>
      </c>
      <c r="C124" s="74"/>
      <c r="D124" s="74"/>
      <c r="E124" s="64"/>
      <c r="F124" s="61"/>
      <c r="G124" s="61"/>
      <c r="H124" s="61"/>
      <c r="I124" s="61"/>
      <c r="J124" s="61"/>
      <c r="K124" s="61"/>
      <c r="L124" s="61"/>
      <c r="M124" s="61"/>
      <c r="N124" s="61"/>
      <c r="O124" s="61"/>
      <c r="P124" s="69" t="e">
        <f>P122+P123</f>
        <v>#VALUE!</v>
      </c>
    </row>
    <row r="125" spans="1:16" ht="12.75" customHeight="1"/>
    <row r="126" spans="1:16" ht="12.75" customHeight="1"/>
  </sheetData>
  <sheetProtection selectLockedCells="1" selectUnlockedCells="1"/>
  <mergeCells count="21">
    <mergeCell ref="A2:P2"/>
    <mergeCell ref="B118:D118"/>
    <mergeCell ref="F13:J13"/>
    <mergeCell ref="L13:P13"/>
    <mergeCell ref="I116:K116"/>
    <mergeCell ref="B117:D117"/>
    <mergeCell ref="D13:D14"/>
    <mergeCell ref="E13:E14"/>
    <mergeCell ref="B13:B14"/>
    <mergeCell ref="A9:P9"/>
    <mergeCell ref="A13:A14"/>
    <mergeCell ref="C13:C14"/>
    <mergeCell ref="A11:P11"/>
    <mergeCell ref="A3:N3"/>
    <mergeCell ref="A10:P10"/>
    <mergeCell ref="B124:D124"/>
    <mergeCell ref="B119:D119"/>
    <mergeCell ref="B120:D120"/>
    <mergeCell ref="B121:D121"/>
    <mergeCell ref="B122:D122"/>
    <mergeCell ref="B123:D123"/>
  </mergeCells>
  <pageMargins left="0.15748031496062992" right="0.15748031496062992" top="0.39370078740157483" bottom="0.19685039370078741" header="0.51181102362204722" footer="0.51181102362204722"/>
  <pageSetup paperSize="9" scale="95"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1</vt:i4>
      </vt:variant>
    </vt:vector>
  </HeadingPairs>
  <TitlesOfParts>
    <vt:vector size="3" baseType="lpstr">
      <vt:lpstr>Dati</vt:lpstr>
      <vt:lpstr>UK</vt:lpstr>
      <vt:lpstr>UK!Drukāt_virsrakstus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 Luņova</dc:creator>
  <cp:lastModifiedBy>Ineta</cp:lastModifiedBy>
  <cp:lastPrinted>2015-09-21T13:52:30Z</cp:lastPrinted>
  <dcterms:created xsi:type="dcterms:W3CDTF">2012-06-08T10:37:22Z</dcterms:created>
  <dcterms:modified xsi:type="dcterms:W3CDTF">2015-09-22T11:30:28Z</dcterms:modified>
</cp:coreProperties>
</file>