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192.168.1.252\Administracija\Ēku renovācija\Aptaujas anketas mājas\Zemgales 2\Iepirkums\"/>
    </mc:Choice>
  </mc:AlternateContent>
  <xr:revisionPtr revIDLastSave="0" documentId="13_ncr:1_{6DA3AB92-DEB7-44EA-8332-2A640F35E116}" xr6:coauthVersionLast="47" xr6:coauthVersionMax="47" xr10:uidLastSave="{00000000-0000-0000-0000-000000000000}"/>
  <bookViews>
    <workbookView xWindow="3195" yWindow="615" windowWidth="15285" windowHeight="12600" tabRatio="846" activeTab="2" xr2:uid="{00000000-000D-0000-FFFF-FFFF00000000}"/>
  </bookViews>
  <sheets>
    <sheet name="Kopt a" sheetId="1" r:id="rId1"/>
    <sheet name="Kops a" sheetId="2" r:id="rId2"/>
    <sheet name="1a" sheetId="3" r:id="rId3"/>
    <sheet name="2a" sheetId="4" r:id="rId4"/>
    <sheet name="3a" sheetId="5" r:id="rId5"/>
    <sheet name="4a" sheetId="6" r:id="rId6"/>
  </sheets>
  <definedNames>
    <definedName name="_xlnm.Print_Area" localSheetId="2">'1a'!$A$1:$P$174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3" l="1"/>
  <c r="E80" i="3"/>
  <c r="E67" i="3"/>
  <c r="E49" i="3"/>
  <c r="E48" i="3"/>
  <c r="E47" i="3"/>
  <c r="E46" i="3"/>
  <c r="E40" i="3"/>
  <c r="E38" i="3"/>
  <c r="E37" i="3"/>
  <c r="L26" i="6" l="1"/>
  <c r="C16" i="2"/>
  <c r="C17" i="2"/>
  <c r="C18" i="2"/>
  <c r="C99" i="5" l="1"/>
  <c r="C96" i="5"/>
  <c r="C91" i="5"/>
  <c r="C37" i="6"/>
  <c r="C34" i="6"/>
  <c r="C29" i="6"/>
  <c r="C39" i="4"/>
  <c r="C36" i="4"/>
  <c r="C31" i="4"/>
  <c r="C173" i="3"/>
  <c r="C170" i="3"/>
  <c r="C165" i="3"/>
  <c r="A31" i="2"/>
  <c r="D9" i="2"/>
  <c r="D8" i="3" s="1"/>
  <c r="D8" i="2"/>
  <c r="D7" i="5" s="1"/>
  <c r="D7" i="2"/>
  <c r="D6" i="2"/>
  <c r="C15" i="2"/>
  <c r="N26" i="6"/>
  <c r="G18" i="2" s="1"/>
  <c r="N29" i="4"/>
  <c r="G16" i="2" s="1"/>
  <c r="L29" i="4"/>
  <c r="I16" i="2" s="1"/>
  <c r="B16" i="2"/>
  <c r="D1" i="4"/>
  <c r="B17" i="2"/>
  <c r="D1" i="5"/>
  <c r="B18" i="2"/>
  <c r="D1" i="6"/>
  <c r="H14" i="3"/>
  <c r="M14" i="3" s="1"/>
  <c r="N14" i="3"/>
  <c r="L14" i="3"/>
  <c r="O14" i="3"/>
  <c r="B15" i="2"/>
  <c r="D1" i="3"/>
  <c r="O29" i="4" l="1"/>
  <c r="H16" i="2" s="1"/>
  <c r="M29" i="4"/>
  <c r="F16" i="2" s="1"/>
  <c r="P29" i="4"/>
  <c r="N9" i="4" s="1"/>
  <c r="L88" i="5"/>
  <c r="I17" i="2" s="1"/>
  <c r="K14" i="3"/>
  <c r="D8" i="4"/>
  <c r="D8" i="5"/>
  <c r="D8" i="6"/>
  <c r="P14" i="3"/>
  <c r="N162" i="3"/>
  <c r="G15" i="2" s="1"/>
  <c r="L162" i="3"/>
  <c r="I15" i="2" s="1"/>
  <c r="E16" i="2"/>
  <c r="I18" i="2"/>
  <c r="D7" i="6"/>
  <c r="D5" i="4"/>
  <c r="D5" i="3"/>
  <c r="D7" i="3"/>
  <c r="A94" i="5"/>
  <c r="P10" i="5" s="1"/>
  <c r="A34" i="4"/>
  <c r="P10" i="4" s="1"/>
  <c r="A168" i="3"/>
  <c r="P10" i="3" s="1"/>
  <c r="A32" i="6"/>
  <c r="P10" i="6" s="1"/>
  <c r="D7" i="4"/>
  <c r="D6" i="4"/>
  <c r="D6" i="5"/>
  <c r="D6" i="6"/>
  <c r="D5" i="5"/>
  <c r="D6" i="3"/>
  <c r="D5" i="6"/>
  <c r="P88" i="5" l="1"/>
  <c r="N9" i="5" s="1"/>
  <c r="O88" i="5"/>
  <c r="H17" i="2" s="1"/>
  <c r="I19" i="2"/>
  <c r="D11" i="2" s="1"/>
  <c r="M162" i="3"/>
  <c r="F15" i="2" s="1"/>
  <c r="N88" i="5"/>
  <c r="G17" i="2" s="1"/>
  <c r="G19" i="2" s="1"/>
  <c r="M88" i="5"/>
  <c r="F17" i="2" s="1"/>
  <c r="M26" i="6"/>
  <c r="F18" i="2" s="1"/>
  <c r="O26" i="6"/>
  <c r="H18" i="2" s="1"/>
  <c r="E17" i="2" l="1"/>
  <c r="P162" i="3"/>
  <c r="N9" i="3" s="1"/>
  <c r="O162" i="3"/>
  <c r="H15" i="2" s="1"/>
  <c r="H19" i="2" s="1"/>
  <c r="F19" i="2"/>
  <c r="P26" i="6"/>
  <c r="E18" i="2" s="1"/>
  <c r="E15" i="2" l="1"/>
  <c r="E19" i="2" s="1"/>
  <c r="N9" i="6"/>
  <c r="E20" i="2" l="1"/>
  <c r="E21" i="2" s="1"/>
  <c r="E22" i="2"/>
  <c r="E23" i="2" l="1"/>
  <c r="C19" i="1" s="1"/>
  <c r="C21" i="1" s="1"/>
  <c r="C23" i="1" s="1"/>
  <c r="D10" i="2" l="1"/>
  <c r="C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00000000-0006-0000-00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6" authorId="0" shapeId="0" xr:uid="{00000000-0006-0000-01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Ar detalizēta informācija, par tāmju aizpildīšanu var iepazīties altum.lv
ALTUM Forma 2 sistēma atpazīst un darbojas tikai ar altum.lv publicētajām tāmju sagatavēm.
Tel. 67774064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2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3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4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5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<sst xmlns="http://schemas.openxmlformats.org/spreadsheetml/2006/main" count="677" uniqueCount="318">
  <si>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</si>
  <si>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</si>
  <si>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</si>
  <si>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</si>
  <si>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</si>
  <si>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</si>
  <si>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</si>
  <si>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</si>
  <si>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</si>
  <si>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</si>
  <si>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</si>
  <si>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</si>
  <si>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</si>
  <si>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</si>
  <si>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</si>
  <si>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</si>
  <si>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</si>
  <si>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</si>
  <si>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</si>
  <si>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</si>
  <si>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</si>
  <si>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</si>
  <si>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</si>
  <si>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</si>
  <si>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</si>
  <si>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</si>
  <si>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</si>
  <si>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</si>
  <si>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</si>
  <si>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</si>
  <si>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</si>
  <si>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</si>
  <si>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</si>
  <si>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</si>
  <si>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</si>
  <si>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</si>
  <si>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</si>
  <si>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</si>
  <si>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</si>
  <si>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</si>
  <si>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</si>
  <si>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</si>
  <si>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</si>
  <si>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</si>
  <si>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</si>
  <si>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</si>
  <si>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</si>
  <si>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</si>
  <si>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</si>
  <si>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</si>
  <si>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</si>
  <si>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</si>
  <si>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Attiecināmās izmaksas</t>
  </si>
  <si>
    <t>Sertifikāta Nr.</t>
  </si>
  <si>
    <t>Sertifikāta Nr</t>
  </si>
  <si>
    <t>Dzīvojamās mājas fasāžu vienkāršota atjaunošana</t>
  </si>
  <si>
    <t>Zemgales iela 2, Olaine, Olaines novads</t>
  </si>
  <si>
    <t>Zibensaizsardzība</t>
  </si>
  <si>
    <t>Apkure</t>
  </si>
  <si>
    <t>Būvlaukuma organizācija</t>
  </si>
  <si>
    <t>Vispārējie būvdarbi</t>
  </si>
  <si>
    <t>m</t>
  </si>
  <si>
    <t>gab.</t>
  </si>
  <si>
    <t>Pretkorozijas lenta 50mm, 10m</t>
  </si>
  <si>
    <t>rul.</t>
  </si>
  <si>
    <t>ALu apaļtērauds ∅8mm</t>
  </si>
  <si>
    <t>ALu apaļtērauds ∅8mm PVC izolācijā</t>
  </si>
  <si>
    <t>Fe/Zn apaļtērauds ∅10mm PVC izolācijā</t>
  </si>
  <si>
    <t>Masta stiprinājums pie vertik. virsmas  f. “INGESCO"</t>
  </si>
  <si>
    <t>kompl.</t>
  </si>
  <si>
    <t>Vecās sistēmas demontāža</t>
  </si>
  <si>
    <t>objekts</t>
  </si>
  <si>
    <t>Tērauda presējama  caurule - apkurei d15-15x1</t>
  </si>
  <si>
    <t>Tērauda presējama  caurule - apkurei d18- 18x1</t>
  </si>
  <si>
    <t>Tērauda presējama  caurule - apkurei d22- 22x1,2</t>
  </si>
  <si>
    <t>Tērauda presējama  caurule - apkurei d28- 28x1,2</t>
  </si>
  <si>
    <t>Tērauda presējama  caurule - apkurei d35- 35x1,5</t>
  </si>
  <si>
    <t>Tērauda presējama  caurule - apkurei d42- 42x1,5</t>
  </si>
  <si>
    <t>Tērauda presējama  caurule - apkurei d54- 54x1,5</t>
  </si>
  <si>
    <t>Tērauda presējamās  caurules veidgabali, t.sk.:</t>
  </si>
  <si>
    <t>kpl.</t>
  </si>
  <si>
    <t>Tērauda presējams līkums 900 d15-15x1</t>
  </si>
  <si>
    <t>gab</t>
  </si>
  <si>
    <t>Tērauda presējams līkums 900 d22- 22x1,2</t>
  </si>
  <si>
    <t>Tērauda presējams līkums 900 d28- 28x1,2</t>
  </si>
  <si>
    <t>Tērauda presējams līkums 900 d42- 42x15</t>
  </si>
  <si>
    <t>Tērauda presējams līkums 900 d54- 54x1,5</t>
  </si>
  <si>
    <t>Tērauda presējams T-gabals 900 15/15</t>
  </si>
  <si>
    <t>Tērauda presējams T-gabals 900 18/18/15</t>
  </si>
  <si>
    <t>Tērauda presējams T-gabals 900 18/18</t>
  </si>
  <si>
    <t>Tērauda presējams T-gabals 900 22/22/15</t>
  </si>
  <si>
    <t>Tērauda presējams T-gabals 900 22/22</t>
  </si>
  <si>
    <t>Tērauda presējams T-gabals 900 28/28/18</t>
  </si>
  <si>
    <t>Tērauda presējams T-gabals 900 28/28/22</t>
  </si>
  <si>
    <t>Tērauda presējams T-gabals 900 28/28</t>
  </si>
  <si>
    <t>Tērauda presējams T-gabals 900 35/35/18</t>
  </si>
  <si>
    <t>Tērauda presējams T-gabals 900 35/35/22</t>
  </si>
  <si>
    <t>Tērauda presējams T-gabals 900 35/35/42</t>
  </si>
  <si>
    <t>Tērauda presējams T-gabals 900 35/35/54</t>
  </si>
  <si>
    <t>Tērauda presējams T-gabals 900 54/54</t>
  </si>
  <si>
    <t>Tērauda presējama pāreja 18/15</t>
  </si>
  <si>
    <t>Tērauda presējama pāreja 22/15</t>
  </si>
  <si>
    <t>Tērauda presējama pāreja 22/18</t>
  </si>
  <si>
    <t>Tērauda presējama pāreja 28/18</t>
  </si>
  <si>
    <t>Tērauda presējama pāreja 28/22</t>
  </si>
  <si>
    <t>Tērauda presējama pāreja 35/28</t>
  </si>
  <si>
    <t>Tērauda presējama pāreja 54/42</t>
  </si>
  <si>
    <t>Tērauda radiators ar sienas stiprinājumiem un atgaisotāju C11-400-1000</t>
  </si>
  <si>
    <t>Tērauda radiators ar sienas stiprinājumiem un atgaisotāju C11-400-1100</t>
  </si>
  <si>
    <t>Tērauda radiators ar sienas stiprinājumiem un atgaisotāju C11-400-600</t>
  </si>
  <si>
    <t>Tērauda radiators ar sienas stiprinājumiem un atgaisotāju C11-400-700</t>
  </si>
  <si>
    <t>Tērauda radiators ar sienas stiprinājumiem un atgaisotāju C11-400-900</t>
  </si>
  <si>
    <t>Tērauda radiators ar sienas stiprinājumiem un atgaisotāju C22-400-700</t>
  </si>
  <si>
    <t>Tērauda radiators ar sienas stiprinājumiem un atgaisotāju C22-400-900</t>
  </si>
  <si>
    <t>Radiatora termogalva ar vārstu komplekts RA-DV Dn15, RA 2000 ar tempratūras ierobežojumu +16 °C</t>
  </si>
  <si>
    <t>Radiatora noslēgvārsts ar priekšiestādījumu  RLV Dn</t>
  </si>
  <si>
    <t>Lodveida ventilis t=110˚; P=8 bar DN20</t>
  </si>
  <si>
    <t>Lodveida ventilis t=110˚; P=8 bar DN32</t>
  </si>
  <si>
    <t>Lodveida ventilis t=110˚; P=8 bar DN40</t>
  </si>
  <si>
    <t>Lodveida ventilis t=110˚; P=8 bar DN50</t>
  </si>
  <si>
    <t>Balansēšanas vārsts t=110˚; P=8 bar DN32</t>
  </si>
  <si>
    <t>Automātiskais atgaisotājs Dn15</t>
  </si>
  <si>
    <t>Izlaides ventilis ar gala vāku Dn15</t>
  </si>
  <si>
    <t>t.m.</t>
  </si>
  <si>
    <t>Siltumizolācijas fasondaļas</t>
  </si>
  <si>
    <t>PVC pārklājums</t>
  </si>
  <si>
    <t>Kompensātori</t>
  </si>
  <si>
    <t>Nekustīgie balsti</t>
  </si>
  <si>
    <t>Stiprinājumi un palīgmateriāli</t>
  </si>
  <si>
    <t>Montāžas komplekts</t>
  </si>
  <si>
    <t xml:space="preserve">Apkures  hidrauliskās pārbaude un sistēmas skalošana </t>
  </si>
  <si>
    <t xml:space="preserve">Radiatoru vietas uzlabošana (špaktelēšana, krāsošana) </t>
  </si>
  <si>
    <t>Individuālais siltuma sadalītājs (alokātors)</t>
  </si>
  <si>
    <t>Siltuma sadalītāja datu savācējs</t>
  </si>
  <si>
    <t xml:space="preserve">Pārsgumu šķērsošanas vietas uzlabošana (špaktelēšana, krāsošana) </t>
  </si>
  <si>
    <t>Apkures sistēmas palaišanu un ieregulēšanu</t>
  </si>
  <si>
    <t>Armatūras marķēšana</t>
  </si>
  <si>
    <t>Pieslēgums SM</t>
  </si>
  <si>
    <t>Apkures siltummainis 81 kW</t>
  </si>
  <si>
    <t>Cokols S1</t>
  </si>
  <si>
    <t>Demontāžas darbi</t>
  </si>
  <si>
    <t>Grunts atrakšana cokolam ar roku darbu</t>
  </si>
  <si>
    <t>m3</t>
  </si>
  <si>
    <t>Liekās grunts iekraušana automašīnās un aizvešana</t>
  </si>
  <si>
    <t>Cokola aizbēršana ar pievestu granti, planēšana</t>
  </si>
  <si>
    <t>Vertikālā hidroiolācija- elastīgs, hidroizolējošs bitumena maisījums</t>
  </si>
  <si>
    <t>m2</t>
  </si>
  <si>
    <t>Stiklašķiedras armējošais siets uz līmjavas kārtas</t>
  </si>
  <si>
    <t>Krāsošana 2x</t>
  </si>
  <si>
    <t>Ekstrudētais putupolistirols XPS 100mm biezumā, iesk.stiprinājumus (λ≤0,038 W/mK)</t>
  </si>
  <si>
    <t>Pagraba pārsegums S2</t>
  </si>
  <si>
    <t>Ārsienas S3</t>
  </si>
  <si>
    <t>Ārsienu virsmas līdzināšana un gruntēšana</t>
  </si>
  <si>
    <t>Gatavais dekoratīvais tvaiku caurlaidošs struktūrapmetums, ar otrās kategorijas mehānisko izturību</t>
  </si>
  <si>
    <t>Logailas S4</t>
  </si>
  <si>
    <t>Ailu virsmas līdzināšana un gruntēšana</t>
  </si>
  <si>
    <t>Esošā starpailu siltinājuma demontāža</t>
  </si>
  <si>
    <t>Esošā skārda apšuvuma demontāža</t>
  </si>
  <si>
    <t>Esošā betona lieveņa demontāža (3 gab.)</t>
  </si>
  <si>
    <t>Aizmūrētās logailas atjaunošana</t>
  </si>
  <si>
    <t>SIA "Tet" optiskā kabeļa atvienošana, ieguldot penāļos un pievienošana atpakaļ</t>
  </si>
  <si>
    <t>Dažādi darbi</t>
  </si>
  <si>
    <t>Grīdas sagatavošana un flīzēšana ar analogām flīzēm esošajām, iesk.flīžu līmi un šuvju aizpildītāju</t>
  </si>
  <si>
    <t>Esošā gāzes vada iznešana virs siltinājuma</t>
  </si>
  <si>
    <t>Logu un nišu aizmūrēšana ar vieglbetona blokiem, iesk.mūrjavu, apmetums un krāsošana</t>
  </si>
  <si>
    <t>Jumtiņu seguma demontāža</t>
  </si>
  <si>
    <t>Kausējamā polimērbitumena ruļļveida jumta segums, divās kārtās, virsklājs pārklāts ar akmens smalci</t>
  </si>
  <si>
    <t>Jumta elementi</t>
  </si>
  <si>
    <t>Horizontālā lietus ūdens tekne d.150mm</t>
  </si>
  <si>
    <t>Metāla margas H=600mm no jumta plaknes</t>
  </si>
  <si>
    <t>Vertikālās lietus ūdens teknes</t>
  </si>
  <si>
    <t>Esošā atkritumu šahtas izvada notīrīšana un apstrāde ar pretrūsas krāsu</t>
  </si>
  <si>
    <t>Ventilācijas kanāli</t>
  </si>
  <si>
    <t>Esošo ventilācijas kanālu tīrīšana</t>
  </si>
  <si>
    <t>Apmetuma uzklāšana</t>
  </si>
  <si>
    <t>Jaunu skārda cepuru montāža</t>
  </si>
  <si>
    <t>gb.</t>
  </si>
  <si>
    <t>Esošo videonovērošanas kameru pārcelšana virs siltumizolācijas, kabeļus ievietojot gofrētās aizsargcaurulēs</t>
  </si>
  <si>
    <t>Jaunu jumta kāpņu izbūve (27,7m)</t>
  </si>
  <si>
    <t>Logi</t>
  </si>
  <si>
    <t>Esošo logu demontāža</t>
  </si>
  <si>
    <t>Esošo durvju demontāža</t>
  </si>
  <si>
    <t>Esošo lietus ūdeņu tekņu un notekcauruļu demontāža</t>
  </si>
  <si>
    <t>Demontēto elementu un būvgružu savākšana un aizvešana (k=1,3)</t>
  </si>
  <si>
    <t>Būvgružu konteineru 22m3 īre un izvešana</t>
  </si>
  <si>
    <t>Esošās lūkas demontāža</t>
  </si>
  <si>
    <t>Durvis</t>
  </si>
  <si>
    <t>Restes</t>
  </si>
  <si>
    <t>Metāla ventilācijas restu R-1 400x400mm (sask.ar rasējumu AR-12, iesk.furnitūru) montāža</t>
  </si>
  <si>
    <t>Metāla ventilācijas restu R-2 200x200mm (sask.ar rasējumu AR-12, iesk.furnitūru) montāža</t>
  </si>
  <si>
    <t>Iekšsienas S6</t>
  </si>
  <si>
    <t>Ārsienas S7</t>
  </si>
  <si>
    <t>Jumta siltinājums ar akmens vates jumta plāksnēm  (λ≤0,039 W/mK) 50mm</t>
  </si>
  <si>
    <t>Ārējā skārda palodze, rūpnieciski krāsota</t>
  </si>
  <si>
    <t>Iekšējā lamināta palodze</t>
  </si>
  <si>
    <t>Mezgls 5</t>
  </si>
  <si>
    <t>Ķieģeļu mūra stiprināšana</t>
  </si>
  <si>
    <t>Esošā parapeta skārda demontāža</t>
  </si>
  <si>
    <t>Skārda lāsenis, 0,5mm, rūpnieciski krāsots</t>
  </si>
  <si>
    <t>OSB 3 mitrumizturīga kokšķiedras plātne 18mm</t>
  </si>
  <si>
    <t>Mezgls 10- ieejas jumtiņš</t>
  </si>
  <si>
    <t>Mezgls 7- parapets</t>
  </si>
  <si>
    <t>Skārda apdare pa jumtiņa perimetru, 0,45mm</t>
  </si>
  <si>
    <t>Esošā jumta remonts un sagatavošana</t>
  </si>
  <si>
    <t>Esošā jumtiņa betona konstrukcijas remonts, metāla konstrukciju attīrīšana no rūsas, gruntēšana un krāsošana</t>
  </si>
  <si>
    <t>Lietusūdens tekne 80mm</t>
  </si>
  <si>
    <t>Krāsots dekoratīvais silikona apmetums</t>
  </si>
  <si>
    <t>Mezgls 11- balkona apadare</t>
  </si>
  <si>
    <t>Esošās betona izlīdzinošās kārtas demontāža un jaunas izveidošana, veidojot kritumu, betons C20/25 40mm. Pirms betonēšanas virsmu sagatavot.</t>
  </si>
  <si>
    <t>Esošās pārseguma konstrukcijas bojāto vietu atjaunošana, špaktelēšana, krāsošana</t>
  </si>
  <si>
    <t>Esošo balkonu aizpildījumu demontāža</t>
  </si>
  <si>
    <t>Balkonu margu remonts un krāsošana ar metāla aizsargkrāsu</t>
  </si>
  <si>
    <t>Krāsoti koka dēļi 25x100mm</t>
  </si>
  <si>
    <t>Skārda segums trapecveida profils T20 PE materiāla biezums 0,45mm</t>
  </si>
  <si>
    <t>Skārda lāsenis</t>
  </si>
  <si>
    <t>Mezgls 13- karoga turētājs</t>
  </si>
  <si>
    <t>Karoga kāta turētāja uzstādīšana</t>
  </si>
  <si>
    <t>Ieejas kāpnes</t>
  </si>
  <si>
    <t>Jauna lieveņa betonēšana un stiegrošana, betons C25/30, ar stiegrojumu d.12 B500B uz betona C12/15 pamatojuma un šķembu slāņa (3 gab.)</t>
  </si>
  <si>
    <t>Metāla margas</t>
  </si>
  <si>
    <t>147m2 bez koificenta</t>
  </si>
  <si>
    <t>Siltināšana ar putupolistirolu EPS 100 iesk.stiprinājumus   (KOEF. λ ≤ 0.038 W/(m•K)) - 100mm vai ekvivalentu. Putupolistirolu virsmu apstrādāt ar armējošo kārtu. Nodrošināt, lai visās pieslēguma vietās - sienas, inženierkomunikāciju zonas, izolācija būtu apstrādāta ar armējošo slāni. Vietās, kur to tehniksi nav iespējams izdarīt, pielietot akmensvati.</t>
  </si>
  <si>
    <t>Koka dēlis 25x100mm ar soli S=600mm</t>
  </si>
  <si>
    <t xml:space="preserve">124,4 t.m. </t>
  </si>
  <si>
    <t xml:space="preserve"> Šeit nevajadzētu uzrādīt labāk metrus?</t>
  </si>
  <si>
    <t>Skārda apdare pa margu perimetru, 0,45mm</t>
  </si>
  <si>
    <t>Skārda apdare pa jumta perimetru, 0,45mm</t>
  </si>
  <si>
    <t>Lietusūdens noteka 80mm</t>
  </si>
  <si>
    <t>Demontēt esošo skursteņu bojāto mūrējumu vietas un atjaunot tās ar analogiem ķieģeļiem un mūrjavu. Piemūrēt vēdkanālus, lai no jaunā jumta seguma līdz vēdkanālu augšai min būtu 400mm,  nodrošināt hermētisku savienojumu pie jumta.</t>
  </si>
  <si>
    <t>iespējams vajag pieprecizēt cenu, par cik jāpiemūrē 200 vairāk, nekā esošie</t>
  </si>
  <si>
    <t>6 gab.</t>
  </si>
  <si>
    <t>Esošā kanalizācijas vēdināšanas izvada demontāža un jauna izvada uzstādīšana, nodrošinot hermētisku piesleēgumu pie jumta - K1</t>
  </si>
  <si>
    <t>Esošs vent. izvads jumtā. Veikt to pārb.
pagrinot virs projektējamās siltumizolāc.
Izvada diametrs apm. 100 mm - V-1</t>
  </si>
  <si>
    <t>5 gab.</t>
  </si>
  <si>
    <t>Jumta vēdināšanas aerators ∅110MM</t>
  </si>
  <si>
    <t>Ēkas numurzīmes demontāža un  uzstādīšana atpakaļ</t>
  </si>
  <si>
    <t>Visus darbojošos satelītšķīvjus un antenas ir jāpārvieto uz jumta, būvuzņēmējs nodrošina, ka tas tiek izdarīts konsultējoties ar to īpašniekiem.</t>
  </si>
  <si>
    <t>3 gab.</t>
  </si>
  <si>
    <t xml:space="preserve"> </t>
  </si>
  <si>
    <t>Esošā asfaltseguma atjaunošana</t>
  </si>
  <si>
    <t>Jumts J1+mezgls 9</t>
  </si>
  <si>
    <t>Jumts J2 +mezgls 14</t>
  </si>
  <si>
    <t>Esošo stikla bloku sienas demontāža</t>
  </si>
  <si>
    <t>Reģipša apšuvuma demontāža</t>
  </si>
  <si>
    <t>Bauroc CLASSIC 3 MPa
gāzbetona bloki 200mm, kas
salīmēti ar līmjavu ar stiprību uz
spiedi 3N/mm² vai ekvivalenti.
Mūrējot bloku sienu stiegrot pirmo,
katru ceturto un priekšpēdējo bloku
rindu ar stiegru Ø8mm AIII, kurām
galus iestiprināt esošajās sienās ar
ķīmisko līmi, kas paredzēta
stiprināšanai monolītos un porainos
materiālos.</t>
  </si>
  <si>
    <t>Skārda apdare gar jumta teknes malu, 0,45mm</t>
  </si>
  <si>
    <t>Esošās ēkas apmales un asfaltseguma demontāža</t>
  </si>
  <si>
    <t xml:space="preserve">Izveidot stūri no akmensvates 100*100mm </t>
  </si>
  <si>
    <t>Logos iebūvēt pieplūdes pašregulējošo sistēmu,."Gecco 3" vai ekvivalentu gaisa pieplūdes vārstu.</t>
  </si>
  <si>
    <t xml:space="preserve">Hidroizolācijas lenta pa loga perimetru tvaika caurlaidīga.Pirms lentu līmēšanas izlīdzināt un sagatavot virsmu.
</t>
  </si>
  <si>
    <t>Impregnēta koka brusa 50*100mm stiprināta ar dībeļskrūvēm</t>
  </si>
  <si>
    <t xml:space="preserve">Koka dēlis impregnēts 45*150mm </t>
  </si>
  <si>
    <t>Koka dēlis impregnēts 50*250mm, garums 1500mm, stiprināts ar leņķdzelžiem un dībeļskrūvēm pie esošā pārseguma ar soli S=600mm</t>
  </si>
  <si>
    <t>Ārsienas S5 + mezgls 4</t>
  </si>
  <si>
    <t>Kāpņu telpas logu saudzīga demontāža</t>
  </si>
  <si>
    <t>Sienu apmešana no iekšpuses un krāsošana</t>
  </si>
  <si>
    <t xml:space="preserve">Demontēto kāpņu telpas logu montāža atpakaļ paredzot logu lentes, un iekšējo ailu apdari </t>
  </si>
  <si>
    <t xml:space="preserve">Kausējamais polimēr-bitumena ruļļveida jumta segums 2 kārtās. Armējums un tā svars: 
poliesters 160 gr/m², apakšklājs ≥ 3,5kg/m², 
virsklājs ≥4,5kg/m², pārklāts ar akmens smalci  
</t>
  </si>
  <si>
    <t>Hidroizolējoša pārklājuma izveidošana uz balkona grīdas, kas paredzēta ekspluatējamām betonētām virsmām āra apstākļos, krāsa RAL 7024.</t>
  </si>
  <si>
    <t xml:space="preserve">Kausējamais polimēr-bitumena ruļļveida jumta segums 2kārtas. Armējums un tā svars: 
poliesters 160 gr/m², apakšklājs ≥ 3,5kg/m², 
virsklājs ≥4,5kg/m², pārklāts ar akmens smalci  
</t>
  </si>
  <si>
    <t>Finanšu rezerve 3%</t>
  </si>
  <si>
    <t>%</t>
  </si>
  <si>
    <t xml:space="preserve">Tāme sastādīta </t>
  </si>
  <si>
    <t>Iepirkums Nr. AS OŪS 2021/09_E</t>
  </si>
  <si>
    <t>Daudzdzīvokļu dzīvojamās ēkas energoefektivitātes paaugstināšana</t>
  </si>
  <si>
    <t>Tāme sastādīta  2021. gada tirgus cenās, pamatojoties uz AR daļas rasējumiem</t>
  </si>
  <si>
    <t xml:space="preserve">Tiešās izmaksas kopā, t. sk. darba devēja sociālais nodoklis 23.59% </t>
  </si>
  <si>
    <t>Tāme sastādīta  2021. gada tirgus cenās, pamatojoties uz ELT daļas rasējumiem</t>
  </si>
  <si>
    <t>Tāme sastādīta  2021. gada tirgus cenās, pamatojoties uz AVK daļas rasējumiem</t>
  </si>
  <si>
    <t>Tāme sastādīta  2021. gada tirgus cenās, pamatojoties uz DOP daļas rasējumiem</t>
  </si>
  <si>
    <t>PVC cokola profils un stūra profils ar stikla šķiedras sietu un lāseni 150mm</t>
  </si>
  <si>
    <t>Jaunas lūkas uzstādīšana 1000x1000mm, EI30, U=1,8W/m2/K. Pneimatiska lūkas atvēršana un aizvēršana, slēdzama lūka.</t>
  </si>
  <si>
    <t>PVC konstrukcijas logs LF-1 1450x1400mm, U ≤ 1.3 (W / (m2 * K)) (sask.ar rasējumu AR-11, iesk.furnitūru) montāža, iesk.tvaika un hidroizolācijas lentas</t>
  </si>
  <si>
    <t>PVC konstrukcijas logs LF-2 1850x1400mm, U ≤ 1.3 (W / (m2 * K)) (sask.ar rasējumu AR-11, iesk.furnitūru) montāža, iesk.tvaika un hidroizolācijas lentas</t>
  </si>
  <si>
    <t>PVC konstrukcijas logs LF-3 1500x600mm, U ≤ 1.3 (W / (m2 * K)) (sask.ar rasējumu AR-11, iesk.furnitūru) montāža, iesk.tvaika un hidroizolācijas lentas</t>
  </si>
  <si>
    <t>PVC konstrukcijas logs LF-4 2050x2150mm, U ≤ 1.3 (W / (m2 * K)) (sask.ar rasējumu AR-11, iesk.furnitūru) montāža, iesk.tvaika un hidroizolācijas lentas</t>
  </si>
  <si>
    <t>PVC konstrukcijas logs LF-5 1500x600mm, U ≤ 1.3 (W / (m2 * K)) (sask.ar rasējumu AR-11, iesk.furnitūru) montāža, iesk.tvaika un hidroizolācijas lentas</t>
  </si>
  <si>
    <t>Cinkota tērauda lente 40x4mm 5052FT, "OBO" vai ekvivalents</t>
  </si>
  <si>
    <t>Stienis ∅20, apaļtērauds, L=1500mm (elektrodsL=4500mm) 219/20ST, "OBO" vai ekvivalents</t>
  </si>
  <si>
    <t>Uzgalis ∅20 1819/20BP, "OBO" vai ekvivalents</t>
  </si>
  <si>
    <t>Savienojums ∅20 2745/20, "OBO" vai ekvivalents</t>
  </si>
  <si>
    <t>Savienojums stienis ∅20/40x4mm lente 250/AFT, "OBO" vai ekvivalents</t>
  </si>
  <si>
    <t>Mērījumu savienojums 237RD10, "OBO" kārbā vai ekvivalents</t>
  </si>
  <si>
    <t>Zibensuztvērējs INGESGO PDC 3.3  f. “INGESCO" vai ekvivalents</t>
  </si>
  <si>
    <t>Masts  H=5.0m f. “INGESCO" vai ekvivalents</t>
  </si>
  <si>
    <t>Vada ∅8...10mm stiprinājums 133 30 M8, "OBO"   vai ekvivalents</t>
  </si>
  <si>
    <t xml:space="preserve">Vada ∅8...10mm stiprinājums 177 20 M10, "OBO" vai ekvivalents  </t>
  </si>
  <si>
    <t>Celtniecības sastatnes fasādei ar aizsargsietu</t>
  </si>
  <si>
    <t>Konteinertipa vagons darbinieku, biroja, inventāra vajadzībām (1 gb.)</t>
  </si>
  <si>
    <t>obj.</t>
  </si>
  <si>
    <t>Biotualete (1 gb.)</t>
  </si>
  <si>
    <t>Būvtāfele</t>
  </si>
  <si>
    <t>Pagaidu nožogojums (saliekams metāla, max h=1,8m)</t>
  </si>
  <si>
    <t>Vārti nožogojumā autotransportam</t>
  </si>
  <si>
    <t>Segtas ieejas, iebrauktuves ēkā</t>
  </si>
  <si>
    <t>Ugunsdzēsības stends</t>
  </si>
  <si>
    <t>Atkritumu, būvgružu konteiners 11 m3</t>
  </si>
  <si>
    <t>Apsardzes telpas modulis</t>
  </si>
  <si>
    <t>Pagaidu prožektori būvlaukuma izgaismošanai</t>
  </si>
  <si>
    <t>Darba organizācijas un izpildes nodrošināšanas pārējie darbi un izmaksas (t.sk.būvlaukuma uzturēšanas izmaksas)</t>
  </si>
  <si>
    <t>Akmensvates izolācijas čaula, ar alum. atstarojošo slāni; b=50mm PAROC Hvac Section AluCoat T 18/50 vai ekvivalents, (λ pie 50°C  ≤0.039 W/mK)</t>
  </si>
  <si>
    <t>Akmensvates izolācijas čaula, ar alum. atstarojošo slāni; b=50mm PAROC Hvac Section AluCoat T 22/50 vai ekvivalents (λ pie 50°C  ≤0.039 W/mK)</t>
  </si>
  <si>
    <t>Akmensvates izolācijas čaula, ar alum. atstarojošo slāni; b=50mm PAROC Hvac Section AluCoat T 28/50 vai ekvivalents (λ pie 50°C  ≤0.039 W/mK)</t>
  </si>
  <si>
    <t>Akmensvates izolācijas čaula, ar alum. atstarojošo slāni; b=50mm  PAROC Hvac Section AluCoat T 35/50 vai ekvivalents (λ pie 50°C  ≤0.039 W/mK)</t>
  </si>
  <si>
    <t>Akmensvates izolācijas čaula, ar alum. atstarojošo slāni; b=50mm PAROC Hvac Section AluCoat T 42/50 vai ekvivalents (λ pie 50°C  ≤0.039 W/mK)</t>
  </si>
  <si>
    <t>Akmensvates izolācijas čaula, ar alum. atstarojošo slāni; b=50mm PAROC Hvac Section AluCoat T 48//50 vai ekvivalents (λ pie 50°C  ≤0.039 W/mK)</t>
  </si>
  <si>
    <t>Akmensvates izolācijas čaula, ar alum. atstarojošo slāni; b=50mm PAROC Hvac Section AluCoat T 60/50 vai ekvivalents (λ pie 50°C  ≤0.039 W/mK)</t>
  </si>
  <si>
    <t>Apkures sistēmas cirkulācijas sūknis WILO STRATOS  25(30)/1-10 25(30)/1-8 vai ekvivalents</t>
  </si>
  <si>
    <t>Ārsienu siltināšana ar akmens vates fasādes plāksnēm 50mm  (λ≤0,037 W/mK) uz līmjavas kārtas, iesk.stiprinājumus</t>
  </si>
  <si>
    <t>Iekšsienu siltināšana ar akmens vates fasādes plāksnēm 50mm  (λ≤0,036 W/mK) uz līmjavas kārtas, iesk.stiprinājumus</t>
  </si>
  <si>
    <t>Ārsienas siltināšana ar akmens vates fasādes plāksnēm 150mm  (λ≤0,036 W/mK) uz līmjavas kārtas, iesk.stiprinājumus</t>
  </si>
  <si>
    <t>Ailu siltināšana ar akmens vates fasādes plāksnēm 20-50mm  (λ≤0,036 W/mK) uz līmjavas kārtas, iesk.stiprinājumus</t>
  </si>
  <si>
    <t>Jumta siltinājums ar putupolistirola plāksnēm EPS150  (λ≤0,034 W/mK) 150mm vai ekvivalents</t>
  </si>
  <si>
    <t>Siltinājums ar putupolistirola plāksnēm EPS80  (λ≤0,036 W/mK) 150mm vai ekvivalents</t>
  </si>
  <si>
    <t>Siltinātu metāla konstrukcijas durvju DF-1 1150*x2050mm, U ≤ 1.8 (W / (m2 * K)) (sask.ar rasējumu AR-12, iesk.furnitūru) montāža</t>
  </si>
  <si>
    <t>Siltinātu metāla konstrukcijas durvju DF-2 1050x2070mm,  U ≤ 1.8 (W / (m2 * K)) (sask.ar rasējumu AR-12, iesk.furnitūru) montāža</t>
  </si>
  <si>
    <t>Siltinātu metāla konstrukcijas durvju DF-3 900x1650mm,  U ≤ 1.8 (W / (m2 * K)) (sask.ar rasējumu AR-12, iesk.furnitūru) montāža</t>
  </si>
  <si>
    <t xml:space="preserve">Siltinašana ar Rockwool FrontRock S akmensvati - 50mm (KOEF. λ ≤ 0.037 W/(m•K)) vai ekvivalentu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</si>
</sst>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
    <numFmt numFmtId="166" formatCode="0.0%"/>
  </numFmts>
  <fonts count="11"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8"/>
      <name val="Arial"/>
      <family val="2"/>
    </font>
    <font>
      <sz val="9"/>
      <color indexed="81"/>
      <name val="Tahoma"/>
      <family val="2"/>
      <charset val="186"/>
    </font>
    <font>
      <b/>
      <sz val="9"/>
      <color indexed="81"/>
      <name val="Tahoma"/>
      <family val="2"/>
      <charset val="186"/>
    </font>
    <font>
      <b/>
      <i/>
      <u/>
      <sz val="8"/>
      <name val="Arial"/>
      <family val="2"/>
    </font>
    <font>
      <sz val="8"/>
      <name val="Calibri"/>
      <family val="2"/>
      <charset val="186"/>
      <scheme val="minor"/>
    </font>
    <font>
      <sz val="8"/>
      <color rgb="FFFF0000"/>
      <name val="Arial"/>
      <family val="2"/>
      <charset val="186"/>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47">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s>
  <cellStyleXfs count="4">
    <xf numFmtId="0" fontId="0" fillId="0" borderId="0"/>
    <xf numFmtId="0" fontId="3" fillId="0" borderId="0"/>
    <xf numFmtId="0" fontId="3" fillId="0" borderId="0"/>
    <xf numFmtId="0" fontId="4" fillId="0" borderId="0"/>
  </cellStyleXfs>
  <cellXfs count="189">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6" xfId="0" applyFont="1" applyBorder="1"/>
    <xf numFmtId="4"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2" fillId="0" borderId="31" xfId="0" applyFont="1" applyBorder="1" applyAlignment="1">
      <alignment horizontal="center"/>
    </xf>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5" fontId="1" fillId="0" borderId="5" xfId="0" applyNumberFormat="1" applyFont="1" applyBorder="1" applyAlignment="1">
      <alignment horizontal="center" vertical="center"/>
    </xf>
    <xf numFmtId="0" fontId="1" fillId="0" borderId="29" xfId="0" applyFont="1" applyBorder="1" applyAlignment="1">
      <alignment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4" xfId="0" applyNumberFormat="1" applyFont="1" applyBorder="1" applyAlignment="1">
      <alignment horizontal="center"/>
    </xf>
    <xf numFmtId="164" fontId="1" fillId="0" borderId="0" xfId="0" applyNumberFormat="1" applyFont="1"/>
    <xf numFmtId="164" fontId="1" fillId="0" borderId="36" xfId="0" applyNumberFormat="1" applyFont="1" applyBorder="1" applyAlignment="1">
      <alignment horizontal="center"/>
    </xf>
    <xf numFmtId="164" fontId="1" fillId="0" borderId="35"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29" xfId="0" applyNumberFormat="1" applyFont="1" applyBorder="1" applyAlignment="1">
      <alignment vertical="top" wrapText="1"/>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9" fontId="1" fillId="0" borderId="0" xfId="0" applyNumberFormat="1" applyFont="1"/>
    <xf numFmtId="165" fontId="1" fillId="0" borderId="0" xfId="0" applyNumberFormat="1" applyFont="1" applyAlignment="1">
      <alignment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16" xfId="0" quotePrefix="1" applyNumberFormat="1" applyFont="1" applyBorder="1" applyAlignment="1">
      <alignment horizontal="center"/>
    </xf>
    <xf numFmtId="164" fontId="1" fillId="0" borderId="16" xfId="0" applyNumberFormat="1" applyFont="1" applyBorder="1" applyAlignment="1">
      <alignment horizontal="center"/>
    </xf>
    <xf numFmtId="0" fontId="2" fillId="0" borderId="34" xfId="0" applyFont="1" applyBorder="1" applyAlignment="1">
      <alignment horizontal="center" vertical="center" textRotation="90"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164" fontId="1" fillId="0" borderId="44" xfId="0" applyNumberFormat="1" applyFont="1" applyBorder="1" applyAlignment="1">
      <alignment vertical="top" wrapText="1"/>
    </xf>
    <xf numFmtId="164" fontId="2" fillId="0" borderId="44" xfId="0" applyNumberFormat="1" applyFont="1" applyBorder="1" applyAlignment="1">
      <alignment horizontal="center" vertical="center" wrapText="1"/>
    </xf>
    <xf numFmtId="164" fontId="1" fillId="0" borderId="44" xfId="2" applyNumberFormat="1" applyFont="1" applyBorder="1" applyAlignment="1">
      <alignment horizontal="center" vertical="center"/>
    </xf>
    <xf numFmtId="164" fontId="2" fillId="0" borderId="45" xfId="2" applyNumberFormat="1" applyFont="1" applyBorder="1" applyAlignment="1">
      <alignment horizontal="center" vertical="center"/>
    </xf>
    <xf numFmtId="164" fontId="1" fillId="0" borderId="45" xfId="0" applyNumberFormat="1" applyFont="1" applyBorder="1" applyAlignment="1">
      <alignment horizontal="center" vertical="center" wrapText="1"/>
    </xf>
    <xf numFmtId="164" fontId="1" fillId="0" borderId="43"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166" fontId="2" fillId="0" borderId="4" xfId="0" applyNumberFormat="1" applyFont="1" applyBorder="1" applyAlignment="1">
      <alignment horizontal="center"/>
    </xf>
    <xf numFmtId="166" fontId="1" fillId="0" borderId="7" xfId="0" applyNumberFormat="1" applyFont="1" applyBorder="1" applyAlignment="1">
      <alignment horizontal="center"/>
    </xf>
    <xf numFmtId="166" fontId="2" fillId="0" borderId="7" xfId="0" applyNumberFormat="1" applyFont="1" applyBorder="1" applyAlignment="1">
      <alignment horizontal="center"/>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41" xfId="0" applyFont="1" applyBorder="1" applyAlignment="1">
      <alignment wrapText="1"/>
    </xf>
    <xf numFmtId="0" fontId="2" fillId="0" borderId="41" xfId="0" applyFont="1" applyBorder="1" applyAlignment="1">
      <alignment wrapText="1"/>
    </xf>
    <xf numFmtId="0" fontId="2" fillId="0" borderId="39"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vertical="justify"/>
    </xf>
    <xf numFmtId="9" fontId="1" fillId="0" borderId="40"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5" fontId="1" fillId="0" borderId="1" xfId="0" applyNumberFormat="1" applyFont="1" applyBorder="1" applyAlignment="1"/>
    <xf numFmtId="1" fontId="1" fillId="0" borderId="0" xfId="0" applyNumberFormat="1" applyFont="1" applyAlignment="1"/>
    <xf numFmtId="2" fontId="3" fillId="0" borderId="29" xfId="0" applyNumberFormat="1" applyFont="1" applyBorder="1" applyAlignment="1">
      <alignment vertical="center"/>
    </xf>
    <xf numFmtId="164" fontId="8" fillId="0" borderId="44" xfId="0" applyNumberFormat="1" applyFont="1" applyBorder="1" applyAlignment="1">
      <alignment vertical="top" wrapText="1"/>
    </xf>
    <xf numFmtId="2" fontId="1" fillId="0" borderId="29" xfId="0" applyNumberFormat="1" applyFont="1" applyBorder="1" applyAlignment="1">
      <alignment vertical="center"/>
    </xf>
    <xf numFmtId="164" fontId="8" fillId="0" borderId="29" xfId="0" applyNumberFormat="1" applyFont="1" applyBorder="1" applyAlignment="1">
      <alignment vertical="top" wrapText="1"/>
    </xf>
    <xf numFmtId="164" fontId="5" fillId="0" borderId="44" xfId="0" applyNumberFormat="1" applyFont="1" applyBorder="1" applyAlignment="1">
      <alignment horizontal="center" vertical="center" wrapText="1"/>
    </xf>
    <xf numFmtId="0" fontId="5" fillId="0" borderId="29" xfId="0" applyFont="1" applyBorder="1" applyAlignment="1">
      <alignment wrapText="1"/>
    </xf>
    <xf numFmtId="164" fontId="5" fillId="0" borderId="29" xfId="0" applyNumberFormat="1" applyFont="1" applyBorder="1" applyAlignment="1">
      <alignment horizontal="center" vertical="center" wrapText="1"/>
    </xf>
    <xf numFmtId="164" fontId="5" fillId="0" borderId="45" xfId="0" applyNumberFormat="1" applyFont="1" applyBorder="1" applyAlignment="1">
      <alignment horizontal="center" vertical="center" wrapText="1"/>
    </xf>
    <xf numFmtId="164" fontId="5" fillId="0" borderId="43" xfId="2" applyNumberFormat="1" applyFont="1" applyBorder="1" applyAlignment="1">
      <alignment horizontal="center" vertical="center"/>
    </xf>
    <xf numFmtId="164" fontId="5" fillId="0" borderId="44" xfId="2" applyNumberFormat="1" applyFont="1" applyBorder="1" applyAlignment="1">
      <alignment horizontal="center" vertical="center"/>
    </xf>
    <xf numFmtId="0" fontId="5" fillId="0" borderId="0" xfId="0" applyFont="1"/>
    <xf numFmtId="164" fontId="5" fillId="0" borderId="29" xfId="0" applyNumberFormat="1" applyFont="1" applyBorder="1" applyAlignment="1">
      <alignment vertical="top" wrapText="1"/>
    </xf>
    <xf numFmtId="0" fontId="1" fillId="2" borderId="0" xfId="0" applyFont="1" applyFill="1"/>
    <xf numFmtId="0" fontId="1" fillId="0" borderId="0" xfId="0" applyFont="1" applyFill="1"/>
    <xf numFmtId="0" fontId="1" fillId="3" borderId="0" xfId="0" applyFont="1" applyFill="1"/>
    <xf numFmtId="164" fontId="1" fillId="3" borderId="29" xfId="0" applyNumberFormat="1" applyFont="1" applyFill="1" applyBorder="1" applyAlignment="1">
      <alignment vertical="top" wrapText="1"/>
    </xf>
    <xf numFmtId="0" fontId="1" fillId="0" borderId="44" xfId="0" applyFont="1" applyBorder="1" applyAlignment="1">
      <alignment wrapText="1"/>
    </xf>
    <xf numFmtId="0" fontId="10" fillId="0" borderId="0" xfId="0" applyFont="1"/>
    <xf numFmtId="164" fontId="1" fillId="3" borderId="45" xfId="0" applyNumberFormat="1" applyFont="1" applyFill="1" applyBorder="1" applyAlignment="1">
      <alignment horizontal="center" vertical="center" wrapText="1"/>
    </xf>
    <xf numFmtId="0" fontId="10" fillId="0" borderId="0" xfId="0" applyFont="1" applyAlignment="1">
      <alignment horizontal="left" vertical="center"/>
    </xf>
    <xf numFmtId="1" fontId="1" fillId="0" borderId="8" xfId="0" applyNumberFormat="1" applyFont="1" applyBorder="1" applyAlignment="1">
      <alignment horizontal="center" vertical="center" wrapText="1"/>
    </xf>
    <xf numFmtId="0" fontId="1" fillId="0" borderId="46" xfId="0" applyFont="1" applyBorder="1"/>
    <xf numFmtId="4" fontId="1" fillId="0" borderId="9" xfId="0" applyNumberFormat="1" applyFont="1" applyBorder="1" applyAlignment="1">
      <alignment horizontal="center" vertical="center"/>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37" xfId="0" applyFont="1" applyBorder="1" applyAlignment="1">
      <alignment horizontal="right"/>
    </xf>
    <xf numFmtId="0" fontId="2" fillId="0" borderId="38"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2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164" fontId="1" fillId="0" borderId="39" xfId="0" applyNumberFormat="1" applyFont="1" applyBorder="1" applyAlignment="1">
      <alignment horizontal="center"/>
    </xf>
    <xf numFmtId="0" fontId="2" fillId="0" borderId="0" xfId="0" applyFont="1" applyAlignment="1">
      <alignment horizontal="right" vertical="justify"/>
    </xf>
    <xf numFmtId="164" fontId="2" fillId="0" borderId="41" xfId="0" applyNumberFormat="1" applyFont="1" applyBorder="1" applyAlignment="1">
      <alignment horizontal="left"/>
    </xf>
    <xf numFmtId="0" fontId="2" fillId="0" borderId="0" xfId="0" applyFont="1" applyAlignment="1">
      <alignment horizontal="center"/>
    </xf>
    <xf numFmtId="0" fontId="1" fillId="0" borderId="15" xfId="0" applyFont="1" applyBorder="1" applyAlignment="1">
      <alignment horizontal="center" vertical="top"/>
    </xf>
    <xf numFmtId="164" fontId="2" fillId="0" borderId="39" xfId="0" applyNumberFormat="1" applyFont="1" applyBorder="1" applyAlignment="1">
      <alignment horizontal="left"/>
    </xf>
    <xf numFmtId="0" fontId="1" fillId="0" borderId="0" xfId="0" applyFont="1" applyAlignment="1">
      <alignment horizontal="center" vertical="justify"/>
    </xf>
    <xf numFmtId="0" fontId="2" fillId="0" borderId="0" xfId="0" applyFont="1" applyAlignment="1">
      <alignment horizontal="right"/>
    </xf>
    <xf numFmtId="0" fontId="1" fillId="0" borderId="2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165" fontId="1" fillId="0" borderId="1" xfId="0" applyNumberFormat="1" applyFont="1" applyBorder="1" applyAlignment="1">
      <alignment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2"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21" xfId="0" applyFont="1" applyBorder="1" applyAlignment="1">
      <alignment horizontal="center" vertical="center" textRotation="90"/>
    </xf>
    <xf numFmtId="0" fontId="1" fillId="0" borderId="33" xfId="0" applyFont="1" applyBorder="1" applyAlignment="1">
      <alignment horizontal="center" vertical="center" textRotation="90"/>
    </xf>
    <xf numFmtId="164" fontId="1" fillId="0" borderId="0" xfId="0" applyNumberFormat="1" applyFont="1" applyAlignment="1">
      <alignment horizontal="center" vertical="center"/>
    </xf>
    <xf numFmtId="165" fontId="1" fillId="0" borderId="39" xfId="0" applyNumberFormat="1" applyFont="1" applyBorder="1" applyAlignment="1">
      <alignment horizontal="left" wrapText="1"/>
    </xf>
    <xf numFmtId="164" fontId="1" fillId="4" borderId="44" xfId="0" applyNumberFormat="1" applyFont="1" applyFill="1" applyBorder="1" applyAlignment="1">
      <alignment vertical="top" wrapText="1"/>
    </xf>
    <xf numFmtId="164" fontId="1" fillId="4" borderId="29" xfId="0" applyNumberFormat="1" applyFont="1" applyFill="1" applyBorder="1" applyAlignment="1">
      <alignment vertical="top" wrapText="1"/>
    </xf>
    <xf numFmtId="164" fontId="5" fillId="4" borderId="29" xfId="0" applyNumberFormat="1" applyFont="1" applyFill="1" applyBorder="1" applyAlignment="1">
      <alignment vertical="top" wrapText="1"/>
    </xf>
    <xf numFmtId="164" fontId="5" fillId="0" borderId="29" xfId="0" applyNumberFormat="1" applyFont="1" applyFill="1" applyBorder="1" applyAlignment="1">
      <alignment vertical="top" wrapText="1"/>
    </xf>
    <xf numFmtId="164" fontId="1" fillId="0" borderId="29" xfId="0" applyNumberFormat="1" applyFont="1" applyBorder="1" applyAlignment="1">
      <alignment vertical="top" wrapText="1"/>
    </xf>
    <xf numFmtId="164" fontId="1" fillId="0" borderId="29" xfId="0" applyNumberFormat="1" applyFont="1" applyBorder="1" applyAlignment="1">
      <alignment vertical="top" wrapText="1"/>
    </xf>
    <xf numFmtId="164" fontId="1" fillId="3" borderId="29" xfId="0" applyNumberFormat="1" applyFont="1" applyFill="1" applyBorder="1" applyAlignment="1">
      <alignment vertical="top" wrapText="1"/>
    </xf>
    <xf numFmtId="164" fontId="1" fillId="0" borderId="29" xfId="0" applyNumberFormat="1" applyFont="1" applyFill="1" applyBorder="1" applyAlignment="1">
      <alignment vertical="top" wrapText="1"/>
    </xf>
  </cellXfs>
  <cellStyles count="4">
    <cellStyle name="Normal 2" xfId="2" xr:uid="{00000000-0005-0000-0000-000001000000}"/>
    <cellStyle name="Parasts" xfId="0" builtinId="0"/>
    <cellStyle name="Обычный_33. OZOLNIEKU NOVADA DOME_OZO SKOLA_TELPU, GAITENU, KAPNU TELPU REMONTS_TAME_VADIMS_2011_02_25_melnraksts" xfId="1" xr:uid="{00000000-0005-0000-0000-000002000000}"/>
    <cellStyle name="Обычный_saulkrasti_tame" xfId="3" xr:uid="{00000000-0005-0000-0000-000003000000}"/>
  </cellStyles>
  <dxfs count="246">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31"/>
  <sheetViews>
    <sheetView workbookViewId="0">
      <selection activeCell="C18" sqref="C17:C18"/>
    </sheetView>
  </sheetViews>
  <sheetFormatPr defaultRowHeight="11.25" x14ac:dyDescent="0.2"/>
  <cols>
    <col min="1" max="1" width="16.85546875" style="1" customWidth="1"/>
    <col min="2" max="2" width="43.425781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c r="C3" s="3"/>
    </row>
    <row r="4" spans="1:3" x14ac:dyDescent="0.2">
      <c r="B4" s="115" t="s">
        <v>1</v>
      </c>
      <c r="C4" s="115"/>
    </row>
    <row r="5" spans="1:3" x14ac:dyDescent="0.2">
      <c r="A5" s="2"/>
      <c r="B5" s="2"/>
      <c r="C5" s="2"/>
    </row>
    <row r="6" spans="1:3" x14ac:dyDescent="0.2">
      <c r="C6" s="4" t="s">
        <v>2</v>
      </c>
    </row>
    <row r="8" spans="1:3" x14ac:dyDescent="0.2">
      <c r="B8" s="116" t="s">
        <v>3</v>
      </c>
      <c r="C8" s="116"/>
    </row>
    <row r="11" spans="1:3" x14ac:dyDescent="0.2">
      <c r="B11" s="2" t="s">
        <v>4</v>
      </c>
    </row>
    <row r="12" spans="1:3" x14ac:dyDescent="0.2">
      <c r="B12" s="82" t="s">
        <v>52</v>
      </c>
    </row>
    <row r="13" spans="1:3" ht="22.5" x14ac:dyDescent="0.2">
      <c r="A13" s="4" t="s">
        <v>5</v>
      </c>
      <c r="B13" s="79" t="s">
        <v>264</v>
      </c>
      <c r="C13" s="79"/>
    </row>
    <row r="14" spans="1:3" ht="22.5" x14ac:dyDescent="0.2">
      <c r="A14" s="4" t="s">
        <v>6</v>
      </c>
      <c r="B14" s="79" t="s">
        <v>264</v>
      </c>
      <c r="C14" s="79"/>
    </row>
    <row r="15" spans="1:3" x14ac:dyDescent="0.2">
      <c r="A15" s="4" t="s">
        <v>7</v>
      </c>
      <c r="B15" s="78" t="s">
        <v>56</v>
      </c>
      <c r="C15" s="78"/>
    </row>
    <row r="16" spans="1:3" x14ac:dyDescent="0.2">
      <c r="A16" s="4" t="s">
        <v>8</v>
      </c>
      <c r="B16" s="77" t="s">
        <v>263</v>
      </c>
      <c r="C16" s="77"/>
    </row>
    <row r="17" spans="1:3" ht="12" thickBot="1" x14ac:dyDescent="0.25"/>
    <row r="18" spans="1:3" x14ac:dyDescent="0.2">
      <c r="A18" s="5" t="s">
        <v>9</v>
      </c>
      <c r="B18" s="6" t="s">
        <v>10</v>
      </c>
      <c r="C18" s="7" t="s">
        <v>11</v>
      </c>
    </row>
    <row r="19" spans="1:3" x14ac:dyDescent="0.2">
      <c r="A19" s="81">
        <v>1</v>
      </c>
      <c r="B19" s="8" t="s">
        <v>55</v>
      </c>
      <c r="C19" s="9" t="e">
        <f>'Kops a'!E23</f>
        <v>#VALUE!</v>
      </c>
    </row>
    <row r="20" spans="1:3" ht="12" thickBot="1" x14ac:dyDescent="0.25">
      <c r="A20" s="111">
        <v>2</v>
      </c>
      <c r="B20" s="112" t="s">
        <v>260</v>
      </c>
      <c r="C20" s="113" t="e">
        <f>ROUND(C19*0.03,2)</f>
        <v>#VALUE!</v>
      </c>
    </row>
    <row r="21" spans="1:3" ht="12" thickBot="1" x14ac:dyDescent="0.25">
      <c r="A21" s="10"/>
      <c r="B21" s="11" t="s">
        <v>12</v>
      </c>
      <c r="C21" s="12" t="e">
        <f>SUM(C19:C20)</f>
        <v>#VALUE!</v>
      </c>
    </row>
    <row r="22" spans="1:3" ht="12" thickBot="1" x14ac:dyDescent="0.25">
      <c r="B22" s="13"/>
      <c r="C22" s="14"/>
    </row>
    <row r="23" spans="1:3" ht="12" thickBot="1" x14ac:dyDescent="0.25">
      <c r="A23" s="117" t="s">
        <v>13</v>
      </c>
      <c r="B23" s="118"/>
      <c r="C23" s="15" t="e">
        <f>ROUND(C21*21%,2)</f>
        <v>#VALUE!</v>
      </c>
    </row>
    <row r="26" spans="1:3" x14ac:dyDescent="0.2">
      <c r="A26" s="1" t="s">
        <v>14</v>
      </c>
      <c r="B26" s="119"/>
      <c r="C26" s="119"/>
    </row>
    <row r="27" spans="1:3" x14ac:dyDescent="0.2">
      <c r="B27" s="114" t="s">
        <v>15</v>
      </c>
      <c r="C27" s="114"/>
    </row>
    <row r="29" spans="1:3" x14ac:dyDescent="0.2">
      <c r="A29" s="1" t="s">
        <v>53</v>
      </c>
      <c r="B29" s="16"/>
      <c r="C29" s="16"/>
    </row>
    <row r="30" spans="1:3" x14ac:dyDescent="0.2">
      <c r="A30" s="16"/>
      <c r="B30" s="16"/>
      <c r="C30" s="16"/>
    </row>
    <row r="31" spans="1:3" x14ac:dyDescent="0.2">
      <c r="A31" s="1" t="s">
        <v>262</v>
      </c>
    </row>
  </sheetData>
  <mergeCells count="5">
    <mergeCell ref="B27:C27"/>
    <mergeCell ref="B4:C4"/>
    <mergeCell ref="B8:C8"/>
    <mergeCell ref="A23:B23"/>
    <mergeCell ref="B26:C26"/>
  </mergeCells>
  <conditionalFormatting sqref="C19:C21 C23">
    <cfRule type="cellIs" dxfId="245" priority="9" operator="equal">
      <formula>0</formula>
    </cfRule>
  </conditionalFormatting>
  <conditionalFormatting sqref="B13:B16">
    <cfRule type="cellIs" dxfId="244" priority="8" operator="equal">
      <formula>0</formula>
    </cfRule>
  </conditionalFormatting>
  <conditionalFormatting sqref="B19:B20">
    <cfRule type="cellIs" dxfId="243" priority="7" operator="equal">
      <formula>0</formula>
    </cfRule>
  </conditionalFormatting>
  <conditionalFormatting sqref="B29">
    <cfRule type="cellIs" dxfId="242" priority="5" operator="equal">
      <formula>0</formula>
    </cfRule>
  </conditionalFormatting>
  <conditionalFormatting sqref="B26:C26">
    <cfRule type="cellIs" dxfId="241" priority="3" operator="equal">
      <formula>0</formula>
    </cfRule>
  </conditionalFormatting>
  <conditionalFormatting sqref="A19:A20">
    <cfRule type="cellIs" dxfId="240" priority="2" operator="equal">
      <formula>0</formula>
    </cfRule>
  </conditionalFormatting>
  <conditionalFormatting sqref="A31">
    <cfRule type="containsText" dxfId="239" priority="1" operator="containsText" text="Tāme sastādīta 20__. gada __. _________">
      <formula>NOT(ISERROR(SEARCH("Tāme sastādīta 20__. gada __. _________",A31)))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6"/>
  <sheetViews>
    <sheetView workbookViewId="0">
      <selection activeCell="E21" sqref="E21"/>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116"/>
      <c r="H1" s="116"/>
      <c r="I1" s="116"/>
    </row>
    <row r="2" spans="1:9" x14ac:dyDescent="0.2">
      <c r="A2" s="155" t="s">
        <v>16</v>
      </c>
      <c r="B2" s="155"/>
      <c r="C2" s="155"/>
      <c r="D2" s="155"/>
      <c r="E2" s="155"/>
      <c r="F2" s="155"/>
      <c r="G2" s="155"/>
      <c r="H2" s="155"/>
      <c r="I2" s="155"/>
    </row>
    <row r="3" spans="1:9" x14ac:dyDescent="0.2">
      <c r="A3" s="2"/>
      <c r="B3" s="2"/>
      <c r="C3" s="2"/>
      <c r="D3" s="2"/>
      <c r="E3" s="2"/>
      <c r="F3" s="2"/>
      <c r="G3" s="2"/>
      <c r="H3" s="2"/>
      <c r="I3" s="2"/>
    </row>
    <row r="4" spans="1:9" x14ac:dyDescent="0.2">
      <c r="A4" s="2"/>
      <c r="B4" s="2"/>
      <c r="C4" s="156" t="s">
        <v>17</v>
      </c>
      <c r="D4" s="156"/>
      <c r="E4" s="156"/>
      <c r="F4" s="156"/>
      <c r="G4" s="156"/>
      <c r="H4" s="156"/>
      <c r="I4" s="156"/>
    </row>
    <row r="5" spans="1:9" ht="11.25" customHeight="1" x14ac:dyDescent="0.2">
      <c r="A5" s="83"/>
      <c r="B5" s="83"/>
      <c r="C5" s="158" t="s">
        <v>52</v>
      </c>
      <c r="D5" s="158"/>
      <c r="E5" s="158"/>
      <c r="F5" s="158"/>
      <c r="G5" s="158"/>
      <c r="H5" s="158"/>
      <c r="I5" s="158"/>
    </row>
    <row r="6" spans="1:9" x14ac:dyDescent="0.2">
      <c r="A6" s="153" t="s">
        <v>18</v>
      </c>
      <c r="B6" s="153"/>
      <c r="C6" s="153"/>
      <c r="D6" s="157" t="str">
        <f>'Kopt a'!B13</f>
        <v>Daudzdzīvokļu dzīvojamās ēkas energoefektivitātes paaugstināšana</v>
      </c>
      <c r="E6" s="157"/>
      <c r="F6" s="157"/>
      <c r="G6" s="157"/>
      <c r="H6" s="157"/>
      <c r="I6" s="157"/>
    </row>
    <row r="7" spans="1:9" x14ac:dyDescent="0.2">
      <c r="A7" s="153" t="s">
        <v>6</v>
      </c>
      <c r="B7" s="153"/>
      <c r="C7" s="153"/>
      <c r="D7" s="154" t="str">
        <f>'Kopt a'!B14</f>
        <v>Daudzdzīvokļu dzīvojamās ēkas energoefektivitātes paaugstināšana</v>
      </c>
      <c r="E7" s="154"/>
      <c r="F7" s="154"/>
      <c r="G7" s="154"/>
      <c r="H7" s="154"/>
      <c r="I7" s="154"/>
    </row>
    <row r="8" spans="1:9" x14ac:dyDescent="0.2">
      <c r="A8" s="159" t="s">
        <v>19</v>
      </c>
      <c r="B8" s="159"/>
      <c r="C8" s="159"/>
      <c r="D8" s="154" t="str">
        <f>'Kopt a'!B15</f>
        <v>Zemgales iela 2, Olaine, Olaines novads</v>
      </c>
      <c r="E8" s="154"/>
      <c r="F8" s="154"/>
      <c r="G8" s="154"/>
      <c r="H8" s="154"/>
      <c r="I8" s="154"/>
    </row>
    <row r="9" spans="1:9" x14ac:dyDescent="0.2">
      <c r="A9" s="159" t="s">
        <v>20</v>
      </c>
      <c r="B9" s="159"/>
      <c r="C9" s="159"/>
      <c r="D9" s="154" t="str">
        <f>'Kopt a'!B16</f>
        <v>Iepirkums Nr. AS OŪS 2021/09_E</v>
      </c>
      <c r="E9" s="154"/>
      <c r="F9" s="154"/>
      <c r="G9" s="154"/>
      <c r="H9" s="154"/>
      <c r="I9" s="154"/>
    </row>
    <row r="10" spans="1:9" x14ac:dyDescent="0.2">
      <c r="C10" s="4" t="s">
        <v>21</v>
      </c>
      <c r="D10" s="152" t="e">
        <f>E23</f>
        <v>#VALUE!</v>
      </c>
      <c r="E10" s="152"/>
      <c r="F10" s="80"/>
      <c r="G10" s="80"/>
      <c r="H10" s="80"/>
      <c r="I10" s="80"/>
    </row>
    <row r="11" spans="1:9" x14ac:dyDescent="0.2">
      <c r="C11" s="4" t="s">
        <v>22</v>
      </c>
      <c r="D11" s="152">
        <f>I19</f>
        <v>0</v>
      </c>
      <c r="E11" s="152"/>
      <c r="F11" s="80"/>
      <c r="G11" s="80"/>
      <c r="H11" s="80"/>
      <c r="I11" s="80"/>
    </row>
    <row r="12" spans="1:9" ht="12" thickBot="1" x14ac:dyDescent="0.25">
      <c r="F12" s="17"/>
      <c r="G12" s="17"/>
      <c r="H12" s="17"/>
      <c r="I12" s="17"/>
    </row>
    <row r="13" spans="1:9" x14ac:dyDescent="0.2">
      <c r="A13" s="134" t="s">
        <v>23</v>
      </c>
      <c r="B13" s="136" t="s">
        <v>24</v>
      </c>
      <c r="C13" s="138" t="s">
        <v>25</v>
      </c>
      <c r="D13" s="139"/>
      <c r="E13" s="142" t="s">
        <v>26</v>
      </c>
      <c r="F13" s="148" t="s">
        <v>27</v>
      </c>
      <c r="G13" s="149"/>
      <c r="H13" s="149"/>
      <c r="I13" s="150" t="s">
        <v>28</v>
      </c>
    </row>
    <row r="14" spans="1:9" ht="23.25" thickBot="1" x14ac:dyDescent="0.25">
      <c r="A14" s="135"/>
      <c r="B14" s="137"/>
      <c r="C14" s="140"/>
      <c r="D14" s="141"/>
      <c r="E14" s="143"/>
      <c r="F14" s="18" t="s">
        <v>29</v>
      </c>
      <c r="G14" s="19" t="s">
        <v>30</v>
      </c>
      <c r="H14" s="19" t="s">
        <v>31</v>
      </c>
      <c r="I14" s="151"/>
    </row>
    <row r="15" spans="1:9" x14ac:dyDescent="0.2">
      <c r="A15" s="75">
        <v>1</v>
      </c>
      <c r="B15" s="23" t="str">
        <f>IF(A15=0,0,CONCATENATE("Lt-",A15))</f>
        <v>Lt-1</v>
      </c>
      <c r="C15" s="144" t="str">
        <f>'1a'!C2:I2</f>
        <v>Vispārējie būvdarbi</v>
      </c>
      <c r="D15" s="145"/>
      <c r="E15" s="57">
        <f>'1a'!P162</f>
        <v>0</v>
      </c>
      <c r="F15" s="52">
        <f>'1a'!M162</f>
        <v>0</v>
      </c>
      <c r="G15" s="53">
        <f>'1a'!N162</f>
        <v>0</v>
      </c>
      <c r="H15" s="53">
        <f>'1a'!O162</f>
        <v>0</v>
      </c>
      <c r="I15" s="54">
        <f>'1a'!L162</f>
        <v>0</v>
      </c>
    </row>
    <row r="16" spans="1:9" x14ac:dyDescent="0.2">
      <c r="A16" s="76">
        <v>2</v>
      </c>
      <c r="B16" s="24" t="str">
        <f>IF(A16=0,0,CONCATENATE("Lt-",A16))</f>
        <v>Lt-2</v>
      </c>
      <c r="C16" s="146" t="str">
        <f>'2a'!C2:I2</f>
        <v>Zibensaizsardzība</v>
      </c>
      <c r="D16" s="147"/>
      <c r="E16" s="58">
        <f>'2a'!P29</f>
        <v>0</v>
      </c>
      <c r="F16" s="45">
        <f>'2a'!M29</f>
        <v>0</v>
      </c>
      <c r="G16" s="55">
        <f>'2a'!N29</f>
        <v>0</v>
      </c>
      <c r="H16" s="55">
        <f>'2a'!O29</f>
        <v>0</v>
      </c>
      <c r="I16" s="56">
        <f>'2a'!L29</f>
        <v>0</v>
      </c>
    </row>
    <row r="17" spans="1:9" x14ac:dyDescent="0.2">
      <c r="A17" s="76">
        <v>3</v>
      </c>
      <c r="B17" s="24" t="str">
        <f t="shared" ref="B17:B18" si="0">IF(A17=0,0,CONCATENATE("Lt-",A17))</f>
        <v>Lt-3</v>
      </c>
      <c r="C17" s="146" t="str">
        <f>'3a'!C2:I2</f>
        <v>Apkure</v>
      </c>
      <c r="D17" s="147"/>
      <c r="E17" s="59">
        <f>'3a'!P88</f>
        <v>0</v>
      </c>
      <c r="F17" s="45">
        <f>'3a'!M88</f>
        <v>0</v>
      </c>
      <c r="G17" s="55">
        <f>'3a'!N88</f>
        <v>0</v>
      </c>
      <c r="H17" s="55">
        <f>'3a'!O88</f>
        <v>0</v>
      </c>
      <c r="I17" s="56">
        <f>'3a'!L88</f>
        <v>0</v>
      </c>
    </row>
    <row r="18" spans="1:9" ht="11.25" customHeight="1" thickBot="1" x14ac:dyDescent="0.25">
      <c r="A18" s="76">
        <v>4</v>
      </c>
      <c r="B18" s="24" t="str">
        <f t="shared" si="0"/>
        <v>Lt-4</v>
      </c>
      <c r="C18" s="146" t="str">
        <f>'4a'!C2:I2</f>
        <v>Būvlaukuma organizācija</v>
      </c>
      <c r="D18" s="147"/>
      <c r="E18" s="59">
        <f>'4a'!P26</f>
        <v>0</v>
      </c>
      <c r="F18" s="45">
        <f>'4a'!M26</f>
        <v>0</v>
      </c>
      <c r="G18" s="55">
        <f>'4a'!N26</f>
        <v>0</v>
      </c>
      <c r="H18" s="55">
        <f>'4a'!O26</f>
        <v>0</v>
      </c>
      <c r="I18" s="56">
        <f>'4a'!L26</f>
        <v>0</v>
      </c>
    </row>
    <row r="19" spans="1:9" ht="12" thickBot="1" x14ac:dyDescent="0.25">
      <c r="A19" s="120" t="s">
        <v>32</v>
      </c>
      <c r="B19" s="121"/>
      <c r="C19" s="121"/>
      <c r="D19" s="121"/>
      <c r="E19" s="40">
        <f>SUM(E15:E18)</f>
        <v>0</v>
      </c>
      <c r="F19" s="39">
        <f>SUM(F15:F18)</f>
        <v>0</v>
      </c>
      <c r="G19" s="39">
        <f>SUM(G15:G18)</f>
        <v>0</v>
      </c>
      <c r="H19" s="39">
        <f>SUM(H15:H18)</f>
        <v>0</v>
      </c>
      <c r="I19" s="40">
        <f>SUM(I15:I18)</f>
        <v>0</v>
      </c>
    </row>
    <row r="20" spans="1:9" x14ac:dyDescent="0.2">
      <c r="A20" s="122" t="s">
        <v>33</v>
      </c>
      <c r="B20" s="123"/>
      <c r="C20" s="124"/>
      <c r="D20" s="72" t="s">
        <v>261</v>
      </c>
      <c r="E20" s="41" t="e">
        <f>ROUND(E19*$D20,2)</f>
        <v>#VALUE!</v>
      </c>
      <c r="F20" s="42"/>
      <c r="G20" s="42"/>
      <c r="H20" s="42"/>
      <c r="I20" s="42"/>
    </row>
    <row r="21" spans="1:9" x14ac:dyDescent="0.2">
      <c r="A21" s="125" t="s">
        <v>34</v>
      </c>
      <c r="B21" s="126"/>
      <c r="C21" s="127"/>
      <c r="D21" s="73" t="s">
        <v>261</v>
      </c>
      <c r="E21" s="43" t="e">
        <f>ROUND(E20*$D21,2)</f>
        <v>#VALUE!</v>
      </c>
      <c r="F21" s="42"/>
      <c r="G21" s="42"/>
      <c r="H21" s="42"/>
      <c r="I21" s="42"/>
    </row>
    <row r="22" spans="1:9" x14ac:dyDescent="0.2">
      <c r="A22" s="128" t="s">
        <v>35</v>
      </c>
      <c r="B22" s="129"/>
      <c r="C22" s="130"/>
      <c r="D22" s="74" t="s">
        <v>261</v>
      </c>
      <c r="E22" s="43" t="e">
        <f>ROUND(E19*$D22,2)</f>
        <v>#VALUE!</v>
      </c>
      <c r="F22" s="42"/>
      <c r="G22" s="42"/>
      <c r="H22" s="42"/>
      <c r="I22" s="42"/>
    </row>
    <row r="23" spans="1:9" ht="12" thickBot="1" x14ac:dyDescent="0.25">
      <c r="A23" s="131" t="s">
        <v>36</v>
      </c>
      <c r="B23" s="132"/>
      <c r="C23" s="133"/>
      <c r="D23" s="21"/>
      <c r="E23" s="44" t="e">
        <f>SUM(E19:E22)-E21</f>
        <v>#VALUE!</v>
      </c>
      <c r="F23" s="42"/>
      <c r="G23" s="42"/>
      <c r="H23" s="42"/>
      <c r="I23" s="42"/>
    </row>
    <row r="24" spans="1:9" x14ac:dyDescent="0.2">
      <c r="G24" s="20"/>
    </row>
    <row r="25" spans="1:9" x14ac:dyDescent="0.2">
      <c r="C25" s="16"/>
      <c r="D25" s="16"/>
      <c r="E25" s="16"/>
      <c r="F25" s="22"/>
      <c r="G25" s="22"/>
      <c r="H25" s="22"/>
      <c r="I25" s="22"/>
    </row>
    <row r="28" spans="1:9" x14ac:dyDescent="0.2">
      <c r="A28" s="1" t="s">
        <v>14</v>
      </c>
      <c r="B28" s="16"/>
      <c r="C28" s="119"/>
      <c r="D28" s="119"/>
      <c r="E28" s="119"/>
      <c r="F28" s="119"/>
      <c r="G28" s="119"/>
      <c r="H28" s="119"/>
    </row>
    <row r="29" spans="1:9" x14ac:dyDescent="0.2">
      <c r="A29" s="16"/>
      <c r="B29" s="16"/>
      <c r="C29" s="114" t="s">
        <v>15</v>
      </c>
      <c r="D29" s="114"/>
      <c r="E29" s="114"/>
      <c r="F29" s="114"/>
      <c r="G29" s="114"/>
      <c r="H29" s="114"/>
    </row>
    <row r="30" spans="1:9" x14ac:dyDescent="0.2">
      <c r="A30" s="16"/>
      <c r="B30" s="16"/>
      <c r="C30" s="16"/>
      <c r="D30" s="16"/>
      <c r="E30" s="16"/>
      <c r="F30" s="16"/>
      <c r="G30" s="16"/>
      <c r="H30" s="16"/>
    </row>
    <row r="31" spans="1:9" x14ac:dyDescent="0.2">
      <c r="A31" s="84" t="str">
        <f>'Kopt a'!A31</f>
        <v xml:space="preserve">Tāme sastādīta </v>
      </c>
      <c r="B31" s="85"/>
      <c r="C31" s="85"/>
      <c r="D31" s="85"/>
      <c r="F31" s="16"/>
      <c r="G31" s="16"/>
      <c r="H31" s="16"/>
    </row>
    <row r="32" spans="1:9" x14ac:dyDescent="0.2">
      <c r="A32" s="16"/>
      <c r="B32" s="16"/>
      <c r="C32" s="16"/>
      <c r="D32" s="16"/>
      <c r="E32" s="16"/>
      <c r="F32" s="16"/>
      <c r="G32" s="16"/>
      <c r="H32" s="16"/>
    </row>
    <row r="33" spans="1:9" x14ac:dyDescent="0.2">
      <c r="A33" s="1" t="s">
        <v>37</v>
      </c>
      <c r="B33" s="16"/>
      <c r="C33" s="119"/>
      <c r="D33" s="119"/>
      <c r="E33" s="119"/>
      <c r="F33" s="119"/>
      <c r="G33" s="119"/>
      <c r="H33" s="119"/>
    </row>
    <row r="34" spans="1:9" x14ac:dyDescent="0.2">
      <c r="A34" s="16"/>
      <c r="B34" s="16"/>
      <c r="C34" s="114" t="s">
        <v>15</v>
      </c>
      <c r="D34" s="114"/>
      <c r="E34" s="114"/>
      <c r="F34" s="114"/>
      <c r="G34" s="114"/>
      <c r="H34" s="114"/>
    </row>
    <row r="35" spans="1:9" x14ac:dyDescent="0.2">
      <c r="A35" s="16"/>
      <c r="B35" s="16"/>
      <c r="C35" s="16"/>
      <c r="D35" s="16"/>
      <c r="E35" s="16"/>
      <c r="F35" s="16"/>
      <c r="G35" s="16"/>
      <c r="H35" s="16"/>
    </row>
    <row r="36" spans="1:9" x14ac:dyDescent="0.2">
      <c r="A36" s="84" t="s">
        <v>53</v>
      </c>
      <c r="B36" s="85"/>
      <c r="C36" s="90"/>
      <c r="D36" s="85"/>
      <c r="F36" s="16"/>
      <c r="G36" s="16"/>
      <c r="H36" s="16"/>
    </row>
    <row r="46" spans="1:9" x14ac:dyDescent="0.2">
      <c r="E46" s="20"/>
      <c r="F46" s="20"/>
      <c r="G46" s="20"/>
      <c r="H46" s="20"/>
      <c r="I46" s="20"/>
    </row>
  </sheetData>
  <mergeCells count="33">
    <mergeCell ref="D11:E11"/>
    <mergeCell ref="A7:C7"/>
    <mergeCell ref="D7:I7"/>
    <mergeCell ref="G1:I1"/>
    <mergeCell ref="A2:I2"/>
    <mergeCell ref="C4:I4"/>
    <mergeCell ref="A6:C6"/>
    <mergeCell ref="D6:I6"/>
    <mergeCell ref="C5:I5"/>
    <mergeCell ref="A8:C8"/>
    <mergeCell ref="D8:I8"/>
    <mergeCell ref="A9:C9"/>
    <mergeCell ref="D9:I9"/>
    <mergeCell ref="D10:E10"/>
    <mergeCell ref="C16:D16"/>
    <mergeCell ref="C17:D17"/>
    <mergeCell ref="C18:D18"/>
    <mergeCell ref="F13:H13"/>
    <mergeCell ref="I13:I14"/>
    <mergeCell ref="A13:A14"/>
    <mergeCell ref="B13:B14"/>
    <mergeCell ref="C13:D14"/>
    <mergeCell ref="E13:E14"/>
    <mergeCell ref="C15:D15"/>
    <mergeCell ref="C28:H28"/>
    <mergeCell ref="C29:H29"/>
    <mergeCell ref="C33:H33"/>
    <mergeCell ref="C34:H34"/>
    <mergeCell ref="A19:D19"/>
    <mergeCell ref="A20:C20"/>
    <mergeCell ref="A21:C21"/>
    <mergeCell ref="A22:C22"/>
    <mergeCell ref="A23:C23"/>
  </mergeCells>
  <conditionalFormatting sqref="A15:D18 E15:I19">
    <cfRule type="cellIs" dxfId="238" priority="20" operator="equal">
      <formula>0</formula>
    </cfRule>
  </conditionalFormatting>
  <conditionalFormatting sqref="D10:E11">
    <cfRule type="cellIs" dxfId="237" priority="19" operator="equal">
      <formula>0</formula>
    </cfRule>
  </conditionalFormatting>
  <conditionalFormatting sqref="E15 E20:E23">
    <cfRule type="cellIs" dxfId="236" priority="17" operator="equal">
      <formula>0</formula>
    </cfRule>
  </conditionalFormatting>
  <conditionalFormatting sqref="D20:D22">
    <cfRule type="cellIs" dxfId="235" priority="15" operator="equal">
      <formula>0</formula>
    </cfRule>
  </conditionalFormatting>
  <conditionalFormatting sqref="C33:H33">
    <cfRule type="cellIs" dxfId="234" priority="12" operator="equal">
      <formula>0</formula>
    </cfRule>
  </conditionalFormatting>
  <conditionalFormatting sqref="D6:I9">
    <cfRule type="cellIs" dxfId="233" priority="7" operator="equal">
      <formula>0</formula>
    </cfRule>
  </conditionalFormatting>
  <conditionalFormatting sqref="C36">
    <cfRule type="cellIs" dxfId="232" priority="5" operator="equal">
      <formula>0</formula>
    </cfRule>
  </conditionalFormatting>
  <conditionalFormatting sqref="C28:H28">
    <cfRule type="cellIs" dxfId="231" priority="1" operator="equal">
      <formula>0</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12AB918F-DA10-40D3-98FE-0DAD77BA765F}">
            <xm:f>NOT(ISERROR(SEARCH("Tāme sastādīta ____. gada ___. ______________",A31)))</xm:f>
            <xm:f>"Tāme sastādīta ____. gada ___. ______________"</xm:f>
            <x14:dxf>
              <font>
                <color auto="1"/>
              </font>
              <fill>
                <patternFill>
                  <bgColor rgb="FFC6EFCE"/>
                </patternFill>
              </fill>
            </x14:dxf>
          </x14:cfRule>
          <xm:sqref>A31</xm:sqref>
        </x14:conditionalFormatting>
        <x14:conditionalFormatting xmlns:xm="http://schemas.microsoft.com/office/excel/2006/main">
          <x14:cfRule type="containsText" priority="10" operator="containsText" id="{B0E18B02-73ED-406C-A15F-5DAFFA939ECE}">
            <xm:f>NOT(ISERROR(SEARCH("Sertifikāta Nr. _________________________________",A36)))</xm:f>
            <xm:f>"Sertifikāta Nr. _________________________________"</xm:f>
            <x14:dxf>
              <font>
                <color auto="1"/>
              </font>
              <fill>
                <patternFill>
                  <bgColor rgb="FFC6EFCE"/>
                </patternFill>
              </fill>
            </x14:dxf>
          </x14:cfRule>
          <xm:sqref>A36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174"/>
  <sheetViews>
    <sheetView tabSelected="1" topLeftCell="A136" zoomScale="120" zoomScaleNormal="120" workbookViewId="0">
      <selection activeCell="C98" sqref="C98"/>
    </sheetView>
  </sheetViews>
  <sheetFormatPr defaultColWidth="9.140625" defaultRowHeight="11.25" x14ac:dyDescent="0.2"/>
  <cols>
    <col min="1" max="1" width="4.5703125" style="1" customWidth="1"/>
    <col min="2" max="2" width="5.28515625" style="1" customWidth="1"/>
    <col min="3" max="3" width="35.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7" width="9.140625" style="1"/>
    <col min="18" max="18" width="0" style="1" hidden="1" customWidth="1"/>
    <col min="19" max="16384" width="9.140625" style="1"/>
  </cols>
  <sheetData>
    <row r="1" spans="1:20" x14ac:dyDescent="0.2">
      <c r="A1" s="22"/>
      <c r="B1" s="22"/>
      <c r="C1" s="26" t="s">
        <v>38</v>
      </c>
      <c r="D1" s="51">
        <f>'Kops a'!A15</f>
        <v>1</v>
      </c>
      <c r="E1" s="22"/>
      <c r="F1" s="22"/>
      <c r="G1" s="22"/>
      <c r="H1" s="22"/>
      <c r="I1" s="22"/>
      <c r="J1" s="22"/>
      <c r="N1" s="25"/>
      <c r="O1" s="26"/>
      <c r="P1" s="27"/>
    </row>
    <row r="2" spans="1:20" x14ac:dyDescent="0.2">
      <c r="A2" s="28"/>
      <c r="B2" s="28"/>
      <c r="C2" s="166" t="s">
        <v>60</v>
      </c>
      <c r="D2" s="166"/>
      <c r="E2" s="166"/>
      <c r="F2" s="166"/>
      <c r="G2" s="166"/>
      <c r="H2" s="166"/>
      <c r="I2" s="166"/>
      <c r="J2" s="28"/>
    </row>
    <row r="3" spans="1:20" x14ac:dyDescent="0.2">
      <c r="A3" s="29"/>
      <c r="B3" s="29"/>
      <c r="C3" s="156" t="s">
        <v>17</v>
      </c>
      <c r="D3" s="156"/>
      <c r="E3" s="156"/>
      <c r="F3" s="156"/>
      <c r="G3" s="156"/>
      <c r="H3" s="156"/>
      <c r="I3" s="156"/>
      <c r="J3" s="29"/>
    </row>
    <row r="4" spans="1:20" x14ac:dyDescent="0.2">
      <c r="A4" s="29"/>
      <c r="B4" s="29"/>
      <c r="C4" s="167" t="s">
        <v>52</v>
      </c>
      <c r="D4" s="167"/>
      <c r="E4" s="167"/>
      <c r="F4" s="167"/>
      <c r="G4" s="167"/>
      <c r="H4" s="167"/>
      <c r="I4" s="167"/>
      <c r="J4" s="29"/>
    </row>
    <row r="5" spans="1:20" ht="11.25" customHeight="1" x14ac:dyDescent="0.2">
      <c r="A5" s="22"/>
      <c r="B5" s="22"/>
      <c r="C5" s="26" t="s">
        <v>5</v>
      </c>
      <c r="D5" s="180" t="str">
        <f>'Kops a'!D6</f>
        <v>Daudzdzīvokļu dzīvojamās ēkas energoefektivitātes paaugstināšana</v>
      </c>
      <c r="E5" s="180"/>
      <c r="F5" s="180"/>
      <c r="G5" s="180"/>
      <c r="H5" s="180"/>
      <c r="I5" s="180"/>
      <c r="J5" s="180"/>
      <c r="K5" s="180"/>
      <c r="L5" s="180"/>
      <c r="M5" s="16"/>
      <c r="N5" s="16"/>
      <c r="O5" s="16"/>
      <c r="P5" s="16"/>
    </row>
    <row r="6" spans="1:20" x14ac:dyDescent="0.2">
      <c r="A6" s="22"/>
      <c r="B6" s="22"/>
      <c r="C6" s="26" t="s">
        <v>6</v>
      </c>
      <c r="D6" s="180" t="str">
        <f>'Kops a'!D7</f>
        <v>Daudzdzīvokļu dzīvojamās ēkas energoefektivitātes paaugstināšana</v>
      </c>
      <c r="E6" s="180"/>
      <c r="F6" s="180"/>
      <c r="G6" s="180"/>
      <c r="H6" s="180"/>
      <c r="I6" s="180"/>
      <c r="J6" s="180"/>
      <c r="K6" s="180"/>
      <c r="L6" s="180"/>
      <c r="M6" s="16"/>
      <c r="N6" s="16"/>
      <c r="O6" s="16"/>
      <c r="P6" s="16"/>
    </row>
    <row r="7" spans="1:20" x14ac:dyDescent="0.2">
      <c r="A7" s="22"/>
      <c r="B7" s="22"/>
      <c r="C7" s="26" t="s">
        <v>7</v>
      </c>
      <c r="D7" s="180" t="str">
        <f>'Kops a'!D8</f>
        <v>Zemgales iela 2, Olaine, Olaines novads</v>
      </c>
      <c r="E7" s="180"/>
      <c r="F7" s="180"/>
      <c r="G7" s="180"/>
      <c r="H7" s="180"/>
      <c r="I7" s="180"/>
      <c r="J7" s="180"/>
      <c r="K7" s="180"/>
      <c r="L7" s="180"/>
      <c r="M7" s="16"/>
      <c r="N7" s="16"/>
      <c r="O7" s="16"/>
      <c r="P7" s="16"/>
    </row>
    <row r="8" spans="1:20" x14ac:dyDescent="0.2">
      <c r="A8" s="22"/>
      <c r="B8" s="22"/>
      <c r="C8" s="4" t="s">
        <v>20</v>
      </c>
      <c r="D8" s="180" t="str">
        <f>'Kops a'!D9</f>
        <v>Iepirkums Nr. AS OŪS 2021/09_E</v>
      </c>
      <c r="E8" s="180"/>
      <c r="F8" s="180"/>
      <c r="G8" s="180"/>
      <c r="H8" s="180"/>
      <c r="I8" s="180"/>
      <c r="J8" s="180"/>
      <c r="K8" s="180"/>
      <c r="L8" s="180"/>
      <c r="M8" s="16"/>
      <c r="N8" s="16"/>
      <c r="O8" s="16"/>
      <c r="P8" s="16"/>
    </row>
    <row r="9" spans="1:20" ht="11.25" customHeight="1" x14ac:dyDescent="0.2">
      <c r="A9" s="168" t="s">
        <v>265</v>
      </c>
      <c r="B9" s="168"/>
      <c r="C9" s="168"/>
      <c r="D9" s="168"/>
      <c r="E9" s="168"/>
      <c r="F9" s="168"/>
      <c r="G9" s="30"/>
      <c r="H9" s="30"/>
      <c r="I9" s="30"/>
      <c r="J9" s="172" t="s">
        <v>39</v>
      </c>
      <c r="K9" s="172"/>
      <c r="L9" s="172"/>
      <c r="M9" s="172"/>
      <c r="N9" s="179">
        <f>P162</f>
        <v>0</v>
      </c>
      <c r="O9" s="179"/>
      <c r="P9" s="30"/>
    </row>
    <row r="10" spans="1:20" x14ac:dyDescent="0.2">
      <c r="A10" s="31"/>
      <c r="B10" s="32"/>
      <c r="C10" s="4"/>
      <c r="D10" s="22"/>
      <c r="E10" s="22"/>
      <c r="F10" s="22"/>
      <c r="G10" s="22"/>
      <c r="H10" s="22"/>
      <c r="I10" s="22"/>
      <c r="J10" s="22"/>
      <c r="K10" s="22"/>
      <c r="L10" s="28"/>
      <c r="M10" s="28"/>
      <c r="O10" s="88"/>
      <c r="P10" s="86" t="str">
        <f>A168</f>
        <v xml:space="preserve">Tāme sastādīta </v>
      </c>
    </row>
    <row r="11" spans="1:20" ht="12" thickBot="1" x14ac:dyDescent="0.25">
      <c r="A11" s="31"/>
      <c r="B11" s="32"/>
      <c r="C11" s="4"/>
      <c r="D11" s="22"/>
      <c r="E11" s="22"/>
      <c r="F11" s="22"/>
      <c r="G11" s="22"/>
      <c r="H11" s="22"/>
      <c r="I11" s="22"/>
      <c r="J11" s="22"/>
      <c r="K11" s="22"/>
      <c r="L11" s="33"/>
      <c r="M11" s="33"/>
      <c r="N11" s="34"/>
      <c r="O11" s="25"/>
      <c r="P11" s="22"/>
    </row>
    <row r="12" spans="1:20" x14ac:dyDescent="0.2">
      <c r="A12" s="134" t="s">
        <v>23</v>
      </c>
      <c r="B12" s="174" t="s">
        <v>40</v>
      </c>
      <c r="C12" s="170" t="s">
        <v>41</v>
      </c>
      <c r="D12" s="177" t="s">
        <v>42</v>
      </c>
      <c r="E12" s="160" t="s">
        <v>43</v>
      </c>
      <c r="F12" s="169" t="s">
        <v>44</v>
      </c>
      <c r="G12" s="170"/>
      <c r="H12" s="170"/>
      <c r="I12" s="170"/>
      <c r="J12" s="170"/>
      <c r="K12" s="171"/>
      <c r="L12" s="169" t="s">
        <v>45</v>
      </c>
      <c r="M12" s="170"/>
      <c r="N12" s="170"/>
      <c r="O12" s="170"/>
      <c r="P12" s="171"/>
    </row>
    <row r="13" spans="1:20" ht="126.75" customHeight="1" thickBot="1" x14ac:dyDescent="0.25">
      <c r="A13" s="173"/>
      <c r="B13" s="175"/>
      <c r="C13" s="176"/>
      <c r="D13" s="178"/>
      <c r="E13" s="161"/>
      <c r="F13" s="35" t="s">
        <v>46</v>
      </c>
      <c r="G13" s="36" t="s">
        <v>47</v>
      </c>
      <c r="H13" s="36" t="s">
        <v>48</v>
      </c>
      <c r="I13" s="36" t="s">
        <v>49</v>
      </c>
      <c r="J13" s="36" t="s">
        <v>50</v>
      </c>
      <c r="K13" s="60" t="s">
        <v>51</v>
      </c>
      <c r="L13" s="35" t="s">
        <v>46</v>
      </c>
      <c r="M13" s="36" t="s">
        <v>48</v>
      </c>
      <c r="N13" s="36" t="s">
        <v>49</v>
      </c>
      <c r="O13" s="36" t="s">
        <v>50</v>
      </c>
      <c r="P13" s="60" t="s">
        <v>51</v>
      </c>
      <c r="T13" s="1" t="s">
        <v>238</v>
      </c>
    </row>
    <row r="14" spans="1:20" x14ac:dyDescent="0.2">
      <c r="A14" s="61">
        <v>1</v>
      </c>
      <c r="B14" s="62"/>
      <c r="C14" s="92" t="s">
        <v>140</v>
      </c>
      <c r="D14" s="64"/>
      <c r="E14" s="67"/>
      <c r="F14" s="68"/>
      <c r="G14" s="65"/>
      <c r="H14" s="65">
        <f>ROUND(F14*G14,2)</f>
        <v>0</v>
      </c>
      <c r="I14" s="65"/>
      <c r="J14" s="65"/>
      <c r="K14" s="66">
        <f>SUM(H14:J14)</f>
        <v>0</v>
      </c>
      <c r="L14" s="68">
        <f>ROUND(E14*F14,2)</f>
        <v>0</v>
      </c>
      <c r="M14" s="65">
        <f>ROUND(H14*E14,2)</f>
        <v>0</v>
      </c>
      <c r="N14" s="65">
        <f>ROUND(I14*E14,2)</f>
        <v>0</v>
      </c>
      <c r="O14" s="65">
        <f>ROUND(J14*E14,2)</f>
        <v>0</v>
      </c>
      <c r="P14" s="66">
        <f>SUM(M14:O14)</f>
        <v>0</v>
      </c>
    </row>
    <row r="15" spans="1:20" x14ac:dyDescent="0.2">
      <c r="A15" s="37">
        <v>2</v>
      </c>
      <c r="B15" s="38"/>
      <c r="C15" s="46" t="s">
        <v>156</v>
      </c>
      <c r="D15" s="24" t="s">
        <v>146</v>
      </c>
      <c r="E15" s="67">
        <v>98.36</v>
      </c>
      <c r="F15" s="68"/>
      <c r="G15" s="65"/>
      <c r="H15" s="47"/>
      <c r="I15" s="65"/>
      <c r="J15" s="93"/>
      <c r="K15" s="48"/>
      <c r="L15" s="49"/>
      <c r="M15" s="47"/>
      <c r="N15" s="47"/>
      <c r="O15" s="47"/>
      <c r="P15" s="48"/>
      <c r="R15" s="103">
        <v>98.36</v>
      </c>
    </row>
    <row r="16" spans="1:20" x14ac:dyDescent="0.2">
      <c r="A16" s="61">
        <v>3</v>
      </c>
      <c r="B16" s="38"/>
      <c r="C16" s="46" t="s">
        <v>157</v>
      </c>
      <c r="D16" s="24" t="s">
        <v>146</v>
      </c>
      <c r="E16" s="67">
        <v>98.36</v>
      </c>
      <c r="F16" s="68"/>
      <c r="G16" s="65"/>
      <c r="H16" s="47"/>
      <c r="I16" s="65"/>
      <c r="J16" s="93"/>
      <c r="K16" s="48"/>
      <c r="L16" s="49"/>
      <c r="M16" s="47"/>
      <c r="N16" s="47"/>
      <c r="O16" s="47"/>
      <c r="P16" s="48"/>
      <c r="R16" s="103">
        <v>98.36</v>
      </c>
    </row>
    <row r="17" spans="1:18" x14ac:dyDescent="0.2">
      <c r="A17" s="37">
        <v>4</v>
      </c>
      <c r="B17" s="38"/>
      <c r="C17" s="46" t="s">
        <v>242</v>
      </c>
      <c r="D17" s="24" t="s">
        <v>146</v>
      </c>
      <c r="E17" s="67">
        <v>98.36</v>
      </c>
      <c r="F17" s="68"/>
      <c r="G17" s="65"/>
      <c r="H17" s="47"/>
      <c r="I17" s="65"/>
      <c r="J17" s="93"/>
      <c r="K17" s="48"/>
      <c r="L17" s="49"/>
      <c r="M17" s="47"/>
      <c r="N17" s="47"/>
      <c r="O17" s="47"/>
      <c r="P17" s="48"/>
      <c r="R17" s="103"/>
    </row>
    <row r="18" spans="1:18" x14ac:dyDescent="0.2">
      <c r="A18" s="61">
        <v>5</v>
      </c>
      <c r="B18" s="38"/>
      <c r="C18" s="46" t="s">
        <v>243</v>
      </c>
      <c r="D18" s="24" t="s">
        <v>146</v>
      </c>
      <c r="E18" s="67">
        <v>98.36</v>
      </c>
      <c r="F18" s="68"/>
      <c r="G18" s="65"/>
      <c r="H18" s="47"/>
      <c r="I18" s="65"/>
      <c r="J18" s="93"/>
      <c r="K18" s="48"/>
      <c r="L18" s="49"/>
      <c r="M18" s="47"/>
      <c r="N18" s="47"/>
      <c r="O18" s="47"/>
      <c r="P18" s="48"/>
      <c r="R18" s="103"/>
    </row>
    <row r="19" spans="1:18" x14ac:dyDescent="0.2">
      <c r="A19" s="37">
        <v>6</v>
      </c>
      <c r="B19" s="38"/>
      <c r="C19" s="46" t="s">
        <v>158</v>
      </c>
      <c r="D19" s="24" t="s">
        <v>80</v>
      </c>
      <c r="E19" s="67">
        <v>1</v>
      </c>
      <c r="F19" s="68"/>
      <c r="G19" s="65"/>
      <c r="H19" s="47"/>
      <c r="I19" s="65"/>
      <c r="J19" s="93"/>
      <c r="K19" s="48"/>
      <c r="L19" s="49"/>
      <c r="M19" s="47"/>
      <c r="N19" s="47"/>
      <c r="O19" s="47"/>
      <c r="P19" s="48"/>
      <c r="R19" s="105"/>
    </row>
    <row r="20" spans="1:18" x14ac:dyDescent="0.2">
      <c r="A20" s="61">
        <v>7</v>
      </c>
      <c r="B20" s="38"/>
      <c r="C20" s="46" t="s">
        <v>159</v>
      </c>
      <c r="D20" s="24" t="s">
        <v>142</v>
      </c>
      <c r="E20" s="67">
        <v>0.96</v>
      </c>
      <c r="F20" s="68"/>
      <c r="G20" s="65"/>
      <c r="H20" s="47"/>
      <c r="I20" s="65"/>
      <c r="J20" s="93"/>
      <c r="K20" s="48"/>
      <c r="L20" s="49"/>
      <c r="M20" s="47"/>
      <c r="N20" s="47"/>
      <c r="O20" s="47"/>
      <c r="P20" s="48"/>
      <c r="R20" s="103">
        <v>0.96</v>
      </c>
    </row>
    <row r="21" spans="1:18" x14ac:dyDescent="0.2">
      <c r="A21" s="37">
        <v>8</v>
      </c>
      <c r="B21" s="38"/>
      <c r="C21" s="46" t="s">
        <v>165</v>
      </c>
      <c r="D21" s="24" t="s">
        <v>146</v>
      </c>
      <c r="E21" s="67">
        <v>3.56</v>
      </c>
      <c r="F21" s="68"/>
      <c r="G21" s="65"/>
      <c r="H21" s="47"/>
      <c r="I21" s="65"/>
      <c r="J21" s="93"/>
      <c r="K21" s="48"/>
      <c r="L21" s="49"/>
      <c r="M21" s="47"/>
      <c r="N21" s="47"/>
      <c r="O21" s="47"/>
      <c r="P21" s="48"/>
      <c r="R21" s="103">
        <v>3.56</v>
      </c>
    </row>
    <row r="22" spans="1:18" x14ac:dyDescent="0.2">
      <c r="A22" s="61">
        <v>9</v>
      </c>
      <c r="B22" s="38"/>
      <c r="C22" s="46" t="s">
        <v>180</v>
      </c>
      <c r="D22" s="24" t="s">
        <v>176</v>
      </c>
      <c r="E22" s="67">
        <v>60</v>
      </c>
      <c r="F22" s="68"/>
      <c r="G22" s="65"/>
      <c r="H22" s="47"/>
      <c r="I22" s="65"/>
      <c r="J22" s="93"/>
      <c r="K22" s="48"/>
      <c r="L22" s="49"/>
      <c r="M22" s="47"/>
      <c r="N22" s="47"/>
      <c r="O22" s="47"/>
      <c r="P22" s="48"/>
      <c r="R22" s="105"/>
    </row>
    <row r="23" spans="1:18" x14ac:dyDescent="0.2">
      <c r="A23" s="37">
        <v>10</v>
      </c>
      <c r="B23" s="38"/>
      <c r="C23" s="46" t="s">
        <v>181</v>
      </c>
      <c r="D23" s="24" t="s">
        <v>176</v>
      </c>
      <c r="E23" s="67">
        <v>4</v>
      </c>
      <c r="F23" s="68"/>
      <c r="G23" s="65"/>
      <c r="H23" s="47"/>
      <c r="I23" s="65"/>
      <c r="J23" s="93"/>
      <c r="K23" s="48"/>
      <c r="L23" s="49"/>
      <c r="M23" s="47"/>
      <c r="N23" s="47"/>
      <c r="O23" s="47"/>
      <c r="P23" s="48"/>
      <c r="R23" s="105"/>
    </row>
    <row r="24" spans="1:18" ht="22.5" x14ac:dyDescent="0.2">
      <c r="A24" s="61">
        <v>11</v>
      </c>
      <c r="B24" s="38"/>
      <c r="C24" s="46" t="s">
        <v>246</v>
      </c>
      <c r="D24" s="24" t="s">
        <v>146</v>
      </c>
      <c r="E24" s="67">
        <v>86.59</v>
      </c>
      <c r="F24" s="68"/>
      <c r="G24" s="65"/>
      <c r="H24" s="47"/>
      <c r="I24" s="65"/>
      <c r="J24" s="93"/>
      <c r="K24" s="48"/>
      <c r="L24" s="49"/>
      <c r="M24" s="47"/>
      <c r="N24" s="47"/>
      <c r="O24" s="47"/>
      <c r="P24" s="48"/>
      <c r="R24" s="103"/>
    </row>
    <row r="25" spans="1:18" ht="22.5" x14ac:dyDescent="0.2">
      <c r="A25" s="37">
        <v>12</v>
      </c>
      <c r="B25" s="38"/>
      <c r="C25" s="46" t="s">
        <v>182</v>
      </c>
      <c r="D25" s="24" t="s">
        <v>61</v>
      </c>
      <c r="E25" s="67">
        <v>118.71</v>
      </c>
      <c r="F25" s="68"/>
      <c r="G25" s="65"/>
      <c r="H25" s="47"/>
      <c r="I25" s="65"/>
      <c r="J25" s="93"/>
      <c r="K25" s="48"/>
      <c r="L25" s="49"/>
      <c r="M25" s="47"/>
      <c r="N25" s="47"/>
      <c r="O25" s="47"/>
      <c r="P25" s="48"/>
      <c r="R25" s="103">
        <v>118.71</v>
      </c>
    </row>
    <row r="26" spans="1:18" x14ac:dyDescent="0.2">
      <c r="A26" s="61">
        <v>13</v>
      </c>
      <c r="B26" s="38"/>
      <c r="C26" s="46" t="s">
        <v>197</v>
      </c>
      <c r="D26" s="24" t="s">
        <v>61</v>
      </c>
      <c r="E26" s="67">
        <v>63.7</v>
      </c>
      <c r="F26" s="68"/>
      <c r="G26" s="65"/>
      <c r="H26" s="47"/>
      <c r="I26" s="65"/>
      <c r="J26" s="93"/>
      <c r="K26" s="48"/>
      <c r="L26" s="49"/>
      <c r="M26" s="47"/>
      <c r="N26" s="47"/>
      <c r="O26" s="47"/>
      <c r="P26" s="48"/>
      <c r="R26" s="103">
        <v>63.7</v>
      </c>
    </row>
    <row r="27" spans="1:18" x14ac:dyDescent="0.2">
      <c r="A27" s="37">
        <v>14</v>
      </c>
      <c r="B27" s="38"/>
      <c r="C27" s="46" t="s">
        <v>185</v>
      </c>
      <c r="D27" s="24" t="s">
        <v>176</v>
      </c>
      <c r="E27" s="67">
        <v>1</v>
      </c>
      <c r="F27" s="68"/>
      <c r="G27" s="65"/>
      <c r="H27" s="47"/>
      <c r="I27" s="65"/>
      <c r="J27" s="93"/>
      <c r="K27" s="48"/>
      <c r="L27" s="49"/>
      <c r="M27" s="47"/>
      <c r="N27" s="47"/>
      <c r="O27" s="47"/>
      <c r="P27" s="48"/>
      <c r="R27" s="105"/>
    </row>
    <row r="28" spans="1:18" x14ac:dyDescent="0.2">
      <c r="A28" s="61">
        <v>15</v>
      </c>
      <c r="B28" s="38"/>
      <c r="C28" s="46" t="s">
        <v>210</v>
      </c>
      <c r="D28" s="24" t="s">
        <v>146</v>
      </c>
      <c r="E28" s="67">
        <v>48</v>
      </c>
      <c r="F28" s="68"/>
      <c r="G28" s="65"/>
      <c r="H28" s="47"/>
      <c r="I28" s="65"/>
      <c r="J28" s="93"/>
      <c r="K28" s="48"/>
      <c r="L28" s="49"/>
      <c r="M28" s="47"/>
      <c r="N28" s="47"/>
      <c r="O28" s="47"/>
      <c r="P28" s="48"/>
      <c r="R28" s="103">
        <v>48</v>
      </c>
    </row>
    <row r="29" spans="1:18" ht="22.5" x14ac:dyDescent="0.2">
      <c r="A29" s="37">
        <v>16</v>
      </c>
      <c r="B29" s="38"/>
      <c r="C29" s="46" t="s">
        <v>183</v>
      </c>
      <c r="D29" s="24" t="s">
        <v>142</v>
      </c>
      <c r="E29" s="67">
        <v>191</v>
      </c>
      <c r="F29" s="68"/>
      <c r="G29" s="65"/>
      <c r="H29" s="47"/>
      <c r="I29" s="65"/>
      <c r="J29" s="93"/>
      <c r="K29" s="48"/>
      <c r="L29" s="49"/>
      <c r="M29" s="47"/>
      <c r="N29" s="47"/>
      <c r="O29" s="47"/>
      <c r="P29" s="48"/>
      <c r="R29" s="103" t="s">
        <v>220</v>
      </c>
    </row>
    <row r="30" spans="1:18" x14ac:dyDescent="0.2">
      <c r="A30" s="61">
        <v>17</v>
      </c>
      <c r="B30" s="38"/>
      <c r="C30" s="46" t="s">
        <v>184</v>
      </c>
      <c r="D30" s="24" t="s">
        <v>176</v>
      </c>
      <c r="E30" s="67">
        <v>9</v>
      </c>
      <c r="F30" s="68"/>
      <c r="G30" s="65"/>
      <c r="H30" s="47"/>
      <c r="I30" s="65"/>
      <c r="J30" s="93"/>
      <c r="K30" s="48"/>
      <c r="L30" s="49"/>
      <c r="M30" s="47"/>
      <c r="N30" s="47"/>
      <c r="O30" s="47"/>
      <c r="P30" s="48"/>
    </row>
    <row r="31" spans="1:18" ht="22.5" x14ac:dyDescent="0.2">
      <c r="A31" s="37">
        <v>18</v>
      </c>
      <c r="B31" s="38"/>
      <c r="C31" s="46" t="s">
        <v>160</v>
      </c>
      <c r="D31" s="24" t="s">
        <v>61</v>
      </c>
      <c r="E31" s="67">
        <v>33.659999999999997</v>
      </c>
      <c r="F31" s="68"/>
      <c r="G31" s="65"/>
      <c r="H31" s="47"/>
      <c r="I31" s="65"/>
      <c r="J31" s="93"/>
      <c r="K31" s="48"/>
      <c r="L31" s="49"/>
      <c r="M31" s="47"/>
      <c r="N31" s="47"/>
      <c r="O31" s="47"/>
      <c r="P31" s="48"/>
      <c r="R31" s="103">
        <v>33.659999999999997</v>
      </c>
    </row>
    <row r="32" spans="1:18" x14ac:dyDescent="0.2">
      <c r="A32" s="61">
        <v>19</v>
      </c>
      <c r="B32" s="38"/>
      <c r="C32" s="92" t="s">
        <v>139</v>
      </c>
      <c r="D32" s="24"/>
      <c r="E32" s="67"/>
      <c r="F32" s="68"/>
      <c r="G32" s="65"/>
      <c r="H32" s="47"/>
      <c r="I32" s="65"/>
      <c r="J32" s="65"/>
      <c r="K32" s="48"/>
      <c r="L32" s="49"/>
      <c r="M32" s="47"/>
      <c r="N32" s="47"/>
      <c r="O32" s="47"/>
      <c r="P32" s="48"/>
    </row>
    <row r="33" spans="1:18" x14ac:dyDescent="0.2">
      <c r="A33" s="37">
        <v>20</v>
      </c>
      <c r="B33" s="38"/>
      <c r="C33" s="46" t="s">
        <v>141</v>
      </c>
      <c r="D33" s="24" t="s">
        <v>142</v>
      </c>
      <c r="E33" s="67">
        <v>104.8</v>
      </c>
      <c r="F33" s="68"/>
      <c r="G33" s="65"/>
      <c r="H33" s="47"/>
      <c r="I33" s="65"/>
      <c r="J33" s="93"/>
      <c r="K33" s="48"/>
      <c r="L33" s="49"/>
      <c r="M33" s="47"/>
      <c r="N33" s="47"/>
      <c r="O33" s="47"/>
      <c r="P33" s="48"/>
      <c r="R33" s="103">
        <v>104.8</v>
      </c>
    </row>
    <row r="34" spans="1:18" ht="22.5" x14ac:dyDescent="0.2">
      <c r="A34" s="61">
        <v>21</v>
      </c>
      <c r="B34" s="38"/>
      <c r="C34" s="46" t="s">
        <v>143</v>
      </c>
      <c r="D34" s="24" t="s">
        <v>142</v>
      </c>
      <c r="E34" s="67">
        <v>104.8</v>
      </c>
      <c r="F34" s="68"/>
      <c r="G34" s="65"/>
      <c r="H34" s="47"/>
      <c r="I34" s="65"/>
      <c r="J34" s="93"/>
      <c r="K34" s="48"/>
      <c r="L34" s="49"/>
      <c r="M34" s="47"/>
      <c r="N34" s="47"/>
      <c r="O34" s="47"/>
      <c r="P34" s="48"/>
      <c r="R34" s="103">
        <v>104.8</v>
      </c>
    </row>
    <row r="35" spans="1:18" x14ac:dyDescent="0.2">
      <c r="A35" s="37">
        <v>22</v>
      </c>
      <c r="B35" s="38"/>
      <c r="C35" s="46" t="s">
        <v>144</v>
      </c>
      <c r="D35" s="24" t="s">
        <v>142</v>
      </c>
      <c r="E35" s="67">
        <v>104.8</v>
      </c>
      <c r="F35" s="68"/>
      <c r="G35" s="65"/>
      <c r="H35" s="47"/>
      <c r="I35" s="65"/>
      <c r="J35" s="93"/>
      <c r="K35" s="48"/>
      <c r="L35" s="49"/>
      <c r="M35" s="47"/>
      <c r="N35" s="47"/>
      <c r="O35" s="47"/>
      <c r="P35" s="48"/>
      <c r="R35" s="103">
        <v>104.8</v>
      </c>
    </row>
    <row r="36" spans="1:18" ht="22.5" x14ac:dyDescent="0.2">
      <c r="A36" s="61">
        <v>23</v>
      </c>
      <c r="B36" s="38"/>
      <c r="C36" s="46" t="s">
        <v>145</v>
      </c>
      <c r="D36" s="24" t="s">
        <v>146</v>
      </c>
      <c r="E36" s="67">
        <v>237.89</v>
      </c>
      <c r="F36" s="68"/>
      <c r="G36" s="65"/>
      <c r="H36" s="47"/>
      <c r="I36" s="65"/>
      <c r="J36" s="93"/>
      <c r="K36" s="48"/>
      <c r="L36" s="49"/>
      <c r="M36" s="47"/>
      <c r="N36" s="47"/>
      <c r="O36" s="47"/>
      <c r="P36" s="48"/>
      <c r="R36" s="103">
        <v>237.89</v>
      </c>
    </row>
    <row r="37" spans="1:18" ht="22.5" x14ac:dyDescent="0.2">
      <c r="A37" s="37">
        <v>24</v>
      </c>
      <c r="B37" s="38"/>
      <c r="C37" s="46" t="s">
        <v>149</v>
      </c>
      <c r="D37" s="24" t="s">
        <v>146</v>
      </c>
      <c r="E37" s="67">
        <f>E36</f>
        <v>237.89</v>
      </c>
      <c r="F37" s="68"/>
      <c r="G37" s="65"/>
      <c r="H37" s="47"/>
      <c r="I37" s="65"/>
      <c r="J37" s="93"/>
      <c r="K37" s="48"/>
      <c r="L37" s="49"/>
      <c r="M37" s="47"/>
      <c r="N37" s="47"/>
      <c r="O37" s="47"/>
      <c r="P37" s="48"/>
    </row>
    <row r="38" spans="1:18" ht="22.5" x14ac:dyDescent="0.2">
      <c r="A38" s="61">
        <v>25</v>
      </c>
      <c r="B38" s="38"/>
      <c r="C38" s="46" t="s">
        <v>147</v>
      </c>
      <c r="D38" s="24" t="s">
        <v>146</v>
      </c>
      <c r="E38" s="67">
        <f>E36</f>
        <v>237.89</v>
      </c>
      <c r="F38" s="68"/>
      <c r="G38" s="65"/>
      <c r="H38" s="47"/>
      <c r="I38" s="65"/>
      <c r="J38" s="93"/>
      <c r="K38" s="48"/>
      <c r="L38" s="49"/>
      <c r="M38" s="47"/>
      <c r="N38" s="47"/>
      <c r="O38" s="47"/>
      <c r="P38" s="48"/>
    </row>
    <row r="39" spans="1:18" ht="33.75" x14ac:dyDescent="0.2">
      <c r="A39" s="37">
        <v>26</v>
      </c>
      <c r="B39" s="38"/>
      <c r="C39" s="46" t="s">
        <v>153</v>
      </c>
      <c r="D39" s="24" t="s">
        <v>146</v>
      </c>
      <c r="E39" s="67">
        <v>133.09</v>
      </c>
      <c r="F39" s="68"/>
      <c r="G39" s="65"/>
      <c r="H39" s="47"/>
      <c r="I39" s="65"/>
      <c r="J39" s="93"/>
      <c r="K39" s="48"/>
      <c r="L39" s="49"/>
      <c r="M39" s="47"/>
      <c r="N39" s="47"/>
      <c r="O39" s="47"/>
      <c r="P39" s="48"/>
      <c r="R39" s="103">
        <v>133.09</v>
      </c>
    </row>
    <row r="40" spans="1:18" x14ac:dyDescent="0.2">
      <c r="A40" s="61">
        <v>27</v>
      </c>
      <c r="B40" s="38"/>
      <c r="C40" s="46" t="s">
        <v>148</v>
      </c>
      <c r="D40" s="24" t="s">
        <v>146</v>
      </c>
      <c r="E40" s="67">
        <f>E39</f>
        <v>133.09</v>
      </c>
      <c r="F40" s="68"/>
      <c r="G40" s="65"/>
      <c r="H40" s="47"/>
      <c r="I40" s="65"/>
      <c r="J40" s="93"/>
      <c r="K40" s="48"/>
      <c r="L40" s="49"/>
      <c r="M40" s="47"/>
      <c r="N40" s="47"/>
      <c r="O40" s="47"/>
      <c r="P40" s="48"/>
    </row>
    <row r="41" spans="1:18" ht="22.5" x14ac:dyDescent="0.2">
      <c r="A41" s="37">
        <v>28</v>
      </c>
      <c r="B41" s="38"/>
      <c r="C41" s="46" t="s">
        <v>270</v>
      </c>
      <c r="D41" s="24" t="s">
        <v>61</v>
      </c>
      <c r="E41" s="67">
        <v>104.6</v>
      </c>
      <c r="F41" s="68"/>
      <c r="G41" s="65"/>
      <c r="H41" s="47"/>
      <c r="I41" s="65"/>
      <c r="J41" s="93"/>
      <c r="K41" s="48"/>
      <c r="L41" s="49"/>
      <c r="M41" s="47"/>
      <c r="N41" s="47"/>
      <c r="O41" s="47"/>
      <c r="P41" s="48"/>
      <c r="R41" s="103">
        <v>103.9</v>
      </c>
    </row>
    <row r="42" spans="1:18" x14ac:dyDescent="0.2">
      <c r="A42" s="61">
        <v>29</v>
      </c>
      <c r="B42" s="38"/>
      <c r="C42" s="92" t="s">
        <v>150</v>
      </c>
      <c r="D42" s="24"/>
      <c r="E42" s="67"/>
      <c r="F42" s="68"/>
      <c r="G42" s="65"/>
      <c r="H42" s="47"/>
      <c r="I42" s="65"/>
      <c r="J42" s="93"/>
      <c r="K42" s="48"/>
      <c r="L42" s="49"/>
      <c r="M42" s="47"/>
      <c r="N42" s="47"/>
      <c r="O42" s="47"/>
      <c r="P42" s="48"/>
    </row>
    <row r="43" spans="1:18" ht="101.25" x14ac:dyDescent="0.2">
      <c r="A43" s="37">
        <v>30</v>
      </c>
      <c r="B43" s="38"/>
      <c r="C43" s="182" t="s">
        <v>221</v>
      </c>
      <c r="D43" s="24" t="s">
        <v>146</v>
      </c>
      <c r="E43" s="67">
        <v>388.22</v>
      </c>
      <c r="F43" s="68"/>
      <c r="G43" s="65"/>
      <c r="H43" s="47"/>
      <c r="I43" s="65"/>
      <c r="J43" s="93"/>
      <c r="K43" s="48"/>
      <c r="L43" s="49"/>
      <c r="M43" s="47"/>
      <c r="N43" s="47"/>
      <c r="O43" s="47"/>
      <c r="P43" s="48"/>
      <c r="R43" s="103">
        <v>388.22</v>
      </c>
    </row>
    <row r="44" spans="1:18" x14ac:dyDescent="0.2">
      <c r="A44" s="61">
        <v>31</v>
      </c>
      <c r="B44" s="38"/>
      <c r="C44" s="92" t="s">
        <v>151</v>
      </c>
      <c r="D44" s="24"/>
      <c r="E44" s="67"/>
      <c r="F44" s="68"/>
      <c r="G44" s="65"/>
      <c r="H44" s="47"/>
      <c r="I44" s="65"/>
      <c r="J44" s="93"/>
      <c r="K44" s="48"/>
      <c r="L44" s="49"/>
      <c r="M44" s="47"/>
      <c r="N44" s="47"/>
      <c r="O44" s="47"/>
      <c r="P44" s="48"/>
    </row>
    <row r="45" spans="1:18" x14ac:dyDescent="0.2">
      <c r="A45" s="37">
        <v>32</v>
      </c>
      <c r="B45" s="38"/>
      <c r="C45" s="46" t="s">
        <v>152</v>
      </c>
      <c r="D45" s="24" t="s">
        <v>146</v>
      </c>
      <c r="E45" s="67">
        <v>2406.8000000000002</v>
      </c>
      <c r="F45" s="68"/>
      <c r="G45" s="65"/>
      <c r="H45" s="47"/>
      <c r="I45" s="65"/>
      <c r="J45" s="93"/>
      <c r="K45" s="48"/>
      <c r="L45" s="49"/>
      <c r="M45" s="47"/>
      <c r="N45" s="47"/>
      <c r="O45" s="47"/>
      <c r="P45" s="48"/>
      <c r="R45" s="103">
        <v>2326.6</v>
      </c>
    </row>
    <row r="46" spans="1:18" ht="33.75" x14ac:dyDescent="0.2">
      <c r="A46" s="61">
        <v>33</v>
      </c>
      <c r="B46" s="38"/>
      <c r="C46" s="188" t="s">
        <v>310</v>
      </c>
      <c r="D46" s="24" t="s">
        <v>146</v>
      </c>
      <c r="E46" s="67">
        <f>E45</f>
        <v>2406.8000000000002</v>
      </c>
      <c r="F46" s="68"/>
      <c r="G46" s="65"/>
      <c r="H46" s="47"/>
      <c r="I46" s="65"/>
      <c r="J46" s="93"/>
      <c r="K46" s="48"/>
      <c r="L46" s="49"/>
      <c r="M46" s="47"/>
      <c r="N46" s="47"/>
      <c r="O46" s="47"/>
      <c r="P46" s="48"/>
    </row>
    <row r="47" spans="1:18" ht="22.5" x14ac:dyDescent="0.2">
      <c r="A47" s="37">
        <v>34</v>
      </c>
      <c r="B47" s="38"/>
      <c r="C47" s="46" t="s">
        <v>147</v>
      </c>
      <c r="D47" s="24" t="s">
        <v>146</v>
      </c>
      <c r="E47" s="67">
        <f>E45</f>
        <v>2406.8000000000002</v>
      </c>
      <c r="F47" s="68"/>
      <c r="G47" s="65"/>
      <c r="H47" s="47"/>
      <c r="I47" s="65"/>
      <c r="J47" s="93"/>
      <c r="K47" s="48"/>
      <c r="L47" s="49"/>
      <c r="M47" s="47"/>
      <c r="N47" s="47"/>
      <c r="O47" s="47"/>
      <c r="P47" s="48"/>
    </row>
    <row r="48" spans="1:18" ht="33.75" x14ac:dyDescent="0.2">
      <c r="A48" s="61">
        <v>35</v>
      </c>
      <c r="B48" s="38"/>
      <c r="C48" s="46" t="s">
        <v>153</v>
      </c>
      <c r="D48" s="24" t="s">
        <v>146</v>
      </c>
      <c r="E48" s="67">
        <f>E45</f>
        <v>2406.8000000000002</v>
      </c>
      <c r="F48" s="68"/>
      <c r="G48" s="65"/>
      <c r="H48" s="47"/>
      <c r="I48" s="65"/>
      <c r="J48" s="93"/>
      <c r="K48" s="48"/>
      <c r="L48" s="49"/>
      <c r="M48" s="47"/>
      <c r="N48" s="47"/>
      <c r="O48" s="47"/>
      <c r="P48" s="48"/>
    </row>
    <row r="49" spans="1:18" x14ac:dyDescent="0.2">
      <c r="A49" s="37">
        <v>36</v>
      </c>
      <c r="B49" s="38"/>
      <c r="C49" s="46" t="s">
        <v>148</v>
      </c>
      <c r="D49" s="24" t="s">
        <v>146</v>
      </c>
      <c r="E49" s="67">
        <f>E45</f>
        <v>2406.8000000000002</v>
      </c>
      <c r="F49" s="68"/>
      <c r="G49" s="65"/>
      <c r="H49" s="47"/>
      <c r="I49" s="65"/>
      <c r="J49" s="93"/>
      <c r="K49" s="48"/>
      <c r="L49" s="49"/>
      <c r="M49" s="47"/>
      <c r="N49" s="47"/>
      <c r="O49" s="47"/>
      <c r="P49" s="48"/>
    </row>
    <row r="50" spans="1:18" x14ac:dyDescent="0.2">
      <c r="A50" s="61">
        <v>37</v>
      </c>
      <c r="B50" s="38"/>
      <c r="C50" s="94" t="s">
        <v>154</v>
      </c>
      <c r="D50" s="24"/>
      <c r="E50" s="67"/>
      <c r="F50" s="68"/>
      <c r="G50" s="65"/>
      <c r="H50" s="47"/>
      <c r="I50" s="65"/>
      <c r="J50" s="93"/>
      <c r="K50" s="48"/>
      <c r="L50" s="49"/>
      <c r="M50" s="47"/>
      <c r="N50" s="47"/>
      <c r="O50" s="47"/>
      <c r="P50" s="48"/>
    </row>
    <row r="51" spans="1:18" x14ac:dyDescent="0.2">
      <c r="A51" s="37">
        <v>38</v>
      </c>
      <c r="B51" s="38"/>
      <c r="C51" s="46" t="s">
        <v>155</v>
      </c>
      <c r="D51" s="24" t="s">
        <v>146</v>
      </c>
      <c r="E51" s="67">
        <v>215.85</v>
      </c>
      <c r="F51" s="68"/>
      <c r="G51" s="65"/>
      <c r="H51" s="47"/>
      <c r="I51" s="65"/>
      <c r="J51" s="93"/>
      <c r="K51" s="48"/>
      <c r="L51" s="49"/>
      <c r="M51" s="47"/>
      <c r="N51" s="47"/>
      <c r="O51" s="47"/>
      <c r="P51" s="48"/>
      <c r="R51" s="103">
        <v>215.85</v>
      </c>
    </row>
    <row r="52" spans="1:18" ht="33.75" x14ac:dyDescent="0.2">
      <c r="A52" s="61">
        <v>39</v>
      </c>
      <c r="B52" s="38"/>
      <c r="C52" s="188" t="s">
        <v>311</v>
      </c>
      <c r="D52" s="24" t="s">
        <v>146</v>
      </c>
      <c r="E52" s="67">
        <v>215.85</v>
      </c>
      <c r="F52" s="68"/>
      <c r="G52" s="65"/>
      <c r="H52" s="47"/>
      <c r="I52" s="65"/>
      <c r="J52" s="93"/>
      <c r="K52" s="48"/>
      <c r="L52" s="49"/>
      <c r="M52" s="47"/>
      <c r="N52" s="47"/>
      <c r="O52" s="47"/>
      <c r="P52" s="48"/>
      <c r="R52" s="103">
        <v>215.85</v>
      </c>
    </row>
    <row r="53" spans="1:18" ht="22.5" x14ac:dyDescent="0.2">
      <c r="A53" s="37">
        <v>40</v>
      </c>
      <c r="B53" s="38"/>
      <c r="C53" s="46" t="s">
        <v>147</v>
      </c>
      <c r="D53" s="24" t="s">
        <v>146</v>
      </c>
      <c r="E53" s="67">
        <v>425.73</v>
      </c>
      <c r="F53" s="68"/>
      <c r="G53" s="65"/>
      <c r="H53" s="47"/>
      <c r="I53" s="65"/>
      <c r="J53" s="93"/>
      <c r="K53" s="48"/>
      <c r="L53" s="49"/>
      <c r="M53" s="47"/>
      <c r="N53" s="47"/>
      <c r="O53" s="47"/>
      <c r="P53" s="48"/>
      <c r="R53" s="103">
        <v>425.73</v>
      </c>
    </row>
    <row r="54" spans="1:18" ht="33.75" x14ac:dyDescent="0.2">
      <c r="A54" s="61">
        <v>41</v>
      </c>
      <c r="B54" s="38"/>
      <c r="C54" s="46" t="s">
        <v>153</v>
      </c>
      <c r="D54" s="24" t="s">
        <v>146</v>
      </c>
      <c r="E54" s="67">
        <v>425.73</v>
      </c>
      <c r="F54" s="68"/>
      <c r="G54" s="65"/>
      <c r="H54" s="47"/>
      <c r="I54" s="65"/>
      <c r="J54" s="93"/>
      <c r="K54" s="48"/>
      <c r="L54" s="49"/>
      <c r="M54" s="47"/>
      <c r="N54" s="47"/>
      <c r="O54" s="47"/>
      <c r="P54" s="48"/>
      <c r="R54" s="103">
        <v>425.73</v>
      </c>
    </row>
    <row r="55" spans="1:18" x14ac:dyDescent="0.2">
      <c r="A55" s="37">
        <v>42</v>
      </c>
      <c r="B55" s="38"/>
      <c r="C55" s="46" t="s">
        <v>148</v>
      </c>
      <c r="D55" s="24" t="s">
        <v>146</v>
      </c>
      <c r="E55" s="67">
        <v>425.73</v>
      </c>
      <c r="F55" s="68"/>
      <c r="G55" s="65"/>
      <c r="H55" s="47"/>
      <c r="I55" s="65"/>
      <c r="J55" s="93"/>
      <c r="K55" s="48"/>
      <c r="L55" s="49"/>
      <c r="M55" s="47"/>
      <c r="N55" s="47"/>
      <c r="O55" s="47"/>
      <c r="P55" s="48"/>
      <c r="R55" s="103">
        <v>425.73</v>
      </c>
    </row>
    <row r="56" spans="1:18" x14ac:dyDescent="0.2">
      <c r="A56" s="61">
        <v>43</v>
      </c>
      <c r="B56" s="38"/>
      <c r="C56" s="92" t="s">
        <v>253</v>
      </c>
      <c r="D56" s="24"/>
      <c r="E56" s="67"/>
      <c r="F56" s="68"/>
      <c r="G56" s="65"/>
      <c r="H56" s="47"/>
      <c r="I56" s="65"/>
      <c r="J56" s="93"/>
      <c r="K56" s="48"/>
      <c r="L56" s="49"/>
      <c r="M56" s="47"/>
      <c r="N56" s="47"/>
      <c r="O56" s="47"/>
      <c r="P56" s="48"/>
    </row>
    <row r="57" spans="1:18" x14ac:dyDescent="0.2">
      <c r="A57" s="37">
        <v>44</v>
      </c>
      <c r="B57" s="38"/>
      <c r="C57" s="46" t="s">
        <v>254</v>
      </c>
      <c r="D57" s="24" t="s">
        <v>176</v>
      </c>
      <c r="E57" s="67">
        <v>16</v>
      </c>
      <c r="F57" s="68"/>
      <c r="G57" s="65"/>
      <c r="H57" s="47"/>
      <c r="I57" s="65"/>
      <c r="J57" s="93"/>
      <c r="K57" s="48"/>
      <c r="L57" s="49"/>
      <c r="M57" s="47"/>
      <c r="N57" s="47"/>
      <c r="O57" s="47"/>
      <c r="P57" s="48"/>
    </row>
    <row r="58" spans="1:18" ht="123.75" x14ac:dyDescent="0.2">
      <c r="A58" s="61">
        <v>45</v>
      </c>
      <c r="B58" s="38"/>
      <c r="C58" s="182" t="s">
        <v>244</v>
      </c>
      <c r="D58" s="24" t="s">
        <v>142</v>
      </c>
      <c r="E58" s="67">
        <v>19.670000000000002</v>
      </c>
      <c r="F58" s="68"/>
      <c r="G58" s="65"/>
      <c r="H58" s="47"/>
      <c r="I58" s="65"/>
      <c r="J58" s="93"/>
      <c r="K58" s="48"/>
      <c r="L58" s="49"/>
      <c r="M58" s="47"/>
      <c r="N58" s="47"/>
      <c r="O58" s="47"/>
      <c r="P58" s="48"/>
    </row>
    <row r="59" spans="1:18" ht="33.75" x14ac:dyDescent="0.2">
      <c r="A59" s="37">
        <v>46</v>
      </c>
      <c r="B59" s="38"/>
      <c r="C59" s="188" t="s">
        <v>310</v>
      </c>
      <c r="D59" s="24" t="s">
        <v>146</v>
      </c>
      <c r="E59" s="67">
        <v>100.36</v>
      </c>
      <c r="F59" s="68"/>
      <c r="G59" s="65"/>
      <c r="H59" s="47"/>
      <c r="I59" s="65"/>
      <c r="J59" s="93"/>
      <c r="K59" s="48"/>
      <c r="L59" s="49"/>
      <c r="M59" s="47"/>
      <c r="N59" s="47"/>
      <c r="O59" s="47"/>
      <c r="P59" s="48"/>
      <c r="R59" s="103">
        <v>98.36</v>
      </c>
    </row>
    <row r="60" spans="1:18" ht="22.5" x14ac:dyDescent="0.2">
      <c r="A60" s="61">
        <v>47</v>
      </c>
      <c r="B60" s="38"/>
      <c r="C60" s="46" t="s">
        <v>147</v>
      </c>
      <c r="D60" s="24" t="s">
        <v>146</v>
      </c>
      <c r="E60" s="67">
        <v>100.36</v>
      </c>
      <c r="F60" s="68"/>
      <c r="G60" s="65"/>
      <c r="H60" s="47"/>
      <c r="I60" s="65"/>
      <c r="J60" s="93"/>
      <c r="K60" s="48"/>
      <c r="L60" s="49"/>
      <c r="M60" s="47"/>
      <c r="N60" s="47"/>
      <c r="O60" s="47"/>
      <c r="P60" s="48"/>
    </row>
    <row r="61" spans="1:18" ht="33.75" x14ac:dyDescent="0.2">
      <c r="A61" s="37">
        <v>48</v>
      </c>
      <c r="B61" s="38"/>
      <c r="C61" s="46" t="s">
        <v>153</v>
      </c>
      <c r="D61" s="24" t="s">
        <v>146</v>
      </c>
      <c r="E61" s="67">
        <v>100.36</v>
      </c>
      <c r="F61" s="68"/>
      <c r="G61" s="65"/>
      <c r="H61" s="47"/>
      <c r="I61" s="65"/>
      <c r="J61" s="93"/>
      <c r="K61" s="48"/>
      <c r="L61" s="49"/>
      <c r="M61" s="47"/>
      <c r="N61" s="47"/>
      <c r="O61" s="47"/>
      <c r="P61" s="48"/>
    </row>
    <row r="62" spans="1:18" x14ac:dyDescent="0.2">
      <c r="A62" s="61">
        <v>49</v>
      </c>
      <c r="B62" s="38"/>
      <c r="C62" s="106" t="s">
        <v>148</v>
      </c>
      <c r="D62" s="24" t="s">
        <v>146</v>
      </c>
      <c r="E62" s="67">
        <v>100.36</v>
      </c>
      <c r="F62" s="68"/>
      <c r="G62" s="65"/>
      <c r="H62" s="47"/>
      <c r="I62" s="65"/>
      <c r="J62" s="93"/>
      <c r="K62" s="48"/>
      <c r="L62" s="49"/>
      <c r="M62" s="47"/>
      <c r="N62" s="47"/>
      <c r="O62" s="47"/>
      <c r="P62" s="48"/>
      <c r="R62" s="105"/>
    </row>
    <row r="63" spans="1:18" x14ac:dyDescent="0.2">
      <c r="A63" s="37">
        <v>50</v>
      </c>
      <c r="B63" s="38"/>
      <c r="C63" s="46" t="s">
        <v>255</v>
      </c>
      <c r="D63" s="24" t="s">
        <v>146</v>
      </c>
      <c r="E63" s="67">
        <v>113.36</v>
      </c>
      <c r="F63" s="68"/>
      <c r="G63" s="65"/>
      <c r="H63" s="47"/>
      <c r="I63" s="65"/>
      <c r="J63" s="93"/>
      <c r="K63" s="48"/>
      <c r="L63" s="49"/>
      <c r="M63" s="47"/>
      <c r="N63" s="47"/>
      <c r="O63" s="47"/>
      <c r="P63" s="48"/>
    </row>
    <row r="64" spans="1:18" ht="22.5" x14ac:dyDescent="0.2">
      <c r="A64" s="61">
        <v>51</v>
      </c>
      <c r="B64" s="38"/>
      <c r="C64" s="46" t="s">
        <v>256</v>
      </c>
      <c r="D64" s="24" t="s">
        <v>176</v>
      </c>
      <c r="E64" s="67">
        <v>16</v>
      </c>
      <c r="F64" s="68"/>
      <c r="G64" s="65"/>
      <c r="H64" s="47"/>
      <c r="I64" s="65"/>
      <c r="J64" s="93"/>
      <c r="K64" s="48"/>
      <c r="L64" s="49"/>
      <c r="M64" s="47"/>
      <c r="N64" s="47"/>
      <c r="O64" s="47"/>
      <c r="P64" s="48"/>
    </row>
    <row r="65" spans="1:18" x14ac:dyDescent="0.2">
      <c r="A65" s="37">
        <v>52</v>
      </c>
      <c r="B65" s="38"/>
      <c r="C65" s="92" t="s">
        <v>190</v>
      </c>
      <c r="D65" s="24"/>
      <c r="E65" s="67"/>
      <c r="F65" s="68"/>
      <c r="G65" s="65"/>
      <c r="H65" s="47"/>
      <c r="I65" s="65"/>
      <c r="J65" s="93"/>
      <c r="K65" s="48"/>
      <c r="L65" s="49"/>
      <c r="M65" s="47"/>
      <c r="N65" s="47"/>
      <c r="O65" s="47"/>
      <c r="P65" s="48"/>
      <c r="R65" s="103">
        <v>4.8</v>
      </c>
    </row>
    <row r="66" spans="1:18" ht="33.75" x14ac:dyDescent="0.2">
      <c r="A66" s="61">
        <v>53</v>
      </c>
      <c r="B66" s="38"/>
      <c r="C66" s="188" t="s">
        <v>309</v>
      </c>
      <c r="D66" s="24" t="s">
        <v>146</v>
      </c>
      <c r="E66" s="67">
        <v>4.8</v>
      </c>
      <c r="F66" s="68"/>
      <c r="G66" s="65"/>
      <c r="H66" s="47"/>
      <c r="I66" s="65"/>
      <c r="J66" s="93"/>
      <c r="K66" s="48"/>
      <c r="L66" s="49"/>
      <c r="M66" s="47"/>
      <c r="N66" s="47"/>
      <c r="O66" s="47"/>
      <c r="P66" s="48"/>
    </row>
    <row r="67" spans="1:18" ht="22.5" x14ac:dyDescent="0.2">
      <c r="A67" s="37">
        <v>54</v>
      </c>
      <c r="B67" s="38"/>
      <c r="C67" s="46" t="s">
        <v>147</v>
      </c>
      <c r="D67" s="24" t="s">
        <v>146</v>
      </c>
      <c r="E67" s="67">
        <f>E66</f>
        <v>4.8</v>
      </c>
      <c r="F67" s="68"/>
      <c r="G67" s="65"/>
      <c r="H67" s="47"/>
      <c r="I67" s="65"/>
      <c r="J67" s="93"/>
      <c r="K67" s="48"/>
      <c r="L67" s="49"/>
      <c r="M67" s="47"/>
      <c r="N67" s="47"/>
      <c r="O67" s="47"/>
      <c r="P67" s="48"/>
    </row>
    <row r="68" spans="1:18" x14ac:dyDescent="0.2">
      <c r="A68" s="61">
        <v>55</v>
      </c>
      <c r="B68" s="38"/>
      <c r="C68" s="92" t="s">
        <v>191</v>
      </c>
      <c r="D68" s="24"/>
      <c r="E68" s="67"/>
      <c r="F68" s="68"/>
      <c r="G68" s="65"/>
      <c r="H68" s="47"/>
      <c r="I68" s="65"/>
      <c r="J68" s="93"/>
      <c r="K68" s="48"/>
      <c r="L68" s="49"/>
      <c r="M68" s="47"/>
      <c r="N68" s="47"/>
      <c r="O68" s="47"/>
      <c r="P68" s="48"/>
    </row>
    <row r="69" spans="1:18" x14ac:dyDescent="0.2">
      <c r="A69" s="37">
        <v>56</v>
      </c>
      <c r="B69" s="38"/>
      <c r="C69" s="46" t="s">
        <v>152</v>
      </c>
      <c r="D69" s="24" t="s">
        <v>146</v>
      </c>
      <c r="E69" s="67">
        <v>40.799999999999997</v>
      </c>
      <c r="F69" s="68"/>
      <c r="G69" s="65"/>
      <c r="H69" s="47"/>
      <c r="I69" s="65"/>
      <c r="J69" s="93"/>
      <c r="K69" s="48"/>
      <c r="L69" s="49"/>
      <c r="M69" s="47"/>
      <c r="N69" s="47"/>
      <c r="O69" s="47"/>
      <c r="P69" s="48"/>
      <c r="R69" s="103">
        <v>40.799999999999997</v>
      </c>
    </row>
    <row r="70" spans="1:18" ht="33.75" x14ac:dyDescent="0.2">
      <c r="A70" s="61">
        <v>57</v>
      </c>
      <c r="B70" s="38"/>
      <c r="C70" s="188" t="s">
        <v>308</v>
      </c>
      <c r="D70" s="24" t="s">
        <v>146</v>
      </c>
      <c r="E70" s="67">
        <v>40.799999999999997</v>
      </c>
      <c r="F70" s="68"/>
      <c r="G70" s="65"/>
      <c r="H70" s="47"/>
      <c r="I70" s="65"/>
      <c r="J70" s="93"/>
      <c r="K70" s="48"/>
      <c r="L70" s="49"/>
      <c r="M70" s="47"/>
      <c r="N70" s="47"/>
      <c r="O70" s="47"/>
      <c r="P70" s="48"/>
    </row>
    <row r="71" spans="1:18" ht="22.5" x14ac:dyDescent="0.2">
      <c r="A71" s="37">
        <v>58</v>
      </c>
      <c r="B71" s="38"/>
      <c r="C71" s="46" t="s">
        <v>147</v>
      </c>
      <c r="D71" s="24" t="s">
        <v>146</v>
      </c>
      <c r="E71" s="67">
        <v>40.799999999999997</v>
      </c>
      <c r="F71" s="68"/>
      <c r="G71" s="65"/>
      <c r="H71" s="47"/>
      <c r="I71" s="65"/>
      <c r="J71" s="93"/>
      <c r="K71" s="48"/>
      <c r="L71" s="49"/>
      <c r="M71" s="47"/>
      <c r="N71" s="47"/>
      <c r="O71" s="47"/>
      <c r="P71" s="48"/>
    </row>
    <row r="72" spans="1:18" ht="33.75" x14ac:dyDescent="0.2">
      <c r="A72" s="61">
        <v>59</v>
      </c>
      <c r="B72" s="38"/>
      <c r="C72" s="46" t="s">
        <v>153</v>
      </c>
      <c r="D72" s="24" t="s">
        <v>146</v>
      </c>
      <c r="E72" s="67">
        <v>40.799999999999997</v>
      </c>
      <c r="F72" s="68"/>
      <c r="G72" s="65"/>
      <c r="H72" s="47"/>
      <c r="I72" s="65"/>
      <c r="J72" s="93"/>
      <c r="K72" s="48"/>
      <c r="L72" s="49"/>
      <c r="M72" s="47"/>
      <c r="N72" s="47"/>
      <c r="O72" s="47"/>
      <c r="P72" s="48"/>
    </row>
    <row r="73" spans="1:18" x14ac:dyDescent="0.2">
      <c r="A73" s="37">
        <v>60</v>
      </c>
      <c r="B73" s="38"/>
      <c r="C73" s="46" t="s">
        <v>148</v>
      </c>
      <c r="D73" s="24" t="s">
        <v>146</v>
      </c>
      <c r="E73" s="67">
        <v>40.799999999999997</v>
      </c>
      <c r="F73" s="68"/>
      <c r="G73" s="65"/>
      <c r="H73" s="47"/>
      <c r="I73" s="65"/>
      <c r="J73" s="93"/>
      <c r="K73" s="48"/>
      <c r="L73" s="49"/>
      <c r="M73" s="47"/>
      <c r="N73" s="47"/>
      <c r="O73" s="47"/>
      <c r="P73" s="48"/>
    </row>
    <row r="74" spans="1:18" x14ac:dyDescent="0.2">
      <c r="A74" s="61">
        <v>63</v>
      </c>
      <c r="B74" s="38"/>
      <c r="C74" s="94" t="s">
        <v>240</v>
      </c>
      <c r="D74" s="24"/>
      <c r="E74" s="67"/>
      <c r="F74" s="68"/>
      <c r="G74" s="65"/>
      <c r="H74" s="47"/>
      <c r="I74" s="65"/>
      <c r="J74" s="93"/>
      <c r="K74" s="48"/>
      <c r="L74" s="49"/>
      <c r="M74" s="47"/>
      <c r="N74" s="47"/>
      <c r="O74" s="47"/>
      <c r="P74" s="48"/>
    </row>
    <row r="75" spans="1:18" x14ac:dyDescent="0.2">
      <c r="A75" s="37">
        <v>64</v>
      </c>
      <c r="B75" s="38"/>
      <c r="C75" s="102" t="s">
        <v>203</v>
      </c>
      <c r="D75" s="24" t="s">
        <v>146</v>
      </c>
      <c r="E75" s="67">
        <v>465.77</v>
      </c>
      <c r="F75" s="68"/>
      <c r="G75" s="65"/>
      <c r="H75" s="47"/>
      <c r="I75" s="65"/>
      <c r="J75" s="93"/>
      <c r="K75" s="48"/>
      <c r="L75" s="49"/>
      <c r="M75" s="47"/>
      <c r="N75" s="47"/>
      <c r="O75" s="47"/>
      <c r="P75" s="48"/>
      <c r="R75" s="103">
        <v>465.77</v>
      </c>
    </row>
    <row r="76" spans="1:18" ht="22.5" x14ac:dyDescent="0.2">
      <c r="A76" s="61">
        <v>65</v>
      </c>
      <c r="B76" s="38"/>
      <c r="C76" s="102" t="s">
        <v>192</v>
      </c>
      <c r="D76" s="24" t="s">
        <v>146</v>
      </c>
      <c r="E76" s="67">
        <v>465.77</v>
      </c>
      <c r="F76" s="68"/>
      <c r="G76" s="65"/>
      <c r="H76" s="47"/>
      <c r="I76" s="65"/>
      <c r="J76" s="93"/>
      <c r="K76" s="48"/>
      <c r="L76" s="49"/>
      <c r="M76" s="47"/>
      <c r="N76" s="47"/>
      <c r="O76" s="47"/>
      <c r="P76" s="48"/>
    </row>
    <row r="77" spans="1:18" x14ac:dyDescent="0.2">
      <c r="A77" s="37">
        <v>66</v>
      </c>
      <c r="B77" s="38"/>
      <c r="C77" s="106" t="s">
        <v>251</v>
      </c>
      <c r="D77" s="24" t="s">
        <v>142</v>
      </c>
      <c r="E77" s="67">
        <v>0.5</v>
      </c>
      <c r="F77" s="68"/>
      <c r="G77" s="65"/>
      <c r="H77" s="47"/>
      <c r="I77" s="65"/>
      <c r="J77" s="93"/>
      <c r="K77" s="48"/>
      <c r="L77" s="49"/>
      <c r="M77" s="47"/>
      <c r="N77" s="47"/>
      <c r="O77" s="47"/>
      <c r="P77" s="48"/>
      <c r="Q77" s="27"/>
    </row>
    <row r="78" spans="1:18" ht="45" x14ac:dyDescent="0.2">
      <c r="A78" s="61">
        <v>67</v>
      </c>
      <c r="B78" s="38"/>
      <c r="C78" s="106" t="s">
        <v>252</v>
      </c>
      <c r="D78" s="24" t="s">
        <v>142</v>
      </c>
      <c r="E78" s="67">
        <v>1.64</v>
      </c>
      <c r="F78" s="68"/>
      <c r="G78" s="65"/>
      <c r="H78" s="47"/>
      <c r="I78" s="65"/>
      <c r="J78" s="93"/>
      <c r="K78" s="48"/>
      <c r="L78" s="49"/>
      <c r="M78" s="47"/>
      <c r="N78" s="47"/>
      <c r="O78" s="47"/>
      <c r="P78" s="48"/>
      <c r="Q78" s="27"/>
    </row>
    <row r="79" spans="1:18" x14ac:dyDescent="0.2">
      <c r="A79" s="37">
        <v>68</v>
      </c>
      <c r="B79" s="38"/>
      <c r="C79" s="102" t="s">
        <v>245</v>
      </c>
      <c r="D79" s="24" t="s">
        <v>61</v>
      </c>
      <c r="E79" s="67">
        <v>40.549999999999997</v>
      </c>
      <c r="F79" s="68"/>
      <c r="G79" s="65"/>
      <c r="H79" s="47"/>
      <c r="I79" s="65"/>
      <c r="J79" s="93"/>
      <c r="K79" s="48"/>
      <c r="L79" s="49"/>
      <c r="M79" s="47"/>
      <c r="N79" s="47"/>
      <c r="O79" s="47"/>
      <c r="P79" s="48"/>
      <c r="R79" s="103">
        <v>40.549999999999997</v>
      </c>
    </row>
    <row r="80" spans="1:18" ht="22.5" x14ac:dyDescent="0.2">
      <c r="A80" s="61">
        <v>69</v>
      </c>
      <c r="B80" s="38"/>
      <c r="C80" s="183" t="s">
        <v>312</v>
      </c>
      <c r="D80" s="24" t="s">
        <v>146</v>
      </c>
      <c r="E80" s="67">
        <f>E75</f>
        <v>465.77</v>
      </c>
      <c r="F80" s="68"/>
      <c r="G80" s="65"/>
      <c r="H80" s="47"/>
      <c r="I80" s="65"/>
      <c r="J80" s="93"/>
      <c r="K80" s="48"/>
      <c r="L80" s="49"/>
      <c r="M80" s="47"/>
      <c r="N80" s="47"/>
      <c r="O80" s="47"/>
      <c r="P80" s="48"/>
    </row>
    <row r="81" spans="1:21" ht="56.25" x14ac:dyDescent="0.2">
      <c r="A81" s="37">
        <v>70</v>
      </c>
      <c r="B81" s="38"/>
      <c r="C81" s="102" t="s">
        <v>257</v>
      </c>
      <c r="D81" s="24" t="s">
        <v>146</v>
      </c>
      <c r="E81" s="67">
        <f>E76</f>
        <v>465.77</v>
      </c>
      <c r="F81" s="68"/>
      <c r="G81" s="65"/>
      <c r="H81" s="47"/>
      <c r="I81" s="65"/>
      <c r="J81" s="93"/>
      <c r="K81" s="48"/>
      <c r="L81" s="49"/>
      <c r="M81" s="47"/>
      <c r="N81" s="47"/>
      <c r="O81" s="47"/>
      <c r="P81" s="48"/>
    </row>
    <row r="82" spans="1:21" x14ac:dyDescent="0.2">
      <c r="A82" s="61">
        <v>71</v>
      </c>
      <c r="B82" s="38"/>
      <c r="C82" s="94" t="s">
        <v>241</v>
      </c>
      <c r="D82" s="24"/>
      <c r="E82" s="67"/>
      <c r="F82" s="68"/>
      <c r="G82" s="65"/>
      <c r="H82" s="47"/>
      <c r="I82" s="65"/>
      <c r="J82" s="93"/>
      <c r="K82" s="48"/>
      <c r="L82" s="49"/>
      <c r="M82" s="47"/>
      <c r="N82" s="47"/>
      <c r="O82" s="47"/>
      <c r="P82" s="48"/>
    </row>
    <row r="83" spans="1:21" x14ac:dyDescent="0.2">
      <c r="A83" s="37">
        <v>72</v>
      </c>
      <c r="B83" s="38"/>
      <c r="C83" s="102" t="s">
        <v>203</v>
      </c>
      <c r="D83" s="24" t="s">
        <v>146</v>
      </c>
      <c r="E83" s="67">
        <v>16.64</v>
      </c>
      <c r="F83" s="68"/>
      <c r="G83" s="65"/>
      <c r="H83" s="47"/>
      <c r="I83" s="65"/>
      <c r="J83" s="93"/>
      <c r="K83" s="48"/>
      <c r="L83" s="49"/>
      <c r="M83" s="47"/>
      <c r="N83" s="47"/>
      <c r="O83" s="47"/>
      <c r="P83" s="48"/>
      <c r="R83" s="103">
        <v>16.64</v>
      </c>
    </row>
    <row r="84" spans="1:21" ht="22.5" x14ac:dyDescent="0.2">
      <c r="A84" s="61">
        <v>73</v>
      </c>
      <c r="B84" s="38"/>
      <c r="C84" s="102" t="s">
        <v>192</v>
      </c>
      <c r="D84" s="24" t="s">
        <v>146</v>
      </c>
      <c r="E84" s="67">
        <v>17.84</v>
      </c>
      <c r="F84" s="68"/>
      <c r="G84" s="65"/>
      <c r="H84" s="47"/>
      <c r="I84" s="65"/>
      <c r="J84" s="93"/>
      <c r="K84" s="48"/>
      <c r="L84" s="49"/>
      <c r="M84" s="47"/>
      <c r="N84" s="47"/>
      <c r="O84" s="47"/>
      <c r="P84" s="48"/>
      <c r="R84" s="103">
        <v>17.84</v>
      </c>
    </row>
    <row r="85" spans="1:21" ht="22.5" x14ac:dyDescent="0.2">
      <c r="A85" s="37">
        <v>74</v>
      </c>
      <c r="B85" s="38"/>
      <c r="C85" s="46" t="s">
        <v>250</v>
      </c>
      <c r="D85" s="24" t="s">
        <v>142</v>
      </c>
      <c r="E85" s="67">
        <v>0.11</v>
      </c>
      <c r="F85" s="68"/>
      <c r="G85" s="65"/>
      <c r="H85" s="47"/>
      <c r="I85" s="65"/>
      <c r="J85" s="93"/>
      <c r="K85" s="48"/>
      <c r="L85" s="49"/>
      <c r="M85" s="47"/>
      <c r="N85" s="47"/>
      <c r="O85" s="47"/>
      <c r="P85" s="48"/>
      <c r="Q85" s="110"/>
    </row>
    <row r="86" spans="1:21" x14ac:dyDescent="0.2">
      <c r="A86" s="61">
        <v>75</v>
      </c>
      <c r="B86" s="38"/>
      <c r="C86" s="46" t="s">
        <v>247</v>
      </c>
      <c r="D86" s="24" t="s">
        <v>61</v>
      </c>
      <c r="E86" s="67">
        <v>19.7</v>
      </c>
      <c r="F86" s="68"/>
      <c r="G86" s="65"/>
      <c r="H86" s="47"/>
      <c r="I86" s="65"/>
      <c r="J86" s="93"/>
      <c r="K86" s="48"/>
      <c r="L86" s="49"/>
      <c r="M86" s="47"/>
      <c r="N86" s="47"/>
      <c r="O86" s="47"/>
      <c r="P86" s="48"/>
      <c r="Q86" s="110"/>
    </row>
    <row r="87" spans="1:21" x14ac:dyDescent="0.2">
      <c r="A87" s="37">
        <v>76</v>
      </c>
      <c r="B87" s="38"/>
      <c r="C87" s="102" t="s">
        <v>205</v>
      </c>
      <c r="D87" s="24" t="s">
        <v>61</v>
      </c>
      <c r="E87" s="67">
        <v>5.62</v>
      </c>
      <c r="F87" s="68"/>
      <c r="G87" s="65"/>
      <c r="H87" s="47"/>
      <c r="I87" s="65"/>
      <c r="J87" s="93"/>
      <c r="K87" s="48"/>
      <c r="L87" s="49"/>
      <c r="M87" s="47"/>
      <c r="N87" s="47"/>
      <c r="O87" s="47"/>
      <c r="P87" s="48"/>
      <c r="R87" s="103">
        <v>5.62</v>
      </c>
    </row>
    <row r="88" spans="1:21" x14ac:dyDescent="0.2">
      <c r="A88" s="61">
        <v>77</v>
      </c>
      <c r="B88" s="38"/>
      <c r="C88" s="102" t="s">
        <v>227</v>
      </c>
      <c r="D88" s="24" t="s">
        <v>61</v>
      </c>
      <c r="E88" s="67">
        <v>4.0999999999999996</v>
      </c>
      <c r="F88" s="68"/>
      <c r="G88" s="65"/>
      <c r="H88" s="47"/>
      <c r="I88" s="65"/>
      <c r="J88" s="93"/>
      <c r="K88" s="48"/>
      <c r="L88" s="49"/>
      <c r="M88" s="47"/>
      <c r="N88" s="47"/>
      <c r="O88" s="47"/>
      <c r="P88" s="48"/>
      <c r="R88" s="103">
        <v>4.0999999999999996</v>
      </c>
    </row>
    <row r="89" spans="1:21" x14ac:dyDescent="0.2">
      <c r="A89" s="37">
        <v>78</v>
      </c>
      <c r="B89" s="38"/>
      <c r="C89" s="102" t="s">
        <v>226</v>
      </c>
      <c r="D89" s="24" t="s">
        <v>61</v>
      </c>
      <c r="E89" s="67">
        <v>19</v>
      </c>
      <c r="F89" s="68"/>
      <c r="G89" s="65"/>
      <c r="H89" s="47"/>
      <c r="I89" s="65"/>
      <c r="J89" s="93"/>
      <c r="K89" s="48"/>
      <c r="L89" s="49"/>
      <c r="M89" s="47"/>
      <c r="N89" s="47"/>
      <c r="O89" s="47"/>
      <c r="P89" s="48"/>
      <c r="R89" s="103">
        <v>19</v>
      </c>
    </row>
    <row r="90" spans="1:21" ht="43.5" customHeight="1" x14ac:dyDescent="0.2">
      <c r="A90" s="61">
        <v>79</v>
      </c>
      <c r="B90" s="38"/>
      <c r="C90" s="102" t="s">
        <v>257</v>
      </c>
      <c r="D90" s="24" t="s">
        <v>146</v>
      </c>
      <c r="E90" s="67">
        <v>17.84</v>
      </c>
      <c r="F90" s="68"/>
      <c r="G90" s="65"/>
      <c r="H90" s="47"/>
      <c r="I90" s="65"/>
      <c r="J90" s="93"/>
      <c r="K90" s="48"/>
      <c r="L90" s="49"/>
      <c r="M90" s="47"/>
      <c r="N90" s="47"/>
      <c r="O90" s="47"/>
      <c r="P90" s="48"/>
      <c r="R90" s="103">
        <v>17.84</v>
      </c>
    </row>
    <row r="91" spans="1:21" x14ac:dyDescent="0.2">
      <c r="A91" s="37">
        <v>80</v>
      </c>
      <c r="B91" s="38"/>
      <c r="C91" s="94" t="s">
        <v>195</v>
      </c>
      <c r="D91" s="24"/>
      <c r="E91" s="67"/>
      <c r="F91" s="68"/>
      <c r="G91" s="65"/>
      <c r="H91" s="47"/>
      <c r="I91" s="65"/>
      <c r="J91" s="93"/>
      <c r="K91" s="48"/>
      <c r="L91" s="49"/>
      <c r="M91" s="47"/>
      <c r="N91" s="47"/>
      <c r="O91" s="47"/>
      <c r="P91" s="48"/>
    </row>
    <row r="92" spans="1:21" x14ac:dyDescent="0.2">
      <c r="A92" s="61">
        <v>81</v>
      </c>
      <c r="B92" s="38"/>
      <c r="C92" s="46" t="s">
        <v>196</v>
      </c>
      <c r="D92" s="24" t="s">
        <v>80</v>
      </c>
      <c r="E92" s="67">
        <v>1</v>
      </c>
      <c r="F92" s="68"/>
      <c r="G92" s="65"/>
      <c r="H92" s="47"/>
      <c r="I92" s="65"/>
      <c r="J92" s="93"/>
      <c r="K92" s="48"/>
      <c r="L92" s="49"/>
      <c r="M92" s="47"/>
      <c r="N92" s="47"/>
      <c r="O92" s="47"/>
      <c r="P92" s="48"/>
      <c r="R92" s="1" t="s">
        <v>224</v>
      </c>
      <c r="U92" s="108"/>
    </row>
    <row r="93" spans="1:21" x14ac:dyDescent="0.2">
      <c r="A93" s="37">
        <v>82</v>
      </c>
      <c r="B93" s="38"/>
      <c r="C93" s="94" t="s">
        <v>201</v>
      </c>
      <c r="D93" s="24"/>
      <c r="E93" s="67"/>
      <c r="F93" s="68"/>
      <c r="G93" s="65"/>
      <c r="H93" s="47"/>
      <c r="I93" s="65"/>
      <c r="J93" s="93"/>
      <c r="K93" s="48"/>
      <c r="L93" s="49"/>
      <c r="M93" s="47"/>
      <c r="N93" s="47"/>
      <c r="O93" s="47"/>
      <c r="P93" s="48"/>
    </row>
    <row r="94" spans="1:21" x14ac:dyDescent="0.2">
      <c r="A94" s="61">
        <v>83</v>
      </c>
      <c r="B94" s="38"/>
      <c r="C94" s="46" t="s">
        <v>198</v>
      </c>
      <c r="D94" s="24" t="s">
        <v>61</v>
      </c>
      <c r="E94" s="67">
        <v>64.7</v>
      </c>
      <c r="F94" s="68"/>
      <c r="G94" s="65"/>
      <c r="H94" s="47"/>
      <c r="I94" s="65"/>
      <c r="J94" s="93"/>
      <c r="K94" s="48"/>
      <c r="L94" s="49"/>
      <c r="M94" s="47"/>
      <c r="N94" s="47"/>
      <c r="O94" s="47"/>
      <c r="P94" s="48"/>
      <c r="R94" s="103">
        <v>64.7</v>
      </c>
    </row>
    <row r="95" spans="1:21" x14ac:dyDescent="0.2">
      <c r="A95" s="37">
        <v>84</v>
      </c>
      <c r="B95" s="38"/>
      <c r="C95" s="46" t="s">
        <v>247</v>
      </c>
      <c r="D95" s="24" t="s">
        <v>61</v>
      </c>
      <c r="E95" s="67">
        <v>64.7</v>
      </c>
      <c r="F95" s="68"/>
      <c r="G95" s="65"/>
      <c r="H95" s="47"/>
      <c r="I95" s="65"/>
      <c r="J95" s="93"/>
      <c r="K95" s="48"/>
      <c r="L95" s="49"/>
      <c r="M95" s="47"/>
      <c r="N95" s="47"/>
      <c r="O95" s="47"/>
      <c r="P95" s="48"/>
      <c r="Q95" s="27"/>
    </row>
    <row r="96" spans="1:21" x14ac:dyDescent="0.2">
      <c r="A96" s="61">
        <v>85</v>
      </c>
      <c r="B96" s="38"/>
      <c r="C96" s="46" t="s">
        <v>199</v>
      </c>
      <c r="D96" s="24" t="s">
        <v>146</v>
      </c>
      <c r="E96" s="67">
        <v>74.459999999999994</v>
      </c>
      <c r="F96" s="68"/>
      <c r="G96" s="65"/>
      <c r="H96" s="47"/>
      <c r="I96" s="65"/>
      <c r="J96" s="93"/>
      <c r="K96" s="48"/>
      <c r="L96" s="49"/>
      <c r="M96" s="47"/>
      <c r="N96" s="47"/>
      <c r="O96" s="47"/>
      <c r="P96" s="48"/>
      <c r="R96" s="103">
        <v>74.459999999999994</v>
      </c>
    </row>
    <row r="97" spans="1:18" ht="33.75" customHeight="1" x14ac:dyDescent="0.2">
      <c r="A97" s="37">
        <v>86</v>
      </c>
      <c r="B97" s="107"/>
      <c r="C97" s="182" t="s">
        <v>317</v>
      </c>
      <c r="D97" s="24" t="s">
        <v>146</v>
      </c>
      <c r="E97" s="67">
        <v>74.459999999999994</v>
      </c>
      <c r="F97" s="68"/>
      <c r="G97" s="65"/>
      <c r="H97" s="47"/>
      <c r="I97" s="65"/>
      <c r="J97" s="93"/>
      <c r="K97" s="48"/>
      <c r="L97" s="49"/>
      <c r="M97" s="47"/>
      <c r="N97" s="47"/>
      <c r="O97" s="47"/>
      <c r="P97" s="48"/>
      <c r="R97" s="103">
        <v>74.459999999999994</v>
      </c>
    </row>
    <row r="98" spans="1:18" ht="43.5" customHeight="1" x14ac:dyDescent="0.2">
      <c r="A98" s="61">
        <v>87</v>
      </c>
      <c r="B98" s="107"/>
      <c r="C98" s="46" t="s">
        <v>259</v>
      </c>
      <c r="D98" s="24" t="s">
        <v>146</v>
      </c>
      <c r="E98" s="67">
        <v>92.68</v>
      </c>
      <c r="F98" s="68"/>
      <c r="G98" s="65"/>
      <c r="H98" s="47"/>
      <c r="I98" s="65"/>
      <c r="J98" s="93"/>
      <c r="K98" s="48"/>
      <c r="L98" s="49"/>
      <c r="M98" s="47"/>
      <c r="N98" s="47"/>
      <c r="O98" s="47"/>
      <c r="P98" s="48"/>
      <c r="R98" s="103">
        <v>92.68</v>
      </c>
    </row>
    <row r="99" spans="1:18" x14ac:dyDescent="0.2">
      <c r="A99" s="37">
        <v>88</v>
      </c>
      <c r="B99" s="62"/>
      <c r="C99" s="63" t="s">
        <v>222</v>
      </c>
      <c r="D99" s="95" t="s">
        <v>61</v>
      </c>
      <c r="E99" s="67">
        <v>124.4</v>
      </c>
      <c r="F99" s="68"/>
      <c r="G99" s="65"/>
      <c r="H99" s="47"/>
      <c r="I99" s="65"/>
      <c r="J99" s="93"/>
      <c r="K99" s="48"/>
      <c r="L99" s="49"/>
      <c r="M99" s="47"/>
      <c r="N99" s="47"/>
      <c r="O99" s="47"/>
      <c r="P99" s="48"/>
      <c r="R99" s="103" t="s">
        <v>223</v>
      </c>
    </row>
    <row r="100" spans="1:18" x14ac:dyDescent="0.2">
      <c r="A100" s="61">
        <v>89</v>
      </c>
      <c r="B100" s="38"/>
      <c r="C100" s="94" t="s">
        <v>200</v>
      </c>
      <c r="D100" s="24"/>
      <c r="E100" s="67"/>
      <c r="F100" s="68"/>
      <c r="G100" s="65"/>
      <c r="H100" s="47"/>
      <c r="I100" s="65"/>
      <c r="J100" s="93"/>
      <c r="K100" s="48"/>
      <c r="L100" s="49"/>
      <c r="M100" s="47"/>
      <c r="N100" s="47"/>
      <c r="O100" s="47"/>
      <c r="P100" s="48"/>
    </row>
    <row r="101" spans="1:18" x14ac:dyDescent="0.2">
      <c r="A101" s="37">
        <v>90</v>
      </c>
      <c r="B101" s="38"/>
      <c r="C101" s="46" t="s">
        <v>202</v>
      </c>
      <c r="D101" s="24" t="s">
        <v>146</v>
      </c>
      <c r="E101" s="67">
        <v>1.65</v>
      </c>
      <c r="F101" s="68"/>
      <c r="G101" s="65"/>
      <c r="H101" s="47"/>
      <c r="I101" s="65"/>
      <c r="J101" s="93"/>
      <c r="K101" s="48"/>
      <c r="L101" s="49"/>
      <c r="M101" s="47"/>
      <c r="N101" s="47"/>
      <c r="O101" s="47"/>
      <c r="P101" s="48"/>
      <c r="R101" s="103">
        <v>5.64</v>
      </c>
    </row>
    <row r="102" spans="1:18" ht="33.75" x14ac:dyDescent="0.2">
      <c r="A102" s="61">
        <v>91</v>
      </c>
      <c r="B102" s="38"/>
      <c r="C102" s="46" t="s">
        <v>204</v>
      </c>
      <c r="D102" s="24" t="s">
        <v>146</v>
      </c>
      <c r="E102" s="67">
        <v>7.2</v>
      </c>
      <c r="F102" s="68"/>
      <c r="G102" s="65"/>
      <c r="H102" s="47"/>
      <c r="I102" s="65"/>
      <c r="J102" s="93"/>
      <c r="K102" s="48"/>
      <c r="L102" s="49"/>
      <c r="M102" s="47"/>
      <c r="N102" s="47"/>
      <c r="O102" s="47"/>
      <c r="P102" s="48"/>
      <c r="R102" s="103">
        <v>7.2</v>
      </c>
    </row>
    <row r="103" spans="1:18" x14ac:dyDescent="0.2">
      <c r="A103" s="37">
        <v>92</v>
      </c>
      <c r="B103" s="38"/>
      <c r="C103" s="46" t="s">
        <v>247</v>
      </c>
      <c r="D103" s="24" t="s">
        <v>61</v>
      </c>
      <c r="E103" s="67">
        <v>4.5</v>
      </c>
      <c r="F103" s="68"/>
      <c r="G103" s="65"/>
      <c r="H103" s="47"/>
      <c r="I103" s="65"/>
      <c r="J103" s="93"/>
      <c r="K103" s="48"/>
      <c r="L103" s="49"/>
      <c r="M103" s="47"/>
      <c r="N103" s="47"/>
      <c r="O103" s="47"/>
      <c r="P103" s="48"/>
      <c r="Q103" s="27"/>
    </row>
    <row r="104" spans="1:18" x14ac:dyDescent="0.2">
      <c r="A104" s="61">
        <v>93</v>
      </c>
      <c r="B104" s="38"/>
      <c r="C104" s="46" t="s">
        <v>205</v>
      </c>
      <c r="D104" s="24" t="s">
        <v>61</v>
      </c>
      <c r="E104" s="67">
        <v>4.8</v>
      </c>
      <c r="F104" s="68"/>
      <c r="G104" s="65"/>
      <c r="H104" s="47"/>
      <c r="I104" s="65"/>
      <c r="J104" s="93"/>
      <c r="K104" s="48"/>
      <c r="L104" s="49"/>
      <c r="M104" s="47"/>
      <c r="N104" s="47"/>
      <c r="O104" s="47"/>
      <c r="P104" s="48"/>
      <c r="R104" s="103">
        <v>4.8</v>
      </c>
    </row>
    <row r="105" spans="1:18" ht="33.75" x14ac:dyDescent="0.2">
      <c r="A105" s="37">
        <v>94</v>
      </c>
      <c r="B105" s="38"/>
      <c r="C105" s="46" t="s">
        <v>166</v>
      </c>
      <c r="D105" s="24" t="s">
        <v>146</v>
      </c>
      <c r="E105" s="67">
        <v>3.6</v>
      </c>
      <c r="F105" s="68"/>
      <c r="G105" s="65"/>
      <c r="H105" s="47"/>
      <c r="I105" s="65"/>
      <c r="J105" s="93"/>
      <c r="K105" s="48"/>
      <c r="L105" s="49"/>
      <c r="M105" s="47"/>
      <c r="N105" s="47"/>
      <c r="O105" s="47"/>
      <c r="P105" s="48"/>
      <c r="R105" s="1">
        <v>3.6</v>
      </c>
    </row>
    <row r="106" spans="1:18" x14ac:dyDescent="0.2">
      <c r="A106" s="61">
        <v>95</v>
      </c>
      <c r="B106" s="38"/>
      <c r="C106" s="46" t="s">
        <v>206</v>
      </c>
      <c r="D106" s="24" t="s">
        <v>146</v>
      </c>
      <c r="E106" s="67">
        <v>3.6</v>
      </c>
      <c r="F106" s="68"/>
      <c r="G106" s="65"/>
      <c r="H106" s="47"/>
      <c r="I106" s="65"/>
      <c r="J106" s="93"/>
      <c r="K106" s="48"/>
      <c r="L106" s="49"/>
      <c r="M106" s="47"/>
      <c r="N106" s="47"/>
      <c r="O106" s="47"/>
      <c r="P106" s="48"/>
      <c r="R106" s="103">
        <v>3.6</v>
      </c>
    </row>
    <row r="107" spans="1:18" x14ac:dyDescent="0.2">
      <c r="A107" s="37">
        <v>96</v>
      </c>
      <c r="B107" s="38"/>
      <c r="C107" s="94" t="s">
        <v>207</v>
      </c>
      <c r="D107" s="24"/>
      <c r="E107" s="67"/>
      <c r="F107" s="68"/>
      <c r="G107" s="65"/>
      <c r="H107" s="47"/>
      <c r="I107" s="65"/>
      <c r="J107" s="93"/>
      <c r="K107" s="48"/>
      <c r="L107" s="49"/>
      <c r="M107" s="47"/>
      <c r="N107" s="47"/>
      <c r="O107" s="47"/>
      <c r="P107" s="48"/>
    </row>
    <row r="108" spans="1:18" ht="45" x14ac:dyDescent="0.2">
      <c r="A108" s="61">
        <v>97</v>
      </c>
      <c r="B108" s="38"/>
      <c r="C108" s="46" t="s">
        <v>208</v>
      </c>
      <c r="D108" s="24" t="s">
        <v>146</v>
      </c>
      <c r="E108" s="67">
        <v>33.28</v>
      </c>
      <c r="F108" s="68"/>
      <c r="G108" s="65"/>
      <c r="H108" s="47"/>
      <c r="I108" s="65"/>
      <c r="J108" s="93"/>
      <c r="K108" s="48"/>
      <c r="L108" s="49"/>
      <c r="M108" s="47"/>
      <c r="N108" s="47"/>
      <c r="O108" s="47"/>
      <c r="P108" s="48"/>
      <c r="R108" s="103">
        <v>33.28</v>
      </c>
    </row>
    <row r="109" spans="1:18" ht="22.5" x14ac:dyDescent="0.2">
      <c r="A109" s="37">
        <v>98</v>
      </c>
      <c r="B109" s="38"/>
      <c r="C109" s="182" t="s">
        <v>313</v>
      </c>
      <c r="D109" s="24" t="s">
        <v>146</v>
      </c>
      <c r="E109" s="67">
        <v>15.2</v>
      </c>
      <c r="F109" s="68"/>
      <c r="G109" s="65"/>
      <c r="H109" s="47"/>
      <c r="I109" s="65"/>
      <c r="J109" s="93"/>
      <c r="K109" s="48"/>
      <c r="L109" s="49"/>
      <c r="M109" s="47"/>
      <c r="N109" s="47"/>
      <c r="O109" s="47"/>
      <c r="P109" s="48"/>
      <c r="R109" s="1">
        <v>15.2</v>
      </c>
    </row>
    <row r="110" spans="1:18" ht="22.5" x14ac:dyDescent="0.2">
      <c r="A110" s="61">
        <v>99</v>
      </c>
      <c r="B110" s="38"/>
      <c r="C110" s="46" t="s">
        <v>209</v>
      </c>
      <c r="D110" s="24" t="s">
        <v>146</v>
      </c>
      <c r="E110" s="67">
        <v>33.28</v>
      </c>
      <c r="F110" s="68"/>
      <c r="G110" s="65"/>
      <c r="H110" s="47"/>
      <c r="I110" s="65"/>
      <c r="J110" s="93"/>
      <c r="K110" s="48"/>
      <c r="L110" s="49"/>
      <c r="M110" s="47"/>
      <c r="N110" s="47"/>
      <c r="O110" s="47"/>
      <c r="P110" s="48"/>
      <c r="R110" s="1">
        <v>33.28</v>
      </c>
    </row>
    <row r="111" spans="1:18" ht="45" x14ac:dyDescent="0.2">
      <c r="A111" s="37">
        <v>100</v>
      </c>
      <c r="B111" s="38"/>
      <c r="C111" s="46" t="s">
        <v>258</v>
      </c>
      <c r="D111" s="24" t="s">
        <v>146</v>
      </c>
      <c r="E111" s="67">
        <v>33.28</v>
      </c>
      <c r="F111" s="68"/>
      <c r="G111" s="65"/>
      <c r="H111" s="47"/>
      <c r="I111" s="65"/>
      <c r="J111" s="93"/>
      <c r="K111" s="48"/>
      <c r="L111" s="49"/>
      <c r="M111" s="47"/>
      <c r="N111" s="47"/>
      <c r="O111" s="47"/>
      <c r="P111" s="48"/>
      <c r="R111" s="1">
        <v>33.28</v>
      </c>
    </row>
    <row r="112" spans="1:18" ht="22.5" x14ac:dyDescent="0.2">
      <c r="A112" s="61">
        <v>101</v>
      </c>
      <c r="B112" s="38"/>
      <c r="C112" s="102" t="s">
        <v>211</v>
      </c>
      <c r="D112" s="97" t="s">
        <v>146</v>
      </c>
      <c r="E112" s="67">
        <v>49.6</v>
      </c>
      <c r="F112" s="68"/>
      <c r="G112" s="65"/>
      <c r="H112" s="47"/>
      <c r="I112" s="65"/>
      <c r="J112" s="93"/>
      <c r="K112" s="48"/>
      <c r="L112" s="49"/>
      <c r="M112" s="47"/>
      <c r="N112" s="47"/>
      <c r="O112" s="47"/>
      <c r="P112" s="48"/>
      <c r="R112" s="103">
        <v>49.6</v>
      </c>
    </row>
    <row r="113" spans="1:18" x14ac:dyDescent="0.2">
      <c r="A113" s="37">
        <v>102</v>
      </c>
      <c r="B113" s="38"/>
      <c r="C113" s="102" t="s">
        <v>212</v>
      </c>
      <c r="D113" s="97" t="s">
        <v>146</v>
      </c>
      <c r="E113" s="67">
        <v>25.03</v>
      </c>
      <c r="F113" s="68"/>
      <c r="G113" s="65"/>
      <c r="H113" s="47"/>
      <c r="I113" s="65"/>
      <c r="J113" s="93"/>
      <c r="K113" s="48"/>
      <c r="L113" s="49"/>
      <c r="M113" s="47"/>
      <c r="N113" s="47"/>
      <c r="O113" s="47"/>
      <c r="P113" s="48"/>
      <c r="R113" s="103">
        <v>25.03</v>
      </c>
    </row>
    <row r="114" spans="1:18" ht="22.5" x14ac:dyDescent="0.2">
      <c r="A114" s="61">
        <v>103</v>
      </c>
      <c r="B114" s="38"/>
      <c r="C114" s="102" t="s">
        <v>213</v>
      </c>
      <c r="D114" s="97" t="s">
        <v>146</v>
      </c>
      <c r="E114" s="67">
        <v>61.52</v>
      </c>
      <c r="F114" s="68"/>
      <c r="G114" s="65"/>
      <c r="H114" s="47"/>
      <c r="I114" s="65"/>
      <c r="J114" s="93"/>
      <c r="K114" s="48"/>
      <c r="L114" s="49"/>
      <c r="M114" s="47"/>
      <c r="N114" s="47"/>
      <c r="O114" s="47"/>
      <c r="P114" s="48"/>
      <c r="R114" s="103">
        <v>61.52</v>
      </c>
    </row>
    <row r="115" spans="1:18" x14ac:dyDescent="0.2">
      <c r="A115" s="37">
        <v>104</v>
      </c>
      <c r="B115" s="38"/>
      <c r="C115" s="102" t="s">
        <v>225</v>
      </c>
      <c r="D115" s="97" t="s">
        <v>61</v>
      </c>
      <c r="E115" s="67">
        <v>49.6</v>
      </c>
      <c r="F115" s="68"/>
      <c r="G115" s="65"/>
      <c r="H115" s="47"/>
      <c r="I115" s="65"/>
      <c r="J115" s="93"/>
      <c r="K115" s="48"/>
      <c r="L115" s="49"/>
      <c r="M115" s="47"/>
      <c r="N115" s="47"/>
      <c r="O115" s="47"/>
      <c r="P115" s="48"/>
      <c r="R115" s="103">
        <v>49.6</v>
      </c>
    </row>
    <row r="116" spans="1:18" x14ac:dyDescent="0.2">
      <c r="A116" s="61">
        <v>105</v>
      </c>
      <c r="B116" s="38"/>
      <c r="C116" s="102" t="s">
        <v>214</v>
      </c>
      <c r="D116" s="97" t="s">
        <v>61</v>
      </c>
      <c r="E116" s="67">
        <v>49.6</v>
      </c>
      <c r="F116" s="68"/>
      <c r="G116" s="65"/>
      <c r="H116" s="47"/>
      <c r="I116" s="65"/>
      <c r="J116" s="93"/>
      <c r="K116" s="48"/>
      <c r="L116" s="49"/>
      <c r="M116" s="47"/>
      <c r="N116" s="47"/>
      <c r="O116" s="47"/>
      <c r="P116" s="48"/>
      <c r="R116" s="103">
        <v>49.6</v>
      </c>
    </row>
    <row r="117" spans="1:18" x14ac:dyDescent="0.2">
      <c r="A117" s="37">
        <v>106</v>
      </c>
      <c r="B117" s="38"/>
      <c r="C117" s="94" t="s">
        <v>215</v>
      </c>
      <c r="D117" s="97"/>
      <c r="E117" s="67"/>
      <c r="F117" s="68"/>
      <c r="G117" s="65"/>
      <c r="H117" s="47"/>
      <c r="I117" s="65"/>
      <c r="J117" s="93"/>
      <c r="K117" s="48"/>
      <c r="L117" s="49"/>
      <c r="M117" s="47"/>
      <c r="N117" s="47"/>
      <c r="O117" s="47"/>
      <c r="P117" s="48"/>
      <c r="R117" s="104"/>
    </row>
    <row r="118" spans="1:18" x14ac:dyDescent="0.2">
      <c r="A118" s="61">
        <v>107</v>
      </c>
      <c r="B118" s="38"/>
      <c r="C118" s="102" t="s">
        <v>216</v>
      </c>
      <c r="D118" s="97" t="s">
        <v>176</v>
      </c>
      <c r="E118" s="67">
        <v>1</v>
      </c>
      <c r="F118" s="68"/>
      <c r="G118" s="65"/>
      <c r="H118" s="47"/>
      <c r="I118" s="65"/>
      <c r="J118" s="93"/>
      <c r="K118" s="48"/>
      <c r="L118" s="49"/>
      <c r="M118" s="47"/>
      <c r="N118" s="47"/>
      <c r="O118" s="47"/>
      <c r="P118" s="48"/>
    </row>
    <row r="119" spans="1:18" x14ac:dyDescent="0.2">
      <c r="A119" s="37">
        <v>108</v>
      </c>
      <c r="B119" s="38"/>
      <c r="C119" s="94" t="s">
        <v>217</v>
      </c>
      <c r="D119" s="97"/>
      <c r="E119" s="67"/>
      <c r="F119" s="68"/>
      <c r="G119" s="65"/>
      <c r="H119" s="47"/>
      <c r="I119" s="65"/>
      <c r="J119" s="93"/>
      <c r="K119" s="48"/>
      <c r="L119" s="49"/>
      <c r="M119" s="47"/>
      <c r="N119" s="47"/>
      <c r="O119" s="47"/>
      <c r="P119" s="48"/>
    </row>
    <row r="120" spans="1:18" ht="45" x14ac:dyDescent="0.2">
      <c r="A120" s="61">
        <v>109</v>
      </c>
      <c r="B120" s="38"/>
      <c r="C120" s="102" t="s">
        <v>218</v>
      </c>
      <c r="D120" s="97" t="s">
        <v>80</v>
      </c>
      <c r="E120" s="67">
        <v>3</v>
      </c>
      <c r="F120" s="68"/>
      <c r="G120" s="65"/>
      <c r="H120" s="47"/>
      <c r="I120" s="65"/>
      <c r="J120" s="93"/>
      <c r="K120" s="48"/>
      <c r="L120" s="49"/>
      <c r="M120" s="47"/>
      <c r="N120" s="47"/>
      <c r="O120" s="47"/>
      <c r="P120" s="48"/>
    </row>
    <row r="121" spans="1:18" x14ac:dyDescent="0.2">
      <c r="A121" s="37">
        <v>110</v>
      </c>
      <c r="B121" s="38"/>
      <c r="C121" s="102" t="s">
        <v>219</v>
      </c>
      <c r="D121" s="97" t="s">
        <v>61</v>
      </c>
      <c r="E121" s="67">
        <v>7.84</v>
      </c>
      <c r="F121" s="68"/>
      <c r="G121" s="65"/>
      <c r="H121" s="47"/>
      <c r="I121" s="65"/>
      <c r="J121" s="93"/>
      <c r="K121" s="48"/>
      <c r="L121" s="49"/>
      <c r="M121" s="47"/>
      <c r="N121" s="47"/>
      <c r="O121" s="47"/>
      <c r="P121" s="48"/>
      <c r="R121" s="103">
        <v>7.84</v>
      </c>
    </row>
    <row r="122" spans="1:18" x14ac:dyDescent="0.2">
      <c r="A122" s="61">
        <v>111</v>
      </c>
      <c r="B122" s="38"/>
      <c r="C122" s="94" t="s">
        <v>167</v>
      </c>
      <c r="D122" s="97"/>
      <c r="E122" s="67"/>
      <c r="F122" s="68"/>
      <c r="G122" s="65"/>
      <c r="H122" s="47"/>
      <c r="I122" s="65"/>
      <c r="J122" s="93"/>
      <c r="K122" s="48"/>
      <c r="L122" s="49"/>
      <c r="M122" s="47"/>
      <c r="N122" s="47"/>
      <c r="O122" s="47"/>
      <c r="P122" s="48"/>
    </row>
    <row r="123" spans="1:18" x14ac:dyDescent="0.2">
      <c r="A123" s="37">
        <v>112</v>
      </c>
      <c r="B123" s="38"/>
      <c r="C123" s="102" t="s">
        <v>168</v>
      </c>
      <c r="D123" s="97" t="s">
        <v>61</v>
      </c>
      <c r="E123" s="67">
        <v>41.55</v>
      </c>
      <c r="F123" s="68"/>
      <c r="G123" s="65"/>
      <c r="H123" s="47"/>
      <c r="I123" s="65"/>
      <c r="J123" s="93"/>
      <c r="K123" s="48"/>
      <c r="L123" s="49"/>
      <c r="M123" s="47"/>
      <c r="N123" s="47"/>
      <c r="O123" s="47"/>
      <c r="P123" s="48"/>
      <c r="R123" s="103">
        <v>41.55</v>
      </c>
    </row>
    <row r="124" spans="1:18" x14ac:dyDescent="0.2">
      <c r="A124" s="61">
        <v>113</v>
      </c>
      <c r="B124" s="38"/>
      <c r="C124" s="102" t="s">
        <v>170</v>
      </c>
      <c r="D124" s="97" t="s">
        <v>61</v>
      </c>
      <c r="E124" s="67">
        <v>84.38</v>
      </c>
      <c r="F124" s="68"/>
      <c r="G124" s="65"/>
      <c r="H124" s="47"/>
      <c r="I124" s="65"/>
      <c r="J124" s="93"/>
      <c r="K124" s="48"/>
      <c r="L124" s="49"/>
      <c r="M124" s="47"/>
      <c r="N124" s="47"/>
      <c r="O124" s="47"/>
      <c r="P124" s="48"/>
      <c r="R124" s="103">
        <v>84.38</v>
      </c>
    </row>
    <row r="125" spans="1:18" x14ac:dyDescent="0.2">
      <c r="A125" s="37">
        <v>114</v>
      </c>
      <c r="B125" s="38"/>
      <c r="C125" s="102" t="s">
        <v>169</v>
      </c>
      <c r="D125" s="97" t="s">
        <v>61</v>
      </c>
      <c r="E125" s="67">
        <v>104</v>
      </c>
      <c r="F125" s="68"/>
      <c r="G125" s="65"/>
      <c r="H125" s="47"/>
      <c r="I125" s="65"/>
      <c r="J125" s="93"/>
      <c r="K125" s="48"/>
      <c r="L125" s="49"/>
      <c r="M125" s="47"/>
      <c r="N125" s="47"/>
      <c r="O125" s="47"/>
      <c r="P125" s="48"/>
      <c r="R125" s="103">
        <v>104</v>
      </c>
    </row>
    <row r="126" spans="1:18" ht="22.5" x14ac:dyDescent="0.2">
      <c r="A126" s="61">
        <v>115</v>
      </c>
      <c r="B126" s="38"/>
      <c r="C126" s="102" t="s">
        <v>171</v>
      </c>
      <c r="D126" s="97" t="s">
        <v>80</v>
      </c>
      <c r="E126" s="67">
        <v>1</v>
      </c>
      <c r="F126" s="68"/>
      <c r="G126" s="65"/>
      <c r="H126" s="47"/>
      <c r="I126" s="65"/>
      <c r="J126" s="93"/>
      <c r="K126" s="48"/>
      <c r="L126" s="49"/>
      <c r="M126" s="47"/>
      <c r="N126" s="47"/>
      <c r="O126" s="47"/>
      <c r="P126" s="48"/>
    </row>
    <row r="127" spans="1:18" ht="33.75" x14ac:dyDescent="0.2">
      <c r="A127" s="37">
        <v>116</v>
      </c>
      <c r="B127" s="38"/>
      <c r="C127" s="102" t="s">
        <v>232</v>
      </c>
      <c r="D127" s="97" t="s">
        <v>62</v>
      </c>
      <c r="E127" s="67">
        <v>5</v>
      </c>
      <c r="F127" s="68"/>
      <c r="G127" s="65"/>
      <c r="H127" s="47"/>
      <c r="I127" s="65"/>
      <c r="J127" s="93"/>
      <c r="K127" s="48"/>
      <c r="L127" s="49"/>
      <c r="M127" s="47"/>
      <c r="N127" s="47"/>
      <c r="O127" s="47"/>
      <c r="P127" s="48"/>
      <c r="R127" s="1" t="s">
        <v>233</v>
      </c>
    </row>
    <row r="128" spans="1:18" x14ac:dyDescent="0.2">
      <c r="A128" s="61">
        <v>117</v>
      </c>
      <c r="B128" s="38"/>
      <c r="C128" s="102" t="s">
        <v>234</v>
      </c>
      <c r="D128" s="97" t="s">
        <v>62</v>
      </c>
      <c r="E128" s="67">
        <v>6</v>
      </c>
      <c r="F128" s="68"/>
      <c r="G128" s="65"/>
      <c r="H128" s="47"/>
      <c r="I128" s="65"/>
      <c r="J128" s="93"/>
      <c r="K128" s="48"/>
      <c r="L128" s="49"/>
      <c r="M128" s="47"/>
      <c r="N128" s="47"/>
      <c r="O128" s="47"/>
      <c r="P128" s="48"/>
      <c r="R128" s="1" t="s">
        <v>230</v>
      </c>
    </row>
    <row r="129" spans="1:18" ht="45" x14ac:dyDescent="0.2">
      <c r="A129" s="37">
        <v>118</v>
      </c>
      <c r="B129" s="38"/>
      <c r="C129" s="102" t="s">
        <v>231</v>
      </c>
      <c r="D129" s="97" t="s">
        <v>62</v>
      </c>
      <c r="E129" s="67">
        <v>11</v>
      </c>
      <c r="F129" s="68"/>
      <c r="G129" s="65"/>
      <c r="H129" s="47"/>
      <c r="I129" s="65"/>
      <c r="J129" s="93"/>
      <c r="K129" s="48"/>
      <c r="L129" s="49"/>
      <c r="M129" s="47"/>
      <c r="N129" s="47"/>
      <c r="O129" s="47"/>
      <c r="P129" s="48"/>
      <c r="R129" s="1" t="s">
        <v>230</v>
      </c>
    </row>
    <row r="130" spans="1:18" ht="33.75" x14ac:dyDescent="0.2">
      <c r="A130" s="61">
        <v>119</v>
      </c>
      <c r="B130" s="38"/>
      <c r="C130" s="184" t="s">
        <v>271</v>
      </c>
      <c r="D130" s="97" t="s">
        <v>80</v>
      </c>
      <c r="E130" s="67">
        <v>1</v>
      </c>
      <c r="F130" s="68"/>
      <c r="G130" s="65"/>
      <c r="H130" s="47"/>
      <c r="I130" s="65"/>
      <c r="J130" s="93"/>
      <c r="K130" s="48"/>
      <c r="L130" s="49"/>
      <c r="M130" s="47"/>
      <c r="N130" s="47"/>
      <c r="O130" s="47"/>
      <c r="P130" s="48"/>
    </row>
    <row r="131" spans="1:18" x14ac:dyDescent="0.2">
      <c r="A131" s="37">
        <v>120</v>
      </c>
      <c r="B131" s="38"/>
      <c r="C131" s="102" t="s">
        <v>178</v>
      </c>
      <c r="D131" s="97" t="s">
        <v>80</v>
      </c>
      <c r="E131" s="67">
        <v>1</v>
      </c>
      <c r="F131" s="68"/>
      <c r="G131" s="65"/>
      <c r="H131" s="47"/>
      <c r="I131" s="65"/>
      <c r="J131" s="93"/>
      <c r="K131" s="48"/>
      <c r="L131" s="49"/>
      <c r="M131" s="47"/>
      <c r="N131" s="47"/>
      <c r="O131" s="47"/>
      <c r="P131" s="48"/>
    </row>
    <row r="132" spans="1:18" x14ac:dyDescent="0.2">
      <c r="A132" s="61">
        <v>121</v>
      </c>
      <c r="B132" s="38"/>
      <c r="C132" s="94" t="s">
        <v>172</v>
      </c>
      <c r="D132" s="97"/>
      <c r="E132" s="67"/>
      <c r="F132" s="68"/>
      <c r="G132" s="65"/>
      <c r="H132" s="47"/>
      <c r="I132" s="65"/>
      <c r="J132" s="93"/>
      <c r="K132" s="48"/>
      <c r="L132" s="49"/>
      <c r="M132" s="47"/>
      <c r="N132" s="47"/>
      <c r="O132" s="47"/>
      <c r="P132" s="48"/>
    </row>
    <row r="133" spans="1:18" s="101" customFormat="1" x14ac:dyDescent="0.2">
      <c r="A133" s="37">
        <v>122</v>
      </c>
      <c r="B133" s="96"/>
      <c r="C133" s="102" t="s">
        <v>173</v>
      </c>
      <c r="D133" s="97" t="s">
        <v>80</v>
      </c>
      <c r="E133" s="98">
        <v>11</v>
      </c>
      <c r="F133" s="99"/>
      <c r="G133" s="100"/>
      <c r="H133" s="47"/>
      <c r="I133" s="100"/>
      <c r="J133" s="93"/>
      <c r="K133" s="48"/>
      <c r="L133" s="49"/>
      <c r="M133" s="47"/>
      <c r="N133" s="47"/>
      <c r="O133" s="47"/>
      <c r="P133" s="48"/>
    </row>
    <row r="134" spans="1:18" s="101" customFormat="1" ht="56.25" x14ac:dyDescent="0.2">
      <c r="A134" s="61">
        <v>123</v>
      </c>
      <c r="B134" s="96"/>
      <c r="C134" s="102" t="s">
        <v>228</v>
      </c>
      <c r="D134" s="97" t="s">
        <v>80</v>
      </c>
      <c r="E134" s="98">
        <v>11</v>
      </c>
      <c r="F134" s="99"/>
      <c r="G134" s="100"/>
      <c r="H134" s="47"/>
      <c r="I134" s="100"/>
      <c r="J134" s="93"/>
      <c r="K134" s="48"/>
      <c r="L134" s="49"/>
      <c r="M134" s="47"/>
      <c r="N134" s="47"/>
      <c r="O134" s="47"/>
      <c r="P134" s="48"/>
      <c r="R134" s="101" t="s">
        <v>229</v>
      </c>
    </row>
    <row r="135" spans="1:18" s="101" customFormat="1" x14ac:dyDescent="0.2">
      <c r="A135" s="37">
        <v>124</v>
      </c>
      <c r="B135" s="96"/>
      <c r="C135" s="102" t="s">
        <v>174</v>
      </c>
      <c r="D135" s="97" t="s">
        <v>80</v>
      </c>
      <c r="E135" s="98">
        <v>11</v>
      </c>
      <c r="F135" s="99"/>
      <c r="G135" s="100"/>
      <c r="H135" s="47"/>
      <c r="I135" s="100"/>
      <c r="J135" s="93"/>
      <c r="K135" s="48"/>
      <c r="L135" s="49"/>
      <c r="M135" s="47"/>
      <c r="N135" s="47"/>
      <c r="O135" s="47"/>
      <c r="P135" s="48"/>
    </row>
    <row r="136" spans="1:18" s="101" customFormat="1" x14ac:dyDescent="0.2">
      <c r="A136" s="61">
        <v>125</v>
      </c>
      <c r="B136" s="96"/>
      <c r="C136" s="102" t="s">
        <v>175</v>
      </c>
      <c r="D136" s="97" t="s">
        <v>80</v>
      </c>
      <c r="E136" s="98">
        <v>11</v>
      </c>
      <c r="F136" s="99"/>
      <c r="G136" s="100"/>
      <c r="H136" s="47"/>
      <c r="I136" s="100"/>
      <c r="J136" s="93"/>
      <c r="K136" s="48"/>
      <c r="L136" s="49"/>
      <c r="M136" s="47"/>
      <c r="N136" s="47"/>
      <c r="O136" s="47"/>
      <c r="P136" s="48"/>
    </row>
    <row r="137" spans="1:18" x14ac:dyDescent="0.2">
      <c r="A137" s="37">
        <v>126</v>
      </c>
      <c r="B137" s="38"/>
      <c r="C137" s="94" t="s">
        <v>179</v>
      </c>
      <c r="D137" s="97"/>
      <c r="E137" s="67"/>
      <c r="F137" s="68"/>
      <c r="G137" s="65"/>
      <c r="H137" s="47"/>
      <c r="I137" s="65"/>
      <c r="J137" s="93"/>
      <c r="K137" s="48"/>
      <c r="L137" s="49"/>
      <c r="M137" s="47"/>
      <c r="N137" s="47"/>
      <c r="O137" s="47"/>
      <c r="P137" s="48"/>
    </row>
    <row r="138" spans="1:18" ht="45" x14ac:dyDescent="0.2">
      <c r="A138" s="61">
        <v>127</v>
      </c>
      <c r="B138" s="38"/>
      <c r="C138" s="185" t="s">
        <v>272</v>
      </c>
      <c r="D138" s="24" t="s">
        <v>80</v>
      </c>
      <c r="E138" s="67">
        <v>9</v>
      </c>
      <c r="F138" s="68"/>
      <c r="G138" s="65"/>
      <c r="H138" s="47"/>
      <c r="I138" s="65"/>
      <c r="J138" s="93"/>
      <c r="K138" s="48"/>
      <c r="L138" s="49"/>
      <c r="M138" s="47"/>
      <c r="N138" s="47"/>
      <c r="O138" s="47"/>
      <c r="P138" s="48"/>
    </row>
    <row r="139" spans="1:18" ht="45" x14ac:dyDescent="0.2">
      <c r="A139" s="37">
        <v>128</v>
      </c>
      <c r="B139" s="38"/>
      <c r="C139" s="188" t="s">
        <v>273</v>
      </c>
      <c r="D139" s="24" t="s">
        <v>80</v>
      </c>
      <c r="E139" s="67">
        <v>33</v>
      </c>
      <c r="F139" s="68"/>
      <c r="G139" s="65"/>
      <c r="H139" s="47"/>
      <c r="I139" s="65"/>
      <c r="J139" s="93"/>
      <c r="K139" s="48"/>
      <c r="L139" s="49"/>
      <c r="M139" s="47"/>
      <c r="N139" s="47"/>
      <c r="O139" s="47"/>
      <c r="P139" s="48"/>
    </row>
    <row r="140" spans="1:18" ht="45" x14ac:dyDescent="0.2">
      <c r="A140" s="61">
        <v>129</v>
      </c>
      <c r="B140" s="38"/>
      <c r="C140" s="188" t="s">
        <v>274</v>
      </c>
      <c r="D140" s="24" t="s">
        <v>80</v>
      </c>
      <c r="E140" s="67">
        <v>15</v>
      </c>
      <c r="F140" s="68"/>
      <c r="G140" s="65"/>
      <c r="H140" s="47"/>
      <c r="I140" s="65"/>
      <c r="J140" s="93"/>
      <c r="K140" s="48"/>
      <c r="L140" s="49"/>
      <c r="M140" s="47"/>
      <c r="N140" s="47"/>
      <c r="O140" s="47"/>
      <c r="P140" s="48"/>
    </row>
    <row r="141" spans="1:18" ht="45" x14ac:dyDescent="0.2">
      <c r="A141" s="37">
        <v>130</v>
      </c>
      <c r="B141" s="38"/>
      <c r="C141" s="188" t="s">
        <v>275</v>
      </c>
      <c r="D141" s="24" t="s">
        <v>80</v>
      </c>
      <c r="E141" s="67">
        <v>1</v>
      </c>
      <c r="F141" s="68"/>
      <c r="G141" s="65"/>
      <c r="H141" s="47"/>
      <c r="I141" s="65"/>
      <c r="J141" s="93"/>
      <c r="K141" s="48"/>
      <c r="L141" s="49"/>
      <c r="M141" s="47"/>
      <c r="N141" s="47"/>
      <c r="O141" s="47"/>
      <c r="P141" s="48"/>
    </row>
    <row r="142" spans="1:18" ht="45" x14ac:dyDescent="0.2">
      <c r="A142" s="61">
        <v>131</v>
      </c>
      <c r="B142" s="38"/>
      <c r="C142" s="188" t="s">
        <v>276</v>
      </c>
      <c r="D142" s="24" t="s">
        <v>80</v>
      </c>
      <c r="E142" s="67">
        <v>2</v>
      </c>
      <c r="F142" s="68"/>
      <c r="G142" s="65"/>
      <c r="H142" s="47"/>
      <c r="I142" s="65"/>
      <c r="J142" s="93"/>
      <c r="K142" s="48"/>
      <c r="L142" s="49"/>
      <c r="M142" s="47"/>
      <c r="N142" s="47"/>
      <c r="O142" s="47"/>
      <c r="P142" s="48"/>
    </row>
    <row r="143" spans="1:18" ht="33.75" x14ac:dyDescent="0.2">
      <c r="A143" s="37">
        <v>132</v>
      </c>
      <c r="B143" s="38"/>
      <c r="C143" s="46" t="s">
        <v>248</v>
      </c>
      <c r="D143" s="24" t="s">
        <v>176</v>
      </c>
      <c r="E143" s="109">
        <v>206</v>
      </c>
      <c r="F143" s="68"/>
      <c r="G143" s="65"/>
      <c r="H143" s="47"/>
      <c r="I143" s="65"/>
      <c r="J143" s="93"/>
      <c r="K143" s="48"/>
      <c r="L143" s="49"/>
      <c r="M143" s="47"/>
      <c r="N143" s="47"/>
      <c r="O143" s="47"/>
      <c r="P143" s="48"/>
    </row>
    <row r="144" spans="1:18" ht="33" customHeight="1" x14ac:dyDescent="0.2">
      <c r="A144" s="61">
        <v>133</v>
      </c>
      <c r="B144" s="38"/>
      <c r="C144" s="46" t="s">
        <v>249</v>
      </c>
      <c r="D144" s="24" t="s">
        <v>61</v>
      </c>
      <c r="E144" s="67">
        <v>1104.8</v>
      </c>
      <c r="F144" s="68"/>
      <c r="G144" s="65"/>
      <c r="H144" s="47"/>
      <c r="I144" s="65"/>
      <c r="J144" s="93"/>
      <c r="K144" s="48"/>
      <c r="L144" s="49"/>
      <c r="M144" s="47"/>
      <c r="N144" s="47"/>
      <c r="O144" s="47"/>
      <c r="P144" s="48"/>
    </row>
    <row r="145" spans="1:18" x14ac:dyDescent="0.2">
      <c r="A145" s="37">
        <v>134</v>
      </c>
      <c r="B145" s="38"/>
      <c r="C145" s="46" t="s">
        <v>193</v>
      </c>
      <c r="D145" s="24" t="s">
        <v>61</v>
      </c>
      <c r="E145" s="67">
        <v>382.2</v>
      </c>
      <c r="F145" s="68"/>
      <c r="G145" s="65"/>
      <c r="H145" s="47"/>
      <c r="I145" s="65"/>
      <c r="J145" s="93"/>
      <c r="K145" s="48"/>
      <c r="L145" s="49"/>
      <c r="M145" s="47"/>
      <c r="N145" s="47"/>
      <c r="O145" s="47"/>
      <c r="P145" s="48"/>
    </row>
    <row r="146" spans="1:18" x14ac:dyDescent="0.2">
      <c r="A146" s="61">
        <v>135</v>
      </c>
      <c r="B146" s="38"/>
      <c r="C146" s="46" t="s">
        <v>194</v>
      </c>
      <c r="D146" s="24" t="s">
        <v>61</v>
      </c>
      <c r="E146" s="67">
        <v>102</v>
      </c>
      <c r="F146" s="68"/>
      <c r="G146" s="65"/>
      <c r="H146" s="47"/>
      <c r="I146" s="65"/>
      <c r="J146" s="93"/>
      <c r="K146" s="48"/>
      <c r="L146" s="49"/>
      <c r="M146" s="47"/>
      <c r="N146" s="47"/>
      <c r="O146" s="47"/>
      <c r="P146" s="48"/>
    </row>
    <row r="147" spans="1:18" x14ac:dyDescent="0.2">
      <c r="A147" s="37">
        <v>136</v>
      </c>
      <c r="B147" s="38"/>
      <c r="C147" s="94" t="s">
        <v>186</v>
      </c>
      <c r="D147" s="24"/>
      <c r="E147" s="67"/>
      <c r="F147" s="68"/>
      <c r="G147" s="65"/>
      <c r="H147" s="47"/>
      <c r="I147" s="65"/>
      <c r="J147" s="93"/>
      <c r="K147" s="48"/>
      <c r="L147" s="49"/>
      <c r="M147" s="47"/>
      <c r="N147" s="47"/>
      <c r="O147" s="47"/>
      <c r="P147" s="48"/>
    </row>
    <row r="148" spans="1:18" ht="33.75" x14ac:dyDescent="0.2">
      <c r="A148" s="61">
        <v>137</v>
      </c>
      <c r="B148" s="38"/>
      <c r="C148" s="186" t="s">
        <v>314</v>
      </c>
      <c r="D148" s="24" t="s">
        <v>80</v>
      </c>
      <c r="E148" s="67">
        <v>2</v>
      </c>
      <c r="F148" s="68"/>
      <c r="G148" s="65"/>
      <c r="H148" s="47"/>
      <c r="I148" s="65"/>
      <c r="J148" s="93"/>
      <c r="K148" s="48"/>
      <c r="L148" s="49"/>
      <c r="M148" s="47"/>
      <c r="N148" s="47"/>
      <c r="O148" s="47"/>
      <c r="P148" s="48"/>
    </row>
    <row r="149" spans="1:18" ht="33.75" x14ac:dyDescent="0.2">
      <c r="A149" s="37">
        <v>138</v>
      </c>
      <c r="B149" s="38"/>
      <c r="C149" s="186" t="s">
        <v>315</v>
      </c>
      <c r="D149" s="24" t="s">
        <v>80</v>
      </c>
      <c r="E149" s="67">
        <v>1</v>
      </c>
      <c r="F149" s="68"/>
      <c r="G149" s="65"/>
      <c r="H149" s="47"/>
      <c r="I149" s="65"/>
      <c r="J149" s="93"/>
      <c r="K149" s="48"/>
      <c r="L149" s="49"/>
      <c r="M149" s="47"/>
      <c r="N149" s="47"/>
      <c r="O149" s="47"/>
      <c r="P149" s="48"/>
    </row>
    <row r="150" spans="1:18" ht="33.75" x14ac:dyDescent="0.2">
      <c r="A150" s="61">
        <v>139</v>
      </c>
      <c r="B150" s="38"/>
      <c r="C150" s="187" t="s">
        <v>316</v>
      </c>
      <c r="D150" s="24" t="s">
        <v>80</v>
      </c>
      <c r="E150" s="67">
        <v>1</v>
      </c>
      <c r="F150" s="68"/>
      <c r="G150" s="65"/>
      <c r="H150" s="47"/>
      <c r="I150" s="65"/>
      <c r="J150" s="93"/>
      <c r="K150" s="48"/>
      <c r="L150" s="49"/>
      <c r="M150" s="47"/>
      <c r="N150" s="47"/>
      <c r="O150" s="47"/>
      <c r="P150" s="48"/>
    </row>
    <row r="151" spans="1:18" x14ac:dyDescent="0.2">
      <c r="A151" s="37">
        <v>140</v>
      </c>
      <c r="B151" s="62"/>
      <c r="C151" s="94" t="s">
        <v>187</v>
      </c>
      <c r="D151" s="24"/>
      <c r="E151" s="67"/>
      <c r="F151" s="68"/>
      <c r="G151" s="65"/>
      <c r="H151" s="47"/>
      <c r="I151" s="65"/>
      <c r="J151" s="93"/>
      <c r="K151" s="48"/>
      <c r="L151" s="49"/>
      <c r="M151" s="47"/>
      <c r="N151" s="47"/>
      <c r="O151" s="47"/>
      <c r="P151" s="48"/>
    </row>
    <row r="152" spans="1:18" ht="33.75" x14ac:dyDescent="0.2">
      <c r="A152" s="61">
        <v>141</v>
      </c>
      <c r="B152" s="38"/>
      <c r="C152" s="46" t="s">
        <v>188</v>
      </c>
      <c r="D152" s="24" t="s">
        <v>176</v>
      </c>
      <c r="E152" s="67">
        <v>1</v>
      </c>
      <c r="F152" s="68"/>
      <c r="G152" s="65"/>
      <c r="H152" s="47"/>
      <c r="I152" s="65"/>
      <c r="J152" s="93"/>
      <c r="K152" s="48"/>
      <c r="L152" s="49"/>
      <c r="M152" s="47"/>
      <c r="N152" s="47"/>
      <c r="O152" s="47"/>
      <c r="P152" s="48"/>
    </row>
    <row r="153" spans="1:18" ht="33.75" x14ac:dyDescent="0.2">
      <c r="A153" s="37">
        <v>142</v>
      </c>
      <c r="B153" s="38"/>
      <c r="C153" s="46" t="s">
        <v>189</v>
      </c>
      <c r="D153" s="24" t="s">
        <v>176</v>
      </c>
      <c r="E153" s="67">
        <v>89</v>
      </c>
      <c r="F153" s="68"/>
      <c r="G153" s="65"/>
      <c r="H153" s="47"/>
      <c r="I153" s="65"/>
      <c r="J153" s="93"/>
      <c r="K153" s="48"/>
      <c r="L153" s="49"/>
      <c r="M153" s="47"/>
      <c r="N153" s="47"/>
      <c r="O153" s="47"/>
      <c r="P153" s="48"/>
    </row>
    <row r="154" spans="1:18" x14ac:dyDescent="0.2">
      <c r="A154" s="61">
        <v>143</v>
      </c>
      <c r="B154" s="38"/>
      <c r="C154" s="94" t="s">
        <v>161</v>
      </c>
      <c r="D154" s="24"/>
      <c r="E154" s="67"/>
      <c r="F154" s="68"/>
      <c r="G154" s="65"/>
      <c r="H154" s="47"/>
      <c r="I154" s="65"/>
      <c r="J154" s="93"/>
      <c r="K154" s="48"/>
      <c r="L154" s="49"/>
      <c r="M154" s="47"/>
      <c r="N154" s="47"/>
      <c r="O154" s="47"/>
      <c r="P154" s="48"/>
    </row>
    <row r="155" spans="1:18" ht="33.75" x14ac:dyDescent="0.2">
      <c r="A155" s="37">
        <v>144</v>
      </c>
      <c r="B155" s="38"/>
      <c r="C155" s="46" t="s">
        <v>162</v>
      </c>
      <c r="D155" s="24" t="s">
        <v>146</v>
      </c>
      <c r="E155" s="67">
        <v>1.7</v>
      </c>
      <c r="F155" s="68"/>
      <c r="G155" s="65"/>
      <c r="H155" s="47"/>
      <c r="I155" s="65"/>
      <c r="J155" s="93"/>
      <c r="K155" s="48"/>
      <c r="L155" s="49"/>
      <c r="M155" s="47"/>
      <c r="N155" s="47"/>
      <c r="O155" s="47"/>
      <c r="P155" s="48"/>
      <c r="R155" s="103">
        <v>1.7</v>
      </c>
    </row>
    <row r="156" spans="1:18" ht="22.5" x14ac:dyDescent="0.2">
      <c r="A156" s="61">
        <v>145</v>
      </c>
      <c r="B156" s="38"/>
      <c r="C156" s="46" t="s">
        <v>164</v>
      </c>
      <c r="D156" s="24" t="s">
        <v>142</v>
      </c>
      <c r="E156" s="67">
        <v>1.1000000000000001</v>
      </c>
      <c r="F156" s="68"/>
      <c r="G156" s="65"/>
      <c r="H156" s="47"/>
      <c r="I156" s="65"/>
      <c r="J156" s="93"/>
      <c r="K156" s="48"/>
      <c r="L156" s="49"/>
      <c r="M156" s="47"/>
      <c r="N156" s="47"/>
      <c r="O156" s="47"/>
      <c r="P156" s="48"/>
      <c r="R156" s="103">
        <v>1.1000000000000001</v>
      </c>
    </row>
    <row r="157" spans="1:18" x14ac:dyDescent="0.2">
      <c r="A157" s="37">
        <v>146</v>
      </c>
      <c r="B157" s="38"/>
      <c r="C157" s="46" t="s">
        <v>163</v>
      </c>
      <c r="D157" s="24" t="s">
        <v>80</v>
      </c>
      <c r="E157" s="67">
        <v>5</v>
      </c>
      <c r="F157" s="68"/>
      <c r="G157" s="65"/>
      <c r="H157" s="47"/>
      <c r="I157" s="65"/>
      <c r="J157" s="93"/>
      <c r="K157" s="48"/>
      <c r="L157" s="49"/>
      <c r="M157" s="47"/>
      <c r="N157" s="47"/>
      <c r="O157" s="47"/>
      <c r="P157" s="48"/>
    </row>
    <row r="158" spans="1:18" ht="33.75" x14ac:dyDescent="0.2">
      <c r="A158" s="61">
        <v>147</v>
      </c>
      <c r="B158" s="38"/>
      <c r="C158" s="46" t="s">
        <v>236</v>
      </c>
      <c r="D158" s="24" t="s">
        <v>62</v>
      </c>
      <c r="E158" s="67">
        <v>3</v>
      </c>
      <c r="F158" s="68"/>
      <c r="G158" s="65"/>
      <c r="H158" s="47"/>
      <c r="I158" s="65"/>
      <c r="J158" s="93"/>
      <c r="K158" s="48"/>
      <c r="L158" s="49"/>
      <c r="M158" s="47"/>
      <c r="N158" s="47"/>
      <c r="O158" s="47"/>
      <c r="P158" s="48"/>
      <c r="R158" s="1" t="s">
        <v>237</v>
      </c>
    </row>
    <row r="159" spans="1:18" ht="22.5" x14ac:dyDescent="0.2">
      <c r="A159" s="37">
        <v>148</v>
      </c>
      <c r="B159" s="38"/>
      <c r="C159" s="46" t="s">
        <v>235</v>
      </c>
      <c r="D159" s="24" t="s">
        <v>62</v>
      </c>
      <c r="E159" s="67">
        <v>1</v>
      </c>
      <c r="F159" s="68"/>
      <c r="G159" s="65"/>
      <c r="H159" s="47"/>
      <c r="I159" s="65"/>
      <c r="J159" s="93"/>
      <c r="K159" s="48"/>
      <c r="L159" s="49"/>
      <c r="M159" s="47"/>
      <c r="N159" s="47"/>
      <c r="O159" s="47"/>
      <c r="P159" s="48"/>
    </row>
    <row r="160" spans="1:18" ht="33.75" x14ac:dyDescent="0.2">
      <c r="A160" s="61">
        <v>149</v>
      </c>
      <c r="B160" s="38"/>
      <c r="C160" s="46" t="s">
        <v>177</v>
      </c>
      <c r="D160" s="24" t="s">
        <v>80</v>
      </c>
      <c r="E160" s="67">
        <v>1</v>
      </c>
      <c r="F160" s="68"/>
      <c r="G160" s="65"/>
      <c r="H160" s="47"/>
      <c r="I160" s="65"/>
      <c r="J160" s="93"/>
      <c r="K160" s="48"/>
      <c r="L160" s="49"/>
      <c r="M160" s="47"/>
      <c r="N160" s="47"/>
      <c r="O160" s="47"/>
      <c r="P160" s="48"/>
    </row>
    <row r="161" spans="1:16" ht="12" thickBot="1" x14ac:dyDescent="0.25">
      <c r="A161" s="37">
        <v>150</v>
      </c>
      <c r="B161" s="38"/>
      <c r="C161" s="46" t="s">
        <v>239</v>
      </c>
      <c r="D161" s="24" t="s">
        <v>146</v>
      </c>
      <c r="E161" s="67">
        <v>42.4</v>
      </c>
      <c r="F161" s="68"/>
      <c r="G161" s="65"/>
      <c r="H161" s="47"/>
      <c r="I161" s="65"/>
      <c r="J161" s="93"/>
      <c r="K161" s="48"/>
      <c r="L161" s="49"/>
      <c r="M161" s="47"/>
      <c r="N161" s="47"/>
      <c r="O161" s="47"/>
      <c r="P161" s="48"/>
    </row>
    <row r="162" spans="1:16" ht="12" thickBot="1" x14ac:dyDescent="0.25">
      <c r="A162" s="163" t="s">
        <v>266</v>
      </c>
      <c r="B162" s="164"/>
      <c r="C162" s="164"/>
      <c r="D162" s="164"/>
      <c r="E162" s="164"/>
      <c r="F162" s="164"/>
      <c r="G162" s="164"/>
      <c r="H162" s="164"/>
      <c r="I162" s="164"/>
      <c r="J162" s="164"/>
      <c r="K162" s="165"/>
      <c r="L162" s="69">
        <f>SUM(L14:L161)</f>
        <v>0</v>
      </c>
      <c r="M162" s="70">
        <f>SUM(M14:M161)</f>
        <v>0</v>
      </c>
      <c r="N162" s="70">
        <f>SUM(N14:N161)</f>
        <v>0</v>
      </c>
      <c r="O162" s="70">
        <f>SUM(O14:O161)</f>
        <v>0</v>
      </c>
      <c r="P162" s="71">
        <f>SUM(P14:P161)</f>
        <v>0</v>
      </c>
    </row>
    <row r="163" spans="1:16" x14ac:dyDescent="0.2">
      <c r="A163" s="16"/>
      <c r="B163" s="16"/>
      <c r="C163" s="16"/>
      <c r="D163" s="16"/>
      <c r="E163" s="16"/>
      <c r="F163" s="16"/>
      <c r="G163" s="16"/>
      <c r="H163" s="16"/>
      <c r="I163" s="16"/>
      <c r="J163" s="16"/>
      <c r="K163" s="16"/>
      <c r="L163" s="16"/>
      <c r="M163" s="16"/>
      <c r="N163" s="16"/>
      <c r="O163" s="16"/>
      <c r="P163" s="16"/>
    </row>
    <row r="164" spans="1:16" x14ac:dyDescent="0.2">
      <c r="A164" s="16"/>
      <c r="B164" s="16"/>
      <c r="C164" s="16"/>
      <c r="D164" s="16"/>
      <c r="E164" s="16"/>
      <c r="F164" s="16"/>
      <c r="G164" s="16"/>
      <c r="H164" s="16"/>
      <c r="I164" s="16"/>
      <c r="J164" s="16"/>
      <c r="K164" s="16"/>
      <c r="L164" s="16"/>
      <c r="M164" s="16"/>
      <c r="N164" s="16"/>
      <c r="O164" s="16"/>
      <c r="P164" s="16"/>
    </row>
    <row r="165" spans="1:16" x14ac:dyDescent="0.2">
      <c r="A165" s="1" t="s">
        <v>14</v>
      </c>
      <c r="B165" s="16"/>
      <c r="C165" s="162">
        <f>'Kops a'!C28:H28</f>
        <v>0</v>
      </c>
      <c r="D165" s="162"/>
      <c r="E165" s="162"/>
      <c r="F165" s="162"/>
      <c r="G165" s="162"/>
      <c r="H165" s="162"/>
      <c r="I165" s="16"/>
      <c r="J165" s="16"/>
      <c r="K165" s="16"/>
      <c r="L165" s="16"/>
      <c r="M165" s="16"/>
      <c r="N165" s="16"/>
      <c r="O165" s="16"/>
      <c r="P165" s="16"/>
    </row>
    <row r="166" spans="1:16" x14ac:dyDescent="0.2">
      <c r="A166" s="16"/>
      <c r="B166" s="16"/>
      <c r="C166" s="114" t="s">
        <v>15</v>
      </c>
      <c r="D166" s="114"/>
      <c r="E166" s="114"/>
      <c r="F166" s="114"/>
      <c r="G166" s="114"/>
      <c r="H166" s="114"/>
      <c r="I166" s="16"/>
      <c r="J166" s="16"/>
      <c r="K166" s="16"/>
      <c r="L166" s="16"/>
      <c r="M166" s="16"/>
      <c r="N166" s="16"/>
      <c r="O166" s="16"/>
      <c r="P166" s="16"/>
    </row>
    <row r="167" spans="1:16" x14ac:dyDescent="0.2">
      <c r="A167" s="16"/>
      <c r="B167" s="16"/>
      <c r="C167" s="16"/>
      <c r="D167" s="16"/>
      <c r="E167" s="16"/>
      <c r="F167" s="16"/>
      <c r="G167" s="16"/>
      <c r="H167" s="16"/>
      <c r="I167" s="16"/>
      <c r="J167" s="16"/>
      <c r="K167" s="16"/>
      <c r="L167" s="16"/>
      <c r="M167" s="16"/>
      <c r="N167" s="16"/>
      <c r="O167" s="16"/>
      <c r="P167" s="16"/>
    </row>
    <row r="168" spans="1:16" x14ac:dyDescent="0.2">
      <c r="A168" s="84" t="str">
        <f>'Kops a'!A31</f>
        <v xml:space="preserve">Tāme sastādīta </v>
      </c>
      <c r="B168" s="85"/>
      <c r="C168" s="85"/>
      <c r="D168" s="85"/>
      <c r="E168" s="16"/>
      <c r="F168" s="16"/>
      <c r="G168" s="16"/>
      <c r="H168" s="16"/>
      <c r="I168" s="16"/>
      <c r="J168" s="16"/>
      <c r="K168" s="16"/>
      <c r="L168" s="16"/>
      <c r="M168" s="16"/>
      <c r="N168" s="16"/>
      <c r="O168" s="16"/>
      <c r="P168" s="16"/>
    </row>
    <row r="169" spans="1:16" x14ac:dyDescent="0.2">
      <c r="A169" s="16"/>
      <c r="B169" s="16"/>
      <c r="C169" s="16"/>
      <c r="D169" s="16"/>
      <c r="E169" s="16"/>
      <c r="F169" s="16"/>
      <c r="G169" s="16"/>
      <c r="H169" s="16"/>
      <c r="I169" s="16"/>
      <c r="J169" s="16"/>
      <c r="K169" s="16"/>
      <c r="L169" s="16"/>
      <c r="M169" s="16"/>
      <c r="N169" s="16"/>
      <c r="O169" s="16"/>
      <c r="P169" s="16"/>
    </row>
    <row r="170" spans="1:16" x14ac:dyDescent="0.2">
      <c r="A170" s="1" t="s">
        <v>37</v>
      </c>
      <c r="B170" s="16"/>
      <c r="C170" s="162">
        <f>'Kops a'!C33:H33</f>
        <v>0</v>
      </c>
      <c r="D170" s="162"/>
      <c r="E170" s="162"/>
      <c r="F170" s="162"/>
      <c r="G170" s="162"/>
      <c r="H170" s="162"/>
      <c r="I170" s="16"/>
      <c r="J170" s="16"/>
      <c r="K170" s="16"/>
      <c r="L170" s="16"/>
      <c r="M170" s="16"/>
      <c r="N170" s="16"/>
      <c r="O170" s="16"/>
      <c r="P170" s="16"/>
    </row>
    <row r="171" spans="1:16" x14ac:dyDescent="0.2">
      <c r="A171" s="16"/>
      <c r="B171" s="16"/>
      <c r="C171" s="114" t="s">
        <v>15</v>
      </c>
      <c r="D171" s="114"/>
      <c r="E171" s="114"/>
      <c r="F171" s="114"/>
      <c r="G171" s="114"/>
      <c r="H171" s="114"/>
      <c r="I171" s="16"/>
      <c r="J171" s="16"/>
      <c r="K171" s="16"/>
      <c r="L171" s="16"/>
      <c r="M171" s="16"/>
      <c r="N171" s="16"/>
      <c r="O171" s="16"/>
      <c r="P171" s="16"/>
    </row>
    <row r="172" spans="1:16" x14ac:dyDescent="0.2">
      <c r="A172" s="16"/>
      <c r="B172" s="16"/>
      <c r="C172" s="16"/>
      <c r="D172" s="16"/>
      <c r="E172" s="16"/>
      <c r="F172" s="16"/>
      <c r="G172" s="16"/>
      <c r="H172" s="16"/>
      <c r="I172" s="16"/>
      <c r="J172" s="16"/>
      <c r="K172" s="16"/>
      <c r="L172" s="16"/>
      <c r="M172" s="16"/>
      <c r="N172" s="16"/>
      <c r="O172" s="16"/>
      <c r="P172" s="16"/>
    </row>
    <row r="173" spans="1:16" x14ac:dyDescent="0.2">
      <c r="A173" s="84" t="s">
        <v>54</v>
      </c>
      <c r="B173" s="85"/>
      <c r="C173" s="89">
        <f>'Kops a'!C36</f>
        <v>0</v>
      </c>
      <c r="D173" s="50"/>
      <c r="E173" s="16"/>
      <c r="F173" s="16"/>
      <c r="G173" s="16"/>
      <c r="H173" s="16"/>
      <c r="I173" s="16"/>
      <c r="J173" s="16"/>
      <c r="K173" s="16"/>
      <c r="L173" s="16"/>
      <c r="M173" s="16"/>
      <c r="N173" s="16"/>
      <c r="O173" s="16"/>
      <c r="P173" s="16"/>
    </row>
    <row r="174" spans="1:16" x14ac:dyDescent="0.2">
      <c r="A174" s="16"/>
      <c r="B174" s="16"/>
      <c r="C174" s="16"/>
      <c r="D174" s="16"/>
      <c r="E174" s="16"/>
      <c r="F174" s="16"/>
      <c r="G174" s="16"/>
      <c r="H174" s="16"/>
      <c r="I174" s="16"/>
      <c r="J174" s="16"/>
      <c r="K174" s="16"/>
      <c r="L174" s="16"/>
      <c r="M174" s="16"/>
      <c r="N174" s="16"/>
      <c r="O174" s="16"/>
      <c r="P174" s="16"/>
    </row>
  </sheetData>
  <mergeCells count="22">
    <mergeCell ref="C2:I2"/>
    <mergeCell ref="C3:I3"/>
    <mergeCell ref="C4:I4"/>
    <mergeCell ref="A9:F9"/>
    <mergeCell ref="F12:K12"/>
    <mergeCell ref="J9:M9"/>
    <mergeCell ref="L12:P12"/>
    <mergeCell ref="A12:A13"/>
    <mergeCell ref="B12:B13"/>
    <mergeCell ref="C12:C13"/>
    <mergeCell ref="D12:D13"/>
    <mergeCell ref="N9:O9"/>
    <mergeCell ref="D5:L5"/>
    <mergeCell ref="D6:L6"/>
    <mergeCell ref="D7:L7"/>
    <mergeCell ref="D8:L8"/>
    <mergeCell ref="E12:E13"/>
    <mergeCell ref="C170:H170"/>
    <mergeCell ref="C171:H171"/>
    <mergeCell ref="C165:H165"/>
    <mergeCell ref="C166:H166"/>
    <mergeCell ref="A162:K162"/>
  </mergeCells>
  <phoneticPr fontId="9" type="noConversion"/>
  <conditionalFormatting sqref="I33:I42 B45:G46 I45:I46 B47:E47 B48:G48 I48:J48 I50:J50 B50:G50 B49:E49 B56 D56:G56 I74:J74 B74:G74 B92:G92 B91 D91:G91 B93 D93:G93 B101:G102 I101:J102 B76:D76 I106:J106 B106:G106 B108:G108 I108:J108 B104:G104 B80:G80 B122:G125 I122:J128 I129:I130 I132:J142 B94:G94 B99:G99 B97:B98 B115 B79 B126:F130 B59:G59 I56:J56 F76:G76 E81 D79:G79 I76:J76 E60:E62 D97:G97 I91:J94 I99:J99 D98:E98 B161:G161 I161:J161 I147:J159 B110:G114 D115:G115 I110:J120 G126:G131 J127:J131 B116:G120 B132:G142 B147:G147 A14:G15 I14:J16 I29:J32 B29:G42 I27:I28 B27:F28 I104:J104 B17:E17 B16:G16 B19:F25 J19:J28 I19:I25 G19:G28 I79:J80 I96:J97 B96:G96 I59:J59 A16:A161 B151:G159 B148:B150 D148:G150">
    <cfRule type="cellIs" dxfId="228" priority="216" operator="equal">
      <formula>0</formula>
    </cfRule>
  </conditionalFormatting>
  <conditionalFormatting sqref="N9:O9 H48 K48:P48 K50:P50 L49:P49 H50 K74:P74 H74 K101:P102 H101:H102 H106 K106:P106 K108:P108 H108 K137:P142 K56:P56 H56 H76 K76:P76 H91:H94 K99:P99 H99 K91:P94 K161:P161 H161 H147:H159 K147:P159 H110:H120 K110:P120 H122:H142 K122:K136 L121:P136 H14:H16 H104 K104:P104 H19:H42 K19:P42 K79:P80 H79:H80 K96:P97 H96:H97 K14:P16 H59 K59:P59">
    <cfRule type="cellIs" dxfId="227" priority="214" operator="equal">
      <formula>0</formula>
    </cfRule>
  </conditionalFormatting>
  <conditionalFormatting sqref="A9:F9">
    <cfRule type="containsText" dxfId="226" priority="212"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25" priority="211" operator="equal">
      <formula>0</formula>
    </cfRule>
  </conditionalFormatting>
  <conditionalFormatting sqref="O10:P10">
    <cfRule type="cellIs" dxfId="224" priority="210" operator="equal">
      <formula>"20__. gada __. _________"</formula>
    </cfRule>
  </conditionalFormatting>
  <conditionalFormatting sqref="A162:K162">
    <cfRule type="containsText" dxfId="223" priority="208" operator="containsText" text="Tiešās izmaksas kopā, t. sk. darba devēja sociālais nodoklis __.__% ">
      <formula>NOT(ISERROR(SEARCH("Tiešās izmaksas kopā, t. sk. darba devēja sociālais nodoklis __.__% ",A162)))</formula>
    </cfRule>
  </conditionalFormatting>
  <conditionalFormatting sqref="C170:H170">
    <cfRule type="cellIs" dxfId="222" priority="205" operator="equal">
      <formula>0</formula>
    </cfRule>
  </conditionalFormatting>
  <conditionalFormatting sqref="C165:H165">
    <cfRule type="cellIs" dxfId="221" priority="204" operator="equal">
      <formula>0</formula>
    </cfRule>
  </conditionalFormatting>
  <conditionalFormatting sqref="L162:P162 K45:P46 H45:H46 L47:P47">
    <cfRule type="cellIs" dxfId="220" priority="203" operator="equal">
      <formula>0</formula>
    </cfRule>
  </conditionalFormatting>
  <conditionalFormatting sqref="C4:I4">
    <cfRule type="cellIs" dxfId="219" priority="202" operator="equal">
      <formula>0</formula>
    </cfRule>
  </conditionalFormatting>
  <conditionalFormatting sqref="D5:L8">
    <cfRule type="cellIs" dxfId="218" priority="200" operator="equal">
      <formula>0</formula>
    </cfRule>
  </conditionalFormatting>
  <conditionalFormatting sqref="C170:H170 C173 C165:H165">
    <cfRule type="cellIs" dxfId="217" priority="199" operator="equal">
      <formula>0</formula>
    </cfRule>
  </conditionalFormatting>
  <conditionalFormatting sqref="D1">
    <cfRule type="cellIs" dxfId="216" priority="198" operator="equal">
      <formula>0</formula>
    </cfRule>
  </conditionalFormatting>
  <conditionalFormatting sqref="J33:J42 J45:J46">
    <cfRule type="cellIs" dxfId="215" priority="197" operator="equal">
      <formula>0</formula>
    </cfRule>
  </conditionalFormatting>
  <conditionalFormatting sqref="I43 B43:G43">
    <cfRule type="cellIs" dxfId="214" priority="196" operator="equal">
      <formula>0</formula>
    </cfRule>
  </conditionalFormatting>
  <conditionalFormatting sqref="H43 K43:P43">
    <cfRule type="cellIs" dxfId="213" priority="195" operator="equal">
      <formula>0</formula>
    </cfRule>
  </conditionalFormatting>
  <conditionalFormatting sqref="J43">
    <cfRule type="cellIs" dxfId="212" priority="194" operator="equal">
      <formula>0</formula>
    </cfRule>
  </conditionalFormatting>
  <conditionalFormatting sqref="I44 B44:G44">
    <cfRule type="cellIs" dxfId="211" priority="193" operator="equal">
      <formula>0</formula>
    </cfRule>
  </conditionalFormatting>
  <conditionalFormatting sqref="H44 K44:P44">
    <cfRule type="cellIs" dxfId="210" priority="192" operator="equal">
      <formula>0</formula>
    </cfRule>
  </conditionalFormatting>
  <conditionalFormatting sqref="J44">
    <cfRule type="cellIs" dxfId="209" priority="191" operator="equal">
      <formula>0</formula>
    </cfRule>
  </conditionalFormatting>
  <conditionalFormatting sqref="I47 F47:G47">
    <cfRule type="cellIs" dxfId="208" priority="190" operator="equal">
      <formula>0</formula>
    </cfRule>
  </conditionalFormatting>
  <conditionalFormatting sqref="H47 K47">
    <cfRule type="cellIs" dxfId="207" priority="189" operator="equal">
      <formula>0</formula>
    </cfRule>
  </conditionalFormatting>
  <conditionalFormatting sqref="J47">
    <cfRule type="cellIs" dxfId="206" priority="188" operator="equal">
      <formula>0</formula>
    </cfRule>
  </conditionalFormatting>
  <conditionalFormatting sqref="I49 F49:G49">
    <cfRule type="cellIs" dxfId="205" priority="187" operator="equal">
      <formula>0</formula>
    </cfRule>
  </conditionalFormatting>
  <conditionalFormatting sqref="H49 K49">
    <cfRule type="cellIs" dxfId="204" priority="186" operator="equal">
      <formula>0</formula>
    </cfRule>
  </conditionalFormatting>
  <conditionalFormatting sqref="J49">
    <cfRule type="cellIs" dxfId="203" priority="185" operator="equal">
      <formula>0</formula>
    </cfRule>
  </conditionalFormatting>
  <conditionalFormatting sqref="B51:G51 I51:I52 B54:G54 I54:J54 B52:E53 F52:G52 B55:E55">
    <cfRule type="cellIs" dxfId="202" priority="184" operator="equal">
      <formula>0</formula>
    </cfRule>
  </conditionalFormatting>
  <conditionalFormatting sqref="H54 K54:P54 L55:P55">
    <cfRule type="cellIs" dxfId="201" priority="183" operator="equal">
      <formula>0</formula>
    </cfRule>
  </conditionalFormatting>
  <conditionalFormatting sqref="K51:P52 H51:H52 L53:P53">
    <cfRule type="cellIs" dxfId="200" priority="182" operator="equal">
      <formula>0</formula>
    </cfRule>
  </conditionalFormatting>
  <conditionalFormatting sqref="J51:J52">
    <cfRule type="cellIs" dxfId="199" priority="181" operator="equal">
      <formula>0</formula>
    </cfRule>
  </conditionalFormatting>
  <conditionalFormatting sqref="I53 F53:G53">
    <cfRule type="cellIs" dxfId="198" priority="180" operator="equal">
      <formula>0</formula>
    </cfRule>
  </conditionalFormatting>
  <conditionalFormatting sqref="H53 K53">
    <cfRule type="cellIs" dxfId="197" priority="179" operator="equal">
      <formula>0</formula>
    </cfRule>
  </conditionalFormatting>
  <conditionalFormatting sqref="J53">
    <cfRule type="cellIs" dxfId="196" priority="178" operator="equal">
      <formula>0</formula>
    </cfRule>
  </conditionalFormatting>
  <conditionalFormatting sqref="I55 F55:G55">
    <cfRule type="cellIs" dxfId="195" priority="177" operator="equal">
      <formula>0</formula>
    </cfRule>
  </conditionalFormatting>
  <conditionalFormatting sqref="H55 K55">
    <cfRule type="cellIs" dxfId="194" priority="176" operator="equal">
      <formula>0</formula>
    </cfRule>
  </conditionalFormatting>
  <conditionalFormatting sqref="J55">
    <cfRule type="cellIs" dxfId="193" priority="175" operator="equal">
      <formula>0</formula>
    </cfRule>
  </conditionalFormatting>
  <conditionalFormatting sqref="C56">
    <cfRule type="cellIs" dxfId="192" priority="174" operator="equal">
      <formula>0</formula>
    </cfRule>
  </conditionalFormatting>
  <conditionalFormatting sqref="I131 B131:F131">
    <cfRule type="cellIs" dxfId="191" priority="173" operator="equal">
      <formula>0</formula>
    </cfRule>
  </conditionalFormatting>
  <conditionalFormatting sqref="I143:J143 B143 F143:G143">
    <cfRule type="cellIs" dxfId="190" priority="169" operator="equal">
      <formula>0</formula>
    </cfRule>
  </conditionalFormatting>
  <conditionalFormatting sqref="K143:P143 H143">
    <cfRule type="cellIs" dxfId="189" priority="168" operator="equal">
      <formula>0</formula>
    </cfRule>
  </conditionalFormatting>
  <conditionalFormatting sqref="I61:J61 B60:D62 F61:G61">
    <cfRule type="cellIs" dxfId="188" priority="167" operator="equal">
      <formula>0</formula>
    </cfRule>
  </conditionalFormatting>
  <conditionalFormatting sqref="H61 K61:P61 L62:P62">
    <cfRule type="cellIs" dxfId="187" priority="166" operator="equal">
      <formula>0</formula>
    </cfRule>
  </conditionalFormatting>
  <conditionalFormatting sqref="L60:P60">
    <cfRule type="cellIs" dxfId="186" priority="165" operator="equal">
      <formula>0</formula>
    </cfRule>
  </conditionalFormatting>
  <conditionalFormatting sqref="I60 F60:G60">
    <cfRule type="cellIs" dxfId="185" priority="163" operator="equal">
      <formula>0</formula>
    </cfRule>
  </conditionalFormatting>
  <conditionalFormatting sqref="H60 K60">
    <cfRule type="cellIs" dxfId="184" priority="162" operator="equal">
      <formula>0</formula>
    </cfRule>
  </conditionalFormatting>
  <conditionalFormatting sqref="J60">
    <cfRule type="cellIs" dxfId="183" priority="161" operator="equal">
      <formula>0</formula>
    </cfRule>
  </conditionalFormatting>
  <conditionalFormatting sqref="I62 F62:G62">
    <cfRule type="cellIs" dxfId="182" priority="160" operator="equal">
      <formula>0</formula>
    </cfRule>
  </conditionalFormatting>
  <conditionalFormatting sqref="H62 K62">
    <cfRule type="cellIs" dxfId="181" priority="159" operator="equal">
      <formula>0</formula>
    </cfRule>
  </conditionalFormatting>
  <conditionalFormatting sqref="J62">
    <cfRule type="cellIs" dxfId="180" priority="158" operator="equal">
      <formula>0</formula>
    </cfRule>
  </conditionalFormatting>
  <conditionalFormatting sqref="B65 D65:G65 I65:J65">
    <cfRule type="cellIs" dxfId="179" priority="149" operator="equal">
      <formula>0</formula>
    </cfRule>
  </conditionalFormatting>
  <conditionalFormatting sqref="H65 K65:P65">
    <cfRule type="cellIs" dxfId="178" priority="148" operator="equal">
      <formula>0</formula>
    </cfRule>
  </conditionalFormatting>
  <conditionalFormatting sqref="C65">
    <cfRule type="cellIs" dxfId="177" priority="147" operator="equal">
      <formula>0</formula>
    </cfRule>
  </conditionalFormatting>
  <conditionalFormatting sqref="B66:G66 I66">
    <cfRule type="cellIs" dxfId="176" priority="146" operator="equal">
      <formula>0</formula>
    </cfRule>
  </conditionalFormatting>
  <conditionalFormatting sqref="K66:P66 H66">
    <cfRule type="cellIs" dxfId="175" priority="145" operator="equal">
      <formula>0</formula>
    </cfRule>
  </conditionalFormatting>
  <conditionalFormatting sqref="J66">
    <cfRule type="cellIs" dxfId="174" priority="144" operator="equal">
      <formula>0</formula>
    </cfRule>
  </conditionalFormatting>
  <conditionalFormatting sqref="B67:E67">
    <cfRule type="cellIs" dxfId="173" priority="143" operator="equal">
      <formula>0</formula>
    </cfRule>
  </conditionalFormatting>
  <conditionalFormatting sqref="L67:P67">
    <cfRule type="cellIs" dxfId="172" priority="142" operator="equal">
      <formula>0</formula>
    </cfRule>
  </conditionalFormatting>
  <conditionalFormatting sqref="I67 F67:G67">
    <cfRule type="cellIs" dxfId="171" priority="141" operator="equal">
      <formula>0</formula>
    </cfRule>
  </conditionalFormatting>
  <conditionalFormatting sqref="H67 K67">
    <cfRule type="cellIs" dxfId="170" priority="140" operator="equal">
      <formula>0</formula>
    </cfRule>
  </conditionalFormatting>
  <conditionalFormatting sqref="J67">
    <cfRule type="cellIs" dxfId="169" priority="139" operator="equal">
      <formula>0</formula>
    </cfRule>
  </conditionalFormatting>
  <conditionalFormatting sqref="B68 D68:G68 I68:J68">
    <cfRule type="cellIs" dxfId="168" priority="138" operator="equal">
      <formula>0</formula>
    </cfRule>
  </conditionalFormatting>
  <conditionalFormatting sqref="H68 K68:P68">
    <cfRule type="cellIs" dxfId="167" priority="137" operator="equal">
      <formula>0</formula>
    </cfRule>
  </conditionalFormatting>
  <conditionalFormatting sqref="C68">
    <cfRule type="cellIs" dxfId="166" priority="136" operator="equal">
      <formula>0</formula>
    </cfRule>
  </conditionalFormatting>
  <conditionalFormatting sqref="I69:I70 I72:J72 F72:G72 B69:G70 B71:E73">
    <cfRule type="cellIs" dxfId="165" priority="135" operator="equal">
      <formula>0</formula>
    </cfRule>
  </conditionalFormatting>
  <conditionalFormatting sqref="H72 K72:P72 L73:P73">
    <cfRule type="cellIs" dxfId="164" priority="134" operator="equal">
      <formula>0</formula>
    </cfRule>
  </conditionalFormatting>
  <conditionalFormatting sqref="K69:P70 H69:H70 L71:P71">
    <cfRule type="cellIs" dxfId="163" priority="133" operator="equal">
      <formula>0</formula>
    </cfRule>
  </conditionalFormatting>
  <conditionalFormatting sqref="J69:J70">
    <cfRule type="cellIs" dxfId="162" priority="132" operator="equal">
      <formula>0</formula>
    </cfRule>
  </conditionalFormatting>
  <conditionalFormatting sqref="I71 F71:G71">
    <cfRule type="cellIs" dxfId="161" priority="131" operator="equal">
      <formula>0</formula>
    </cfRule>
  </conditionalFormatting>
  <conditionalFormatting sqref="H71 K71">
    <cfRule type="cellIs" dxfId="160" priority="130" operator="equal">
      <formula>0</formula>
    </cfRule>
  </conditionalFormatting>
  <conditionalFormatting sqref="J71">
    <cfRule type="cellIs" dxfId="159" priority="129" operator="equal">
      <formula>0</formula>
    </cfRule>
  </conditionalFormatting>
  <conditionalFormatting sqref="I73 F73:G73">
    <cfRule type="cellIs" dxfId="158" priority="128" operator="equal">
      <formula>0</formula>
    </cfRule>
  </conditionalFormatting>
  <conditionalFormatting sqref="H73 K73">
    <cfRule type="cellIs" dxfId="157" priority="127" operator="equal">
      <formula>0</formula>
    </cfRule>
  </conditionalFormatting>
  <conditionalFormatting sqref="J73">
    <cfRule type="cellIs" dxfId="156" priority="126" operator="equal">
      <formula>0</formula>
    </cfRule>
  </conditionalFormatting>
  <conditionalFormatting sqref="I145:J145 B145:G145">
    <cfRule type="cellIs" dxfId="155" priority="125" operator="equal">
      <formula>0</formula>
    </cfRule>
  </conditionalFormatting>
  <conditionalFormatting sqref="K145:P145 H145">
    <cfRule type="cellIs" dxfId="154" priority="124" operator="equal">
      <formula>0</formula>
    </cfRule>
  </conditionalFormatting>
  <conditionalFormatting sqref="I146:J146 B146:G146">
    <cfRule type="cellIs" dxfId="153" priority="121" operator="equal">
      <formula>0</formula>
    </cfRule>
  </conditionalFormatting>
  <conditionalFormatting sqref="K146:P146 H146">
    <cfRule type="cellIs" dxfId="152" priority="120" operator="equal">
      <formula>0</formula>
    </cfRule>
  </conditionalFormatting>
  <conditionalFormatting sqref="C91">
    <cfRule type="cellIs" dxfId="151" priority="119" operator="equal">
      <formula>0</formula>
    </cfRule>
  </conditionalFormatting>
  <conditionalFormatting sqref="C93">
    <cfRule type="cellIs" dxfId="150" priority="118" operator="equal">
      <formula>0</formula>
    </cfRule>
  </conditionalFormatting>
  <conditionalFormatting sqref="I26 B26:F26">
    <cfRule type="cellIs" dxfId="149" priority="117" operator="equal">
      <formula>0</formula>
    </cfRule>
  </conditionalFormatting>
  <conditionalFormatting sqref="I82:J82 B82:G82 B83 E83:F83 I83">
    <cfRule type="cellIs" dxfId="148" priority="115" operator="equal">
      <formula>0</formula>
    </cfRule>
  </conditionalFormatting>
  <conditionalFormatting sqref="K82 H82">
    <cfRule type="cellIs" dxfId="147" priority="114" operator="equal">
      <formula>0</formula>
    </cfRule>
  </conditionalFormatting>
  <conditionalFormatting sqref="I81:J81 B81 F81:G81 D81">
    <cfRule type="cellIs" dxfId="146" priority="113" operator="equal">
      <formula>0</formula>
    </cfRule>
  </conditionalFormatting>
  <conditionalFormatting sqref="H81 K81:P81 L82:P84 L87:P90">
    <cfRule type="cellIs" dxfId="145" priority="112" operator="equal">
      <formula>0</formula>
    </cfRule>
  </conditionalFormatting>
  <conditionalFormatting sqref="B84:E84 B87:B89 D87:E89">
    <cfRule type="cellIs" dxfId="144" priority="111" operator="equal">
      <formula>0</formula>
    </cfRule>
  </conditionalFormatting>
  <conditionalFormatting sqref="K83:K84 K87:K89">
    <cfRule type="cellIs" dxfId="143" priority="110" operator="equal">
      <formula>0</formula>
    </cfRule>
  </conditionalFormatting>
  <conditionalFormatting sqref="B90:E90">
    <cfRule type="cellIs" dxfId="142" priority="109" operator="equal">
      <formula>0</formula>
    </cfRule>
  </conditionalFormatting>
  <conditionalFormatting sqref="K90">
    <cfRule type="cellIs" dxfId="141" priority="108" operator="equal">
      <formula>0</formula>
    </cfRule>
  </conditionalFormatting>
  <conditionalFormatting sqref="I100:J100 B100 D100:G100">
    <cfRule type="cellIs" dxfId="140" priority="107" operator="equal">
      <formula>0</formula>
    </cfRule>
  </conditionalFormatting>
  <conditionalFormatting sqref="H100 K100:P100">
    <cfRule type="cellIs" dxfId="139" priority="106" operator="equal">
      <formula>0</formula>
    </cfRule>
  </conditionalFormatting>
  <conditionalFormatting sqref="C100">
    <cfRule type="cellIs" dxfId="138" priority="105" operator="equal">
      <formula>0</formula>
    </cfRule>
  </conditionalFormatting>
  <conditionalFormatting sqref="B75:G75 I75:J75 E76">
    <cfRule type="cellIs" dxfId="137" priority="104" operator="equal">
      <formula>0</formula>
    </cfRule>
  </conditionalFormatting>
  <conditionalFormatting sqref="H75 K75:P75">
    <cfRule type="cellIs" dxfId="136" priority="103" operator="equal">
      <formula>0</formula>
    </cfRule>
  </conditionalFormatting>
  <conditionalFormatting sqref="I105:J105 B105:G105">
    <cfRule type="cellIs" dxfId="135" priority="102" operator="equal">
      <formula>0</formula>
    </cfRule>
  </conditionalFormatting>
  <conditionalFormatting sqref="H105 K105:P105">
    <cfRule type="cellIs" dxfId="134" priority="101" operator="equal">
      <formula>0</formula>
    </cfRule>
  </conditionalFormatting>
  <conditionalFormatting sqref="I107:J107 B107 D107:G107">
    <cfRule type="cellIs" dxfId="133" priority="100" operator="equal">
      <formula>0</formula>
    </cfRule>
  </conditionalFormatting>
  <conditionalFormatting sqref="H107 K107:P107">
    <cfRule type="cellIs" dxfId="132" priority="99" operator="equal">
      <formula>0</formula>
    </cfRule>
  </conditionalFormatting>
  <conditionalFormatting sqref="C107">
    <cfRule type="cellIs" dxfId="131" priority="98" operator="equal">
      <formula>0</formula>
    </cfRule>
  </conditionalFormatting>
  <conditionalFormatting sqref="B109:E109">
    <cfRule type="cellIs" dxfId="130" priority="97" operator="equal">
      <formula>0</formula>
    </cfRule>
  </conditionalFormatting>
  <conditionalFormatting sqref="K109:P109">
    <cfRule type="cellIs" dxfId="129" priority="96" operator="equal">
      <formula>0</formula>
    </cfRule>
  </conditionalFormatting>
  <conditionalFormatting sqref="I121:J121 B121:G121">
    <cfRule type="cellIs" dxfId="128" priority="91" operator="equal">
      <formula>0</formula>
    </cfRule>
  </conditionalFormatting>
  <conditionalFormatting sqref="H121 K121">
    <cfRule type="cellIs" dxfId="127" priority="90" operator="equal">
      <formula>0</formula>
    </cfRule>
  </conditionalFormatting>
  <conditionalFormatting sqref="G83 J83 F84:G84 I84:J84 I87:J89 F87:G89">
    <cfRule type="cellIs" dxfId="126" priority="89" operator="equal">
      <formula>0</formula>
    </cfRule>
  </conditionalFormatting>
  <conditionalFormatting sqref="H83:H84 H87:H89">
    <cfRule type="cellIs" dxfId="125" priority="88" operator="equal">
      <formula>0</formula>
    </cfRule>
  </conditionalFormatting>
  <conditionalFormatting sqref="I90:J90 F90:G90">
    <cfRule type="cellIs" dxfId="124" priority="87" operator="equal">
      <formula>0</formula>
    </cfRule>
  </conditionalFormatting>
  <conditionalFormatting sqref="H90">
    <cfRule type="cellIs" dxfId="123" priority="86" operator="equal">
      <formula>0</formula>
    </cfRule>
  </conditionalFormatting>
  <conditionalFormatting sqref="I109:J109 F109:G109">
    <cfRule type="cellIs" dxfId="122" priority="85" operator="equal">
      <formula>0</formula>
    </cfRule>
  </conditionalFormatting>
  <conditionalFormatting sqref="H109">
    <cfRule type="cellIs" dxfId="121" priority="84" operator="equal">
      <formula>0</formula>
    </cfRule>
  </conditionalFormatting>
  <conditionalFormatting sqref="C97">
    <cfRule type="cellIs" dxfId="120" priority="79" operator="equal">
      <formula>0</formula>
    </cfRule>
  </conditionalFormatting>
  <conditionalFormatting sqref="C98">
    <cfRule type="cellIs" dxfId="119" priority="78" operator="equal">
      <formula>0</formula>
    </cfRule>
  </conditionalFormatting>
  <conditionalFormatting sqref="C115">
    <cfRule type="cellIs" dxfId="118" priority="76" operator="equal">
      <formula>0</formula>
    </cfRule>
  </conditionalFormatting>
  <conditionalFormatting sqref="C83">
    <cfRule type="cellIs" dxfId="117" priority="73" operator="equal">
      <formula>0</formula>
    </cfRule>
  </conditionalFormatting>
  <conditionalFormatting sqref="D83">
    <cfRule type="cellIs" dxfId="116" priority="74" operator="equal">
      <formula>0</formula>
    </cfRule>
  </conditionalFormatting>
  <conditionalFormatting sqref="C89">
    <cfRule type="cellIs" dxfId="115" priority="72" operator="equal">
      <formula>0</formula>
    </cfRule>
  </conditionalFormatting>
  <conditionalFormatting sqref="C79">
    <cfRule type="cellIs" dxfId="114" priority="71" operator="equal">
      <formula>0</formula>
    </cfRule>
  </conditionalFormatting>
  <conditionalFormatting sqref="C88">
    <cfRule type="cellIs" dxfId="113" priority="70" operator="equal">
      <formula>0</formula>
    </cfRule>
  </conditionalFormatting>
  <conditionalFormatting sqref="C87">
    <cfRule type="cellIs" dxfId="112" priority="69" operator="equal">
      <formula>0</formula>
    </cfRule>
  </conditionalFormatting>
  <conditionalFormatting sqref="L98:P98">
    <cfRule type="cellIs" dxfId="111" priority="68" operator="equal">
      <formula>0</formula>
    </cfRule>
  </conditionalFormatting>
  <conditionalFormatting sqref="K98">
    <cfRule type="cellIs" dxfId="110" priority="67" operator="equal">
      <formula>0</formula>
    </cfRule>
  </conditionalFormatting>
  <conditionalFormatting sqref="I98:J98 F98:G98">
    <cfRule type="cellIs" dxfId="109" priority="66" operator="equal">
      <formula>0</formula>
    </cfRule>
  </conditionalFormatting>
  <conditionalFormatting sqref="H98">
    <cfRule type="cellIs" dxfId="108" priority="65" operator="equal">
      <formula>0</formula>
    </cfRule>
  </conditionalFormatting>
  <conditionalFormatting sqref="B160:G160 I160:J160">
    <cfRule type="cellIs" dxfId="107" priority="64" operator="equal">
      <formula>0</formula>
    </cfRule>
  </conditionalFormatting>
  <conditionalFormatting sqref="K160:P160 H160">
    <cfRule type="cellIs" dxfId="106" priority="63" operator="equal">
      <formula>0</formula>
    </cfRule>
  </conditionalFormatting>
  <conditionalFormatting sqref="C81">
    <cfRule type="cellIs" dxfId="105" priority="62" operator="equal">
      <formula>0</formula>
    </cfRule>
  </conditionalFormatting>
  <conditionalFormatting sqref="B18:E18">
    <cfRule type="cellIs" dxfId="104" priority="61" operator="equal">
      <formula>0</formula>
    </cfRule>
  </conditionalFormatting>
  <conditionalFormatting sqref="B103">
    <cfRule type="cellIs" dxfId="103" priority="57" operator="equal">
      <formula>0</formula>
    </cfRule>
  </conditionalFormatting>
  <conditionalFormatting sqref="C103:E103">
    <cfRule type="cellIs" dxfId="102" priority="55" operator="equal">
      <formula>0</formula>
    </cfRule>
  </conditionalFormatting>
  <conditionalFormatting sqref="C143:E143">
    <cfRule type="cellIs" dxfId="101" priority="54" operator="equal">
      <formula>0</formula>
    </cfRule>
  </conditionalFormatting>
  <conditionalFormatting sqref="B144">
    <cfRule type="cellIs" dxfId="100" priority="52" operator="equal">
      <formula>0</formula>
    </cfRule>
  </conditionalFormatting>
  <conditionalFormatting sqref="C144:E144">
    <cfRule type="cellIs" dxfId="99" priority="50" operator="equal">
      <formula>0</formula>
    </cfRule>
  </conditionalFormatting>
  <conditionalFormatting sqref="F17:G18 I17:J18">
    <cfRule type="cellIs" dxfId="98" priority="49" operator="equal">
      <formula>0</formula>
    </cfRule>
  </conditionalFormatting>
  <conditionalFormatting sqref="K17:P18 H17:H18">
    <cfRule type="cellIs" dxfId="97" priority="48" operator="equal">
      <formula>0</formula>
    </cfRule>
  </conditionalFormatting>
  <conditionalFormatting sqref="K144:P144 H144">
    <cfRule type="cellIs" dxfId="96" priority="44" operator="equal">
      <formula>0</formula>
    </cfRule>
  </conditionalFormatting>
  <conditionalFormatting sqref="L103:P103">
    <cfRule type="cellIs" dxfId="95" priority="46" operator="equal">
      <formula>0</formula>
    </cfRule>
  </conditionalFormatting>
  <conditionalFormatting sqref="I144:J144 F144:G144">
    <cfRule type="cellIs" dxfId="94" priority="45" operator="equal">
      <formula>0</formula>
    </cfRule>
  </conditionalFormatting>
  <conditionalFormatting sqref="F85:G86 I85:J86">
    <cfRule type="cellIs" dxfId="93" priority="34" operator="equal">
      <formula>0</formula>
    </cfRule>
  </conditionalFormatting>
  <conditionalFormatting sqref="B85:B86">
    <cfRule type="cellIs" dxfId="92" priority="41" operator="equal">
      <formula>0</formula>
    </cfRule>
  </conditionalFormatting>
  <conditionalFormatting sqref="C86:E86">
    <cfRule type="cellIs" dxfId="91" priority="40" operator="equal">
      <formula>0</formula>
    </cfRule>
  </conditionalFormatting>
  <conditionalFormatting sqref="D85">
    <cfRule type="cellIs" dxfId="90" priority="37" operator="equal">
      <formula>0</formula>
    </cfRule>
  </conditionalFormatting>
  <conditionalFormatting sqref="C85">
    <cfRule type="cellIs" dxfId="89" priority="39" operator="equal">
      <formula>0</formula>
    </cfRule>
  </conditionalFormatting>
  <conditionalFormatting sqref="E85">
    <cfRule type="cellIs" dxfId="88" priority="38" operator="equal">
      <formula>0</formula>
    </cfRule>
  </conditionalFormatting>
  <conditionalFormatting sqref="L85:P86">
    <cfRule type="cellIs" dxfId="87" priority="36" operator="equal">
      <formula>0</formula>
    </cfRule>
  </conditionalFormatting>
  <conditionalFormatting sqref="K85:K86">
    <cfRule type="cellIs" dxfId="86" priority="35" operator="equal">
      <formula>0</formula>
    </cfRule>
  </conditionalFormatting>
  <conditionalFormatting sqref="H85:H86">
    <cfRule type="cellIs" dxfId="85" priority="33" operator="equal">
      <formula>0</formula>
    </cfRule>
  </conditionalFormatting>
  <conditionalFormatting sqref="B78:C78 B77">
    <cfRule type="cellIs" dxfId="84" priority="32" operator="equal">
      <formula>0</formula>
    </cfRule>
  </conditionalFormatting>
  <conditionalFormatting sqref="E78">
    <cfRule type="cellIs" dxfId="83" priority="30" operator="equal">
      <formula>0</formula>
    </cfRule>
  </conditionalFormatting>
  <conditionalFormatting sqref="D78">
    <cfRule type="cellIs" dxfId="82" priority="29" operator="equal">
      <formula>0</formula>
    </cfRule>
  </conditionalFormatting>
  <conditionalFormatting sqref="D77">
    <cfRule type="cellIs" dxfId="81" priority="26" operator="equal">
      <formula>0</formula>
    </cfRule>
  </conditionalFormatting>
  <conditionalFormatting sqref="C77">
    <cfRule type="cellIs" dxfId="80" priority="28" operator="equal">
      <formula>0</formula>
    </cfRule>
  </conditionalFormatting>
  <conditionalFormatting sqref="E77">
    <cfRule type="cellIs" dxfId="79" priority="27" operator="equal">
      <formula>0</formula>
    </cfRule>
  </conditionalFormatting>
  <conditionalFormatting sqref="F77:G78 I77:J78">
    <cfRule type="cellIs" dxfId="78" priority="25" operator="equal">
      <formula>0</formula>
    </cfRule>
  </conditionalFormatting>
  <conditionalFormatting sqref="H77:H78 K77:P78">
    <cfRule type="cellIs" dxfId="77" priority="24" operator="equal">
      <formula>0</formula>
    </cfRule>
  </conditionalFormatting>
  <conditionalFormatting sqref="B95:E95">
    <cfRule type="cellIs" dxfId="76" priority="23" operator="equal">
      <formula>0</formula>
    </cfRule>
  </conditionalFormatting>
  <conditionalFormatting sqref="L95:P95">
    <cfRule type="cellIs" dxfId="75" priority="22" operator="equal">
      <formula>0</formula>
    </cfRule>
  </conditionalFormatting>
  <conditionalFormatting sqref="F103:G103 I103:J103">
    <cfRule type="cellIs" dxfId="74" priority="20" operator="equal">
      <formula>0</formula>
    </cfRule>
  </conditionalFormatting>
  <conditionalFormatting sqref="K103">
    <cfRule type="cellIs" dxfId="73" priority="21" operator="equal">
      <formula>0</formula>
    </cfRule>
  </conditionalFormatting>
  <conditionalFormatting sqref="H103">
    <cfRule type="cellIs" dxfId="72" priority="19" operator="equal">
      <formula>0</formula>
    </cfRule>
  </conditionalFormatting>
  <conditionalFormatting sqref="F95:G95 I95:J95">
    <cfRule type="cellIs" dxfId="71" priority="17" operator="equal">
      <formula>0</formula>
    </cfRule>
  </conditionalFormatting>
  <conditionalFormatting sqref="K95">
    <cfRule type="cellIs" dxfId="70" priority="18" operator="equal">
      <formula>0</formula>
    </cfRule>
  </conditionalFormatting>
  <conditionalFormatting sqref="H95">
    <cfRule type="cellIs" dxfId="69" priority="16" operator="equal">
      <formula>0</formula>
    </cfRule>
  </conditionalFormatting>
  <conditionalFormatting sqref="B58:E58">
    <cfRule type="cellIs" dxfId="68" priority="14" operator="equal">
      <formula>0</formula>
    </cfRule>
  </conditionalFormatting>
  <conditionalFormatting sqref="I58:J58 F58:G58">
    <cfRule type="cellIs" dxfId="67" priority="13" operator="equal">
      <formula>0</formula>
    </cfRule>
  </conditionalFormatting>
  <conditionalFormatting sqref="H58 K58:P58">
    <cfRule type="cellIs" dxfId="66" priority="12" operator="equal">
      <formula>0</formula>
    </cfRule>
  </conditionalFormatting>
  <conditionalFormatting sqref="B57:E57">
    <cfRule type="cellIs" dxfId="65" priority="10" operator="equal">
      <formula>0</formula>
    </cfRule>
  </conditionalFormatting>
  <conditionalFormatting sqref="I57:J57 F57:G57">
    <cfRule type="cellIs" dxfId="64" priority="9" operator="equal">
      <formula>0</formula>
    </cfRule>
  </conditionalFormatting>
  <conditionalFormatting sqref="H57 K57:P57">
    <cfRule type="cellIs" dxfId="63" priority="8" operator="equal">
      <formula>0</formula>
    </cfRule>
  </conditionalFormatting>
  <conditionalFormatting sqref="E63">
    <cfRule type="cellIs" dxfId="62" priority="7" operator="equal">
      <formula>0</formula>
    </cfRule>
  </conditionalFormatting>
  <conditionalFormatting sqref="I63:J63 B63:D63 F63:G63">
    <cfRule type="cellIs" dxfId="61" priority="6" operator="equal">
      <formula>0</formula>
    </cfRule>
  </conditionalFormatting>
  <conditionalFormatting sqref="H63 K63:P63">
    <cfRule type="cellIs" dxfId="60" priority="5" operator="equal">
      <formula>0</formula>
    </cfRule>
  </conditionalFormatting>
  <conditionalFormatting sqref="E64">
    <cfRule type="cellIs" dxfId="59" priority="4" operator="equal">
      <formula>0</formula>
    </cfRule>
  </conditionalFormatting>
  <conditionalFormatting sqref="I64:J64 B64:D64 F64:G64">
    <cfRule type="cellIs" dxfId="58" priority="3" operator="equal">
      <formula>0</formula>
    </cfRule>
  </conditionalFormatting>
  <conditionalFormatting sqref="H64 K64:P64">
    <cfRule type="cellIs" dxfId="57" priority="2" operator="equal">
      <formula>0</formula>
    </cfRule>
  </conditionalFormatting>
  <conditionalFormatting sqref="C148:C150">
    <cfRule type="cellIs" dxfId="0" priority="1" operator="equal">
      <formula>0</formula>
    </cfRule>
  </conditionalFormatting>
  <pageMargins left="0.7" right="0.7" top="0.75" bottom="0.75" header="0.3" footer="0.3"/>
  <pageSetup paperSize="9" scale="95"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207" operator="containsText" id="{BC596309-6EE4-47E0-A590-F3D2F6DA868B}">
            <xm:f>NOT(ISERROR(SEARCH("Tāme sastādīta ____. gada ___. ______________",A168)))</xm:f>
            <xm:f>"Tāme sastādīta ____. gada ___. ______________"</xm:f>
            <x14:dxf>
              <font>
                <color auto="1"/>
              </font>
              <fill>
                <patternFill>
                  <bgColor rgb="FFC6EFCE"/>
                </patternFill>
              </fill>
            </x14:dxf>
          </x14:cfRule>
          <xm:sqref>A168</xm:sqref>
        </x14:conditionalFormatting>
        <x14:conditionalFormatting xmlns:xm="http://schemas.microsoft.com/office/excel/2006/main">
          <x14:cfRule type="containsText" priority="206" operator="containsText" id="{A5053C80-E745-4777-A201-BBBD02E74FC0}">
            <xm:f>NOT(ISERROR(SEARCH("Sertifikāta Nr. _________________________________",A173)))</xm:f>
            <xm:f>"Sertifikāta Nr. _________________________________"</xm:f>
            <x14:dxf>
              <font>
                <color auto="1"/>
              </font>
              <fill>
                <patternFill>
                  <bgColor rgb="FFC6EFCE"/>
                </patternFill>
              </fill>
            </x14:dxf>
          </x14:cfRule>
          <xm:sqref>A173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0"/>
  <sheetViews>
    <sheetView workbookViewId="0">
      <selection activeCell="J27" sqref="J27"/>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6" t="s">
        <v>38</v>
      </c>
      <c r="D1" s="51">
        <f>'Kops a'!A16</f>
        <v>2</v>
      </c>
      <c r="E1" s="22"/>
      <c r="F1" s="22"/>
      <c r="G1" s="22"/>
      <c r="H1" s="22"/>
      <c r="I1" s="22"/>
      <c r="J1" s="22"/>
      <c r="N1" s="25"/>
      <c r="O1" s="26"/>
      <c r="P1" s="27"/>
    </row>
    <row r="2" spans="1:16" x14ac:dyDescent="0.2">
      <c r="A2" s="28"/>
      <c r="B2" s="28"/>
      <c r="C2" s="166" t="s">
        <v>57</v>
      </c>
      <c r="D2" s="166"/>
      <c r="E2" s="166"/>
      <c r="F2" s="166"/>
      <c r="G2" s="166"/>
      <c r="H2" s="166"/>
      <c r="I2" s="166"/>
      <c r="J2" s="28"/>
    </row>
    <row r="3" spans="1:16" x14ac:dyDescent="0.2">
      <c r="A3" s="29"/>
      <c r="B3" s="29"/>
      <c r="C3" s="156" t="s">
        <v>17</v>
      </c>
      <c r="D3" s="156"/>
      <c r="E3" s="156"/>
      <c r="F3" s="156"/>
      <c r="G3" s="156"/>
      <c r="H3" s="156"/>
      <c r="I3" s="156"/>
      <c r="J3" s="29"/>
    </row>
    <row r="4" spans="1:16" x14ac:dyDescent="0.2">
      <c r="A4" s="29"/>
      <c r="B4" s="29"/>
      <c r="C4" s="167" t="s">
        <v>52</v>
      </c>
      <c r="D4" s="167"/>
      <c r="E4" s="167"/>
      <c r="F4" s="167"/>
      <c r="G4" s="167"/>
      <c r="H4" s="167"/>
      <c r="I4" s="167"/>
      <c r="J4" s="29"/>
    </row>
    <row r="5" spans="1:16" x14ac:dyDescent="0.2">
      <c r="A5" s="22"/>
      <c r="B5" s="22"/>
      <c r="C5" s="26" t="s">
        <v>5</v>
      </c>
      <c r="D5" s="180" t="str">
        <f>'Kops a'!D6</f>
        <v>Daudzdzīvokļu dzīvojamās ēkas energoefektivitātes paaugstināšana</v>
      </c>
      <c r="E5" s="180"/>
      <c r="F5" s="180"/>
      <c r="G5" s="180"/>
      <c r="H5" s="180"/>
      <c r="I5" s="180"/>
      <c r="J5" s="180"/>
      <c r="K5" s="180"/>
      <c r="L5" s="180"/>
      <c r="M5" s="16"/>
      <c r="N5" s="16"/>
      <c r="O5" s="16"/>
      <c r="P5" s="16"/>
    </row>
    <row r="6" spans="1:16" x14ac:dyDescent="0.2">
      <c r="A6" s="22"/>
      <c r="B6" s="22"/>
      <c r="C6" s="26" t="s">
        <v>6</v>
      </c>
      <c r="D6" s="180" t="str">
        <f>'Kops a'!D7</f>
        <v>Daudzdzīvokļu dzīvojamās ēkas energoefektivitātes paaugstināšana</v>
      </c>
      <c r="E6" s="180"/>
      <c r="F6" s="180"/>
      <c r="G6" s="180"/>
      <c r="H6" s="180"/>
      <c r="I6" s="180"/>
      <c r="J6" s="180"/>
      <c r="K6" s="180"/>
      <c r="L6" s="180"/>
      <c r="M6" s="16"/>
      <c r="N6" s="16"/>
      <c r="O6" s="16"/>
      <c r="P6" s="16"/>
    </row>
    <row r="7" spans="1:16" x14ac:dyDescent="0.2">
      <c r="A7" s="22"/>
      <c r="B7" s="22"/>
      <c r="C7" s="26" t="s">
        <v>7</v>
      </c>
      <c r="D7" s="180" t="str">
        <f>'Kops a'!D8</f>
        <v>Zemgales iela 2, Olaine, Olaines novads</v>
      </c>
      <c r="E7" s="180"/>
      <c r="F7" s="180"/>
      <c r="G7" s="180"/>
      <c r="H7" s="180"/>
      <c r="I7" s="180"/>
      <c r="J7" s="180"/>
      <c r="K7" s="180"/>
      <c r="L7" s="180"/>
      <c r="M7" s="16"/>
      <c r="N7" s="16"/>
      <c r="O7" s="16"/>
      <c r="P7" s="16"/>
    </row>
    <row r="8" spans="1:16" x14ac:dyDescent="0.2">
      <c r="A8" s="22"/>
      <c r="B8" s="22"/>
      <c r="C8" s="4" t="s">
        <v>20</v>
      </c>
      <c r="D8" s="180" t="str">
        <f>'Kops a'!D9</f>
        <v>Iepirkums Nr. AS OŪS 2021/09_E</v>
      </c>
      <c r="E8" s="180"/>
      <c r="F8" s="180"/>
      <c r="G8" s="180"/>
      <c r="H8" s="180"/>
      <c r="I8" s="180"/>
      <c r="J8" s="180"/>
      <c r="K8" s="180"/>
      <c r="L8" s="180"/>
      <c r="M8" s="16"/>
      <c r="N8" s="16"/>
      <c r="O8" s="16"/>
      <c r="P8" s="16"/>
    </row>
    <row r="9" spans="1:16" ht="11.25" customHeight="1" x14ac:dyDescent="0.2">
      <c r="A9" s="168" t="s">
        <v>267</v>
      </c>
      <c r="B9" s="168"/>
      <c r="C9" s="168"/>
      <c r="D9" s="168"/>
      <c r="E9" s="168"/>
      <c r="F9" s="168"/>
      <c r="G9" s="30"/>
      <c r="H9" s="30"/>
      <c r="I9" s="30"/>
      <c r="J9" s="172" t="s">
        <v>39</v>
      </c>
      <c r="K9" s="172"/>
      <c r="L9" s="172"/>
      <c r="M9" s="172"/>
      <c r="N9" s="179">
        <f>P29</f>
        <v>0</v>
      </c>
      <c r="O9" s="179"/>
      <c r="P9" s="30"/>
    </row>
    <row r="10" spans="1:16" x14ac:dyDescent="0.2">
      <c r="A10" s="31"/>
      <c r="B10" s="32"/>
      <c r="C10" s="4"/>
      <c r="D10" s="22"/>
      <c r="E10" s="22"/>
      <c r="F10" s="22"/>
      <c r="G10" s="22"/>
      <c r="H10" s="22"/>
      <c r="I10" s="22"/>
      <c r="J10" s="22"/>
      <c r="K10" s="22"/>
      <c r="L10" s="28"/>
      <c r="M10" s="28"/>
      <c r="O10" s="87"/>
      <c r="P10" s="86" t="str">
        <f>A34</f>
        <v xml:space="preserve">Tāme sastādīta </v>
      </c>
    </row>
    <row r="11" spans="1:16" ht="12" thickBot="1" x14ac:dyDescent="0.25">
      <c r="A11" s="31"/>
      <c r="B11" s="32"/>
      <c r="C11" s="4"/>
      <c r="D11" s="22"/>
      <c r="E11" s="22"/>
      <c r="F11" s="22"/>
      <c r="G11" s="22"/>
      <c r="H11" s="22"/>
      <c r="I11" s="22"/>
      <c r="J11" s="22"/>
      <c r="K11" s="22"/>
      <c r="L11" s="33"/>
      <c r="M11" s="33"/>
      <c r="N11" s="34"/>
      <c r="O11" s="25"/>
      <c r="P11" s="22"/>
    </row>
    <row r="12" spans="1:16" x14ac:dyDescent="0.2">
      <c r="A12" s="134" t="s">
        <v>23</v>
      </c>
      <c r="B12" s="174" t="s">
        <v>40</v>
      </c>
      <c r="C12" s="170" t="s">
        <v>41</v>
      </c>
      <c r="D12" s="177" t="s">
        <v>42</v>
      </c>
      <c r="E12" s="160" t="s">
        <v>43</v>
      </c>
      <c r="F12" s="169" t="s">
        <v>44</v>
      </c>
      <c r="G12" s="170"/>
      <c r="H12" s="170"/>
      <c r="I12" s="170"/>
      <c r="J12" s="170"/>
      <c r="K12" s="171"/>
      <c r="L12" s="169" t="s">
        <v>45</v>
      </c>
      <c r="M12" s="170"/>
      <c r="N12" s="170"/>
      <c r="O12" s="170"/>
      <c r="P12" s="171"/>
    </row>
    <row r="13" spans="1:16" ht="126.75" customHeight="1" thickBot="1" x14ac:dyDescent="0.25">
      <c r="A13" s="173"/>
      <c r="B13" s="175"/>
      <c r="C13" s="176"/>
      <c r="D13" s="178"/>
      <c r="E13" s="161"/>
      <c r="F13" s="35" t="s">
        <v>46</v>
      </c>
      <c r="G13" s="36" t="s">
        <v>47</v>
      </c>
      <c r="H13" s="36" t="s">
        <v>48</v>
      </c>
      <c r="I13" s="36" t="s">
        <v>49</v>
      </c>
      <c r="J13" s="36" t="s">
        <v>50</v>
      </c>
      <c r="K13" s="60" t="s">
        <v>51</v>
      </c>
      <c r="L13" s="35" t="s">
        <v>46</v>
      </c>
      <c r="M13" s="36" t="s">
        <v>48</v>
      </c>
      <c r="N13" s="36" t="s">
        <v>49</v>
      </c>
      <c r="O13" s="36" t="s">
        <v>50</v>
      </c>
      <c r="P13" s="60" t="s">
        <v>51</v>
      </c>
    </row>
    <row r="14" spans="1:16" ht="22.5" x14ac:dyDescent="0.2">
      <c r="A14" s="61">
        <v>1</v>
      </c>
      <c r="B14" s="62"/>
      <c r="C14" s="181" t="s">
        <v>277</v>
      </c>
      <c r="D14" s="64" t="s">
        <v>61</v>
      </c>
      <c r="E14" s="67">
        <v>45</v>
      </c>
      <c r="F14" s="68"/>
      <c r="G14" s="65"/>
      <c r="H14" s="65"/>
      <c r="I14" s="65"/>
      <c r="J14" s="91"/>
      <c r="K14" s="66"/>
      <c r="L14" s="68"/>
      <c r="M14" s="65"/>
      <c r="N14" s="65"/>
      <c r="O14" s="65"/>
      <c r="P14" s="66"/>
    </row>
    <row r="15" spans="1:16" ht="33.75" x14ac:dyDescent="0.2">
      <c r="A15" s="37">
        <v>2</v>
      </c>
      <c r="B15" s="38"/>
      <c r="C15" s="182" t="s">
        <v>278</v>
      </c>
      <c r="D15" s="24" t="s">
        <v>62</v>
      </c>
      <c r="E15" s="67">
        <v>21</v>
      </c>
      <c r="F15" s="68"/>
      <c r="G15" s="65"/>
      <c r="H15" s="47"/>
      <c r="I15" s="65"/>
      <c r="J15" s="91"/>
      <c r="K15" s="48"/>
      <c r="L15" s="49"/>
      <c r="M15" s="47"/>
      <c r="N15" s="47"/>
      <c r="O15" s="47"/>
      <c r="P15" s="48"/>
    </row>
    <row r="16" spans="1:16" ht="12.75" x14ac:dyDescent="0.2">
      <c r="A16" s="61">
        <v>3</v>
      </c>
      <c r="B16" s="38"/>
      <c r="C16" s="182" t="s">
        <v>279</v>
      </c>
      <c r="D16" s="24" t="s">
        <v>62</v>
      </c>
      <c r="E16" s="67">
        <v>7</v>
      </c>
      <c r="F16" s="68"/>
      <c r="G16" s="65"/>
      <c r="H16" s="47"/>
      <c r="I16" s="65"/>
      <c r="J16" s="91"/>
      <c r="K16" s="48"/>
      <c r="L16" s="49"/>
      <c r="M16" s="47"/>
      <c r="N16" s="47"/>
      <c r="O16" s="47"/>
      <c r="P16" s="48"/>
    </row>
    <row r="17" spans="1:16" ht="12.75" x14ac:dyDescent="0.2">
      <c r="A17" s="37">
        <v>4</v>
      </c>
      <c r="B17" s="38"/>
      <c r="C17" s="182" t="s">
        <v>280</v>
      </c>
      <c r="D17" s="24" t="s">
        <v>62</v>
      </c>
      <c r="E17" s="67">
        <v>21</v>
      </c>
      <c r="F17" s="68"/>
      <c r="G17" s="65"/>
      <c r="H17" s="47"/>
      <c r="I17" s="65"/>
      <c r="J17" s="91"/>
      <c r="K17" s="48"/>
      <c r="L17" s="49"/>
      <c r="M17" s="47"/>
      <c r="N17" s="47"/>
      <c r="O17" s="47"/>
      <c r="P17" s="48"/>
    </row>
    <row r="18" spans="1:16" ht="22.5" x14ac:dyDescent="0.2">
      <c r="A18" s="61">
        <v>5</v>
      </c>
      <c r="B18" s="38"/>
      <c r="C18" s="182" t="s">
        <v>281</v>
      </c>
      <c r="D18" s="24" t="s">
        <v>62</v>
      </c>
      <c r="E18" s="67">
        <v>7</v>
      </c>
      <c r="F18" s="68"/>
      <c r="G18" s="65"/>
      <c r="H18" s="47"/>
      <c r="I18" s="65"/>
      <c r="J18" s="91"/>
      <c r="K18" s="48"/>
      <c r="L18" s="49"/>
      <c r="M18" s="47"/>
      <c r="N18" s="47"/>
      <c r="O18" s="47"/>
      <c r="P18" s="48"/>
    </row>
    <row r="19" spans="1:16" ht="22.5" x14ac:dyDescent="0.2">
      <c r="A19" s="37">
        <v>6</v>
      </c>
      <c r="B19" s="38"/>
      <c r="C19" s="182" t="s">
        <v>282</v>
      </c>
      <c r="D19" s="24" t="s">
        <v>62</v>
      </c>
      <c r="E19" s="67">
        <v>2</v>
      </c>
      <c r="F19" s="68"/>
      <c r="G19" s="65"/>
      <c r="H19" s="47"/>
      <c r="I19" s="65"/>
      <c r="J19" s="91"/>
      <c r="K19" s="48"/>
      <c r="L19" s="49"/>
      <c r="M19" s="47"/>
      <c r="N19" s="47"/>
      <c r="O19" s="47"/>
      <c r="P19" s="48"/>
    </row>
    <row r="20" spans="1:16" ht="12.75" x14ac:dyDescent="0.2">
      <c r="A20" s="61">
        <v>7</v>
      </c>
      <c r="B20" s="38"/>
      <c r="C20" s="46" t="s">
        <v>63</v>
      </c>
      <c r="D20" s="24" t="s">
        <v>64</v>
      </c>
      <c r="E20" s="67">
        <v>1</v>
      </c>
      <c r="F20" s="68"/>
      <c r="G20" s="65"/>
      <c r="H20" s="47"/>
      <c r="I20" s="65"/>
      <c r="J20" s="91"/>
      <c r="K20" s="48"/>
      <c r="L20" s="49"/>
      <c r="M20" s="47"/>
      <c r="N20" s="47"/>
      <c r="O20" s="47"/>
      <c r="P20" s="48"/>
    </row>
    <row r="21" spans="1:16" ht="12.75" x14ac:dyDescent="0.2">
      <c r="A21" s="37">
        <v>8</v>
      </c>
      <c r="B21" s="38"/>
      <c r="C21" s="46" t="s">
        <v>65</v>
      </c>
      <c r="D21" s="24" t="s">
        <v>61</v>
      </c>
      <c r="E21" s="67">
        <v>70</v>
      </c>
      <c r="F21" s="68"/>
      <c r="G21" s="65"/>
      <c r="H21" s="47"/>
      <c r="I21" s="65"/>
      <c r="J21" s="91"/>
      <c r="K21" s="48"/>
      <c r="L21" s="49"/>
      <c r="M21" s="47"/>
      <c r="N21" s="47"/>
      <c r="O21" s="47"/>
      <c r="P21" s="48"/>
    </row>
    <row r="22" spans="1:16" ht="12.75" x14ac:dyDescent="0.2">
      <c r="A22" s="61">
        <v>9</v>
      </c>
      <c r="B22" s="38"/>
      <c r="C22" s="46" t="s">
        <v>66</v>
      </c>
      <c r="D22" s="24" t="s">
        <v>61</v>
      </c>
      <c r="E22" s="67">
        <v>60</v>
      </c>
      <c r="F22" s="68"/>
      <c r="G22" s="65"/>
      <c r="H22" s="47"/>
      <c r="I22" s="65"/>
      <c r="J22" s="91"/>
      <c r="K22" s="48"/>
      <c r="L22" s="49"/>
      <c r="M22" s="47"/>
      <c r="N22" s="47"/>
      <c r="O22" s="47"/>
      <c r="P22" s="48"/>
    </row>
    <row r="23" spans="1:16" ht="12.75" x14ac:dyDescent="0.2">
      <c r="A23" s="37">
        <v>10</v>
      </c>
      <c r="B23" s="38"/>
      <c r="C23" s="46" t="s">
        <v>67</v>
      </c>
      <c r="D23" s="24" t="s">
        <v>61</v>
      </c>
      <c r="E23" s="67">
        <v>6</v>
      </c>
      <c r="F23" s="68"/>
      <c r="G23" s="65"/>
      <c r="H23" s="47"/>
      <c r="I23" s="65"/>
      <c r="J23" s="91"/>
      <c r="K23" s="48"/>
      <c r="L23" s="49"/>
      <c r="M23" s="47"/>
      <c r="N23" s="47"/>
      <c r="O23" s="47"/>
      <c r="P23" s="48"/>
    </row>
    <row r="24" spans="1:16" ht="22.5" x14ac:dyDescent="0.2">
      <c r="A24" s="61">
        <v>11</v>
      </c>
      <c r="B24" s="38"/>
      <c r="C24" s="182" t="s">
        <v>283</v>
      </c>
      <c r="D24" s="24" t="s">
        <v>62</v>
      </c>
      <c r="E24" s="67">
        <v>1</v>
      </c>
      <c r="F24" s="68"/>
      <c r="G24" s="65"/>
      <c r="H24" s="47"/>
      <c r="I24" s="65"/>
      <c r="J24" s="91"/>
      <c r="K24" s="48"/>
      <c r="L24" s="49"/>
      <c r="M24" s="47"/>
      <c r="N24" s="47"/>
      <c r="O24" s="47"/>
      <c r="P24" s="48"/>
    </row>
    <row r="25" spans="1:16" ht="12.75" x14ac:dyDescent="0.2">
      <c r="A25" s="37">
        <v>12</v>
      </c>
      <c r="B25" s="38"/>
      <c r="C25" s="182" t="s">
        <v>284</v>
      </c>
      <c r="D25" s="24" t="s">
        <v>62</v>
      </c>
      <c r="E25" s="67">
        <v>1</v>
      </c>
      <c r="F25" s="68"/>
      <c r="G25" s="65"/>
      <c r="H25" s="47"/>
      <c r="I25" s="65"/>
      <c r="J25" s="91"/>
      <c r="K25" s="48"/>
      <c r="L25" s="49"/>
      <c r="M25" s="47"/>
      <c r="N25" s="47"/>
      <c r="O25" s="47"/>
      <c r="P25" s="48"/>
    </row>
    <row r="26" spans="1:16" ht="12.75" x14ac:dyDescent="0.2">
      <c r="A26" s="61">
        <v>13</v>
      </c>
      <c r="B26" s="38"/>
      <c r="C26" s="182" t="s">
        <v>68</v>
      </c>
      <c r="D26" s="24" t="s">
        <v>69</v>
      </c>
      <c r="E26" s="67">
        <v>1</v>
      </c>
      <c r="F26" s="68"/>
      <c r="G26" s="65"/>
      <c r="H26" s="47"/>
      <c r="I26" s="65"/>
      <c r="J26" s="91"/>
      <c r="K26" s="48"/>
      <c r="L26" s="49"/>
      <c r="M26" s="47"/>
      <c r="N26" s="47"/>
      <c r="O26" s="47"/>
      <c r="P26" s="48"/>
    </row>
    <row r="27" spans="1:16" ht="22.5" x14ac:dyDescent="0.2">
      <c r="A27" s="37">
        <v>14</v>
      </c>
      <c r="B27" s="38"/>
      <c r="C27" s="182" t="s">
        <v>285</v>
      </c>
      <c r="D27" s="24" t="s">
        <v>62</v>
      </c>
      <c r="E27" s="67">
        <v>65</v>
      </c>
      <c r="F27" s="68"/>
      <c r="G27" s="65"/>
      <c r="H27" s="47"/>
      <c r="I27" s="65"/>
      <c r="J27" s="91"/>
      <c r="K27" s="48"/>
      <c r="L27" s="49"/>
      <c r="M27" s="47"/>
      <c r="N27" s="47"/>
      <c r="O27" s="47"/>
      <c r="P27" s="48"/>
    </row>
    <row r="28" spans="1:16" ht="23.25" thickBot="1" x14ac:dyDescent="0.25">
      <c r="A28" s="61">
        <v>15</v>
      </c>
      <c r="B28" s="38"/>
      <c r="C28" s="182" t="s">
        <v>286</v>
      </c>
      <c r="D28" s="24" t="s">
        <v>62</v>
      </c>
      <c r="E28" s="67">
        <v>60</v>
      </c>
      <c r="F28" s="68"/>
      <c r="G28" s="65"/>
      <c r="H28" s="47"/>
      <c r="I28" s="65"/>
      <c r="J28" s="91"/>
      <c r="K28" s="48"/>
      <c r="L28" s="49"/>
      <c r="M28" s="47"/>
      <c r="N28" s="47"/>
      <c r="O28" s="47"/>
      <c r="P28" s="48"/>
    </row>
    <row r="29" spans="1:16" ht="12" thickBot="1" x14ac:dyDescent="0.25">
      <c r="A29" s="163" t="s">
        <v>266</v>
      </c>
      <c r="B29" s="164"/>
      <c r="C29" s="164"/>
      <c r="D29" s="164"/>
      <c r="E29" s="164"/>
      <c r="F29" s="164"/>
      <c r="G29" s="164"/>
      <c r="H29" s="164"/>
      <c r="I29" s="164"/>
      <c r="J29" s="164"/>
      <c r="K29" s="165"/>
      <c r="L29" s="69">
        <f>SUM(L14:L28)</f>
        <v>0</v>
      </c>
      <c r="M29" s="70">
        <f>SUM(M14:M28)</f>
        <v>0</v>
      </c>
      <c r="N29" s="70">
        <f>SUM(N14:N28)</f>
        <v>0</v>
      </c>
      <c r="O29" s="70">
        <f>SUM(O14:O28)</f>
        <v>0</v>
      </c>
      <c r="P29" s="71">
        <f>SUM(P14:P28)</f>
        <v>0</v>
      </c>
    </row>
    <row r="30" spans="1:16" x14ac:dyDescent="0.2">
      <c r="A30" s="16"/>
      <c r="B30" s="16"/>
      <c r="C30" s="16"/>
      <c r="D30" s="16"/>
      <c r="E30" s="16"/>
      <c r="F30" s="16"/>
      <c r="G30" s="16"/>
      <c r="H30" s="16"/>
      <c r="I30" s="16"/>
      <c r="J30" s="16"/>
      <c r="K30" s="16"/>
      <c r="L30" s="16"/>
      <c r="M30" s="16"/>
      <c r="N30" s="16"/>
      <c r="O30" s="16"/>
      <c r="P30" s="16"/>
    </row>
    <row r="31" spans="1:16" x14ac:dyDescent="0.2">
      <c r="A31" s="1" t="s">
        <v>14</v>
      </c>
      <c r="B31" s="16"/>
      <c r="C31" s="162">
        <f>'Kops a'!C28:H28</f>
        <v>0</v>
      </c>
      <c r="D31" s="162"/>
      <c r="E31" s="162"/>
      <c r="F31" s="162"/>
      <c r="G31" s="162"/>
      <c r="H31" s="162"/>
      <c r="I31" s="16"/>
      <c r="J31" s="16"/>
      <c r="K31" s="16"/>
      <c r="L31" s="16"/>
      <c r="M31" s="16"/>
      <c r="N31" s="16"/>
      <c r="O31" s="16"/>
      <c r="P31" s="16"/>
    </row>
    <row r="32" spans="1:16" x14ac:dyDescent="0.2">
      <c r="A32" s="16"/>
      <c r="B32" s="16"/>
      <c r="C32" s="114" t="s">
        <v>15</v>
      </c>
      <c r="D32" s="114"/>
      <c r="E32" s="114"/>
      <c r="F32" s="114"/>
      <c r="G32" s="114"/>
      <c r="H32" s="114"/>
      <c r="I32" s="16"/>
      <c r="J32" s="16"/>
      <c r="K32" s="16"/>
      <c r="L32" s="16"/>
      <c r="M32" s="16"/>
      <c r="N32" s="16"/>
      <c r="O32" s="16"/>
      <c r="P32" s="16"/>
    </row>
    <row r="33" spans="1:16" x14ac:dyDescent="0.2">
      <c r="A33" s="16"/>
      <c r="B33" s="16"/>
      <c r="C33" s="16"/>
      <c r="D33" s="16"/>
      <c r="E33" s="16"/>
      <c r="F33" s="16"/>
      <c r="G33" s="16"/>
      <c r="H33" s="16"/>
      <c r="I33" s="16"/>
      <c r="J33" s="16"/>
      <c r="K33" s="16"/>
      <c r="L33" s="16"/>
      <c r="M33" s="16"/>
      <c r="N33" s="16"/>
      <c r="O33" s="16"/>
      <c r="P33" s="16"/>
    </row>
    <row r="34" spans="1:16" x14ac:dyDescent="0.2">
      <c r="A34" s="84" t="str">
        <f>'Kops a'!A31</f>
        <v xml:space="preserve">Tāme sastādīta </v>
      </c>
      <c r="B34" s="85"/>
      <c r="C34" s="85"/>
      <c r="D34" s="85"/>
      <c r="E34" s="16"/>
      <c r="F34" s="16"/>
      <c r="G34" s="16"/>
      <c r="H34" s="16"/>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1" t="s">
        <v>37</v>
      </c>
      <c r="B36" s="16"/>
      <c r="C36" s="162">
        <f>'Kops a'!C33:H33</f>
        <v>0</v>
      </c>
      <c r="D36" s="162"/>
      <c r="E36" s="162"/>
      <c r="F36" s="162"/>
      <c r="G36" s="162"/>
      <c r="H36" s="162"/>
      <c r="I36" s="16"/>
      <c r="J36" s="16"/>
      <c r="K36" s="16"/>
      <c r="L36" s="16"/>
      <c r="M36" s="16"/>
      <c r="N36" s="16"/>
      <c r="O36" s="16"/>
      <c r="P36" s="16"/>
    </row>
    <row r="37" spans="1:16" x14ac:dyDescent="0.2">
      <c r="A37" s="16"/>
      <c r="B37" s="16"/>
      <c r="C37" s="114" t="s">
        <v>15</v>
      </c>
      <c r="D37" s="114"/>
      <c r="E37" s="114"/>
      <c r="F37" s="114"/>
      <c r="G37" s="114"/>
      <c r="H37" s="114"/>
      <c r="I37" s="16"/>
      <c r="J37" s="16"/>
      <c r="K37" s="16"/>
      <c r="L37" s="16"/>
      <c r="M37" s="16"/>
      <c r="N37" s="16"/>
      <c r="O37" s="16"/>
      <c r="P37" s="16"/>
    </row>
    <row r="38" spans="1:16" x14ac:dyDescent="0.2">
      <c r="A38" s="16"/>
      <c r="B38" s="16"/>
      <c r="C38" s="16"/>
      <c r="D38" s="16"/>
      <c r="E38" s="16"/>
      <c r="F38" s="16"/>
      <c r="G38" s="16"/>
      <c r="H38" s="16"/>
      <c r="I38" s="16"/>
      <c r="J38" s="16"/>
      <c r="K38" s="16"/>
      <c r="L38" s="16"/>
      <c r="M38" s="16"/>
      <c r="N38" s="16"/>
      <c r="O38" s="16"/>
      <c r="P38" s="16"/>
    </row>
    <row r="39" spans="1:16" x14ac:dyDescent="0.2">
      <c r="A39" s="84" t="s">
        <v>54</v>
      </c>
      <c r="B39" s="85"/>
      <c r="C39" s="89">
        <f>'Kops a'!C36</f>
        <v>0</v>
      </c>
      <c r="D39" s="50"/>
      <c r="E39" s="16"/>
      <c r="F39" s="16"/>
      <c r="G39" s="16"/>
      <c r="H39" s="1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sheetData>
  <mergeCells count="22">
    <mergeCell ref="C2:I2"/>
    <mergeCell ref="C3:I3"/>
    <mergeCell ref="D5:L5"/>
    <mergeCell ref="D6:L6"/>
    <mergeCell ref="D7:L7"/>
    <mergeCell ref="N9:O9"/>
    <mergeCell ref="A12:A13"/>
    <mergeCell ref="B12:B13"/>
    <mergeCell ref="C12:C13"/>
    <mergeCell ref="D12:D13"/>
    <mergeCell ref="E12:E13"/>
    <mergeCell ref="L12:P12"/>
    <mergeCell ref="C37:H37"/>
    <mergeCell ref="C4:I4"/>
    <mergeCell ref="F12:K12"/>
    <mergeCell ref="A9:F9"/>
    <mergeCell ref="J9:M9"/>
    <mergeCell ref="D8:L8"/>
    <mergeCell ref="A29:K29"/>
    <mergeCell ref="C31:H31"/>
    <mergeCell ref="C32:H32"/>
    <mergeCell ref="C36:H36"/>
  </mergeCells>
  <conditionalFormatting sqref="N9:O9">
    <cfRule type="cellIs" dxfId="54" priority="23" operator="equal">
      <formula>0</formula>
    </cfRule>
  </conditionalFormatting>
  <conditionalFormatting sqref="A9:F9">
    <cfRule type="containsText" dxfId="53" priority="21"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52" priority="20" operator="equal">
      <formula>0</formula>
    </cfRule>
  </conditionalFormatting>
  <conditionalFormatting sqref="O10">
    <cfRule type="cellIs" dxfId="51" priority="19" operator="equal">
      <formula>"20__. gada __. _________"</formula>
    </cfRule>
  </conditionalFormatting>
  <conditionalFormatting sqref="A29:K29">
    <cfRule type="containsText" dxfId="50" priority="18" operator="containsText" text="Tiešās izmaksas kopā, t. sk. darba devēja sociālais nodoklis __.__% ">
      <formula>NOT(ISERROR(SEARCH("Tiešās izmaksas kopā, t. sk. darba devēja sociālais nodoklis __.__% ",A29)))</formula>
    </cfRule>
  </conditionalFormatting>
  <conditionalFormatting sqref="L29:P29">
    <cfRule type="cellIs" dxfId="49" priority="13" operator="equal">
      <formula>0</formula>
    </cfRule>
  </conditionalFormatting>
  <conditionalFormatting sqref="C4:I4">
    <cfRule type="cellIs" dxfId="48" priority="12" operator="equal">
      <formula>0</formula>
    </cfRule>
  </conditionalFormatting>
  <conditionalFormatting sqref="D5:L8">
    <cfRule type="cellIs" dxfId="47" priority="10" operator="equal">
      <formula>0</formula>
    </cfRule>
  </conditionalFormatting>
  <conditionalFormatting sqref="P10">
    <cfRule type="cellIs" dxfId="46" priority="9" operator="equal">
      <formula>"20__. gada __. _________"</formula>
    </cfRule>
  </conditionalFormatting>
  <conditionalFormatting sqref="C36:H36">
    <cfRule type="cellIs" dxfId="45" priority="6" operator="equal">
      <formula>0</formula>
    </cfRule>
  </conditionalFormatting>
  <conditionalFormatting sqref="C31:H31">
    <cfRule type="cellIs" dxfId="44" priority="5" operator="equal">
      <formula>0</formula>
    </cfRule>
  </conditionalFormatting>
  <conditionalFormatting sqref="C36:H36 C39 C31:H31">
    <cfRule type="cellIs" dxfId="43" priority="4" operator="equal">
      <formula>0</formula>
    </cfRule>
  </conditionalFormatting>
  <conditionalFormatting sqref="D1">
    <cfRule type="cellIs" dxfId="42" priority="3" operator="equal">
      <formula>0</formula>
    </cfRule>
  </conditionalFormatting>
  <conditionalFormatting sqref="I14:J28 A14:G28">
    <cfRule type="cellIs" dxfId="41" priority="2" operator="equal">
      <formula>0</formula>
    </cfRule>
  </conditionalFormatting>
  <conditionalFormatting sqref="H14:H28 K14:P28">
    <cfRule type="cellIs" dxfId="40" priority="1" operator="equal">
      <formula>0</formula>
    </cfRule>
  </conditionalFormatting>
  <pageMargins left="0.7" right="0.7" top="0.75" bottom="0.75" header="0.3" footer="0.3"/>
  <pageSetup scale="8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46B16A03-C867-4231-9EE2-FA19DDA4D492}">
            <xm:f>NOT(ISERROR(SEARCH("Tāme sastādīta ____. gada ___. ______________",A34)))</xm:f>
            <xm:f>"Tāme sastādīta ____. gada ___. ______________"</xm:f>
            <x14:dxf>
              <font>
                <color auto="1"/>
              </font>
              <fill>
                <patternFill>
                  <bgColor rgb="FFC6EFCE"/>
                </patternFill>
              </fill>
            </x14:dxf>
          </x14:cfRule>
          <xm:sqref>A34</xm:sqref>
        </x14:conditionalFormatting>
        <x14:conditionalFormatting xmlns:xm="http://schemas.microsoft.com/office/excel/2006/main">
          <x14:cfRule type="containsText" priority="7" operator="containsText" id="{2AF3CC58-04F0-4432-AA0F-D3D058C3CAD1}">
            <xm:f>NOT(ISERROR(SEARCH("Sertifikāta Nr. _________________________________",A39)))</xm:f>
            <xm:f>"Sertifikāta Nr. _________________________________"</xm:f>
            <x14:dxf>
              <font>
                <color auto="1"/>
              </font>
              <fill>
                <patternFill>
                  <bgColor rgb="FFC6EFCE"/>
                </patternFill>
              </fill>
            </x14:dxf>
          </x14:cfRule>
          <xm:sqref>A39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100"/>
  <sheetViews>
    <sheetView workbookViewId="0">
      <selection activeCell="G81" sqref="G8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8" style="1" customWidth="1"/>
    <col min="12" max="15" width="7.7109375" style="1" customWidth="1"/>
    <col min="16" max="16" width="9" style="1" customWidth="1"/>
    <col min="17" max="16384" width="9.140625" style="1"/>
  </cols>
  <sheetData>
    <row r="1" spans="1:16" x14ac:dyDescent="0.2">
      <c r="A1" s="22"/>
      <c r="B1" s="22"/>
      <c r="C1" s="26" t="s">
        <v>38</v>
      </c>
      <c r="D1" s="51">
        <f>'Kops a'!A17</f>
        <v>3</v>
      </c>
      <c r="E1" s="22"/>
      <c r="F1" s="22"/>
      <c r="G1" s="22"/>
      <c r="H1" s="22"/>
      <c r="I1" s="22"/>
      <c r="J1" s="22"/>
      <c r="N1" s="25"/>
      <c r="O1" s="26"/>
      <c r="P1" s="27"/>
    </row>
    <row r="2" spans="1:16" x14ac:dyDescent="0.2">
      <c r="A2" s="28"/>
      <c r="B2" s="28"/>
      <c r="C2" s="166" t="s">
        <v>58</v>
      </c>
      <c r="D2" s="166"/>
      <c r="E2" s="166"/>
      <c r="F2" s="166"/>
      <c r="G2" s="166"/>
      <c r="H2" s="166"/>
      <c r="I2" s="166"/>
      <c r="J2" s="28"/>
    </row>
    <row r="3" spans="1:16" x14ac:dyDescent="0.2">
      <c r="A3" s="29"/>
      <c r="B3" s="29"/>
      <c r="C3" s="156" t="s">
        <v>17</v>
      </c>
      <c r="D3" s="156"/>
      <c r="E3" s="156"/>
      <c r="F3" s="156"/>
      <c r="G3" s="156"/>
      <c r="H3" s="156"/>
      <c r="I3" s="156"/>
      <c r="J3" s="29"/>
    </row>
    <row r="4" spans="1:16" x14ac:dyDescent="0.2">
      <c r="A4" s="29"/>
      <c r="B4" s="29"/>
      <c r="C4" s="167" t="s">
        <v>52</v>
      </c>
      <c r="D4" s="167"/>
      <c r="E4" s="167"/>
      <c r="F4" s="167"/>
      <c r="G4" s="167"/>
      <c r="H4" s="167"/>
      <c r="I4" s="167"/>
      <c r="J4" s="29"/>
    </row>
    <row r="5" spans="1:16" x14ac:dyDescent="0.2">
      <c r="A5" s="22"/>
      <c r="B5" s="22"/>
      <c r="C5" s="26" t="s">
        <v>5</v>
      </c>
      <c r="D5" s="180" t="str">
        <f>'Kops a'!D6</f>
        <v>Daudzdzīvokļu dzīvojamās ēkas energoefektivitātes paaugstināšana</v>
      </c>
      <c r="E5" s="180"/>
      <c r="F5" s="180"/>
      <c r="G5" s="180"/>
      <c r="H5" s="180"/>
      <c r="I5" s="180"/>
      <c r="J5" s="180"/>
      <c r="K5" s="180"/>
      <c r="L5" s="180"/>
      <c r="M5" s="16"/>
      <c r="N5" s="16"/>
      <c r="O5" s="16"/>
      <c r="P5" s="16"/>
    </row>
    <row r="6" spans="1:16" x14ac:dyDescent="0.2">
      <c r="A6" s="22"/>
      <c r="B6" s="22"/>
      <c r="C6" s="26" t="s">
        <v>6</v>
      </c>
      <c r="D6" s="180" t="str">
        <f>'Kops a'!D7</f>
        <v>Daudzdzīvokļu dzīvojamās ēkas energoefektivitātes paaugstināšana</v>
      </c>
      <c r="E6" s="180"/>
      <c r="F6" s="180"/>
      <c r="G6" s="180"/>
      <c r="H6" s="180"/>
      <c r="I6" s="180"/>
      <c r="J6" s="180"/>
      <c r="K6" s="180"/>
      <c r="L6" s="180"/>
      <c r="M6" s="16"/>
      <c r="N6" s="16"/>
      <c r="O6" s="16"/>
      <c r="P6" s="16"/>
    </row>
    <row r="7" spans="1:16" x14ac:dyDescent="0.2">
      <c r="A7" s="22"/>
      <c r="B7" s="22"/>
      <c r="C7" s="26" t="s">
        <v>7</v>
      </c>
      <c r="D7" s="180" t="str">
        <f>'Kops a'!D8</f>
        <v>Zemgales iela 2, Olaine, Olaines novads</v>
      </c>
      <c r="E7" s="180"/>
      <c r="F7" s="180"/>
      <c r="G7" s="180"/>
      <c r="H7" s="180"/>
      <c r="I7" s="180"/>
      <c r="J7" s="180"/>
      <c r="K7" s="180"/>
      <c r="L7" s="180"/>
      <c r="M7" s="16"/>
      <c r="N7" s="16"/>
      <c r="O7" s="16"/>
      <c r="P7" s="16"/>
    </row>
    <row r="8" spans="1:16" x14ac:dyDescent="0.2">
      <c r="A8" s="22"/>
      <c r="B8" s="22"/>
      <c r="C8" s="4" t="s">
        <v>20</v>
      </c>
      <c r="D8" s="180" t="str">
        <f>'Kops a'!D9</f>
        <v>Iepirkums Nr. AS OŪS 2021/09_E</v>
      </c>
      <c r="E8" s="180"/>
      <c r="F8" s="180"/>
      <c r="G8" s="180"/>
      <c r="H8" s="180"/>
      <c r="I8" s="180"/>
      <c r="J8" s="180"/>
      <c r="K8" s="180"/>
      <c r="L8" s="180"/>
      <c r="M8" s="16"/>
      <c r="N8" s="16"/>
      <c r="O8" s="16"/>
      <c r="P8" s="16"/>
    </row>
    <row r="9" spans="1:16" ht="11.25" customHeight="1" x14ac:dyDescent="0.2">
      <c r="A9" s="168" t="s">
        <v>268</v>
      </c>
      <c r="B9" s="168"/>
      <c r="C9" s="168"/>
      <c r="D9" s="168"/>
      <c r="E9" s="168"/>
      <c r="F9" s="168"/>
      <c r="G9" s="30"/>
      <c r="H9" s="30"/>
      <c r="I9" s="30"/>
      <c r="J9" s="172" t="s">
        <v>39</v>
      </c>
      <c r="K9" s="172"/>
      <c r="L9" s="172"/>
      <c r="M9" s="172"/>
      <c r="N9" s="179">
        <f>P88</f>
        <v>0</v>
      </c>
      <c r="O9" s="179"/>
      <c r="P9" s="30"/>
    </row>
    <row r="10" spans="1:16" x14ac:dyDescent="0.2">
      <c r="A10" s="31"/>
      <c r="B10" s="32"/>
      <c r="C10" s="4"/>
      <c r="D10" s="22"/>
      <c r="E10" s="22"/>
      <c r="F10" s="22"/>
      <c r="G10" s="22"/>
      <c r="H10" s="22"/>
      <c r="I10" s="22"/>
      <c r="J10" s="22"/>
      <c r="K10" s="22"/>
      <c r="L10" s="28"/>
      <c r="M10" s="28"/>
      <c r="O10" s="87"/>
      <c r="P10" s="86" t="str">
        <f>A94</f>
        <v xml:space="preserve">Tāme sastādīta </v>
      </c>
    </row>
    <row r="11" spans="1:16" ht="12" thickBot="1" x14ac:dyDescent="0.25">
      <c r="A11" s="31"/>
      <c r="B11" s="32"/>
      <c r="C11" s="4"/>
      <c r="D11" s="22"/>
      <c r="E11" s="22"/>
      <c r="F11" s="22"/>
      <c r="G11" s="22"/>
      <c r="H11" s="22"/>
      <c r="I11" s="22"/>
      <c r="J11" s="22"/>
      <c r="K11" s="22"/>
      <c r="L11" s="33"/>
      <c r="M11" s="33"/>
      <c r="N11" s="34"/>
      <c r="O11" s="25"/>
      <c r="P11" s="22"/>
    </row>
    <row r="12" spans="1:16" x14ac:dyDescent="0.2">
      <c r="A12" s="134" t="s">
        <v>23</v>
      </c>
      <c r="B12" s="174" t="s">
        <v>40</v>
      </c>
      <c r="C12" s="170" t="s">
        <v>41</v>
      </c>
      <c r="D12" s="177" t="s">
        <v>42</v>
      </c>
      <c r="E12" s="160" t="s">
        <v>43</v>
      </c>
      <c r="F12" s="169" t="s">
        <v>44</v>
      </c>
      <c r="G12" s="170"/>
      <c r="H12" s="170"/>
      <c r="I12" s="170"/>
      <c r="J12" s="170"/>
      <c r="K12" s="171"/>
      <c r="L12" s="169" t="s">
        <v>45</v>
      </c>
      <c r="M12" s="170"/>
      <c r="N12" s="170"/>
      <c r="O12" s="170"/>
      <c r="P12" s="171"/>
    </row>
    <row r="13" spans="1:16" ht="126.75" customHeight="1" thickBot="1" x14ac:dyDescent="0.25">
      <c r="A13" s="173"/>
      <c r="B13" s="175"/>
      <c r="C13" s="176"/>
      <c r="D13" s="178"/>
      <c r="E13" s="161"/>
      <c r="F13" s="35" t="s">
        <v>46</v>
      </c>
      <c r="G13" s="36" t="s">
        <v>47</v>
      </c>
      <c r="H13" s="36" t="s">
        <v>48</v>
      </c>
      <c r="I13" s="36" t="s">
        <v>49</v>
      </c>
      <c r="J13" s="36" t="s">
        <v>50</v>
      </c>
      <c r="K13" s="60" t="s">
        <v>51</v>
      </c>
      <c r="L13" s="35" t="s">
        <v>46</v>
      </c>
      <c r="M13" s="36" t="s">
        <v>48</v>
      </c>
      <c r="N13" s="36" t="s">
        <v>49</v>
      </c>
      <c r="O13" s="36" t="s">
        <v>50</v>
      </c>
      <c r="P13" s="60" t="s">
        <v>51</v>
      </c>
    </row>
    <row r="14" spans="1:16" x14ac:dyDescent="0.2">
      <c r="A14" s="61">
        <v>1</v>
      </c>
      <c r="B14" s="62"/>
      <c r="C14" s="46" t="s">
        <v>70</v>
      </c>
      <c r="D14" s="24" t="s">
        <v>71</v>
      </c>
      <c r="E14" s="67">
        <v>1</v>
      </c>
      <c r="F14" s="68"/>
      <c r="G14" s="65"/>
      <c r="H14" s="47"/>
      <c r="I14" s="65"/>
      <c r="J14" s="93"/>
      <c r="K14" s="48"/>
      <c r="L14" s="49"/>
      <c r="M14" s="47"/>
      <c r="N14" s="47"/>
      <c r="O14" s="47"/>
      <c r="P14" s="48"/>
    </row>
    <row r="15" spans="1:16" x14ac:dyDescent="0.2">
      <c r="A15" s="37">
        <v>2</v>
      </c>
      <c r="B15" s="38"/>
      <c r="C15" s="46" t="s">
        <v>72</v>
      </c>
      <c r="D15" s="24" t="s">
        <v>61</v>
      </c>
      <c r="E15" s="67">
        <v>1050</v>
      </c>
      <c r="F15" s="68"/>
      <c r="G15" s="65"/>
      <c r="H15" s="47"/>
      <c r="I15" s="65"/>
      <c r="J15" s="93"/>
      <c r="K15" s="48"/>
      <c r="L15" s="49"/>
      <c r="M15" s="47"/>
      <c r="N15" s="47"/>
      <c r="O15" s="47"/>
      <c r="P15" s="48"/>
    </row>
    <row r="16" spans="1:16" x14ac:dyDescent="0.2">
      <c r="A16" s="61">
        <v>3</v>
      </c>
      <c r="B16" s="38"/>
      <c r="C16" s="46" t="s">
        <v>73</v>
      </c>
      <c r="D16" s="24" t="s">
        <v>61</v>
      </c>
      <c r="E16" s="67">
        <v>515</v>
      </c>
      <c r="F16" s="68"/>
      <c r="G16" s="65"/>
      <c r="H16" s="47"/>
      <c r="I16" s="65"/>
      <c r="J16" s="93"/>
      <c r="K16" s="48"/>
      <c r="L16" s="49"/>
      <c r="M16" s="47"/>
      <c r="N16" s="47"/>
      <c r="O16" s="47"/>
      <c r="P16" s="48"/>
    </row>
    <row r="17" spans="1:16" x14ac:dyDescent="0.2">
      <c r="A17" s="37">
        <v>4</v>
      </c>
      <c r="B17" s="38"/>
      <c r="C17" s="46" t="s">
        <v>74</v>
      </c>
      <c r="D17" s="24" t="s">
        <v>61</v>
      </c>
      <c r="E17" s="67">
        <v>191</v>
      </c>
      <c r="F17" s="68"/>
      <c r="G17" s="65"/>
      <c r="H17" s="47"/>
      <c r="I17" s="65"/>
      <c r="J17" s="93"/>
      <c r="K17" s="48"/>
      <c r="L17" s="49"/>
      <c r="M17" s="47"/>
      <c r="N17" s="47"/>
      <c r="O17" s="47"/>
      <c r="P17" s="48"/>
    </row>
    <row r="18" spans="1:16" x14ac:dyDescent="0.2">
      <c r="A18" s="61">
        <v>5</v>
      </c>
      <c r="B18" s="38"/>
      <c r="C18" s="46" t="s">
        <v>75</v>
      </c>
      <c r="D18" s="24" t="s">
        <v>61</v>
      </c>
      <c r="E18" s="67">
        <v>70</v>
      </c>
      <c r="F18" s="68"/>
      <c r="G18" s="65"/>
      <c r="H18" s="47"/>
      <c r="I18" s="65"/>
      <c r="J18" s="93"/>
      <c r="K18" s="48"/>
      <c r="L18" s="49"/>
      <c r="M18" s="47"/>
      <c r="N18" s="47"/>
      <c r="O18" s="47"/>
      <c r="P18" s="48"/>
    </row>
    <row r="19" spans="1:16" x14ac:dyDescent="0.2">
      <c r="A19" s="37">
        <v>6</v>
      </c>
      <c r="B19" s="38"/>
      <c r="C19" s="46" t="s">
        <v>76</v>
      </c>
      <c r="D19" s="24" t="s">
        <v>61</v>
      </c>
      <c r="E19" s="67">
        <v>60</v>
      </c>
      <c r="F19" s="68"/>
      <c r="G19" s="65"/>
      <c r="H19" s="47"/>
      <c r="I19" s="65"/>
      <c r="J19" s="93"/>
      <c r="K19" s="48"/>
      <c r="L19" s="49"/>
      <c r="M19" s="47"/>
      <c r="N19" s="47"/>
      <c r="O19" s="47"/>
      <c r="P19" s="48"/>
    </row>
    <row r="20" spans="1:16" x14ac:dyDescent="0.2">
      <c r="A20" s="61">
        <v>7</v>
      </c>
      <c r="B20" s="38"/>
      <c r="C20" s="46" t="s">
        <v>77</v>
      </c>
      <c r="D20" s="24" t="s">
        <v>61</v>
      </c>
      <c r="E20" s="67">
        <v>20</v>
      </c>
      <c r="F20" s="68"/>
      <c r="G20" s="65"/>
      <c r="H20" s="47"/>
      <c r="I20" s="65"/>
      <c r="J20" s="93"/>
      <c r="K20" s="48"/>
      <c r="L20" s="49"/>
      <c r="M20" s="47"/>
      <c r="N20" s="47"/>
      <c r="O20" s="47"/>
      <c r="P20" s="48"/>
    </row>
    <row r="21" spans="1:16" x14ac:dyDescent="0.2">
      <c r="A21" s="37">
        <v>8</v>
      </c>
      <c r="B21" s="38"/>
      <c r="C21" s="46" t="s">
        <v>78</v>
      </c>
      <c r="D21" s="24" t="s">
        <v>61</v>
      </c>
      <c r="E21" s="67">
        <v>50</v>
      </c>
      <c r="F21" s="68"/>
      <c r="G21" s="65"/>
      <c r="H21" s="47"/>
      <c r="I21" s="65"/>
      <c r="J21" s="93"/>
      <c r="K21" s="48"/>
      <c r="L21" s="49"/>
      <c r="M21" s="47"/>
      <c r="N21" s="47"/>
      <c r="O21" s="47"/>
      <c r="P21" s="48"/>
    </row>
    <row r="22" spans="1:16" x14ac:dyDescent="0.2">
      <c r="A22" s="61">
        <v>9</v>
      </c>
      <c r="B22" s="38"/>
      <c r="C22" s="46" t="s">
        <v>79</v>
      </c>
      <c r="D22" s="24" t="s">
        <v>80</v>
      </c>
      <c r="E22" s="67">
        <v>1</v>
      </c>
      <c r="F22" s="68"/>
      <c r="G22" s="65"/>
      <c r="H22" s="47"/>
      <c r="I22" s="65"/>
      <c r="J22" s="93"/>
      <c r="K22" s="48"/>
      <c r="L22" s="49"/>
      <c r="M22" s="47"/>
      <c r="N22" s="47"/>
      <c r="O22" s="47"/>
      <c r="P22" s="48"/>
    </row>
    <row r="23" spans="1:16" x14ac:dyDescent="0.2">
      <c r="A23" s="37">
        <v>10</v>
      </c>
      <c r="B23" s="38"/>
      <c r="C23" s="46" t="s">
        <v>81</v>
      </c>
      <c r="D23" s="24" t="s">
        <v>82</v>
      </c>
      <c r="E23" s="67">
        <v>439</v>
      </c>
      <c r="F23" s="68"/>
      <c r="G23" s="65"/>
      <c r="H23" s="47"/>
      <c r="I23" s="65"/>
      <c r="J23" s="93"/>
      <c r="K23" s="48"/>
      <c r="L23" s="49"/>
      <c r="M23" s="47"/>
      <c r="N23" s="47"/>
      <c r="O23" s="47"/>
      <c r="P23" s="48"/>
    </row>
    <row r="24" spans="1:16" x14ac:dyDescent="0.2">
      <c r="A24" s="61">
        <v>11</v>
      </c>
      <c r="B24" s="38"/>
      <c r="C24" s="46" t="s">
        <v>81</v>
      </c>
      <c r="D24" s="24" t="s">
        <v>82</v>
      </c>
      <c r="E24" s="67">
        <v>2</v>
      </c>
      <c r="F24" s="68"/>
      <c r="G24" s="65"/>
      <c r="H24" s="47"/>
      <c r="I24" s="65"/>
      <c r="J24" s="93"/>
      <c r="K24" s="48"/>
      <c r="L24" s="49"/>
      <c r="M24" s="47"/>
      <c r="N24" s="47"/>
      <c r="O24" s="47"/>
      <c r="P24" s="48"/>
    </row>
    <row r="25" spans="1:16" x14ac:dyDescent="0.2">
      <c r="A25" s="37">
        <v>12</v>
      </c>
      <c r="B25" s="38"/>
      <c r="C25" s="46" t="s">
        <v>83</v>
      </c>
      <c r="D25" s="24" t="s">
        <v>82</v>
      </c>
      <c r="E25" s="67">
        <v>18</v>
      </c>
      <c r="F25" s="68"/>
      <c r="G25" s="65"/>
      <c r="H25" s="47"/>
      <c r="I25" s="65"/>
      <c r="J25" s="93"/>
      <c r="K25" s="48"/>
      <c r="L25" s="49"/>
      <c r="M25" s="47"/>
      <c r="N25" s="47"/>
      <c r="O25" s="47"/>
      <c r="P25" s="48"/>
    </row>
    <row r="26" spans="1:16" x14ac:dyDescent="0.2">
      <c r="A26" s="61">
        <v>13</v>
      </c>
      <c r="B26" s="38"/>
      <c r="C26" s="46" t="s">
        <v>84</v>
      </c>
      <c r="D26" s="24" t="s">
        <v>82</v>
      </c>
      <c r="E26" s="67">
        <v>6</v>
      </c>
      <c r="F26" s="68"/>
      <c r="G26" s="65"/>
      <c r="H26" s="47"/>
      <c r="I26" s="65"/>
      <c r="J26" s="93"/>
      <c r="K26" s="48"/>
      <c r="L26" s="49"/>
      <c r="M26" s="47"/>
      <c r="N26" s="47"/>
      <c r="O26" s="47"/>
      <c r="P26" s="48"/>
    </row>
    <row r="27" spans="1:16" x14ac:dyDescent="0.2">
      <c r="A27" s="37">
        <v>14</v>
      </c>
      <c r="B27" s="38"/>
      <c r="C27" s="46" t="s">
        <v>85</v>
      </c>
      <c r="D27" s="24" t="s">
        <v>82</v>
      </c>
      <c r="E27" s="67">
        <v>2</v>
      </c>
      <c r="F27" s="68"/>
      <c r="G27" s="65"/>
      <c r="H27" s="47"/>
      <c r="I27" s="65"/>
      <c r="J27" s="93"/>
      <c r="K27" s="48"/>
      <c r="L27" s="49"/>
      <c r="M27" s="47"/>
      <c r="N27" s="47"/>
      <c r="O27" s="47"/>
      <c r="P27" s="48"/>
    </row>
    <row r="28" spans="1:16" x14ac:dyDescent="0.2">
      <c r="A28" s="61">
        <v>15</v>
      </c>
      <c r="B28" s="38"/>
      <c r="C28" s="46" t="s">
        <v>86</v>
      </c>
      <c r="D28" s="24" t="s">
        <v>82</v>
      </c>
      <c r="E28" s="67">
        <v>8</v>
      </c>
      <c r="F28" s="68"/>
      <c r="G28" s="65"/>
      <c r="H28" s="47"/>
      <c r="I28" s="65"/>
      <c r="J28" s="93"/>
      <c r="K28" s="48"/>
      <c r="L28" s="49"/>
      <c r="M28" s="47"/>
      <c r="N28" s="47"/>
      <c r="O28" s="47"/>
      <c r="P28" s="48"/>
    </row>
    <row r="29" spans="1:16" x14ac:dyDescent="0.2">
      <c r="A29" s="37">
        <v>16</v>
      </c>
      <c r="B29" s="38"/>
      <c r="C29" s="46" t="s">
        <v>87</v>
      </c>
      <c r="D29" s="24" t="s">
        <v>82</v>
      </c>
      <c r="E29" s="67">
        <v>168</v>
      </c>
      <c r="F29" s="68"/>
      <c r="G29" s="65"/>
      <c r="H29" s="47"/>
      <c r="I29" s="65"/>
      <c r="J29" s="93"/>
      <c r="K29" s="48"/>
      <c r="L29" s="49"/>
      <c r="M29" s="47"/>
      <c r="N29" s="47"/>
      <c r="O29" s="47"/>
      <c r="P29" s="48"/>
    </row>
    <row r="30" spans="1:16" x14ac:dyDescent="0.2">
      <c r="A30" s="61">
        <v>17</v>
      </c>
      <c r="B30" s="38"/>
      <c r="C30" s="46" t="s">
        <v>88</v>
      </c>
      <c r="D30" s="24" t="s">
        <v>82</v>
      </c>
      <c r="E30" s="67">
        <v>145</v>
      </c>
      <c r="F30" s="68"/>
      <c r="G30" s="65"/>
      <c r="H30" s="47"/>
      <c r="I30" s="65"/>
      <c r="J30" s="93"/>
      <c r="K30" s="48"/>
      <c r="L30" s="49"/>
      <c r="M30" s="47"/>
      <c r="N30" s="47"/>
      <c r="O30" s="47"/>
      <c r="P30" s="48"/>
    </row>
    <row r="31" spans="1:16" x14ac:dyDescent="0.2">
      <c r="A31" s="37">
        <v>18</v>
      </c>
      <c r="B31" s="38"/>
      <c r="C31" s="46" t="s">
        <v>89</v>
      </c>
      <c r="D31" s="24" t="s">
        <v>82</v>
      </c>
      <c r="E31" s="67">
        <v>26</v>
      </c>
      <c r="F31" s="68"/>
      <c r="G31" s="65"/>
      <c r="H31" s="47"/>
      <c r="I31" s="65"/>
      <c r="J31" s="93"/>
      <c r="K31" s="48"/>
      <c r="L31" s="49"/>
      <c r="M31" s="47"/>
      <c r="N31" s="47"/>
      <c r="O31" s="47"/>
      <c r="P31" s="48"/>
    </row>
    <row r="32" spans="1:16" x14ac:dyDescent="0.2">
      <c r="A32" s="61">
        <v>19</v>
      </c>
      <c r="B32" s="38"/>
      <c r="C32" s="46" t="s">
        <v>90</v>
      </c>
      <c r="D32" s="24" t="s">
        <v>82</v>
      </c>
      <c r="E32" s="67">
        <v>38</v>
      </c>
      <c r="F32" s="68"/>
      <c r="G32" s="65"/>
      <c r="H32" s="47"/>
      <c r="I32" s="65"/>
      <c r="J32" s="93"/>
      <c r="K32" s="48"/>
      <c r="L32" s="49"/>
      <c r="M32" s="47"/>
      <c r="N32" s="47"/>
      <c r="O32" s="47"/>
      <c r="P32" s="48"/>
    </row>
    <row r="33" spans="1:21" x14ac:dyDescent="0.2">
      <c r="A33" s="37">
        <v>20</v>
      </c>
      <c r="B33" s="38"/>
      <c r="C33" s="46" t="s">
        <v>91</v>
      </c>
      <c r="D33" s="24" t="s">
        <v>82</v>
      </c>
      <c r="E33" s="67">
        <v>18</v>
      </c>
      <c r="F33" s="68"/>
      <c r="G33" s="65"/>
      <c r="H33" s="47"/>
      <c r="I33" s="65"/>
      <c r="J33" s="93"/>
      <c r="K33" s="48"/>
      <c r="L33" s="49"/>
      <c r="M33" s="47"/>
      <c r="N33" s="47"/>
      <c r="O33" s="47"/>
      <c r="P33" s="48"/>
    </row>
    <row r="34" spans="1:21" x14ac:dyDescent="0.2">
      <c r="A34" s="61">
        <v>21</v>
      </c>
      <c r="B34" s="38"/>
      <c r="C34" s="46" t="s">
        <v>92</v>
      </c>
      <c r="D34" s="24" t="s">
        <v>82</v>
      </c>
      <c r="E34" s="67">
        <v>10</v>
      </c>
      <c r="F34" s="68"/>
      <c r="G34" s="65"/>
      <c r="H34" s="47"/>
      <c r="I34" s="65"/>
      <c r="J34" s="93"/>
      <c r="K34" s="48"/>
      <c r="L34" s="49"/>
      <c r="M34" s="47"/>
      <c r="N34" s="47"/>
      <c r="O34" s="47"/>
      <c r="P34" s="48"/>
    </row>
    <row r="35" spans="1:21" x14ac:dyDescent="0.2">
      <c r="A35" s="37">
        <v>22</v>
      </c>
      <c r="B35" s="38"/>
      <c r="C35" s="46" t="s">
        <v>93</v>
      </c>
      <c r="D35" s="24" t="s">
        <v>82</v>
      </c>
      <c r="E35" s="67">
        <v>4</v>
      </c>
      <c r="F35" s="68"/>
      <c r="G35" s="65"/>
      <c r="H35" s="47"/>
      <c r="I35" s="65"/>
      <c r="J35" s="93"/>
      <c r="K35" s="48"/>
      <c r="L35" s="49"/>
      <c r="M35" s="47"/>
      <c r="N35" s="47"/>
      <c r="O35" s="47"/>
      <c r="P35" s="48"/>
    </row>
    <row r="36" spans="1:21" x14ac:dyDescent="0.2">
      <c r="A36" s="61">
        <v>23</v>
      </c>
      <c r="B36" s="38"/>
      <c r="C36" s="46" t="s">
        <v>94</v>
      </c>
      <c r="D36" s="24" t="s">
        <v>82</v>
      </c>
      <c r="E36" s="67">
        <v>2</v>
      </c>
      <c r="F36" s="68"/>
      <c r="G36" s="65"/>
      <c r="H36" s="47"/>
      <c r="I36" s="65"/>
      <c r="J36" s="93"/>
      <c r="K36" s="48"/>
      <c r="L36" s="49"/>
      <c r="M36" s="47"/>
      <c r="N36" s="47"/>
      <c r="O36" s="47"/>
      <c r="P36" s="48"/>
    </row>
    <row r="37" spans="1:21" x14ac:dyDescent="0.2">
      <c r="A37" s="37">
        <v>24</v>
      </c>
      <c r="B37" s="38"/>
      <c r="C37" s="46" t="s">
        <v>95</v>
      </c>
      <c r="D37" s="24" t="s">
        <v>82</v>
      </c>
      <c r="E37" s="67">
        <v>14</v>
      </c>
      <c r="F37" s="68"/>
      <c r="G37" s="65"/>
      <c r="H37" s="47"/>
      <c r="I37" s="65"/>
      <c r="J37" s="93"/>
      <c r="K37" s="48"/>
      <c r="L37" s="49"/>
      <c r="M37" s="47"/>
      <c r="N37" s="47"/>
      <c r="O37" s="47"/>
      <c r="P37" s="48"/>
    </row>
    <row r="38" spans="1:21" x14ac:dyDescent="0.2">
      <c r="A38" s="61">
        <v>25</v>
      </c>
      <c r="B38" s="38"/>
      <c r="C38" s="46" t="s">
        <v>96</v>
      </c>
      <c r="D38" s="24" t="s">
        <v>82</v>
      </c>
      <c r="E38" s="67">
        <v>6</v>
      </c>
      <c r="F38" s="68"/>
      <c r="G38" s="65"/>
      <c r="H38" s="47"/>
      <c r="I38" s="65"/>
      <c r="J38" s="93"/>
      <c r="K38" s="48"/>
      <c r="L38" s="49"/>
      <c r="M38" s="47"/>
      <c r="N38" s="47"/>
      <c r="O38" s="47"/>
      <c r="P38" s="48"/>
    </row>
    <row r="39" spans="1:21" x14ac:dyDescent="0.2">
      <c r="A39" s="37">
        <v>26</v>
      </c>
      <c r="B39" s="38"/>
      <c r="C39" s="46" t="s">
        <v>97</v>
      </c>
      <c r="D39" s="24" t="s">
        <v>82</v>
      </c>
      <c r="E39" s="67">
        <v>2</v>
      </c>
      <c r="F39" s="68"/>
      <c r="G39" s="65"/>
      <c r="H39" s="47"/>
      <c r="I39" s="65"/>
      <c r="J39" s="93"/>
      <c r="K39" s="48"/>
      <c r="L39" s="49"/>
      <c r="M39" s="47"/>
      <c r="N39" s="47"/>
      <c r="O39" s="47"/>
      <c r="P39" s="48"/>
    </row>
    <row r="40" spans="1:21" x14ac:dyDescent="0.2">
      <c r="A40" s="61">
        <v>27</v>
      </c>
      <c r="B40" s="38"/>
      <c r="C40" s="46" t="s">
        <v>98</v>
      </c>
      <c r="D40" s="24" t="s">
        <v>82</v>
      </c>
      <c r="E40" s="67">
        <v>2</v>
      </c>
      <c r="F40" s="68"/>
      <c r="G40" s="65"/>
      <c r="H40" s="47"/>
      <c r="I40" s="65"/>
      <c r="J40" s="93"/>
      <c r="K40" s="48"/>
      <c r="L40" s="49"/>
      <c r="M40" s="47"/>
      <c r="N40" s="47"/>
      <c r="O40" s="47"/>
      <c r="P40" s="48"/>
    </row>
    <row r="41" spans="1:21" x14ac:dyDescent="0.2">
      <c r="A41" s="37">
        <v>28</v>
      </c>
      <c r="B41" s="38"/>
      <c r="C41" s="46" t="s">
        <v>99</v>
      </c>
      <c r="D41" s="24" t="s">
        <v>82</v>
      </c>
      <c r="E41" s="67">
        <v>2</v>
      </c>
      <c r="F41" s="68"/>
      <c r="G41" s="65"/>
      <c r="H41" s="47"/>
      <c r="I41" s="65"/>
      <c r="J41" s="93"/>
      <c r="K41" s="48"/>
      <c r="L41" s="49"/>
      <c r="M41" s="47"/>
      <c r="N41" s="47"/>
      <c r="O41" s="47"/>
      <c r="P41" s="48"/>
    </row>
    <row r="42" spans="1:21" x14ac:dyDescent="0.2">
      <c r="A42" s="61">
        <v>29</v>
      </c>
      <c r="B42" s="38"/>
      <c r="C42" s="46" t="s">
        <v>100</v>
      </c>
      <c r="D42" s="24" t="s">
        <v>82</v>
      </c>
      <c r="E42" s="67">
        <v>70</v>
      </c>
      <c r="F42" s="68"/>
      <c r="G42" s="65"/>
      <c r="H42" s="47"/>
      <c r="I42" s="65"/>
      <c r="J42" s="93"/>
      <c r="K42" s="48"/>
      <c r="L42" s="49"/>
      <c r="M42" s="47"/>
      <c r="N42" s="47"/>
      <c r="O42" s="47"/>
      <c r="P42" s="48"/>
    </row>
    <row r="43" spans="1:21" x14ac:dyDescent="0.2">
      <c r="A43" s="37">
        <v>30</v>
      </c>
      <c r="B43" s="38"/>
      <c r="C43" s="46" t="s">
        <v>101</v>
      </c>
      <c r="D43" s="24" t="s">
        <v>82</v>
      </c>
      <c r="E43" s="67">
        <v>18</v>
      </c>
      <c r="F43" s="68"/>
      <c r="G43" s="65"/>
      <c r="H43" s="47"/>
      <c r="I43" s="65"/>
      <c r="J43" s="93"/>
      <c r="K43" s="48"/>
      <c r="L43" s="49"/>
      <c r="M43" s="47"/>
      <c r="N43" s="47"/>
      <c r="O43" s="47"/>
      <c r="P43" s="48"/>
    </row>
    <row r="44" spans="1:21" x14ac:dyDescent="0.2">
      <c r="A44" s="61">
        <v>31</v>
      </c>
      <c r="B44" s="38"/>
      <c r="C44" s="46" t="s">
        <v>102</v>
      </c>
      <c r="D44" s="24" t="s">
        <v>82</v>
      </c>
      <c r="E44" s="67">
        <v>18</v>
      </c>
      <c r="F44" s="68"/>
      <c r="G44" s="65"/>
      <c r="H44" s="47"/>
      <c r="I44" s="65"/>
      <c r="J44" s="93"/>
      <c r="K44" s="48"/>
      <c r="L44" s="49"/>
      <c r="M44" s="47"/>
      <c r="N44" s="47"/>
      <c r="O44" s="47"/>
      <c r="P44" s="48"/>
    </row>
    <row r="45" spans="1:21" x14ac:dyDescent="0.2">
      <c r="A45" s="37">
        <v>32</v>
      </c>
      <c r="B45" s="38"/>
      <c r="C45" s="46" t="s">
        <v>103</v>
      </c>
      <c r="D45" s="24" t="s">
        <v>82</v>
      </c>
      <c r="E45" s="67">
        <v>2</v>
      </c>
      <c r="F45" s="68"/>
      <c r="G45" s="65"/>
      <c r="H45" s="47"/>
      <c r="I45" s="65"/>
      <c r="J45" s="93"/>
      <c r="K45" s="48"/>
      <c r="L45" s="49"/>
      <c r="M45" s="47"/>
      <c r="N45" s="47"/>
      <c r="O45" s="47"/>
      <c r="P45" s="48"/>
    </row>
    <row r="46" spans="1:21" x14ac:dyDescent="0.2">
      <c r="A46" s="61">
        <v>33</v>
      </c>
      <c r="B46" s="38"/>
      <c r="C46" s="46" t="s">
        <v>104</v>
      </c>
      <c r="D46" s="24" t="s">
        <v>82</v>
      </c>
      <c r="E46" s="67">
        <v>8</v>
      </c>
      <c r="F46" s="68"/>
      <c r="G46" s="65"/>
      <c r="H46" s="47"/>
      <c r="I46" s="65"/>
      <c r="J46" s="93"/>
      <c r="K46" s="48"/>
      <c r="L46" s="49"/>
      <c r="M46" s="47"/>
      <c r="N46" s="47"/>
      <c r="O46" s="47"/>
      <c r="P46" s="48"/>
    </row>
    <row r="47" spans="1:21" x14ac:dyDescent="0.2">
      <c r="A47" s="37">
        <v>34</v>
      </c>
      <c r="B47" s="38"/>
      <c r="C47" s="46" t="s">
        <v>105</v>
      </c>
      <c r="D47" s="24" t="s">
        <v>82</v>
      </c>
      <c r="E47" s="67">
        <v>8</v>
      </c>
      <c r="F47" s="68"/>
      <c r="G47" s="65"/>
      <c r="H47" s="47"/>
      <c r="I47" s="65"/>
      <c r="J47" s="93"/>
      <c r="K47" s="48"/>
      <c r="L47" s="49"/>
      <c r="M47" s="47"/>
      <c r="N47" s="47"/>
      <c r="O47" s="47"/>
      <c r="P47" s="48"/>
    </row>
    <row r="48" spans="1:21" x14ac:dyDescent="0.2">
      <c r="A48" s="61">
        <v>35</v>
      </c>
      <c r="B48" s="38"/>
      <c r="C48" s="46" t="s">
        <v>106</v>
      </c>
      <c r="D48" s="24" t="s">
        <v>82</v>
      </c>
      <c r="E48" s="67">
        <v>2</v>
      </c>
      <c r="F48" s="68"/>
      <c r="G48" s="65"/>
      <c r="H48" s="47"/>
      <c r="I48" s="65"/>
      <c r="J48" s="93"/>
      <c r="K48" s="48"/>
      <c r="L48" s="49"/>
      <c r="M48" s="47"/>
      <c r="N48" s="47"/>
      <c r="O48" s="47"/>
      <c r="P48" s="48"/>
      <c r="S48" s="42"/>
      <c r="U48" s="42"/>
    </row>
    <row r="49" spans="1:16" ht="22.5" x14ac:dyDescent="0.2">
      <c r="A49" s="37">
        <v>36</v>
      </c>
      <c r="B49" s="38"/>
      <c r="C49" s="46" t="s">
        <v>107</v>
      </c>
      <c r="D49" s="24" t="s">
        <v>82</v>
      </c>
      <c r="E49" s="67">
        <v>26</v>
      </c>
      <c r="F49" s="68"/>
      <c r="G49" s="65"/>
      <c r="H49" s="47"/>
      <c r="I49" s="65"/>
      <c r="J49" s="93"/>
      <c r="K49" s="48"/>
      <c r="L49" s="49"/>
      <c r="M49" s="47"/>
      <c r="N49" s="47"/>
      <c r="O49" s="47"/>
      <c r="P49" s="48"/>
    </row>
    <row r="50" spans="1:16" ht="22.5" x14ac:dyDescent="0.2">
      <c r="A50" s="61">
        <v>37</v>
      </c>
      <c r="B50" s="38"/>
      <c r="C50" s="46" t="s">
        <v>108</v>
      </c>
      <c r="D50" s="24" t="s">
        <v>82</v>
      </c>
      <c r="E50" s="67">
        <v>4</v>
      </c>
      <c r="F50" s="68"/>
      <c r="G50" s="65"/>
      <c r="H50" s="47"/>
      <c r="I50" s="65"/>
      <c r="J50" s="93"/>
      <c r="K50" s="48"/>
      <c r="L50" s="49"/>
      <c r="M50" s="47"/>
      <c r="N50" s="47"/>
      <c r="O50" s="47"/>
      <c r="P50" s="48"/>
    </row>
    <row r="51" spans="1:16" ht="22.5" x14ac:dyDescent="0.2">
      <c r="A51" s="37">
        <v>38</v>
      </c>
      <c r="B51" s="38"/>
      <c r="C51" s="46" t="s">
        <v>109</v>
      </c>
      <c r="D51" s="24" t="s">
        <v>82</v>
      </c>
      <c r="E51" s="67">
        <v>77</v>
      </c>
      <c r="F51" s="68"/>
      <c r="G51" s="65"/>
      <c r="H51" s="47"/>
      <c r="I51" s="65"/>
      <c r="J51" s="93"/>
      <c r="K51" s="48"/>
      <c r="L51" s="49"/>
      <c r="M51" s="47"/>
      <c r="N51" s="47"/>
      <c r="O51" s="47"/>
      <c r="P51" s="48"/>
    </row>
    <row r="52" spans="1:16" ht="22.5" x14ac:dyDescent="0.2">
      <c r="A52" s="61">
        <v>39</v>
      </c>
      <c r="B52" s="38"/>
      <c r="C52" s="46" t="s">
        <v>110</v>
      </c>
      <c r="D52" s="24" t="s">
        <v>82</v>
      </c>
      <c r="E52" s="67">
        <v>65</v>
      </c>
      <c r="F52" s="68"/>
      <c r="G52" s="65"/>
      <c r="H52" s="47"/>
      <c r="I52" s="65"/>
      <c r="J52" s="93"/>
      <c r="K52" s="48"/>
      <c r="L52" s="49"/>
      <c r="M52" s="47"/>
      <c r="N52" s="47"/>
      <c r="O52" s="47"/>
      <c r="P52" s="48"/>
    </row>
    <row r="53" spans="1:16" ht="22.5" x14ac:dyDescent="0.2">
      <c r="A53" s="37">
        <v>40</v>
      </c>
      <c r="B53" s="38"/>
      <c r="C53" s="46" t="s">
        <v>111</v>
      </c>
      <c r="D53" s="24" t="s">
        <v>82</v>
      </c>
      <c r="E53" s="67">
        <v>4</v>
      </c>
      <c r="F53" s="68"/>
      <c r="G53" s="65"/>
      <c r="H53" s="47"/>
      <c r="I53" s="65"/>
      <c r="J53" s="93"/>
      <c r="K53" s="48"/>
      <c r="L53" s="49"/>
      <c r="M53" s="47"/>
      <c r="N53" s="47"/>
      <c r="O53" s="47"/>
      <c r="P53" s="48"/>
    </row>
    <row r="54" spans="1:16" ht="22.5" x14ac:dyDescent="0.2">
      <c r="A54" s="61">
        <v>41</v>
      </c>
      <c r="B54" s="38"/>
      <c r="C54" s="46" t="s">
        <v>112</v>
      </c>
      <c r="D54" s="24" t="s">
        <v>82</v>
      </c>
      <c r="E54" s="67">
        <v>14</v>
      </c>
      <c r="F54" s="68"/>
      <c r="G54" s="65"/>
      <c r="H54" s="47"/>
      <c r="I54" s="65"/>
      <c r="J54" s="93"/>
      <c r="K54" s="48"/>
      <c r="L54" s="49"/>
      <c r="M54" s="47"/>
      <c r="N54" s="47"/>
      <c r="O54" s="47"/>
      <c r="P54" s="48"/>
    </row>
    <row r="55" spans="1:16" ht="22.5" x14ac:dyDescent="0.2">
      <c r="A55" s="37">
        <v>42</v>
      </c>
      <c r="B55" s="38"/>
      <c r="C55" s="46" t="s">
        <v>113</v>
      </c>
      <c r="D55" s="24" t="s">
        <v>82</v>
      </c>
      <c r="E55" s="67">
        <v>8</v>
      </c>
      <c r="F55" s="68"/>
      <c r="G55" s="65"/>
      <c r="H55" s="47"/>
      <c r="I55" s="65"/>
      <c r="J55" s="93"/>
      <c r="K55" s="48"/>
      <c r="L55" s="49"/>
      <c r="M55" s="47"/>
      <c r="N55" s="47"/>
      <c r="O55" s="47"/>
      <c r="P55" s="48"/>
    </row>
    <row r="56" spans="1:16" ht="22.5" x14ac:dyDescent="0.2">
      <c r="A56" s="61">
        <v>43</v>
      </c>
      <c r="B56" s="38"/>
      <c r="C56" s="46" t="s">
        <v>114</v>
      </c>
      <c r="D56" s="24" t="s">
        <v>82</v>
      </c>
      <c r="E56" s="67">
        <v>198</v>
      </c>
      <c r="F56" s="68"/>
      <c r="G56" s="65"/>
      <c r="H56" s="47"/>
      <c r="I56" s="65"/>
      <c r="J56" s="93"/>
      <c r="K56" s="48"/>
      <c r="L56" s="49"/>
      <c r="M56" s="47"/>
      <c r="N56" s="47"/>
      <c r="O56" s="47"/>
      <c r="P56" s="48"/>
    </row>
    <row r="57" spans="1:16" x14ac:dyDescent="0.2">
      <c r="A57" s="37">
        <v>44</v>
      </c>
      <c r="B57" s="38"/>
      <c r="C57" s="46" t="s">
        <v>115</v>
      </c>
      <c r="D57" s="24" t="s">
        <v>82</v>
      </c>
      <c r="E57" s="67">
        <v>198</v>
      </c>
      <c r="F57" s="68"/>
      <c r="G57" s="65"/>
      <c r="H57" s="47"/>
      <c r="I57" s="65"/>
      <c r="J57" s="93"/>
      <c r="K57" s="48"/>
      <c r="L57" s="49"/>
      <c r="M57" s="47"/>
      <c r="N57" s="47"/>
      <c r="O57" s="47"/>
      <c r="P57" s="48"/>
    </row>
    <row r="58" spans="1:16" x14ac:dyDescent="0.2">
      <c r="A58" s="61">
        <v>45</v>
      </c>
      <c r="B58" s="38"/>
      <c r="C58" s="46" t="s">
        <v>116</v>
      </c>
      <c r="D58" s="24" t="s">
        <v>82</v>
      </c>
      <c r="E58" s="67">
        <v>44</v>
      </c>
      <c r="F58" s="68"/>
      <c r="G58" s="65"/>
      <c r="H58" s="47"/>
      <c r="I58" s="65"/>
      <c r="J58" s="93"/>
      <c r="K58" s="48"/>
      <c r="L58" s="49"/>
      <c r="M58" s="47"/>
      <c r="N58" s="47"/>
      <c r="O58" s="47"/>
      <c r="P58" s="48"/>
    </row>
    <row r="59" spans="1:16" x14ac:dyDescent="0.2">
      <c r="A59" s="37">
        <v>46</v>
      </c>
      <c r="B59" s="38"/>
      <c r="C59" s="46" t="s">
        <v>117</v>
      </c>
      <c r="D59" s="24" t="s">
        <v>82</v>
      </c>
      <c r="E59" s="67">
        <v>8</v>
      </c>
      <c r="F59" s="68"/>
      <c r="G59" s="65"/>
      <c r="H59" s="47"/>
      <c r="I59" s="65"/>
      <c r="J59" s="93"/>
      <c r="K59" s="48"/>
      <c r="L59" s="49"/>
      <c r="M59" s="47"/>
      <c r="N59" s="47"/>
      <c r="O59" s="47"/>
      <c r="P59" s="48"/>
    </row>
    <row r="60" spans="1:16" x14ac:dyDescent="0.2">
      <c r="A60" s="61">
        <v>47</v>
      </c>
      <c r="B60" s="38"/>
      <c r="C60" s="46" t="s">
        <v>118</v>
      </c>
      <c r="D60" s="24" t="s">
        <v>82</v>
      </c>
      <c r="E60" s="67">
        <v>2</v>
      </c>
      <c r="F60" s="68"/>
      <c r="G60" s="65"/>
      <c r="H60" s="47"/>
      <c r="I60" s="65"/>
      <c r="J60" s="93"/>
      <c r="K60" s="48"/>
      <c r="L60" s="49"/>
      <c r="M60" s="47"/>
      <c r="N60" s="47"/>
      <c r="O60" s="47"/>
      <c r="P60" s="48"/>
    </row>
    <row r="61" spans="1:16" x14ac:dyDescent="0.2">
      <c r="A61" s="37">
        <v>48</v>
      </c>
      <c r="B61" s="38"/>
      <c r="C61" s="46" t="s">
        <v>119</v>
      </c>
      <c r="D61" s="24" t="s">
        <v>82</v>
      </c>
      <c r="E61" s="67">
        <v>4</v>
      </c>
      <c r="F61" s="68"/>
      <c r="G61" s="65"/>
      <c r="H61" s="47"/>
      <c r="I61" s="65"/>
      <c r="J61" s="93"/>
      <c r="K61" s="48"/>
      <c r="L61" s="49"/>
      <c r="M61" s="47"/>
      <c r="N61" s="47"/>
      <c r="O61" s="47"/>
      <c r="P61" s="48"/>
    </row>
    <row r="62" spans="1:16" x14ac:dyDescent="0.2">
      <c r="A62" s="61">
        <v>49</v>
      </c>
      <c r="B62" s="38"/>
      <c r="C62" s="46" t="s">
        <v>120</v>
      </c>
      <c r="D62" s="24" t="s">
        <v>82</v>
      </c>
      <c r="E62" s="67">
        <v>4</v>
      </c>
      <c r="F62" s="68"/>
      <c r="G62" s="65"/>
      <c r="H62" s="47"/>
      <c r="I62" s="65"/>
      <c r="J62" s="93"/>
      <c r="K62" s="48"/>
      <c r="L62" s="49"/>
      <c r="M62" s="47"/>
      <c r="N62" s="47"/>
      <c r="O62" s="47"/>
      <c r="P62" s="48"/>
    </row>
    <row r="63" spans="1:16" x14ac:dyDescent="0.2">
      <c r="A63" s="37">
        <v>50</v>
      </c>
      <c r="B63" s="38"/>
      <c r="C63" s="46" t="s">
        <v>121</v>
      </c>
      <c r="D63" s="24" t="s">
        <v>82</v>
      </c>
      <c r="E63" s="67">
        <v>2</v>
      </c>
      <c r="F63" s="68"/>
      <c r="G63" s="65"/>
      <c r="H63" s="47"/>
      <c r="I63" s="65"/>
      <c r="J63" s="93"/>
      <c r="K63" s="48"/>
      <c r="L63" s="49"/>
      <c r="M63" s="47"/>
      <c r="N63" s="47"/>
      <c r="O63" s="47"/>
      <c r="P63" s="48"/>
    </row>
    <row r="64" spans="1:16" x14ac:dyDescent="0.2">
      <c r="A64" s="61">
        <v>51</v>
      </c>
      <c r="B64" s="38"/>
      <c r="C64" s="46" t="s">
        <v>122</v>
      </c>
      <c r="D64" s="24" t="s">
        <v>82</v>
      </c>
      <c r="E64" s="67">
        <v>44</v>
      </c>
      <c r="F64" s="68"/>
      <c r="G64" s="65"/>
      <c r="H64" s="47"/>
      <c r="I64" s="65"/>
      <c r="J64" s="93"/>
      <c r="K64" s="48"/>
      <c r="L64" s="49"/>
      <c r="M64" s="47"/>
      <c r="N64" s="47"/>
      <c r="O64" s="47"/>
      <c r="P64" s="48"/>
    </row>
    <row r="65" spans="1:16" ht="33.75" x14ac:dyDescent="0.2">
      <c r="A65" s="37">
        <v>52</v>
      </c>
      <c r="B65" s="38"/>
      <c r="C65" s="182" t="s">
        <v>300</v>
      </c>
      <c r="D65" s="24" t="s">
        <v>123</v>
      </c>
      <c r="E65" s="67">
        <v>9</v>
      </c>
      <c r="F65" s="68"/>
      <c r="G65" s="65"/>
      <c r="H65" s="47"/>
      <c r="I65" s="65"/>
      <c r="J65" s="93"/>
      <c r="K65" s="48"/>
      <c r="L65" s="49"/>
      <c r="M65" s="47"/>
      <c r="N65" s="47"/>
      <c r="O65" s="47"/>
      <c r="P65" s="48"/>
    </row>
    <row r="66" spans="1:16" ht="33.75" x14ac:dyDescent="0.2">
      <c r="A66" s="61">
        <v>53</v>
      </c>
      <c r="B66" s="38"/>
      <c r="C66" s="182" t="s">
        <v>301</v>
      </c>
      <c r="D66" s="24" t="s">
        <v>123</v>
      </c>
      <c r="E66" s="67">
        <v>70</v>
      </c>
      <c r="F66" s="68"/>
      <c r="G66" s="65"/>
      <c r="H66" s="47"/>
      <c r="I66" s="65"/>
      <c r="J66" s="93"/>
      <c r="K66" s="48"/>
      <c r="L66" s="49"/>
      <c r="M66" s="47"/>
      <c r="N66" s="47"/>
      <c r="O66" s="47"/>
      <c r="P66" s="48"/>
    </row>
    <row r="67" spans="1:16" ht="33.75" x14ac:dyDescent="0.2">
      <c r="A67" s="37">
        <v>54</v>
      </c>
      <c r="B67" s="38"/>
      <c r="C67" s="182" t="s">
        <v>302</v>
      </c>
      <c r="D67" s="24" t="s">
        <v>123</v>
      </c>
      <c r="E67" s="67">
        <v>105</v>
      </c>
      <c r="F67" s="68"/>
      <c r="G67" s="65"/>
      <c r="H67" s="47"/>
      <c r="I67" s="65"/>
      <c r="J67" s="93"/>
      <c r="K67" s="48"/>
      <c r="L67" s="49"/>
      <c r="M67" s="47"/>
      <c r="N67" s="47"/>
      <c r="O67" s="47"/>
      <c r="P67" s="48"/>
    </row>
    <row r="68" spans="1:16" ht="33.75" x14ac:dyDescent="0.2">
      <c r="A68" s="61">
        <v>55</v>
      </c>
      <c r="B68" s="38"/>
      <c r="C68" s="182" t="s">
        <v>303</v>
      </c>
      <c r="D68" s="24" t="s">
        <v>123</v>
      </c>
      <c r="E68" s="67">
        <v>69</v>
      </c>
      <c r="F68" s="68"/>
      <c r="G68" s="65"/>
      <c r="H68" s="47"/>
      <c r="I68" s="65"/>
      <c r="J68" s="93"/>
      <c r="K68" s="48"/>
      <c r="L68" s="49"/>
      <c r="M68" s="47"/>
      <c r="N68" s="47"/>
      <c r="O68" s="47"/>
      <c r="P68" s="48"/>
    </row>
    <row r="69" spans="1:16" ht="33.75" x14ac:dyDescent="0.2">
      <c r="A69" s="37">
        <v>56</v>
      </c>
      <c r="B69" s="38"/>
      <c r="C69" s="182" t="s">
        <v>304</v>
      </c>
      <c r="D69" s="24" t="s">
        <v>123</v>
      </c>
      <c r="E69" s="67">
        <v>60</v>
      </c>
      <c r="F69" s="68"/>
      <c r="G69" s="65"/>
      <c r="H69" s="47"/>
      <c r="I69" s="65"/>
      <c r="J69" s="93"/>
      <c r="K69" s="48"/>
      <c r="L69" s="49"/>
      <c r="M69" s="47"/>
      <c r="N69" s="47"/>
      <c r="O69" s="47"/>
      <c r="P69" s="48"/>
    </row>
    <row r="70" spans="1:16" ht="33.75" x14ac:dyDescent="0.2">
      <c r="A70" s="61">
        <v>57</v>
      </c>
      <c r="B70" s="38"/>
      <c r="C70" s="182" t="s">
        <v>305</v>
      </c>
      <c r="D70" s="24" t="s">
        <v>123</v>
      </c>
      <c r="E70" s="67">
        <v>20</v>
      </c>
      <c r="F70" s="68"/>
      <c r="G70" s="65"/>
      <c r="H70" s="47"/>
      <c r="I70" s="65"/>
      <c r="J70" s="93"/>
      <c r="K70" s="48"/>
      <c r="L70" s="49"/>
      <c r="M70" s="47"/>
      <c r="N70" s="47"/>
      <c r="O70" s="47"/>
      <c r="P70" s="48"/>
    </row>
    <row r="71" spans="1:16" ht="33.75" x14ac:dyDescent="0.2">
      <c r="A71" s="37">
        <v>58</v>
      </c>
      <c r="B71" s="38"/>
      <c r="C71" s="182" t="s">
        <v>306</v>
      </c>
      <c r="D71" s="24" t="s">
        <v>123</v>
      </c>
      <c r="E71" s="67">
        <v>50</v>
      </c>
      <c r="F71" s="68"/>
      <c r="G71" s="65"/>
      <c r="H71" s="47"/>
      <c r="I71" s="65"/>
      <c r="J71" s="93"/>
      <c r="K71" s="48"/>
      <c r="L71" s="49"/>
      <c r="M71" s="47"/>
      <c r="N71" s="47"/>
      <c r="O71" s="47"/>
      <c r="P71" s="48"/>
    </row>
    <row r="72" spans="1:16" x14ac:dyDescent="0.2">
      <c r="A72" s="61">
        <v>59</v>
      </c>
      <c r="B72" s="38"/>
      <c r="C72" s="46" t="s">
        <v>124</v>
      </c>
      <c r="D72" s="24" t="s">
        <v>69</v>
      </c>
      <c r="E72" s="67">
        <v>1</v>
      </c>
      <c r="F72" s="68"/>
      <c r="G72" s="65"/>
      <c r="H72" s="47"/>
      <c r="I72" s="65"/>
      <c r="J72" s="93"/>
      <c r="K72" s="48"/>
      <c r="L72" s="49"/>
      <c r="M72" s="47"/>
      <c r="N72" s="47"/>
      <c r="O72" s="47"/>
      <c r="P72" s="48"/>
    </row>
    <row r="73" spans="1:16" x14ac:dyDescent="0.2">
      <c r="A73" s="37">
        <v>60</v>
      </c>
      <c r="B73" s="38"/>
      <c r="C73" s="46" t="s">
        <v>125</v>
      </c>
      <c r="D73" s="24" t="s">
        <v>69</v>
      </c>
      <c r="E73" s="67">
        <v>1</v>
      </c>
      <c r="F73" s="68"/>
      <c r="G73" s="65"/>
      <c r="H73" s="47"/>
      <c r="I73" s="65"/>
      <c r="J73" s="93"/>
      <c r="K73" s="48"/>
      <c r="L73" s="49"/>
      <c r="M73" s="47"/>
      <c r="N73" s="47"/>
      <c r="O73" s="47"/>
      <c r="P73" s="48"/>
    </row>
    <row r="74" spans="1:16" x14ac:dyDescent="0.2">
      <c r="A74" s="61">
        <v>61</v>
      </c>
      <c r="B74" s="38"/>
      <c r="C74" s="46" t="s">
        <v>126</v>
      </c>
      <c r="D74" s="24" t="s">
        <v>69</v>
      </c>
      <c r="E74" s="67">
        <v>1</v>
      </c>
      <c r="F74" s="68"/>
      <c r="G74" s="65"/>
      <c r="H74" s="47"/>
      <c r="I74" s="65"/>
      <c r="J74" s="93"/>
      <c r="K74" s="48"/>
      <c r="L74" s="49"/>
      <c r="M74" s="47"/>
      <c r="N74" s="47"/>
      <c r="O74" s="47"/>
      <c r="P74" s="48"/>
    </row>
    <row r="75" spans="1:16" x14ac:dyDescent="0.2">
      <c r="A75" s="37">
        <v>62</v>
      </c>
      <c r="B75" s="38"/>
      <c r="C75" s="46" t="s">
        <v>127</v>
      </c>
      <c r="D75" s="24" t="s">
        <v>69</v>
      </c>
      <c r="E75" s="67">
        <v>1</v>
      </c>
      <c r="F75" s="68"/>
      <c r="G75" s="65"/>
      <c r="H75" s="47"/>
      <c r="I75" s="65"/>
      <c r="J75" s="93"/>
      <c r="K75" s="48"/>
      <c r="L75" s="49"/>
      <c r="M75" s="47"/>
      <c r="N75" s="47"/>
      <c r="O75" s="47"/>
      <c r="P75" s="48"/>
    </row>
    <row r="76" spans="1:16" x14ac:dyDescent="0.2">
      <c r="A76" s="61">
        <v>63</v>
      </c>
      <c r="B76" s="38"/>
      <c r="C76" s="46" t="s">
        <v>128</v>
      </c>
      <c r="D76" s="24" t="s">
        <v>69</v>
      </c>
      <c r="E76" s="67">
        <v>1</v>
      </c>
      <c r="F76" s="68"/>
      <c r="G76" s="65"/>
      <c r="H76" s="47"/>
      <c r="I76" s="65"/>
      <c r="J76" s="93"/>
      <c r="K76" s="48"/>
      <c r="L76" s="49"/>
      <c r="M76" s="47"/>
      <c r="N76" s="47"/>
      <c r="O76" s="47"/>
      <c r="P76" s="48"/>
    </row>
    <row r="77" spans="1:16" x14ac:dyDescent="0.2">
      <c r="A77" s="37">
        <v>64</v>
      </c>
      <c r="B77" s="38"/>
      <c r="C77" s="46" t="s">
        <v>129</v>
      </c>
      <c r="D77" s="24" t="s">
        <v>69</v>
      </c>
      <c r="E77" s="67">
        <v>1</v>
      </c>
      <c r="F77" s="68"/>
      <c r="G77" s="65"/>
      <c r="H77" s="47"/>
      <c r="I77" s="65"/>
      <c r="J77" s="93"/>
      <c r="K77" s="48"/>
      <c r="L77" s="49"/>
      <c r="M77" s="47"/>
      <c r="N77" s="47"/>
      <c r="O77" s="47"/>
      <c r="P77" s="48"/>
    </row>
    <row r="78" spans="1:16" ht="22.5" x14ac:dyDescent="0.2">
      <c r="A78" s="61">
        <v>65</v>
      </c>
      <c r="B78" s="38"/>
      <c r="C78" s="46" t="s">
        <v>130</v>
      </c>
      <c r="D78" s="24" t="s">
        <v>69</v>
      </c>
      <c r="E78" s="67">
        <v>1</v>
      </c>
      <c r="F78" s="68"/>
      <c r="G78" s="65"/>
      <c r="H78" s="47"/>
      <c r="I78" s="65"/>
      <c r="J78" s="93"/>
      <c r="K78" s="48"/>
      <c r="L78" s="49"/>
      <c r="M78" s="47"/>
      <c r="N78" s="47"/>
      <c r="O78" s="47"/>
      <c r="P78" s="48"/>
    </row>
    <row r="79" spans="1:16" ht="22.5" x14ac:dyDescent="0.2">
      <c r="A79" s="37">
        <v>66</v>
      </c>
      <c r="B79" s="38"/>
      <c r="C79" s="46" t="s">
        <v>131</v>
      </c>
      <c r="D79" s="24" t="s">
        <v>69</v>
      </c>
      <c r="E79" s="67">
        <v>198</v>
      </c>
      <c r="F79" s="68"/>
      <c r="G79" s="65"/>
      <c r="H79" s="47"/>
      <c r="I79" s="65"/>
      <c r="J79" s="93"/>
      <c r="K79" s="48"/>
      <c r="L79" s="49"/>
      <c r="M79" s="47"/>
      <c r="N79" s="47"/>
      <c r="O79" s="47"/>
      <c r="P79" s="48"/>
    </row>
    <row r="80" spans="1:16" x14ac:dyDescent="0.2">
      <c r="A80" s="61">
        <v>67</v>
      </c>
      <c r="B80" s="38"/>
      <c r="C80" s="46" t="s">
        <v>132</v>
      </c>
      <c r="D80" s="24" t="s">
        <v>69</v>
      </c>
      <c r="E80" s="67">
        <v>198</v>
      </c>
      <c r="F80" s="68"/>
      <c r="G80" s="65"/>
      <c r="H80" s="47"/>
      <c r="I80" s="65"/>
      <c r="J80" s="93"/>
      <c r="K80" s="48"/>
      <c r="L80" s="49"/>
      <c r="M80" s="47"/>
      <c r="N80" s="47"/>
      <c r="O80" s="47"/>
      <c r="P80" s="48"/>
    </row>
    <row r="81" spans="1:16" x14ac:dyDescent="0.2">
      <c r="A81" s="37">
        <v>68</v>
      </c>
      <c r="B81" s="38"/>
      <c r="C81" s="46" t="s">
        <v>133</v>
      </c>
      <c r="D81" s="24" t="s">
        <v>69</v>
      </c>
      <c r="E81" s="67">
        <v>1</v>
      </c>
      <c r="F81" s="68"/>
      <c r="G81" s="65"/>
      <c r="H81" s="47"/>
      <c r="I81" s="65"/>
      <c r="J81" s="93"/>
      <c r="K81" s="48"/>
      <c r="L81" s="49"/>
      <c r="M81" s="47"/>
      <c r="N81" s="47"/>
      <c r="O81" s="47"/>
      <c r="P81" s="48"/>
    </row>
    <row r="82" spans="1:16" ht="22.5" x14ac:dyDescent="0.2">
      <c r="A82" s="61">
        <v>69</v>
      </c>
      <c r="B82" s="38"/>
      <c r="C82" s="46" t="s">
        <v>134</v>
      </c>
      <c r="D82" s="24" t="s">
        <v>62</v>
      </c>
      <c r="E82" s="67">
        <v>198</v>
      </c>
      <c r="F82" s="68"/>
      <c r="G82" s="65"/>
      <c r="H82" s="47"/>
      <c r="I82" s="65"/>
      <c r="J82" s="93"/>
      <c r="K82" s="48"/>
      <c r="L82" s="49"/>
      <c r="M82" s="47"/>
      <c r="N82" s="47"/>
      <c r="O82" s="47"/>
      <c r="P82" s="48"/>
    </row>
    <row r="83" spans="1:16" x14ac:dyDescent="0.2">
      <c r="A83" s="37">
        <v>70</v>
      </c>
      <c r="B83" s="38"/>
      <c r="C83" s="46" t="s">
        <v>135</v>
      </c>
      <c r="D83" s="24" t="s">
        <v>71</v>
      </c>
      <c r="E83" s="67">
        <v>1</v>
      </c>
      <c r="F83" s="68"/>
      <c r="G83" s="65"/>
      <c r="H83" s="47"/>
      <c r="I83" s="65"/>
      <c r="J83" s="93"/>
      <c r="K83" s="48"/>
      <c r="L83" s="49"/>
      <c r="M83" s="47"/>
      <c r="N83" s="47"/>
      <c r="O83" s="47"/>
      <c r="P83" s="48"/>
    </row>
    <row r="84" spans="1:16" x14ac:dyDescent="0.2">
      <c r="A84" s="61">
        <v>71</v>
      </c>
      <c r="B84" s="38"/>
      <c r="C84" s="46" t="s">
        <v>136</v>
      </c>
      <c r="D84" s="24" t="s">
        <v>71</v>
      </c>
      <c r="E84" s="67">
        <v>1</v>
      </c>
      <c r="F84" s="68"/>
      <c r="G84" s="65"/>
      <c r="H84" s="47"/>
      <c r="I84" s="65"/>
      <c r="J84" s="93"/>
      <c r="K84" s="48"/>
      <c r="L84" s="49"/>
      <c r="M84" s="47"/>
      <c r="N84" s="47"/>
      <c r="O84" s="47"/>
      <c r="P84" s="48"/>
    </row>
    <row r="85" spans="1:16" x14ac:dyDescent="0.2">
      <c r="A85" s="37">
        <v>72</v>
      </c>
      <c r="B85" s="38"/>
      <c r="C85" s="46" t="s">
        <v>137</v>
      </c>
      <c r="D85" s="24" t="s">
        <v>71</v>
      </c>
      <c r="E85" s="67">
        <v>1</v>
      </c>
      <c r="F85" s="68"/>
      <c r="G85" s="65"/>
      <c r="H85" s="47"/>
      <c r="I85" s="65"/>
      <c r="J85" s="93"/>
      <c r="K85" s="48"/>
      <c r="L85" s="49"/>
      <c r="M85" s="47"/>
      <c r="N85" s="47"/>
      <c r="O85" s="47"/>
      <c r="P85" s="48"/>
    </row>
    <row r="86" spans="1:16" ht="22.5" x14ac:dyDescent="0.2">
      <c r="A86" s="61">
        <v>73</v>
      </c>
      <c r="B86" s="38"/>
      <c r="C86" s="182" t="s">
        <v>307</v>
      </c>
      <c r="D86" s="24" t="s">
        <v>69</v>
      </c>
      <c r="E86" s="67">
        <v>1</v>
      </c>
      <c r="F86" s="68"/>
      <c r="G86" s="65"/>
      <c r="H86" s="47"/>
      <c r="I86" s="65"/>
      <c r="J86" s="93"/>
      <c r="K86" s="48"/>
      <c r="L86" s="49"/>
      <c r="M86" s="47"/>
      <c r="N86" s="47"/>
      <c r="O86" s="47"/>
      <c r="P86" s="48"/>
    </row>
    <row r="87" spans="1:16" ht="12" thickBot="1" x14ac:dyDescent="0.25">
      <c r="A87" s="37">
        <v>74</v>
      </c>
      <c r="B87" s="38"/>
      <c r="C87" s="46" t="s">
        <v>138</v>
      </c>
      <c r="D87" s="24" t="s">
        <v>69</v>
      </c>
      <c r="E87" s="67">
        <v>1</v>
      </c>
      <c r="F87" s="68"/>
      <c r="G87" s="65"/>
      <c r="H87" s="47"/>
      <c r="I87" s="65"/>
      <c r="J87" s="93"/>
      <c r="K87" s="48"/>
      <c r="L87" s="49"/>
      <c r="M87" s="47"/>
      <c r="N87" s="47"/>
      <c r="O87" s="47"/>
      <c r="P87" s="48"/>
    </row>
    <row r="88" spans="1:16" ht="12" thickBot="1" x14ac:dyDescent="0.25">
      <c r="A88" s="163" t="s">
        <v>266</v>
      </c>
      <c r="B88" s="164"/>
      <c r="C88" s="164"/>
      <c r="D88" s="164"/>
      <c r="E88" s="164"/>
      <c r="F88" s="164"/>
      <c r="G88" s="164"/>
      <c r="H88" s="164"/>
      <c r="I88" s="164"/>
      <c r="J88" s="164"/>
      <c r="K88" s="165"/>
      <c r="L88" s="69">
        <f>SUM(L14:L87)</f>
        <v>0</v>
      </c>
      <c r="M88" s="70">
        <f>SUM(M14:M87)</f>
        <v>0</v>
      </c>
      <c r="N88" s="70">
        <f>SUM(N14:N87)</f>
        <v>0</v>
      </c>
      <c r="O88" s="70">
        <f>SUM(O14:O87)</f>
        <v>0</v>
      </c>
      <c r="P88" s="71">
        <f>SUM(P14:P87)</f>
        <v>0</v>
      </c>
    </row>
    <row r="89" spans="1:16" x14ac:dyDescent="0.2">
      <c r="A89" s="16"/>
      <c r="B89" s="16"/>
      <c r="C89" s="16"/>
      <c r="D89" s="16"/>
      <c r="E89" s="16"/>
      <c r="F89" s="16"/>
      <c r="G89" s="16"/>
      <c r="H89" s="16"/>
      <c r="I89" s="16"/>
      <c r="J89" s="16"/>
      <c r="K89" s="16"/>
      <c r="L89" s="16"/>
      <c r="M89" s="16"/>
      <c r="N89" s="16"/>
      <c r="O89" s="16"/>
      <c r="P89" s="16"/>
    </row>
    <row r="90" spans="1:16" x14ac:dyDescent="0.2">
      <c r="A90" s="16"/>
      <c r="B90" s="16"/>
      <c r="C90" s="16"/>
      <c r="D90" s="16"/>
      <c r="E90" s="16"/>
      <c r="F90" s="16"/>
      <c r="G90" s="16"/>
      <c r="H90" s="16"/>
      <c r="I90" s="16"/>
      <c r="J90" s="16"/>
      <c r="K90" s="16"/>
      <c r="L90" s="16"/>
      <c r="M90" s="16"/>
      <c r="N90" s="16"/>
      <c r="O90" s="16"/>
      <c r="P90" s="16"/>
    </row>
    <row r="91" spans="1:16" x14ac:dyDescent="0.2">
      <c r="A91" s="1" t="s">
        <v>14</v>
      </c>
      <c r="B91" s="16"/>
      <c r="C91" s="162">
        <f>'Kops a'!C28:H28</f>
        <v>0</v>
      </c>
      <c r="D91" s="162"/>
      <c r="E91" s="162"/>
      <c r="F91" s="162"/>
      <c r="G91" s="162"/>
      <c r="H91" s="162"/>
      <c r="I91" s="16"/>
      <c r="J91" s="16"/>
      <c r="K91" s="16"/>
      <c r="L91" s="16"/>
      <c r="M91" s="16"/>
      <c r="N91" s="16"/>
      <c r="O91" s="16"/>
      <c r="P91" s="16"/>
    </row>
    <row r="92" spans="1:16" x14ac:dyDescent="0.2">
      <c r="A92" s="16"/>
      <c r="B92" s="16"/>
      <c r="C92" s="114" t="s">
        <v>15</v>
      </c>
      <c r="D92" s="114"/>
      <c r="E92" s="114"/>
      <c r="F92" s="114"/>
      <c r="G92" s="114"/>
      <c r="H92" s="114"/>
      <c r="I92" s="16"/>
      <c r="J92" s="16"/>
      <c r="K92" s="16"/>
      <c r="L92" s="16"/>
      <c r="M92" s="16"/>
      <c r="N92" s="16"/>
      <c r="O92" s="16"/>
      <c r="P92" s="16"/>
    </row>
    <row r="93" spans="1:16" x14ac:dyDescent="0.2">
      <c r="A93" s="16"/>
      <c r="B93" s="16"/>
      <c r="C93" s="16"/>
      <c r="D93" s="16"/>
      <c r="E93" s="16"/>
      <c r="F93" s="16"/>
      <c r="G93" s="16"/>
      <c r="H93" s="16"/>
      <c r="I93" s="16"/>
      <c r="J93" s="16"/>
      <c r="K93" s="16"/>
      <c r="L93" s="16"/>
      <c r="M93" s="16"/>
      <c r="N93" s="16"/>
      <c r="O93" s="16"/>
      <c r="P93" s="16"/>
    </row>
    <row r="94" spans="1:16" x14ac:dyDescent="0.2">
      <c r="A94" s="84" t="str">
        <f>'Kops a'!A31</f>
        <v xml:space="preserve">Tāme sastādīta </v>
      </c>
      <c r="B94" s="85"/>
      <c r="C94" s="85"/>
      <c r="D94" s="85"/>
      <c r="E94" s="16"/>
      <c r="F94" s="16"/>
      <c r="G94" s="16"/>
      <c r="H94" s="16"/>
      <c r="I94" s="16"/>
      <c r="J94" s="16"/>
      <c r="K94" s="16"/>
      <c r="L94" s="16"/>
      <c r="M94" s="16"/>
      <c r="N94" s="16"/>
      <c r="O94" s="16"/>
      <c r="P94" s="16"/>
    </row>
    <row r="95" spans="1:16" x14ac:dyDescent="0.2">
      <c r="A95" s="16"/>
      <c r="B95" s="16"/>
      <c r="C95" s="16"/>
      <c r="D95" s="16"/>
      <c r="E95" s="16"/>
      <c r="F95" s="16"/>
      <c r="G95" s="16"/>
      <c r="H95" s="16"/>
      <c r="I95" s="16"/>
      <c r="J95" s="16"/>
      <c r="K95" s="16"/>
      <c r="L95" s="16"/>
      <c r="M95" s="16"/>
      <c r="N95" s="16"/>
      <c r="O95" s="16"/>
      <c r="P95" s="16"/>
    </row>
    <row r="96" spans="1:16" x14ac:dyDescent="0.2">
      <c r="A96" s="1" t="s">
        <v>37</v>
      </c>
      <c r="B96" s="16"/>
      <c r="C96" s="162">
        <f>'Kops a'!C33:H33</f>
        <v>0</v>
      </c>
      <c r="D96" s="162"/>
      <c r="E96" s="162"/>
      <c r="F96" s="162"/>
      <c r="G96" s="162"/>
      <c r="H96" s="162"/>
      <c r="I96" s="16"/>
      <c r="J96" s="16"/>
      <c r="K96" s="16"/>
      <c r="L96" s="16"/>
      <c r="M96" s="16"/>
      <c r="N96" s="16"/>
      <c r="O96" s="16"/>
      <c r="P96" s="16"/>
    </row>
    <row r="97" spans="1:16" x14ac:dyDescent="0.2">
      <c r="A97" s="16"/>
      <c r="B97" s="16"/>
      <c r="C97" s="114" t="s">
        <v>15</v>
      </c>
      <c r="D97" s="114"/>
      <c r="E97" s="114"/>
      <c r="F97" s="114"/>
      <c r="G97" s="114"/>
      <c r="H97" s="114"/>
      <c r="I97" s="16"/>
      <c r="J97" s="16"/>
      <c r="K97" s="16"/>
      <c r="L97" s="16"/>
      <c r="M97" s="16"/>
      <c r="N97" s="16"/>
      <c r="O97" s="16"/>
      <c r="P97" s="16"/>
    </row>
    <row r="98" spans="1:16" x14ac:dyDescent="0.2">
      <c r="A98" s="16"/>
      <c r="B98" s="16"/>
      <c r="C98" s="16"/>
      <c r="D98" s="16"/>
      <c r="E98" s="16"/>
      <c r="F98" s="16"/>
      <c r="G98" s="16"/>
      <c r="H98" s="16"/>
      <c r="I98" s="16"/>
      <c r="J98" s="16"/>
      <c r="K98" s="16"/>
      <c r="L98" s="16"/>
      <c r="M98" s="16"/>
      <c r="N98" s="16"/>
      <c r="O98" s="16"/>
      <c r="P98" s="16"/>
    </row>
    <row r="99" spans="1:16" x14ac:dyDescent="0.2">
      <c r="A99" s="84" t="s">
        <v>54</v>
      </c>
      <c r="B99" s="85"/>
      <c r="C99" s="89">
        <f>'Kops a'!C36</f>
        <v>0</v>
      </c>
      <c r="D99" s="50"/>
      <c r="E99" s="16"/>
      <c r="F99" s="16"/>
      <c r="G99" s="16"/>
      <c r="H99" s="16"/>
      <c r="I99" s="16"/>
      <c r="J99" s="16"/>
      <c r="K99" s="16"/>
      <c r="L99" s="16"/>
      <c r="M99" s="16"/>
      <c r="N99" s="16"/>
      <c r="O99" s="16"/>
      <c r="P99" s="16"/>
    </row>
    <row r="100" spans="1:16" x14ac:dyDescent="0.2">
      <c r="A100" s="16"/>
      <c r="B100" s="16"/>
      <c r="C100" s="16"/>
      <c r="D100" s="16"/>
      <c r="E100" s="16"/>
      <c r="F100" s="16"/>
      <c r="G100" s="16"/>
      <c r="H100" s="16"/>
      <c r="I100" s="16"/>
      <c r="J100" s="16"/>
      <c r="K100" s="16"/>
      <c r="L100" s="16"/>
      <c r="M100" s="16"/>
      <c r="N100" s="16"/>
      <c r="O100" s="16"/>
      <c r="P100" s="16"/>
    </row>
  </sheetData>
  <mergeCells count="22">
    <mergeCell ref="C2:I2"/>
    <mergeCell ref="C3:I3"/>
    <mergeCell ref="D5:L5"/>
    <mergeCell ref="D6:L6"/>
    <mergeCell ref="D7:L7"/>
    <mergeCell ref="N9:O9"/>
    <mergeCell ref="A12:A13"/>
    <mergeCell ref="B12:B13"/>
    <mergeCell ref="C12:C13"/>
    <mergeCell ref="D12:D13"/>
    <mergeCell ref="E12:E13"/>
    <mergeCell ref="L12:P12"/>
    <mergeCell ref="C97:H97"/>
    <mergeCell ref="C4:I4"/>
    <mergeCell ref="F12:K12"/>
    <mergeCell ref="A9:F9"/>
    <mergeCell ref="J9:M9"/>
    <mergeCell ref="D8:L8"/>
    <mergeCell ref="A88:K88"/>
    <mergeCell ref="C91:H91"/>
    <mergeCell ref="C92:H92"/>
    <mergeCell ref="C96:H96"/>
  </mergeCells>
  <conditionalFormatting sqref="A15:B15 B16:B87 A17 A19 A21 A23 A25 A27 A29 A31 A33 A35 A37 A39 A41 A43 A45 A47 A49 A51 A53 A55 A57 A59 A61 A63 A65 A67 A69 A71 A73 A75 A77 A79 A81 A83 A85 A87">
    <cfRule type="cellIs" dxfId="37" priority="28" operator="equal">
      <formula>0</formula>
    </cfRule>
  </conditionalFormatting>
  <conditionalFormatting sqref="N9:O9">
    <cfRule type="cellIs" dxfId="36" priority="27" operator="equal">
      <formula>0</formula>
    </cfRule>
  </conditionalFormatting>
  <conditionalFormatting sqref="A9:F9">
    <cfRule type="containsText" dxfId="35" priority="25"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34" priority="24" operator="equal">
      <formula>0</formula>
    </cfRule>
  </conditionalFormatting>
  <conditionalFormatting sqref="O10">
    <cfRule type="cellIs" dxfId="33" priority="23" operator="equal">
      <formula>"20__. gada __. _________"</formula>
    </cfRule>
  </conditionalFormatting>
  <conditionalFormatting sqref="A88:K88">
    <cfRule type="containsText" dxfId="32" priority="22" operator="containsText" text="Tiešās izmaksas kopā, t. sk. darba devēja sociālais nodoklis __.__% ">
      <formula>NOT(ISERROR(SEARCH("Tiešās izmaksas kopā, t. sk. darba devēja sociālais nodoklis __.__% ",A88)))</formula>
    </cfRule>
  </conditionalFormatting>
  <conditionalFormatting sqref="L88:P88">
    <cfRule type="cellIs" dxfId="31" priority="17" operator="equal">
      <formula>0</formula>
    </cfRule>
  </conditionalFormatting>
  <conditionalFormatting sqref="C4:I4">
    <cfRule type="cellIs" dxfId="30" priority="16" operator="equal">
      <formula>0</formula>
    </cfRule>
  </conditionalFormatting>
  <conditionalFormatting sqref="D5:L8">
    <cfRule type="cellIs" dxfId="29" priority="13" operator="equal">
      <formula>0</formula>
    </cfRule>
  </conditionalFormatting>
  <conditionalFormatting sqref="A14:B14 A16 A18 A20 A22 A24 A26 A28 A30 A32 A34 A36 A38 A40 A42 A44 A46 A48 A50 A52 A54 A56 A58 A60 A62 A64 A66 A68 A70 A72 A74 A76 A78 A80 A82 A84 A86">
    <cfRule type="cellIs" dxfId="28" priority="12" operator="equal">
      <formula>0</formula>
    </cfRule>
  </conditionalFormatting>
  <conditionalFormatting sqref="P10">
    <cfRule type="cellIs" dxfId="27" priority="9" operator="equal">
      <formula>"20__. gada __. _________"</formula>
    </cfRule>
  </conditionalFormatting>
  <conditionalFormatting sqref="C96:H96">
    <cfRule type="cellIs" dxfId="26" priority="6" operator="equal">
      <formula>0</formula>
    </cfRule>
  </conditionalFormatting>
  <conditionalFormatting sqref="C91:H91">
    <cfRule type="cellIs" dxfId="25" priority="5" operator="equal">
      <formula>0</formula>
    </cfRule>
  </conditionalFormatting>
  <conditionalFormatting sqref="C96:H96 C99 C91:H91">
    <cfRule type="cellIs" dxfId="24" priority="4" operator="equal">
      <formula>0</formula>
    </cfRule>
  </conditionalFormatting>
  <conditionalFormatting sqref="D1">
    <cfRule type="cellIs" dxfId="23" priority="3" operator="equal">
      <formula>0</formula>
    </cfRule>
  </conditionalFormatting>
  <conditionalFormatting sqref="H14:H87 K14:P87">
    <cfRule type="cellIs" dxfId="22" priority="1" operator="equal">
      <formula>0</formula>
    </cfRule>
  </conditionalFormatting>
  <conditionalFormatting sqref="C14:G87 I14:J87">
    <cfRule type="cellIs" dxfId="21" priority="2" operator="equal">
      <formula>0</formula>
    </cfRule>
  </conditionalFormatting>
  <pageMargins left="0.7" right="0.7" top="0.75" bottom="0.75" header="0.3" footer="0.3"/>
  <pageSetup scale="86"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D422C369-7259-49E7-A89B-9D562DEE2E41}">
            <xm:f>NOT(ISERROR(SEARCH("Tāme sastādīta ____. gada ___. ______________",A94)))</xm:f>
            <xm:f>"Tāme sastādīta ____. gada ___. ______________"</xm:f>
            <x14:dxf>
              <font>
                <color auto="1"/>
              </font>
              <fill>
                <patternFill>
                  <bgColor rgb="FFC6EFCE"/>
                </patternFill>
              </fill>
            </x14:dxf>
          </x14:cfRule>
          <xm:sqref>A94</xm:sqref>
        </x14:conditionalFormatting>
        <x14:conditionalFormatting xmlns:xm="http://schemas.microsoft.com/office/excel/2006/main">
          <x14:cfRule type="containsText" priority="7" operator="containsText" id="{D859E3E6-089F-4F16-889A-98EF63E5F3AC}">
            <xm:f>NOT(ISERROR(SEARCH("Sertifikāta Nr. _________________________________",A99)))</xm:f>
            <xm:f>"Sertifikāta Nr. _________________________________"</xm:f>
            <x14:dxf>
              <font>
                <color auto="1"/>
              </font>
              <fill>
                <patternFill>
                  <bgColor rgb="FFC6EFCE"/>
                </patternFill>
              </fill>
            </x14:dxf>
          </x14:cfRule>
          <xm:sqref>A99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38"/>
  <sheetViews>
    <sheetView zoomScaleNormal="100" workbookViewId="0">
      <selection activeCell="N34" sqref="N3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6" t="s">
        <v>38</v>
      </c>
      <c r="D1" s="51">
        <f>'Kops a'!A18</f>
        <v>4</v>
      </c>
      <c r="E1" s="22"/>
      <c r="F1" s="22"/>
      <c r="G1" s="22"/>
      <c r="H1" s="22"/>
      <c r="I1" s="22"/>
      <c r="J1" s="22"/>
      <c r="N1" s="25"/>
      <c r="O1" s="26"/>
      <c r="P1" s="27"/>
    </row>
    <row r="2" spans="1:16" x14ac:dyDescent="0.2">
      <c r="A2" s="28"/>
      <c r="B2" s="28"/>
      <c r="C2" s="166" t="s">
        <v>59</v>
      </c>
      <c r="D2" s="166"/>
      <c r="E2" s="166"/>
      <c r="F2" s="166"/>
      <c r="G2" s="166"/>
      <c r="H2" s="166"/>
      <c r="I2" s="166"/>
      <c r="J2" s="28"/>
    </row>
    <row r="3" spans="1:16" x14ac:dyDescent="0.2">
      <c r="A3" s="29"/>
      <c r="B3" s="29"/>
      <c r="C3" s="156" t="s">
        <v>17</v>
      </c>
      <c r="D3" s="156"/>
      <c r="E3" s="156"/>
      <c r="F3" s="156"/>
      <c r="G3" s="156"/>
      <c r="H3" s="156"/>
      <c r="I3" s="156"/>
      <c r="J3" s="29"/>
    </row>
    <row r="4" spans="1:16" x14ac:dyDescent="0.2">
      <c r="A4" s="29"/>
      <c r="B4" s="29"/>
      <c r="C4" s="167" t="s">
        <v>52</v>
      </c>
      <c r="D4" s="167"/>
      <c r="E4" s="167"/>
      <c r="F4" s="167"/>
      <c r="G4" s="167"/>
      <c r="H4" s="167"/>
      <c r="I4" s="167"/>
      <c r="J4" s="29"/>
    </row>
    <row r="5" spans="1:16" x14ac:dyDescent="0.2">
      <c r="A5" s="22"/>
      <c r="B5" s="22"/>
      <c r="C5" s="26" t="s">
        <v>5</v>
      </c>
      <c r="D5" s="180" t="str">
        <f>'Kops a'!D6</f>
        <v>Daudzdzīvokļu dzīvojamās ēkas energoefektivitātes paaugstināšana</v>
      </c>
      <c r="E5" s="180"/>
      <c r="F5" s="180"/>
      <c r="G5" s="180"/>
      <c r="H5" s="180"/>
      <c r="I5" s="180"/>
      <c r="J5" s="180"/>
      <c r="K5" s="180"/>
      <c r="L5" s="180"/>
      <c r="M5" s="16"/>
      <c r="N5" s="16"/>
      <c r="O5" s="16"/>
      <c r="P5" s="16"/>
    </row>
    <row r="6" spans="1:16" x14ac:dyDescent="0.2">
      <c r="A6" s="22"/>
      <c r="B6" s="22"/>
      <c r="C6" s="26" t="s">
        <v>6</v>
      </c>
      <c r="D6" s="180" t="str">
        <f>'Kops a'!D7</f>
        <v>Daudzdzīvokļu dzīvojamās ēkas energoefektivitātes paaugstināšana</v>
      </c>
      <c r="E6" s="180"/>
      <c r="F6" s="180"/>
      <c r="G6" s="180"/>
      <c r="H6" s="180"/>
      <c r="I6" s="180"/>
      <c r="J6" s="180"/>
      <c r="K6" s="180"/>
      <c r="L6" s="180"/>
      <c r="M6" s="16"/>
      <c r="N6" s="16"/>
      <c r="O6" s="16"/>
      <c r="P6" s="16"/>
    </row>
    <row r="7" spans="1:16" x14ac:dyDescent="0.2">
      <c r="A7" s="22"/>
      <c r="B7" s="22"/>
      <c r="C7" s="26" t="s">
        <v>7</v>
      </c>
      <c r="D7" s="180" t="str">
        <f>'Kops a'!D8</f>
        <v>Zemgales iela 2, Olaine, Olaines novads</v>
      </c>
      <c r="E7" s="180"/>
      <c r="F7" s="180"/>
      <c r="G7" s="180"/>
      <c r="H7" s="180"/>
      <c r="I7" s="180"/>
      <c r="J7" s="180"/>
      <c r="K7" s="180"/>
      <c r="L7" s="180"/>
      <c r="M7" s="16"/>
      <c r="N7" s="16"/>
      <c r="O7" s="16"/>
      <c r="P7" s="16"/>
    </row>
    <row r="8" spans="1:16" x14ac:dyDescent="0.2">
      <c r="A8" s="22"/>
      <c r="B8" s="22"/>
      <c r="C8" s="4" t="s">
        <v>20</v>
      </c>
      <c r="D8" s="180" t="str">
        <f>'Kops a'!D9</f>
        <v>Iepirkums Nr. AS OŪS 2021/09_E</v>
      </c>
      <c r="E8" s="180"/>
      <c r="F8" s="180"/>
      <c r="G8" s="180"/>
      <c r="H8" s="180"/>
      <c r="I8" s="180"/>
      <c r="J8" s="180"/>
      <c r="K8" s="180"/>
      <c r="L8" s="180"/>
      <c r="M8" s="16"/>
      <c r="N8" s="16"/>
      <c r="O8" s="16"/>
      <c r="P8" s="16"/>
    </row>
    <row r="9" spans="1:16" ht="11.25" customHeight="1" x14ac:dyDescent="0.2">
      <c r="A9" s="168" t="s">
        <v>269</v>
      </c>
      <c r="B9" s="168"/>
      <c r="C9" s="168"/>
      <c r="D9" s="168"/>
      <c r="E9" s="168"/>
      <c r="F9" s="168"/>
      <c r="G9" s="30"/>
      <c r="H9" s="30"/>
      <c r="I9" s="30"/>
      <c r="J9" s="172" t="s">
        <v>39</v>
      </c>
      <c r="K9" s="172"/>
      <c r="L9" s="172"/>
      <c r="M9" s="172"/>
      <c r="N9" s="179">
        <f>P26</f>
        <v>0</v>
      </c>
      <c r="O9" s="179"/>
      <c r="P9" s="30"/>
    </row>
    <row r="10" spans="1:16" x14ac:dyDescent="0.2">
      <c r="A10" s="31"/>
      <c r="B10" s="32"/>
      <c r="C10" s="4"/>
      <c r="D10" s="22"/>
      <c r="E10" s="22"/>
      <c r="F10" s="22"/>
      <c r="G10" s="22"/>
      <c r="H10" s="22"/>
      <c r="I10" s="22"/>
      <c r="J10" s="22"/>
      <c r="K10" s="22"/>
      <c r="L10" s="28"/>
      <c r="M10" s="28"/>
      <c r="O10" s="87"/>
      <c r="P10" s="86" t="str">
        <f>A32</f>
        <v xml:space="preserve">Tāme sastādīta </v>
      </c>
    </row>
    <row r="11" spans="1:16" ht="12" thickBot="1" x14ac:dyDescent="0.25">
      <c r="A11" s="31"/>
      <c r="B11" s="32"/>
      <c r="C11" s="4"/>
      <c r="D11" s="22"/>
      <c r="E11" s="22"/>
      <c r="F11" s="22"/>
      <c r="G11" s="22"/>
      <c r="H11" s="22"/>
      <c r="I11" s="22"/>
      <c r="J11" s="22"/>
      <c r="K11" s="22"/>
      <c r="L11" s="33"/>
      <c r="M11" s="33"/>
      <c r="N11" s="34"/>
      <c r="O11" s="25"/>
      <c r="P11" s="22"/>
    </row>
    <row r="12" spans="1:16" x14ac:dyDescent="0.2">
      <c r="A12" s="134" t="s">
        <v>23</v>
      </c>
      <c r="B12" s="174" t="s">
        <v>40</v>
      </c>
      <c r="C12" s="170" t="s">
        <v>41</v>
      </c>
      <c r="D12" s="177" t="s">
        <v>42</v>
      </c>
      <c r="E12" s="160" t="s">
        <v>43</v>
      </c>
      <c r="F12" s="169" t="s">
        <v>44</v>
      </c>
      <c r="G12" s="170"/>
      <c r="H12" s="170"/>
      <c r="I12" s="170"/>
      <c r="J12" s="170"/>
      <c r="K12" s="171"/>
      <c r="L12" s="169" t="s">
        <v>45</v>
      </c>
      <c r="M12" s="170"/>
      <c r="N12" s="170"/>
      <c r="O12" s="170"/>
      <c r="P12" s="171"/>
    </row>
    <row r="13" spans="1:16" ht="126.75" customHeight="1" thickBot="1" x14ac:dyDescent="0.25">
      <c r="A13" s="173"/>
      <c r="B13" s="175"/>
      <c r="C13" s="176"/>
      <c r="D13" s="178"/>
      <c r="E13" s="161"/>
      <c r="F13" s="35" t="s">
        <v>46</v>
      </c>
      <c r="G13" s="36" t="s">
        <v>47</v>
      </c>
      <c r="H13" s="36" t="s">
        <v>48</v>
      </c>
      <c r="I13" s="36" t="s">
        <v>49</v>
      </c>
      <c r="J13" s="36" t="s">
        <v>50</v>
      </c>
      <c r="K13" s="60" t="s">
        <v>51</v>
      </c>
      <c r="L13" s="35" t="s">
        <v>46</v>
      </c>
      <c r="M13" s="36" t="s">
        <v>48</v>
      </c>
      <c r="N13" s="36" t="s">
        <v>49</v>
      </c>
      <c r="O13" s="36" t="s">
        <v>50</v>
      </c>
      <c r="P13" s="60" t="s">
        <v>51</v>
      </c>
    </row>
    <row r="14" spans="1:16" ht="12.75" x14ac:dyDescent="0.2">
      <c r="A14" s="61">
        <v>1</v>
      </c>
      <c r="B14" s="62"/>
      <c r="C14" s="63" t="s">
        <v>287</v>
      </c>
      <c r="D14" s="64" t="s">
        <v>146</v>
      </c>
      <c r="E14" s="67">
        <v>3250</v>
      </c>
      <c r="F14" s="68"/>
      <c r="G14" s="65"/>
      <c r="H14" s="65"/>
      <c r="I14" s="65"/>
      <c r="J14" s="91"/>
      <c r="K14" s="66"/>
      <c r="L14" s="68"/>
      <c r="M14" s="65"/>
      <c r="N14" s="65"/>
      <c r="O14" s="65"/>
      <c r="P14" s="66"/>
    </row>
    <row r="15" spans="1:16" ht="22.5" x14ac:dyDescent="0.2">
      <c r="A15" s="37">
        <v>2</v>
      </c>
      <c r="B15" s="38"/>
      <c r="C15" s="46" t="s">
        <v>288</v>
      </c>
      <c r="D15" s="24" t="s">
        <v>289</v>
      </c>
      <c r="E15" s="67">
        <v>1</v>
      </c>
      <c r="F15" s="68"/>
      <c r="G15" s="65"/>
      <c r="H15" s="47"/>
      <c r="I15" s="65"/>
      <c r="J15" s="91"/>
      <c r="K15" s="48"/>
      <c r="L15" s="49"/>
      <c r="M15" s="47"/>
      <c r="N15" s="47"/>
      <c r="O15" s="47"/>
      <c r="P15" s="48"/>
    </row>
    <row r="16" spans="1:16" ht="12.75" x14ac:dyDescent="0.2">
      <c r="A16" s="61">
        <v>3</v>
      </c>
      <c r="B16" s="38"/>
      <c r="C16" s="46" t="s">
        <v>290</v>
      </c>
      <c r="D16" s="24" t="s">
        <v>289</v>
      </c>
      <c r="E16" s="67">
        <v>1</v>
      </c>
      <c r="F16" s="68"/>
      <c r="G16" s="65"/>
      <c r="H16" s="47"/>
      <c r="I16" s="65"/>
      <c r="J16" s="91"/>
      <c r="K16" s="48"/>
      <c r="L16" s="49"/>
      <c r="M16" s="47"/>
      <c r="N16" s="47"/>
      <c r="O16" s="47"/>
      <c r="P16" s="48"/>
    </row>
    <row r="17" spans="1:16" ht="12.75" x14ac:dyDescent="0.2">
      <c r="A17" s="37">
        <v>4</v>
      </c>
      <c r="B17" s="38"/>
      <c r="C17" s="46" t="s">
        <v>291</v>
      </c>
      <c r="D17" s="24" t="s">
        <v>176</v>
      </c>
      <c r="E17" s="67">
        <v>1</v>
      </c>
      <c r="F17" s="68"/>
      <c r="G17" s="65"/>
      <c r="H17" s="47"/>
      <c r="I17" s="65"/>
      <c r="J17" s="91"/>
      <c r="K17" s="48"/>
      <c r="L17" s="49"/>
      <c r="M17" s="47"/>
      <c r="N17" s="47"/>
      <c r="O17" s="47"/>
      <c r="P17" s="48"/>
    </row>
    <row r="18" spans="1:16" ht="12.75" x14ac:dyDescent="0.2">
      <c r="A18" s="61">
        <v>5</v>
      </c>
      <c r="B18" s="38"/>
      <c r="C18" s="46" t="s">
        <v>292</v>
      </c>
      <c r="D18" s="24" t="s">
        <v>61</v>
      </c>
      <c r="E18" s="67">
        <v>142</v>
      </c>
      <c r="F18" s="68"/>
      <c r="G18" s="65"/>
      <c r="H18" s="47"/>
      <c r="I18" s="65"/>
      <c r="J18" s="91"/>
      <c r="K18" s="48"/>
      <c r="L18" s="49"/>
      <c r="M18" s="47"/>
      <c r="N18" s="47"/>
      <c r="O18" s="47"/>
      <c r="P18" s="48"/>
    </row>
    <row r="19" spans="1:16" ht="12.75" x14ac:dyDescent="0.2">
      <c r="A19" s="37">
        <v>6</v>
      </c>
      <c r="B19" s="38"/>
      <c r="C19" s="46" t="s">
        <v>293</v>
      </c>
      <c r="D19" s="24" t="s">
        <v>176</v>
      </c>
      <c r="E19" s="67">
        <v>1</v>
      </c>
      <c r="F19" s="68"/>
      <c r="G19" s="65"/>
      <c r="H19" s="47"/>
      <c r="I19" s="65"/>
      <c r="J19" s="91"/>
      <c r="K19" s="48"/>
      <c r="L19" s="49"/>
      <c r="M19" s="47"/>
      <c r="N19" s="47"/>
      <c r="O19" s="47"/>
      <c r="P19" s="48"/>
    </row>
    <row r="20" spans="1:16" ht="12.75" x14ac:dyDescent="0.2">
      <c r="A20" s="61">
        <v>7</v>
      </c>
      <c r="B20" s="38"/>
      <c r="C20" s="46" t="s">
        <v>294</v>
      </c>
      <c r="D20" s="24" t="s">
        <v>176</v>
      </c>
      <c r="E20" s="67">
        <v>2</v>
      </c>
      <c r="F20" s="68"/>
      <c r="G20" s="65"/>
      <c r="H20" s="47"/>
      <c r="I20" s="65"/>
      <c r="J20" s="91"/>
      <c r="K20" s="48"/>
      <c r="L20" s="49"/>
      <c r="M20" s="47"/>
      <c r="N20" s="47"/>
      <c r="O20" s="47"/>
      <c r="P20" s="48"/>
    </row>
    <row r="21" spans="1:16" ht="12.75" x14ac:dyDescent="0.2">
      <c r="A21" s="37">
        <v>8</v>
      </c>
      <c r="B21" s="38"/>
      <c r="C21" s="46" t="s">
        <v>295</v>
      </c>
      <c r="D21" s="24" t="s">
        <v>176</v>
      </c>
      <c r="E21" s="67">
        <v>2</v>
      </c>
      <c r="F21" s="68"/>
      <c r="G21" s="65"/>
      <c r="H21" s="47"/>
      <c r="I21" s="65"/>
      <c r="J21" s="91"/>
      <c r="K21" s="48"/>
      <c r="L21" s="49"/>
      <c r="M21" s="47"/>
      <c r="N21" s="47"/>
      <c r="O21" s="47"/>
      <c r="P21" s="48"/>
    </row>
    <row r="22" spans="1:16" ht="12.75" x14ac:dyDescent="0.2">
      <c r="A22" s="61">
        <v>9</v>
      </c>
      <c r="B22" s="38"/>
      <c r="C22" s="46" t="s">
        <v>296</v>
      </c>
      <c r="D22" s="24" t="s">
        <v>289</v>
      </c>
      <c r="E22" s="67">
        <v>1</v>
      </c>
      <c r="F22" s="68"/>
      <c r="G22" s="65"/>
      <c r="H22" s="47"/>
      <c r="I22" s="65"/>
      <c r="J22" s="91"/>
      <c r="K22" s="48"/>
      <c r="L22" s="49"/>
      <c r="M22" s="47"/>
      <c r="N22" s="47"/>
      <c r="O22" s="47"/>
      <c r="P22" s="48"/>
    </row>
    <row r="23" spans="1:16" ht="12.75" x14ac:dyDescent="0.2">
      <c r="A23" s="37">
        <v>10</v>
      </c>
      <c r="B23" s="38"/>
      <c r="C23" s="46" t="s">
        <v>297</v>
      </c>
      <c r="D23" s="24" t="s">
        <v>176</v>
      </c>
      <c r="E23" s="67">
        <v>1</v>
      </c>
      <c r="F23" s="68"/>
      <c r="G23" s="65"/>
      <c r="H23" s="47"/>
      <c r="I23" s="65"/>
      <c r="J23" s="91"/>
      <c r="K23" s="48"/>
      <c r="L23" s="49"/>
      <c r="M23" s="47"/>
      <c r="N23" s="47"/>
      <c r="O23" s="47"/>
      <c r="P23" s="48"/>
    </row>
    <row r="24" spans="1:16" ht="12.75" x14ac:dyDescent="0.2">
      <c r="A24" s="61">
        <v>11</v>
      </c>
      <c r="B24" s="38"/>
      <c r="C24" s="46" t="s">
        <v>298</v>
      </c>
      <c r="D24" s="24" t="s">
        <v>176</v>
      </c>
      <c r="E24" s="67">
        <v>4</v>
      </c>
      <c r="F24" s="68"/>
      <c r="G24" s="65"/>
      <c r="H24" s="47"/>
      <c r="I24" s="65"/>
      <c r="J24" s="91"/>
      <c r="K24" s="48"/>
      <c r="L24" s="49"/>
      <c r="M24" s="47"/>
      <c r="N24" s="47"/>
      <c r="O24" s="47"/>
      <c r="P24" s="48"/>
    </row>
    <row r="25" spans="1:16" ht="34.5" thickBot="1" x14ac:dyDescent="0.25">
      <c r="A25" s="37">
        <v>12</v>
      </c>
      <c r="B25" s="38"/>
      <c r="C25" s="46" t="s">
        <v>299</v>
      </c>
      <c r="D25" s="24" t="s">
        <v>289</v>
      </c>
      <c r="E25" s="67">
        <v>1</v>
      </c>
      <c r="F25" s="68"/>
      <c r="G25" s="65"/>
      <c r="H25" s="47"/>
      <c r="I25" s="65"/>
      <c r="J25" s="91"/>
      <c r="K25" s="48"/>
      <c r="L25" s="49"/>
      <c r="M25" s="47"/>
      <c r="N25" s="47"/>
      <c r="O25" s="47"/>
      <c r="P25" s="48"/>
    </row>
    <row r="26" spans="1:16" ht="12" thickBot="1" x14ac:dyDescent="0.25">
      <c r="A26" s="163" t="s">
        <v>266</v>
      </c>
      <c r="B26" s="164"/>
      <c r="C26" s="164"/>
      <c r="D26" s="164"/>
      <c r="E26" s="164"/>
      <c r="F26" s="164"/>
      <c r="G26" s="164"/>
      <c r="H26" s="164"/>
      <c r="I26" s="164"/>
      <c r="J26" s="164"/>
      <c r="K26" s="165"/>
      <c r="L26" s="69">
        <f>SUM(L14:L25)</f>
        <v>0</v>
      </c>
      <c r="M26" s="70">
        <f>SUM(M14:M25)</f>
        <v>0</v>
      </c>
      <c r="N26" s="70">
        <f>SUM(N14:N25)</f>
        <v>0</v>
      </c>
      <c r="O26" s="70">
        <f>SUM(O14:O25)</f>
        <v>0</v>
      </c>
      <c r="P26" s="71">
        <f>SUM(P14:P25)</f>
        <v>0</v>
      </c>
    </row>
    <row r="27" spans="1:16" x14ac:dyDescent="0.2">
      <c r="A27" s="16"/>
      <c r="B27" s="16"/>
      <c r="C27" s="16"/>
      <c r="D27" s="16"/>
      <c r="E27" s="16"/>
      <c r="F27" s="16"/>
      <c r="G27" s="16"/>
      <c r="H27" s="16"/>
      <c r="I27" s="16"/>
      <c r="J27" s="16"/>
      <c r="K27" s="16"/>
      <c r="L27" s="16"/>
      <c r="M27" s="16"/>
      <c r="N27" s="16"/>
      <c r="O27" s="16"/>
      <c r="P27" s="16"/>
    </row>
    <row r="28" spans="1:16" x14ac:dyDescent="0.2">
      <c r="A28" s="16"/>
      <c r="B28" s="16"/>
      <c r="C28" s="16"/>
      <c r="D28" s="16"/>
      <c r="E28" s="16"/>
      <c r="F28" s="16"/>
      <c r="G28" s="16"/>
      <c r="H28" s="16"/>
      <c r="I28" s="16"/>
      <c r="J28" s="16"/>
      <c r="K28" s="16"/>
      <c r="L28" s="16"/>
      <c r="M28" s="16"/>
      <c r="N28" s="16"/>
      <c r="O28" s="16"/>
      <c r="P28" s="16"/>
    </row>
    <row r="29" spans="1:16" x14ac:dyDescent="0.2">
      <c r="A29" s="1" t="s">
        <v>14</v>
      </c>
      <c r="B29" s="16"/>
      <c r="C29" s="162">
        <f>'Kops a'!C28:H28</f>
        <v>0</v>
      </c>
      <c r="D29" s="162"/>
      <c r="E29" s="162"/>
      <c r="F29" s="162"/>
      <c r="G29" s="162"/>
      <c r="H29" s="162"/>
      <c r="I29" s="16"/>
      <c r="J29" s="16"/>
      <c r="K29" s="16"/>
      <c r="L29" s="16"/>
      <c r="M29" s="16"/>
      <c r="N29" s="16"/>
      <c r="O29" s="16"/>
      <c r="P29" s="16"/>
    </row>
    <row r="30" spans="1:16" x14ac:dyDescent="0.2">
      <c r="A30" s="16"/>
      <c r="B30" s="16"/>
      <c r="C30" s="114" t="s">
        <v>15</v>
      </c>
      <c r="D30" s="114"/>
      <c r="E30" s="114"/>
      <c r="F30" s="114"/>
      <c r="G30" s="114"/>
      <c r="H30" s="114"/>
      <c r="I30" s="16"/>
      <c r="J30" s="16"/>
      <c r="K30" s="16"/>
      <c r="L30" s="16"/>
      <c r="M30" s="16"/>
      <c r="N30" s="16"/>
      <c r="O30" s="16"/>
      <c r="P30" s="16"/>
    </row>
    <row r="31" spans="1:16" x14ac:dyDescent="0.2">
      <c r="A31" s="16"/>
      <c r="B31" s="16"/>
      <c r="C31" s="16"/>
      <c r="D31" s="16"/>
      <c r="E31" s="16"/>
      <c r="F31" s="16"/>
      <c r="G31" s="16"/>
      <c r="H31" s="16"/>
      <c r="I31" s="16"/>
      <c r="J31" s="16"/>
      <c r="K31" s="16"/>
      <c r="L31" s="16"/>
      <c r="M31" s="16"/>
      <c r="N31" s="16"/>
      <c r="O31" s="16"/>
      <c r="P31" s="16"/>
    </row>
    <row r="32" spans="1:16" x14ac:dyDescent="0.2">
      <c r="A32" s="84" t="str">
        <f>'Kops a'!A31</f>
        <v xml:space="preserve">Tāme sastādīta </v>
      </c>
      <c r="B32" s="85"/>
      <c r="C32" s="85"/>
      <c r="D32" s="85"/>
      <c r="E32" s="16"/>
      <c r="F32" s="16"/>
      <c r="G32" s="16"/>
      <c r="H32" s="16"/>
      <c r="I32" s="16"/>
      <c r="J32" s="16"/>
      <c r="K32" s="16"/>
      <c r="L32" s="16"/>
      <c r="M32" s="16"/>
      <c r="N32" s="16"/>
      <c r="O32" s="16"/>
      <c r="P32" s="16"/>
    </row>
    <row r="33" spans="1:16" x14ac:dyDescent="0.2">
      <c r="A33" s="16"/>
      <c r="B33" s="16"/>
      <c r="C33" s="16"/>
      <c r="D33" s="16"/>
      <c r="E33" s="16"/>
      <c r="F33" s="16"/>
      <c r="G33" s="16"/>
      <c r="H33" s="16"/>
      <c r="I33" s="16"/>
      <c r="J33" s="16"/>
      <c r="K33" s="16"/>
      <c r="L33" s="16"/>
      <c r="M33" s="16"/>
      <c r="N33" s="16"/>
      <c r="O33" s="16"/>
      <c r="P33" s="16"/>
    </row>
    <row r="34" spans="1:16" x14ac:dyDescent="0.2">
      <c r="A34" s="1" t="s">
        <v>37</v>
      </c>
      <c r="B34" s="16"/>
      <c r="C34" s="162">
        <f>'Kops a'!C33:H33</f>
        <v>0</v>
      </c>
      <c r="D34" s="162"/>
      <c r="E34" s="162"/>
      <c r="F34" s="162"/>
      <c r="G34" s="162"/>
      <c r="H34" s="162"/>
      <c r="I34" s="16"/>
      <c r="J34" s="16"/>
      <c r="K34" s="16"/>
      <c r="L34" s="16"/>
      <c r="M34" s="16"/>
      <c r="N34" s="16"/>
      <c r="O34" s="16"/>
      <c r="P34" s="16"/>
    </row>
    <row r="35" spans="1:16" x14ac:dyDescent="0.2">
      <c r="A35" s="16"/>
      <c r="B35" s="16"/>
      <c r="C35" s="114" t="s">
        <v>15</v>
      </c>
      <c r="D35" s="114"/>
      <c r="E35" s="114"/>
      <c r="F35" s="114"/>
      <c r="G35" s="114"/>
      <c r="H35" s="114"/>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84" t="s">
        <v>54</v>
      </c>
      <c r="B37" s="85"/>
      <c r="C37" s="89">
        <f>'Kops a'!C36</f>
        <v>0</v>
      </c>
      <c r="D37" s="50"/>
      <c r="E37" s="16"/>
      <c r="F37" s="16"/>
      <c r="G37" s="16"/>
      <c r="H37" s="16"/>
      <c r="I37" s="16"/>
      <c r="J37" s="16"/>
      <c r="K37" s="16"/>
      <c r="L37" s="16"/>
      <c r="M37" s="16"/>
      <c r="N37" s="16"/>
      <c r="O37" s="16"/>
      <c r="P37" s="16"/>
    </row>
    <row r="38" spans="1:16" x14ac:dyDescent="0.2">
      <c r="A38" s="16"/>
      <c r="B38" s="16"/>
      <c r="C38" s="16"/>
      <c r="D38" s="16"/>
      <c r="E38" s="16"/>
      <c r="F38" s="16"/>
      <c r="G38" s="16"/>
      <c r="H38" s="16"/>
      <c r="I38" s="16"/>
      <c r="J38" s="16"/>
      <c r="K38" s="16"/>
      <c r="L38" s="16"/>
      <c r="M38" s="16"/>
      <c r="N38" s="16"/>
      <c r="O38" s="16"/>
      <c r="P38" s="16"/>
    </row>
  </sheetData>
  <mergeCells count="22">
    <mergeCell ref="C2:I2"/>
    <mergeCell ref="C3:I3"/>
    <mergeCell ref="D5:L5"/>
    <mergeCell ref="D6:L6"/>
    <mergeCell ref="D7:L7"/>
    <mergeCell ref="N9:O9"/>
    <mergeCell ref="A12:A13"/>
    <mergeCell ref="B12:B13"/>
    <mergeCell ref="C12:C13"/>
    <mergeCell ref="D12:D13"/>
    <mergeCell ref="E12:E13"/>
    <mergeCell ref="L12:P12"/>
    <mergeCell ref="C35:H35"/>
    <mergeCell ref="C4:I4"/>
    <mergeCell ref="F12:K12"/>
    <mergeCell ref="A9:F9"/>
    <mergeCell ref="J9:M9"/>
    <mergeCell ref="D8:L8"/>
    <mergeCell ref="A26:K26"/>
    <mergeCell ref="C29:H29"/>
    <mergeCell ref="C30:H30"/>
    <mergeCell ref="C34:H34"/>
  </mergeCells>
  <conditionalFormatting sqref="N9:O9">
    <cfRule type="cellIs" dxfId="18" priority="27" operator="equal">
      <formula>0</formula>
    </cfRule>
  </conditionalFormatting>
  <conditionalFormatting sqref="A9:F9">
    <cfRule type="containsText" dxfId="17" priority="25"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6" priority="24" operator="equal">
      <formula>0</formula>
    </cfRule>
  </conditionalFormatting>
  <conditionalFormatting sqref="O10">
    <cfRule type="cellIs" dxfId="15" priority="23" operator="equal">
      <formula>"20__. gada __. _________"</formula>
    </cfRule>
  </conditionalFormatting>
  <conditionalFormatting sqref="A26:K26">
    <cfRule type="containsText" dxfId="14" priority="22" operator="containsText" text="Tiešās izmaksas kopā, t. sk. darba devēja sociālais nodoklis __.__% ">
      <formula>NOT(ISERROR(SEARCH("Tiešās izmaksas kopā, t. sk. darba devēja sociālais nodoklis __.__% ",A26)))</formula>
    </cfRule>
  </conditionalFormatting>
  <conditionalFormatting sqref="L26:P26">
    <cfRule type="cellIs" dxfId="13" priority="17" operator="equal">
      <formula>0</formula>
    </cfRule>
  </conditionalFormatting>
  <conditionalFormatting sqref="C4:I4">
    <cfRule type="cellIs" dxfId="12" priority="16" operator="equal">
      <formula>0</formula>
    </cfRule>
  </conditionalFormatting>
  <conditionalFormatting sqref="D5:L8">
    <cfRule type="cellIs" dxfId="11" priority="13" operator="equal">
      <formula>0</formula>
    </cfRule>
  </conditionalFormatting>
  <conditionalFormatting sqref="P10">
    <cfRule type="cellIs" dxfId="10" priority="9" operator="equal">
      <formula>"20__. gada __. _________"</formula>
    </cfRule>
  </conditionalFormatting>
  <conditionalFormatting sqref="C34:H34">
    <cfRule type="cellIs" dxfId="9" priority="6" operator="equal">
      <formula>0</formula>
    </cfRule>
  </conditionalFormatting>
  <conditionalFormatting sqref="C29:H29">
    <cfRule type="cellIs" dxfId="8" priority="5" operator="equal">
      <formula>0</formula>
    </cfRule>
  </conditionalFormatting>
  <conditionalFormatting sqref="C34:H34 C37 C29:H29">
    <cfRule type="cellIs" dxfId="7" priority="4" operator="equal">
      <formula>0</formula>
    </cfRule>
  </conditionalFormatting>
  <conditionalFormatting sqref="D1">
    <cfRule type="cellIs" dxfId="6" priority="3" operator="equal">
      <formula>0</formula>
    </cfRule>
  </conditionalFormatting>
  <conditionalFormatting sqref="I14:J25 A14:G25">
    <cfRule type="cellIs" dxfId="5" priority="2" operator="equal">
      <formula>0</formula>
    </cfRule>
  </conditionalFormatting>
  <conditionalFormatting sqref="H14:H25 K14:P25">
    <cfRule type="cellIs" dxfId="4" priority="1" operator="equal">
      <formula>0</formula>
    </cfRule>
  </conditionalFormatting>
  <pageMargins left="0.7" right="0.7" top="0.75" bottom="0.75" header="0.3" footer="0.3"/>
  <pageSetup scale="8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0B610FE1-6F17-46AF-982B-27B20E80701D}">
            <xm:f>NOT(ISERROR(SEARCH("Tāme sastādīta ____. gada ___. ______________",A32)))</xm:f>
            <xm:f>"Tāme sastādīta ____. gada ___. ______________"</xm:f>
            <x14:dxf>
              <font>
                <color auto="1"/>
              </font>
              <fill>
                <patternFill>
                  <bgColor rgb="FFC6EFCE"/>
                </patternFill>
              </fill>
            </x14:dxf>
          </x14:cfRule>
          <xm:sqref>A32</xm:sqref>
        </x14:conditionalFormatting>
        <x14:conditionalFormatting xmlns:xm="http://schemas.microsoft.com/office/excel/2006/main">
          <x14:cfRule type="containsText" priority="7" operator="containsText" id="{F3EAEDA8-031E-4BF8-B71A-4A6D64C3BFEB}">
            <xm:f>NOT(ISERROR(SEARCH("Sertifikāta Nr. _________________________________",A37)))</xm:f>
            <xm:f>"Sertifikāta Nr. _________________________________"</xm:f>
            <x14:dxf>
              <font>
                <color auto="1"/>
              </font>
              <fill>
                <patternFill>
                  <bgColor rgb="FFC6EFCE"/>
                </patternFill>
              </fill>
            </x14:dxf>
          </x14:cfRule>
          <xm:sqref>A37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1</vt:i4>
      </vt:variant>
    </vt:vector>
  </HeadingPairs>
  <TitlesOfParts>
    <vt:vector size="7" baseType="lpstr">
      <vt:lpstr>Kopt a</vt:lpstr>
      <vt:lpstr>Kops a</vt:lpstr>
      <vt:lpstr>1a</vt:lpstr>
      <vt:lpstr>2a</vt:lpstr>
      <vt:lpstr>3a</vt:lpstr>
      <vt:lpstr>4a</vt:lpstr>
      <vt:lpstr>'1a'!Drukas_apgabals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Ilze Bērziņa</cp:lastModifiedBy>
  <cp:lastPrinted>2020-01-14T13:58:02Z</cp:lastPrinted>
  <dcterms:created xsi:type="dcterms:W3CDTF">2019-03-11T11:42:22Z</dcterms:created>
  <dcterms:modified xsi:type="dcterms:W3CDTF">2021-08-24T10:19:54Z</dcterms:modified>
</cp:coreProperties>
</file>