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comments12.xml" ContentType="application/vnd.openxmlformats-officedocument.spreadsheetml.comments+xml"/>
  <Override PartName="/xl/drawings/drawing2.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66925"/>
  <mc:AlternateContent xmlns:mc="http://schemas.openxmlformats.org/markup-compatibility/2006">
    <mc:Choice Requires="x15">
      <x15ac:absPath xmlns:x15ac="http://schemas.microsoft.com/office/spreadsheetml/2010/11/ac" url="\\192.168.1.252\Administracija\Ēku renovācija\Aptaujas anketas mājas\Zeiferta 1\Būvdarbu iepirkums\"/>
    </mc:Choice>
  </mc:AlternateContent>
  <xr:revisionPtr revIDLastSave="0" documentId="13_ncr:1_{880D94B1-2920-4B2D-9944-626E39AB30B1}" xr6:coauthVersionLast="47" xr6:coauthVersionMax="47" xr10:uidLastSave="{00000000-0000-0000-0000-000000000000}"/>
  <bookViews>
    <workbookView xWindow="3780" yWindow="1860" windowWidth="11355" windowHeight="13875" tabRatio="846" activeTab="2" xr2:uid="{00000000-000D-0000-FFFF-FFFF00000000}"/>
  </bookViews>
  <sheets>
    <sheet name="Kopt a" sheetId="1" r:id="rId1"/>
    <sheet name="Kops a" sheetId="2" r:id="rId2"/>
    <sheet name="1a" sheetId="3" r:id="rId3"/>
    <sheet name="2a" sheetId="4" r:id="rId4"/>
    <sheet name="3a" sheetId="5" r:id="rId5"/>
    <sheet name="4a" sheetId="6" r:id="rId6"/>
    <sheet name="5a" sheetId="7" r:id="rId7"/>
    <sheet name="6a" sheetId="8" r:id="rId8"/>
    <sheet name="7a" sheetId="9" r:id="rId9"/>
    <sheet name="8a" sheetId="10" r:id="rId10"/>
    <sheet name="9a" sheetId="13" r:id="rId11"/>
    <sheet name="10a" sheetId="14" r:id="rId12"/>
    <sheet name="11a" sheetId="12" r:id="rId13"/>
    <sheet name="12a" sheetId="15" r:id="rId14"/>
    <sheet name="13a" sheetId="16" r:id="rId15"/>
  </sheets>
  <externalReferences>
    <externalReference r:id="rId16"/>
  </externalReferences>
  <definedNames>
    <definedName name="_xlnm.Print_Area" localSheetId="11">'10a'!$A$1:$P$82</definedName>
    <definedName name="_xlnm.Print_Area" localSheetId="13">'12a'!$A$1:$P$82</definedName>
    <definedName name="_xlnm.Print_Area" localSheetId="14">'13a'!$A$1:$P$44</definedName>
    <definedName name="_xlnm.Print_Area" localSheetId="2">'1a'!$A$1:$P$37</definedName>
    <definedName name="_xlnm.Print_Area" localSheetId="3">'2a'!$A$1:$P$35</definedName>
    <definedName name="_xlnm.Print_Area" localSheetId="4">'3a'!$A$1:$P$109</definedName>
    <definedName name="_xlnm.Print_Area" localSheetId="5">'4a'!$A$1:$P$43</definedName>
    <definedName name="_xlnm.Print_Area" localSheetId="9">'8a'!$A$1:$Q$53</definedName>
    <definedName name="_xlnm.Print_Area" localSheetId="10">'9a'!$A$1:$P$35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41" i="10" l="1"/>
  <c r="N41" i="10"/>
  <c r="L41" i="10"/>
  <c r="H41" i="10"/>
  <c r="M41" i="10" s="1"/>
  <c r="P41" i="10" s="1"/>
  <c r="O40" i="10"/>
  <c r="N40" i="10"/>
  <c r="L40" i="10"/>
  <c r="H40" i="10"/>
  <c r="K40" i="10" s="1"/>
  <c r="O39" i="10"/>
  <c r="N39" i="10"/>
  <c r="L39" i="10"/>
  <c r="H39" i="10"/>
  <c r="M39" i="10" s="1"/>
  <c r="O38" i="10"/>
  <c r="N38" i="10"/>
  <c r="L38" i="10"/>
  <c r="H38" i="10"/>
  <c r="M38" i="10" s="1"/>
  <c r="O37" i="10"/>
  <c r="N37" i="10"/>
  <c r="M37" i="10"/>
  <c r="L37" i="10"/>
  <c r="H37" i="10"/>
  <c r="K37" i="10" s="1"/>
  <c r="O36" i="10"/>
  <c r="N36" i="10"/>
  <c r="L36" i="10"/>
  <c r="H36" i="10"/>
  <c r="M36" i="10" s="1"/>
  <c r="O28" i="7"/>
  <c r="N28" i="7"/>
  <c r="L28" i="7"/>
  <c r="K38" i="10" l="1"/>
  <c r="K36" i="10"/>
  <c r="P39" i="10"/>
  <c r="P38" i="10"/>
  <c r="P36" i="10"/>
  <c r="P37" i="10"/>
  <c r="M40" i="10"/>
  <c r="P40" i="10" s="1"/>
  <c r="K39" i="10"/>
  <c r="K41" i="10"/>
  <c r="N70" i="15" l="1"/>
  <c r="L70" i="15"/>
  <c r="O70" i="15"/>
  <c r="H70" i="15"/>
  <c r="M70" i="15" s="1"/>
  <c r="N69" i="15"/>
  <c r="L69" i="15"/>
  <c r="O69" i="15"/>
  <c r="H69" i="15"/>
  <c r="N68" i="15"/>
  <c r="L68" i="15"/>
  <c r="O68" i="15"/>
  <c r="H68" i="15"/>
  <c r="K68" i="15" s="1"/>
  <c r="N67" i="15"/>
  <c r="L67" i="15"/>
  <c r="O67" i="15"/>
  <c r="H67" i="15"/>
  <c r="M67" i="15" s="1"/>
  <c r="N66" i="15"/>
  <c r="L66" i="15"/>
  <c r="O66" i="15"/>
  <c r="H66" i="15"/>
  <c r="M66" i="15" s="1"/>
  <c r="N65" i="15"/>
  <c r="L65" i="15"/>
  <c r="O65" i="15"/>
  <c r="H65" i="15"/>
  <c r="K65" i="15" s="1"/>
  <c r="N64" i="15"/>
  <c r="L64" i="15"/>
  <c r="O64" i="15"/>
  <c r="H64" i="15"/>
  <c r="M64" i="15" s="1"/>
  <c r="N63" i="15"/>
  <c r="L63" i="15"/>
  <c r="O63" i="15"/>
  <c r="H63" i="15"/>
  <c r="K63" i="15" s="1"/>
  <c r="N62" i="15"/>
  <c r="L62" i="15"/>
  <c r="O62" i="15"/>
  <c r="H62" i="15"/>
  <c r="M62" i="15" s="1"/>
  <c r="N60" i="15"/>
  <c r="L60" i="15"/>
  <c r="O60" i="15"/>
  <c r="H60" i="15"/>
  <c r="M60" i="15" s="1"/>
  <c r="N59" i="15"/>
  <c r="L59" i="15"/>
  <c r="O59" i="15"/>
  <c r="H59" i="15"/>
  <c r="M59" i="15" s="1"/>
  <c r="N58" i="15"/>
  <c r="L58" i="15"/>
  <c r="O58" i="15"/>
  <c r="H58" i="15"/>
  <c r="K58" i="15" s="1"/>
  <c r="N57" i="15"/>
  <c r="L57" i="15"/>
  <c r="O57" i="15"/>
  <c r="H57" i="15"/>
  <c r="M57" i="15" s="1"/>
  <c r="N56" i="15"/>
  <c r="L56" i="15"/>
  <c r="O56" i="15"/>
  <c r="H56" i="15"/>
  <c r="M56" i="15" s="1"/>
  <c r="N55" i="15"/>
  <c r="L55" i="15"/>
  <c r="O55" i="15"/>
  <c r="H55" i="15"/>
  <c r="M55" i="15" s="1"/>
  <c r="N54" i="15"/>
  <c r="L54" i="15"/>
  <c r="O54" i="15"/>
  <c r="H54" i="15"/>
  <c r="M54" i="15" s="1"/>
  <c r="N53" i="15"/>
  <c r="L53" i="15"/>
  <c r="O53" i="15"/>
  <c r="H53" i="15"/>
  <c r="M53" i="15" s="1"/>
  <c r="H49" i="15"/>
  <c r="H50" i="15"/>
  <c r="H51" i="15"/>
  <c r="H52" i="15"/>
  <c r="N48" i="15"/>
  <c r="L48" i="15"/>
  <c r="O48" i="15"/>
  <c r="H48" i="15"/>
  <c r="M48" i="15" s="1"/>
  <c r="N47" i="15"/>
  <c r="L47" i="15"/>
  <c r="O47" i="15"/>
  <c r="H47" i="15"/>
  <c r="M47" i="15" s="1"/>
  <c r="N46" i="15"/>
  <c r="L46" i="15"/>
  <c r="O46" i="15"/>
  <c r="H46" i="15"/>
  <c r="M46" i="15" s="1"/>
  <c r="N45" i="15"/>
  <c r="L45" i="15"/>
  <c r="O45" i="15"/>
  <c r="H45" i="15"/>
  <c r="M45" i="15" s="1"/>
  <c r="N43" i="15"/>
  <c r="L43" i="15"/>
  <c r="O43" i="15"/>
  <c r="H43" i="15"/>
  <c r="M43" i="15" s="1"/>
  <c r="N42" i="15"/>
  <c r="L42" i="15"/>
  <c r="O42" i="15"/>
  <c r="H42" i="15"/>
  <c r="M42" i="15" s="1"/>
  <c r="N41" i="15"/>
  <c r="L41" i="15"/>
  <c r="O41" i="15"/>
  <c r="H41" i="15"/>
  <c r="M41" i="15" s="1"/>
  <c r="N40" i="15"/>
  <c r="L40" i="15"/>
  <c r="O40" i="15"/>
  <c r="H40" i="15"/>
  <c r="M40" i="15" s="1"/>
  <c r="N39" i="15"/>
  <c r="L39" i="15"/>
  <c r="O39" i="15"/>
  <c r="H39" i="15"/>
  <c r="M39" i="15" s="1"/>
  <c r="H38" i="15"/>
  <c r="H36" i="15"/>
  <c r="H37" i="15"/>
  <c r="H35" i="15"/>
  <c r="H34" i="15"/>
  <c r="N32" i="15"/>
  <c r="L32" i="15"/>
  <c r="O32" i="15"/>
  <c r="H32" i="15"/>
  <c r="N31" i="15"/>
  <c r="L31" i="15"/>
  <c r="O31" i="15"/>
  <c r="H31" i="15"/>
  <c r="M31" i="15" s="1"/>
  <c r="N30" i="15"/>
  <c r="L30" i="15"/>
  <c r="O30" i="15"/>
  <c r="H30" i="15"/>
  <c r="M30" i="15" s="1"/>
  <c r="H27" i="15"/>
  <c r="H29" i="15"/>
  <c r="H28" i="15"/>
  <c r="H26" i="15"/>
  <c r="M68" i="15" l="1"/>
  <c r="P68" i="15" s="1"/>
  <c r="P53" i="15"/>
  <c r="P54" i="15"/>
  <c r="P57" i="15"/>
  <c r="K28" i="15"/>
  <c r="P31" i="15"/>
  <c r="K32" i="15"/>
  <c r="K34" i="15"/>
  <c r="K35" i="15"/>
  <c r="K56" i="15"/>
  <c r="P59" i="15"/>
  <c r="P64" i="15"/>
  <c r="K37" i="15"/>
  <c r="K36" i="15"/>
  <c r="P39" i="15"/>
  <c r="P41" i="15"/>
  <c r="P42" i="15"/>
  <c r="P45" i="15"/>
  <c r="P48" i="15"/>
  <c r="K57" i="15"/>
  <c r="K69" i="15"/>
  <c r="K70" i="15"/>
  <c r="P70" i="15"/>
  <c r="M69" i="15"/>
  <c r="P69" i="15" s="1"/>
  <c r="P67" i="15"/>
  <c r="K67" i="15"/>
  <c r="P62" i="15"/>
  <c r="P66" i="15"/>
  <c r="M63" i="15"/>
  <c r="P63" i="15" s="1"/>
  <c r="M65" i="15"/>
  <c r="P65" i="15" s="1"/>
  <c r="K62" i="15"/>
  <c r="K64" i="15"/>
  <c r="K66" i="15"/>
  <c r="P60" i="15"/>
  <c r="K60" i="15"/>
  <c r="P56" i="15"/>
  <c r="M58" i="15"/>
  <c r="P58" i="15" s="1"/>
  <c r="K59" i="15"/>
  <c r="P55" i="15"/>
  <c r="K54" i="15"/>
  <c r="K53" i="15"/>
  <c r="K55" i="15"/>
  <c r="K49" i="15"/>
  <c r="K50" i="15"/>
  <c r="K51" i="15"/>
  <c r="K52" i="15"/>
  <c r="K48" i="15"/>
  <c r="P46" i="15"/>
  <c r="P47" i="15"/>
  <c r="K46" i="15"/>
  <c r="K45" i="15"/>
  <c r="K47" i="15"/>
  <c r="P43" i="15"/>
  <c r="K43" i="15"/>
  <c r="K42" i="15"/>
  <c r="K41" i="15"/>
  <c r="P40" i="15"/>
  <c r="K40" i="15"/>
  <c r="K38" i="15"/>
  <c r="K39" i="15"/>
  <c r="M32" i="15"/>
  <c r="P32" i="15" s="1"/>
  <c r="K31" i="15"/>
  <c r="P30" i="15"/>
  <c r="K30" i="15"/>
  <c r="K27" i="15"/>
  <c r="K29" i="15"/>
  <c r="K26" i="15"/>
  <c r="H24" i="15" l="1"/>
  <c r="H25" i="15"/>
  <c r="K25" i="15" s="1"/>
  <c r="N21" i="15"/>
  <c r="L21" i="15"/>
  <c r="O21" i="15"/>
  <c r="H21" i="15"/>
  <c r="M21" i="15" s="1"/>
  <c r="N22" i="15"/>
  <c r="L22" i="15"/>
  <c r="O22" i="15"/>
  <c r="H22" i="15"/>
  <c r="M22" i="15" s="1"/>
  <c r="N20" i="15"/>
  <c r="L20" i="15"/>
  <c r="O20" i="15"/>
  <c r="H20" i="15"/>
  <c r="M20" i="15" s="1"/>
  <c r="N19" i="15"/>
  <c r="L19" i="15"/>
  <c r="O19" i="15"/>
  <c r="H19" i="15"/>
  <c r="M19" i="15" s="1"/>
  <c r="H18" i="15"/>
  <c r="H17" i="15"/>
  <c r="H16" i="15"/>
  <c r="H15" i="15"/>
  <c r="N32" i="16"/>
  <c r="L32" i="16"/>
  <c r="O32" i="16"/>
  <c r="H32" i="16"/>
  <c r="M32" i="16" s="1"/>
  <c r="N31" i="16"/>
  <c r="L31" i="16"/>
  <c r="O31" i="16"/>
  <c r="H31" i="16"/>
  <c r="M31" i="16" s="1"/>
  <c r="H30" i="16"/>
  <c r="N29" i="16"/>
  <c r="L29" i="16"/>
  <c r="O29" i="16"/>
  <c r="H29" i="16"/>
  <c r="N28" i="16"/>
  <c r="L28" i="16"/>
  <c r="O28" i="16"/>
  <c r="H28" i="16"/>
  <c r="M28" i="16" s="1"/>
  <c r="N27" i="16"/>
  <c r="L27" i="16"/>
  <c r="O27" i="16"/>
  <c r="H27" i="16"/>
  <c r="M27" i="16" s="1"/>
  <c r="N26" i="16"/>
  <c r="L26" i="16"/>
  <c r="O26" i="16"/>
  <c r="H26" i="16"/>
  <c r="M26" i="16" s="1"/>
  <c r="N24" i="16"/>
  <c r="L24" i="16"/>
  <c r="O24" i="16"/>
  <c r="H24" i="16"/>
  <c r="M24" i="16" s="1"/>
  <c r="N23" i="16"/>
  <c r="L23" i="16"/>
  <c r="O23" i="16"/>
  <c r="H23" i="16"/>
  <c r="M23" i="16" s="1"/>
  <c r="N22" i="16"/>
  <c r="L22" i="16"/>
  <c r="O22" i="16"/>
  <c r="H22" i="16"/>
  <c r="H21" i="16"/>
  <c r="N19" i="16"/>
  <c r="L19" i="16"/>
  <c r="O19" i="16"/>
  <c r="H19" i="16"/>
  <c r="M19" i="16" s="1"/>
  <c r="N18" i="16"/>
  <c r="L18" i="16"/>
  <c r="O18" i="16"/>
  <c r="H18" i="16"/>
  <c r="M18" i="16" s="1"/>
  <c r="N17" i="16"/>
  <c r="L17" i="16"/>
  <c r="O17" i="16"/>
  <c r="H17" i="16"/>
  <c r="M17" i="16" s="1"/>
  <c r="H16" i="16"/>
  <c r="H15" i="16"/>
  <c r="P18" i="16" l="1"/>
  <c r="K22" i="16"/>
  <c r="P23" i="16"/>
  <c r="P26" i="16"/>
  <c r="P27" i="16"/>
  <c r="P28" i="16"/>
  <c r="K29" i="16"/>
  <c r="P31" i="16"/>
  <c r="P32" i="16"/>
  <c r="P19" i="15"/>
  <c r="P20" i="15"/>
  <c r="P22" i="15"/>
  <c r="P21" i="15"/>
  <c r="K24" i="15"/>
  <c r="K21" i="15"/>
  <c r="K22" i="15"/>
  <c r="K20" i="15"/>
  <c r="K19" i="15"/>
  <c r="K17" i="15"/>
  <c r="K18" i="15"/>
  <c r="K15" i="15"/>
  <c r="K16" i="15"/>
  <c r="K32" i="16"/>
  <c r="K31" i="16"/>
  <c r="M29" i="16"/>
  <c r="P29" i="16" s="1"/>
  <c r="K28" i="16"/>
  <c r="K30" i="16"/>
  <c r="K27" i="16"/>
  <c r="K26" i="16"/>
  <c r="P24" i="16"/>
  <c r="K24" i="16"/>
  <c r="K23" i="16"/>
  <c r="M22" i="16"/>
  <c r="P22" i="16" s="1"/>
  <c r="K21" i="16"/>
  <c r="P19" i="16"/>
  <c r="K19" i="16"/>
  <c r="P17" i="16"/>
  <c r="K18" i="16"/>
  <c r="K17" i="16"/>
  <c r="K16" i="16"/>
  <c r="K15" i="16"/>
  <c r="C27" i="2" l="1"/>
  <c r="B27" i="2"/>
  <c r="C26" i="2"/>
  <c r="B26" i="2"/>
  <c r="A39" i="16"/>
  <c r="P10" i="16" s="1"/>
  <c r="O14" i="16"/>
  <c r="N14" i="16"/>
  <c r="L14" i="16"/>
  <c r="H14" i="16"/>
  <c r="M14" i="16" s="1"/>
  <c r="D8" i="16"/>
  <c r="D7" i="16"/>
  <c r="D6" i="16"/>
  <c r="D5" i="16"/>
  <c r="A77" i="15"/>
  <c r="P10" i="15" s="1"/>
  <c r="O14" i="15"/>
  <c r="N14" i="15"/>
  <c r="L14" i="15"/>
  <c r="H14" i="15"/>
  <c r="M14" i="15" s="1"/>
  <c r="D8" i="15"/>
  <c r="D7" i="15"/>
  <c r="D6" i="15"/>
  <c r="D5" i="15"/>
  <c r="N24" i="15" l="1"/>
  <c r="L24" i="15"/>
  <c r="O24" i="15"/>
  <c r="M24" i="15"/>
  <c r="N35" i="15"/>
  <c r="L35" i="15"/>
  <c r="O35" i="15"/>
  <c r="M35" i="15"/>
  <c r="N51" i="15"/>
  <c r="L51" i="15"/>
  <c r="M51" i="15"/>
  <c r="O51" i="15"/>
  <c r="N15" i="16"/>
  <c r="L15" i="16"/>
  <c r="O15" i="16"/>
  <c r="M15" i="16"/>
  <c r="N25" i="15"/>
  <c r="L25" i="15"/>
  <c r="O25" i="15"/>
  <c r="M25" i="15"/>
  <c r="N52" i="15"/>
  <c r="L52" i="15"/>
  <c r="O52" i="15"/>
  <c r="M52" i="15"/>
  <c r="N16" i="16"/>
  <c r="L16" i="16"/>
  <c r="M16" i="16"/>
  <c r="O16" i="16"/>
  <c r="N15" i="15"/>
  <c r="L15" i="15"/>
  <c r="O15" i="15"/>
  <c r="M15" i="15"/>
  <c r="L21" i="16"/>
  <c r="N21" i="16"/>
  <c r="O21" i="16"/>
  <c r="M21" i="16"/>
  <c r="N38" i="15"/>
  <c r="L38" i="15"/>
  <c r="O38" i="15"/>
  <c r="M38" i="15"/>
  <c r="N26" i="15"/>
  <c r="L26" i="15"/>
  <c r="M26" i="15"/>
  <c r="O26" i="15"/>
  <c r="N49" i="15"/>
  <c r="L49" i="15"/>
  <c r="M49" i="15"/>
  <c r="O49" i="15"/>
  <c r="N16" i="15"/>
  <c r="L16" i="15"/>
  <c r="O16" i="15"/>
  <c r="M16" i="15"/>
  <c r="N34" i="15"/>
  <c r="L34" i="15"/>
  <c r="M34" i="15"/>
  <c r="O34" i="15"/>
  <c r="N50" i="15"/>
  <c r="L50" i="15"/>
  <c r="M50" i="15"/>
  <c r="O50" i="15"/>
  <c r="N30" i="16"/>
  <c r="L30" i="16"/>
  <c r="M30" i="16"/>
  <c r="O30" i="16"/>
  <c r="P14" i="16"/>
  <c r="K14" i="16"/>
  <c r="K14" i="15"/>
  <c r="P14" i="15"/>
  <c r="P52" i="15" l="1"/>
  <c r="P16" i="15"/>
  <c r="M33" i="16"/>
  <c r="O33" i="16"/>
  <c r="H27" i="2" s="1"/>
  <c r="L33" i="16"/>
  <c r="I27" i="2" s="1"/>
  <c r="N33" i="16"/>
  <c r="P25" i="15"/>
  <c r="F27" i="2"/>
  <c r="G27" i="2"/>
  <c r="P34" i="15"/>
  <c r="P50" i="15"/>
  <c r="N18" i="15"/>
  <c r="L18" i="15"/>
  <c r="M18" i="15"/>
  <c r="O18" i="15"/>
  <c r="P15" i="16"/>
  <c r="P49" i="15"/>
  <c r="P26" i="15"/>
  <c r="P35" i="15"/>
  <c r="L37" i="15"/>
  <c r="N37" i="15"/>
  <c r="M37" i="15"/>
  <c r="O37" i="15"/>
  <c r="N28" i="15"/>
  <c r="L28" i="15"/>
  <c r="M28" i="15"/>
  <c r="O28" i="15"/>
  <c r="N29" i="15"/>
  <c r="L29" i="15"/>
  <c r="M29" i="15"/>
  <c r="O29" i="15"/>
  <c r="P16" i="16"/>
  <c r="P30" i="16"/>
  <c r="N36" i="15"/>
  <c r="L36" i="15"/>
  <c r="O36" i="15"/>
  <c r="M36" i="15"/>
  <c r="P38" i="15"/>
  <c r="P21" i="16"/>
  <c r="P15" i="15"/>
  <c r="N17" i="15"/>
  <c r="L17" i="15"/>
  <c r="O17" i="15"/>
  <c r="M17" i="15"/>
  <c r="P51" i="15"/>
  <c r="P24" i="15"/>
  <c r="L27" i="15"/>
  <c r="N27" i="15"/>
  <c r="M27" i="15"/>
  <c r="O27" i="15"/>
  <c r="O20" i="9"/>
  <c r="N20" i="9"/>
  <c r="L20" i="9"/>
  <c r="H20" i="9"/>
  <c r="M20" i="9" s="1"/>
  <c r="O19" i="9"/>
  <c r="N19" i="9"/>
  <c r="L19" i="9"/>
  <c r="K19" i="9"/>
  <c r="H19" i="9"/>
  <c r="M19" i="9" s="1"/>
  <c r="N71" i="15" l="1"/>
  <c r="P33" i="16"/>
  <c r="O71" i="15"/>
  <c r="H26" i="2" s="1"/>
  <c r="L71" i="15"/>
  <c r="I26" i="2" s="1"/>
  <c r="G26" i="2"/>
  <c r="E27" i="2"/>
  <c r="N9" i="16"/>
  <c r="P20" i="9"/>
  <c r="P29" i="15"/>
  <c r="P28" i="15"/>
  <c r="P37" i="15"/>
  <c r="P17" i="15"/>
  <c r="M71" i="15"/>
  <c r="F26" i="2" s="1"/>
  <c r="P27" i="15"/>
  <c r="P36" i="15"/>
  <c r="P18" i="15"/>
  <c r="P19" i="9"/>
  <c r="K20" i="9"/>
  <c r="P71" i="15" l="1"/>
  <c r="E26" i="2"/>
  <c r="A77" i="14"/>
  <c r="P10" i="14" s="1"/>
  <c r="D8" i="14"/>
  <c r="D7" i="14"/>
  <c r="C24" i="2"/>
  <c r="O70" i="14"/>
  <c r="N70" i="14"/>
  <c r="L70" i="14"/>
  <c r="H70" i="14"/>
  <c r="M70" i="14" s="1"/>
  <c r="O69" i="14"/>
  <c r="N69" i="14"/>
  <c r="L69" i="14"/>
  <c r="H69" i="14"/>
  <c r="M69" i="14" s="1"/>
  <c r="O68" i="14"/>
  <c r="N68" i="14"/>
  <c r="L68" i="14"/>
  <c r="H68" i="14"/>
  <c r="K68" i="14" s="1"/>
  <c r="O67" i="14"/>
  <c r="N67" i="14"/>
  <c r="L67" i="14"/>
  <c r="H67" i="14"/>
  <c r="M67" i="14" s="1"/>
  <c r="O66" i="14"/>
  <c r="N66" i="14"/>
  <c r="L66" i="14"/>
  <c r="H66" i="14"/>
  <c r="M66" i="14" s="1"/>
  <c r="O65" i="14"/>
  <c r="N65" i="14"/>
  <c r="L65" i="14"/>
  <c r="H65" i="14"/>
  <c r="K65" i="14" s="1"/>
  <c r="O64" i="14"/>
  <c r="N64" i="14"/>
  <c r="L64" i="14"/>
  <c r="H64" i="14"/>
  <c r="K64" i="14" s="1"/>
  <c r="O63" i="14"/>
  <c r="N63" i="14"/>
  <c r="L63" i="14"/>
  <c r="H63" i="14"/>
  <c r="K63" i="14" s="1"/>
  <c r="O62" i="14"/>
  <c r="N62" i="14"/>
  <c r="L62" i="14"/>
  <c r="H62" i="14"/>
  <c r="M62" i="14" s="1"/>
  <c r="O60" i="14"/>
  <c r="N60" i="14"/>
  <c r="L60" i="14"/>
  <c r="H60" i="14"/>
  <c r="M60" i="14" s="1"/>
  <c r="O59" i="14"/>
  <c r="N59" i="14"/>
  <c r="L59" i="14"/>
  <c r="H59" i="14"/>
  <c r="M59" i="14" s="1"/>
  <c r="O58" i="14"/>
  <c r="N58" i="14"/>
  <c r="L58" i="14"/>
  <c r="H58" i="14"/>
  <c r="M58" i="14" s="1"/>
  <c r="O57" i="14"/>
  <c r="N57" i="14"/>
  <c r="L57" i="14"/>
  <c r="H57" i="14"/>
  <c r="M57" i="14" s="1"/>
  <c r="O56" i="14"/>
  <c r="N56" i="14"/>
  <c r="L56" i="14"/>
  <c r="H56" i="14"/>
  <c r="M56" i="14" s="1"/>
  <c r="O55" i="14"/>
  <c r="N55" i="14"/>
  <c r="L55" i="14"/>
  <c r="H55" i="14"/>
  <c r="K55" i="14" s="1"/>
  <c r="H54" i="14"/>
  <c r="O54" i="14"/>
  <c r="H53" i="14"/>
  <c r="N53" i="14"/>
  <c r="L52" i="14"/>
  <c r="H52" i="14"/>
  <c r="M52" i="14" s="1"/>
  <c r="O52" i="14"/>
  <c r="H51" i="14"/>
  <c r="O51" i="14"/>
  <c r="O50" i="14"/>
  <c r="H50" i="14"/>
  <c r="N50" i="14"/>
  <c r="H49" i="14"/>
  <c r="K49" i="14" s="1"/>
  <c r="O49" i="14"/>
  <c r="O48" i="14"/>
  <c r="N48" i="14"/>
  <c r="L48" i="14"/>
  <c r="H48" i="14"/>
  <c r="M48" i="14" s="1"/>
  <c r="O47" i="14"/>
  <c r="N47" i="14"/>
  <c r="L47" i="14"/>
  <c r="H47" i="14"/>
  <c r="M47" i="14" s="1"/>
  <c r="O46" i="14"/>
  <c r="N46" i="14"/>
  <c r="L46" i="14"/>
  <c r="H46" i="14"/>
  <c r="K46" i="14" s="1"/>
  <c r="O45" i="14"/>
  <c r="N45" i="14"/>
  <c r="L45" i="14"/>
  <c r="H45" i="14"/>
  <c r="M45" i="14" s="1"/>
  <c r="O44" i="14"/>
  <c r="N44" i="14"/>
  <c r="L44" i="14"/>
  <c r="H44" i="14"/>
  <c r="K44" i="14" s="1"/>
  <c r="O43" i="14"/>
  <c r="N43" i="14"/>
  <c r="L43" i="14"/>
  <c r="H43" i="14"/>
  <c r="M43" i="14" s="1"/>
  <c r="O42" i="14"/>
  <c r="N42" i="14"/>
  <c r="L42" i="14"/>
  <c r="H42" i="14"/>
  <c r="M42" i="14" s="1"/>
  <c r="O40" i="14"/>
  <c r="N40" i="14"/>
  <c r="L40" i="14"/>
  <c r="H40" i="14"/>
  <c r="K40" i="14" s="1"/>
  <c r="O39" i="14"/>
  <c r="N39" i="14"/>
  <c r="L39" i="14"/>
  <c r="H39" i="14"/>
  <c r="M39" i="14" s="1"/>
  <c r="O38" i="14"/>
  <c r="N38" i="14"/>
  <c r="L38" i="14"/>
  <c r="H38" i="14"/>
  <c r="K38" i="14" s="1"/>
  <c r="O37" i="14"/>
  <c r="N37" i="14"/>
  <c r="L37" i="14"/>
  <c r="H37" i="14"/>
  <c r="M37" i="14" s="1"/>
  <c r="O36" i="14"/>
  <c r="N36" i="14"/>
  <c r="L36" i="14"/>
  <c r="H36" i="14"/>
  <c r="K36" i="14" s="1"/>
  <c r="O35" i="14"/>
  <c r="N35" i="14"/>
  <c r="L35" i="14"/>
  <c r="H35" i="14"/>
  <c r="M35" i="14" s="1"/>
  <c r="O34" i="14"/>
  <c r="N34" i="14"/>
  <c r="L34" i="14"/>
  <c r="H34" i="14"/>
  <c r="M34" i="14" s="1"/>
  <c r="O33" i="14"/>
  <c r="N33" i="14"/>
  <c r="L33" i="14"/>
  <c r="H33" i="14"/>
  <c r="K33" i="14" s="1"/>
  <c r="O32" i="14"/>
  <c r="N32" i="14"/>
  <c r="L32" i="14"/>
  <c r="H32" i="14"/>
  <c r="K32" i="14" s="1"/>
  <c r="O31" i="14"/>
  <c r="N31" i="14"/>
  <c r="L31" i="14"/>
  <c r="H31" i="14"/>
  <c r="M31" i="14" s="1"/>
  <c r="O30" i="14"/>
  <c r="N30" i="14"/>
  <c r="L30" i="14"/>
  <c r="H30" i="14"/>
  <c r="M30" i="14" s="1"/>
  <c r="O29" i="14"/>
  <c r="N29" i="14"/>
  <c r="L29" i="14"/>
  <c r="H29" i="14"/>
  <c r="M29" i="14" s="1"/>
  <c r="O28" i="14"/>
  <c r="N28" i="14"/>
  <c r="L28" i="14"/>
  <c r="H28" i="14"/>
  <c r="M28" i="14" s="1"/>
  <c r="O27" i="14"/>
  <c r="N27" i="14"/>
  <c r="L27" i="14"/>
  <c r="H27" i="14"/>
  <c r="M27" i="14" s="1"/>
  <c r="O26" i="14"/>
  <c r="N26" i="14"/>
  <c r="L26" i="14"/>
  <c r="H26" i="14"/>
  <c r="K26" i="14" s="1"/>
  <c r="O25" i="14"/>
  <c r="N25" i="14"/>
  <c r="L25" i="14"/>
  <c r="H25" i="14"/>
  <c r="M25" i="14" s="1"/>
  <c r="O24" i="14"/>
  <c r="N24" i="14"/>
  <c r="L24" i="14"/>
  <c r="H24" i="14"/>
  <c r="K24" i="14" s="1"/>
  <c r="O23" i="14"/>
  <c r="N23" i="14"/>
  <c r="L23" i="14"/>
  <c r="H23" i="14"/>
  <c r="M23" i="14" s="1"/>
  <c r="O22" i="14"/>
  <c r="N22" i="14"/>
  <c r="L22" i="14"/>
  <c r="H22" i="14"/>
  <c r="M22" i="14" s="1"/>
  <c r="O21" i="14"/>
  <c r="N21" i="14"/>
  <c r="L21" i="14"/>
  <c r="H21" i="14"/>
  <c r="K21" i="14" s="1"/>
  <c r="O20" i="14"/>
  <c r="N20" i="14"/>
  <c r="L20" i="14"/>
  <c r="H20" i="14"/>
  <c r="M20" i="14" s="1"/>
  <c r="O19" i="14"/>
  <c r="N19" i="14"/>
  <c r="L19" i="14"/>
  <c r="H19" i="14"/>
  <c r="M19" i="14" s="1"/>
  <c r="O18" i="14"/>
  <c r="N18" i="14"/>
  <c r="L18" i="14"/>
  <c r="H18" i="14"/>
  <c r="M18" i="14" s="1"/>
  <c r="O17" i="14"/>
  <c r="N17" i="14"/>
  <c r="L17" i="14"/>
  <c r="H17" i="14"/>
  <c r="M17" i="14" s="1"/>
  <c r="O16" i="14"/>
  <c r="N16" i="14"/>
  <c r="L16" i="14"/>
  <c r="H16" i="14"/>
  <c r="K16" i="14" s="1"/>
  <c r="O15" i="14"/>
  <c r="N15" i="14"/>
  <c r="L15" i="14"/>
  <c r="H15" i="14"/>
  <c r="M15" i="14" s="1"/>
  <c r="O14" i="14"/>
  <c r="N14" i="14"/>
  <c r="L14" i="14"/>
  <c r="H14" i="14"/>
  <c r="K14" i="14" s="1"/>
  <c r="D6" i="14"/>
  <c r="D5" i="14"/>
  <c r="M16" i="14" l="1"/>
  <c r="P16" i="14" s="1"/>
  <c r="K28" i="14"/>
  <c r="M49" i="14"/>
  <c r="M38" i="14"/>
  <c r="P38" i="14" s="1"/>
  <c r="P20" i="14"/>
  <c r="M24" i="14"/>
  <c r="P24" i="14" s="1"/>
  <c r="M63" i="14"/>
  <c r="P63" i="14" s="1"/>
  <c r="N9" i="15"/>
  <c r="M55" i="14"/>
  <c r="P55" i="14" s="1"/>
  <c r="P19" i="14"/>
  <c r="P22" i="14"/>
  <c r="K22" i="14"/>
  <c r="P31" i="14"/>
  <c r="P43" i="14"/>
  <c r="P45" i="14"/>
  <c r="P47" i="14"/>
  <c r="N49" i="14"/>
  <c r="K52" i="14"/>
  <c r="P66" i="14"/>
  <c r="P67" i="14"/>
  <c r="P15" i="14"/>
  <c r="P28" i="14"/>
  <c r="K34" i="14"/>
  <c r="P37" i="14"/>
  <c r="M40" i="14"/>
  <c r="P40" i="14" s="1"/>
  <c r="L53" i="14"/>
  <c r="M64" i="14"/>
  <c r="P64" i="14" s="1"/>
  <c r="P70" i="14"/>
  <c r="P27" i="14"/>
  <c r="L49" i="14"/>
  <c r="M50" i="14"/>
  <c r="O53" i="14"/>
  <c r="O71" i="14" s="1"/>
  <c r="H24" i="2" s="1"/>
  <c r="P57" i="14"/>
  <c r="P58" i="14"/>
  <c r="P59" i="14"/>
  <c r="P60" i="14"/>
  <c r="M68" i="14"/>
  <c r="P68" i="14" s="1"/>
  <c r="K59" i="14"/>
  <c r="M21" i="14"/>
  <c r="P21" i="14" s="1"/>
  <c r="M33" i="14"/>
  <c r="P33" i="14" s="1"/>
  <c r="K43" i="14"/>
  <c r="K66" i="14"/>
  <c r="K70" i="14"/>
  <c r="P25" i="14"/>
  <c r="P30" i="14"/>
  <c r="M32" i="14"/>
  <c r="P32" i="14" s="1"/>
  <c r="P42" i="14"/>
  <c r="K45" i="14"/>
  <c r="L51" i="14"/>
  <c r="N52" i="14"/>
  <c r="M54" i="14"/>
  <c r="K57" i="14"/>
  <c r="P69" i="14"/>
  <c r="K20" i="14"/>
  <c r="K47" i="14"/>
  <c r="P18" i="14"/>
  <c r="M14" i="14"/>
  <c r="K18" i="14"/>
  <c r="M26" i="14"/>
  <c r="P26" i="14" s="1"/>
  <c r="K30" i="14"/>
  <c r="P35" i="14"/>
  <c r="M36" i="14"/>
  <c r="P36" i="14" s="1"/>
  <c r="M44" i="14"/>
  <c r="P44" i="14" s="1"/>
  <c r="P52" i="14"/>
  <c r="L54" i="14"/>
  <c r="P56" i="14"/>
  <c r="P62" i="14"/>
  <c r="M51" i="14"/>
  <c r="P17" i="14"/>
  <c r="P23" i="14"/>
  <c r="P29" i="14"/>
  <c r="P34" i="14"/>
  <c r="P39" i="14"/>
  <c r="P48" i="14"/>
  <c r="L50" i="14"/>
  <c r="M53" i="14"/>
  <c r="K62" i="14"/>
  <c r="P50" i="14"/>
  <c r="K23" i="14"/>
  <c r="K35" i="14"/>
  <c r="M46" i="14"/>
  <c r="P46" i="14" s="1"/>
  <c r="K48" i="14"/>
  <c r="K51" i="14"/>
  <c r="K54" i="14"/>
  <c r="M65" i="14"/>
  <c r="P65" i="14" s="1"/>
  <c r="K67" i="14"/>
  <c r="P14" i="14"/>
  <c r="K25" i="14"/>
  <c r="K37" i="14"/>
  <c r="K56" i="14"/>
  <c r="K69" i="14"/>
  <c r="N51" i="14"/>
  <c r="N54" i="14"/>
  <c r="K15" i="14"/>
  <c r="K27" i="14"/>
  <c r="K39" i="14"/>
  <c r="K50" i="14"/>
  <c r="K53" i="14"/>
  <c r="K58" i="14"/>
  <c r="K17" i="14"/>
  <c r="K29" i="14"/>
  <c r="K42" i="14"/>
  <c r="K60" i="14"/>
  <c r="K19" i="14"/>
  <c r="K31" i="14"/>
  <c r="L71" i="14" l="1"/>
  <c r="N71" i="14"/>
  <c r="G24" i="2" s="1"/>
  <c r="P49" i="14"/>
  <c r="P53" i="14"/>
  <c r="P54" i="14"/>
  <c r="M71" i="14"/>
  <c r="I24" i="2"/>
  <c r="P51" i="14"/>
  <c r="F24" i="2"/>
  <c r="P71" i="14" l="1"/>
  <c r="N9" i="14" s="1"/>
  <c r="E24" i="2" l="1"/>
  <c r="D9" i="2"/>
  <c r="H55" i="5" l="1"/>
  <c r="K55" i="5" s="1"/>
  <c r="L55" i="5"/>
  <c r="N55" i="5"/>
  <c r="O55" i="5"/>
  <c r="L56" i="5"/>
  <c r="H56" i="5"/>
  <c r="K56" i="5" s="1"/>
  <c r="H57" i="5"/>
  <c r="M57" i="5" s="1"/>
  <c r="L57" i="5"/>
  <c r="N57" i="5"/>
  <c r="O57" i="5"/>
  <c r="N58" i="5"/>
  <c r="H58" i="5"/>
  <c r="K58" i="5" s="1"/>
  <c r="L59" i="5"/>
  <c r="H59" i="5"/>
  <c r="K59" i="5" s="1"/>
  <c r="O60" i="5"/>
  <c r="H60" i="5"/>
  <c r="K60" i="5" s="1"/>
  <c r="N61" i="5"/>
  <c r="H61" i="5"/>
  <c r="H62" i="5"/>
  <c r="M62" i="5" s="1"/>
  <c r="L62" i="5"/>
  <c r="N62" i="5"/>
  <c r="O62" i="5"/>
  <c r="H63" i="5"/>
  <c r="K63" i="5" s="1"/>
  <c r="L63" i="5"/>
  <c r="N63" i="5"/>
  <c r="O63" i="5"/>
  <c r="H64" i="5"/>
  <c r="K64" i="5" s="1"/>
  <c r="L64" i="5"/>
  <c r="N64" i="5"/>
  <c r="O64" i="5"/>
  <c r="K62" i="5" l="1"/>
  <c r="P62" i="5"/>
  <c r="L60" i="5"/>
  <c r="N60" i="5"/>
  <c r="L58" i="5"/>
  <c r="P57" i="5"/>
  <c r="M61" i="5"/>
  <c r="O56" i="5"/>
  <c r="O59" i="5"/>
  <c r="N56" i="5"/>
  <c r="N59" i="5"/>
  <c r="M60" i="5"/>
  <c r="K57" i="5"/>
  <c r="M64" i="5"/>
  <c r="P64" i="5" s="1"/>
  <c r="L61" i="5"/>
  <c r="M58" i="5"/>
  <c r="M56" i="5"/>
  <c r="M59" i="5"/>
  <c r="K61" i="5"/>
  <c r="M63" i="5"/>
  <c r="P63" i="5" s="1"/>
  <c r="O61" i="5"/>
  <c r="P61" i="5" s="1"/>
  <c r="O58" i="5"/>
  <c r="M55" i="5"/>
  <c r="P55" i="5" s="1"/>
  <c r="P60" i="5" l="1"/>
  <c r="P58" i="5"/>
  <c r="P59" i="5"/>
  <c r="P56" i="5"/>
  <c r="O19" i="6"/>
  <c r="N19" i="6"/>
  <c r="L19" i="6"/>
  <c r="H19" i="6"/>
  <c r="M19" i="6" s="1"/>
  <c r="K19" i="6" l="1"/>
  <c r="P19" i="6"/>
  <c r="O23" i="13"/>
  <c r="N23" i="13"/>
  <c r="L23" i="13"/>
  <c r="H23" i="13"/>
  <c r="K23" i="13" s="1"/>
  <c r="M23" i="13" l="1"/>
  <c r="P23" i="13" l="1"/>
  <c r="O15" i="13"/>
  <c r="O16" i="13"/>
  <c r="O17" i="13"/>
  <c r="O18" i="13"/>
  <c r="O19" i="13"/>
  <c r="O20" i="13"/>
  <c r="O21" i="13"/>
  <c r="O22" i="13"/>
  <c r="N15" i="13"/>
  <c r="N16" i="13"/>
  <c r="N17" i="13"/>
  <c r="N18" i="13"/>
  <c r="N19" i="13"/>
  <c r="N20" i="13"/>
  <c r="N21" i="13"/>
  <c r="N22" i="13"/>
  <c r="L15" i="13"/>
  <c r="L16" i="13"/>
  <c r="L17" i="13"/>
  <c r="L18" i="13"/>
  <c r="L19" i="13"/>
  <c r="L20" i="13"/>
  <c r="L21" i="13"/>
  <c r="L22" i="13"/>
  <c r="H15" i="13"/>
  <c r="M15" i="13" s="1"/>
  <c r="H16" i="13"/>
  <c r="M16" i="13" s="1"/>
  <c r="H17" i="13"/>
  <c r="M17" i="13" s="1"/>
  <c r="H18" i="13"/>
  <c r="K18" i="13" s="1"/>
  <c r="H19" i="13"/>
  <c r="K19" i="13" s="1"/>
  <c r="H20" i="13"/>
  <c r="K20" i="13" s="1"/>
  <c r="H21" i="13"/>
  <c r="K21" i="13" s="1"/>
  <c r="H22" i="13"/>
  <c r="K22" i="13" s="1"/>
  <c r="O15" i="10"/>
  <c r="O16" i="10"/>
  <c r="O17" i="10"/>
  <c r="O18" i="10"/>
  <c r="O19" i="10"/>
  <c r="O22" i="10"/>
  <c r="O24" i="10"/>
  <c r="O25" i="10"/>
  <c r="O26" i="10"/>
  <c r="O27" i="10"/>
  <c r="O28" i="10"/>
  <c r="O29" i="10"/>
  <c r="O30" i="10"/>
  <c r="O31" i="10"/>
  <c r="O32" i="10"/>
  <c r="O33" i="10"/>
  <c r="O34" i="10"/>
  <c r="O35" i="10"/>
  <c r="N15" i="10"/>
  <c r="N16" i="10"/>
  <c r="N17" i="10"/>
  <c r="N18" i="10"/>
  <c r="N19" i="10"/>
  <c r="N22" i="10"/>
  <c r="N24" i="10"/>
  <c r="N25" i="10"/>
  <c r="N26" i="10"/>
  <c r="N27" i="10"/>
  <c r="N28" i="10"/>
  <c r="N29" i="10"/>
  <c r="N30" i="10"/>
  <c r="N31" i="10"/>
  <c r="N32" i="10"/>
  <c r="N33" i="10"/>
  <c r="N34" i="10"/>
  <c r="N35" i="10"/>
  <c r="L15" i="10"/>
  <c r="L16" i="10"/>
  <c r="L17" i="10"/>
  <c r="L18" i="10"/>
  <c r="L19" i="10"/>
  <c r="L22" i="10"/>
  <c r="L24" i="10"/>
  <c r="L25" i="10"/>
  <c r="L26" i="10"/>
  <c r="L27" i="10"/>
  <c r="L28" i="10"/>
  <c r="L29" i="10"/>
  <c r="L30" i="10"/>
  <c r="L31" i="10"/>
  <c r="L32" i="10"/>
  <c r="L33" i="10"/>
  <c r="L34" i="10"/>
  <c r="L35" i="10"/>
  <c r="H15" i="10"/>
  <c r="K15" i="10" s="1"/>
  <c r="H16" i="10"/>
  <c r="K16" i="10" s="1"/>
  <c r="H17" i="10"/>
  <c r="K17" i="10" s="1"/>
  <c r="H18" i="10"/>
  <c r="K18" i="10" s="1"/>
  <c r="H19" i="10"/>
  <c r="K19" i="10" s="1"/>
  <c r="H20" i="10"/>
  <c r="K20" i="10" s="1"/>
  <c r="H21" i="10"/>
  <c r="K21" i="10" s="1"/>
  <c r="H22" i="10"/>
  <c r="M22" i="10" s="1"/>
  <c r="H23" i="10"/>
  <c r="H24" i="10"/>
  <c r="M24" i="10" s="1"/>
  <c r="H25" i="10"/>
  <c r="M25" i="10" s="1"/>
  <c r="H26" i="10"/>
  <c r="K26" i="10" s="1"/>
  <c r="H27" i="10"/>
  <c r="K27" i="10" s="1"/>
  <c r="H28" i="10"/>
  <c r="K28" i="10" s="1"/>
  <c r="H29" i="10"/>
  <c r="K29" i="10" s="1"/>
  <c r="H30" i="10"/>
  <c r="K30" i="10" s="1"/>
  <c r="H31" i="10"/>
  <c r="K31" i="10" s="1"/>
  <c r="H32" i="10"/>
  <c r="K32" i="10" s="1"/>
  <c r="H33" i="10"/>
  <c r="K33" i="10" s="1"/>
  <c r="H34" i="10"/>
  <c r="M34" i="10" s="1"/>
  <c r="H35" i="10"/>
  <c r="M35" i="10" s="1"/>
  <c r="H15" i="9"/>
  <c r="M15" i="9" s="1"/>
  <c r="H16" i="9"/>
  <c r="M16" i="9" s="1"/>
  <c r="H17" i="9"/>
  <c r="M17" i="9" s="1"/>
  <c r="H18" i="9"/>
  <c r="M18" i="9" s="1"/>
  <c r="L15" i="9"/>
  <c r="L16" i="9"/>
  <c r="L17" i="9"/>
  <c r="L18" i="9"/>
  <c r="N15" i="9"/>
  <c r="N16" i="9"/>
  <c r="N17" i="9"/>
  <c r="N18" i="9"/>
  <c r="O15" i="9"/>
  <c r="O16" i="9"/>
  <c r="O17" i="9"/>
  <c r="O18" i="9"/>
  <c r="K15" i="9" l="1"/>
  <c r="K17" i="9"/>
  <c r="M21" i="13"/>
  <c r="P21" i="13" s="1"/>
  <c r="P16" i="13"/>
  <c r="P25" i="10"/>
  <c r="K16" i="13"/>
  <c r="P35" i="10"/>
  <c r="P17" i="13"/>
  <c r="P15" i="13"/>
  <c r="P24" i="10"/>
  <c r="P18" i="9"/>
  <c r="P15" i="9"/>
  <c r="M22" i="13"/>
  <c r="P22" i="13" s="1"/>
  <c r="K18" i="9"/>
  <c r="K34" i="10"/>
  <c r="K25" i="10"/>
  <c r="K22" i="10"/>
  <c r="K15" i="13"/>
  <c r="K17" i="13"/>
  <c r="M20" i="13"/>
  <c r="P20" i="13" s="1"/>
  <c r="M19" i="13"/>
  <c r="P19" i="13" s="1"/>
  <c r="M18" i="13"/>
  <c r="P18" i="13" s="1"/>
  <c r="K24" i="10"/>
  <c r="P34" i="10"/>
  <c r="P22" i="10"/>
  <c r="M33" i="10"/>
  <c r="P33" i="10" s="1"/>
  <c r="M32" i="10"/>
  <c r="P32" i="10" s="1"/>
  <c r="K35" i="10"/>
  <c r="K23" i="10"/>
  <c r="M31" i="10"/>
  <c r="P31" i="10" s="1"/>
  <c r="M19" i="10"/>
  <c r="P19" i="10" s="1"/>
  <c r="M30" i="10"/>
  <c r="P30" i="10" s="1"/>
  <c r="M18" i="10"/>
  <c r="P18" i="10" s="1"/>
  <c r="M29" i="10"/>
  <c r="P29" i="10" s="1"/>
  <c r="M17" i="10"/>
  <c r="P17" i="10" s="1"/>
  <c r="M28" i="10"/>
  <c r="P28" i="10" s="1"/>
  <c r="M16" i="10"/>
  <c r="P16" i="10" s="1"/>
  <c r="M27" i="10"/>
  <c r="P27" i="10" s="1"/>
  <c r="M26" i="10"/>
  <c r="P26" i="10" s="1"/>
  <c r="P16" i="9"/>
  <c r="P17" i="9"/>
  <c r="K16" i="9"/>
  <c r="O15" i="7" l="1"/>
  <c r="O16" i="7"/>
  <c r="O17" i="7"/>
  <c r="O18" i="7"/>
  <c r="O19" i="7"/>
  <c r="O21" i="7"/>
  <c r="O24" i="7"/>
  <c r="O25" i="7"/>
  <c r="O26" i="7"/>
  <c r="O27" i="7"/>
  <c r="O29" i="7"/>
  <c r="N15" i="7"/>
  <c r="N16" i="7"/>
  <c r="N17" i="7"/>
  <c r="N18" i="7"/>
  <c r="N19" i="7"/>
  <c r="N21" i="7"/>
  <c r="N24" i="7"/>
  <c r="N25" i="7"/>
  <c r="N26" i="7"/>
  <c r="N27" i="7"/>
  <c r="N29" i="7"/>
  <c r="L15" i="7"/>
  <c r="L16" i="7"/>
  <c r="L17" i="7"/>
  <c r="L18" i="7"/>
  <c r="L19" i="7"/>
  <c r="L21" i="7"/>
  <c r="L24" i="7"/>
  <c r="L25" i="7"/>
  <c r="L26" i="7"/>
  <c r="L27" i="7"/>
  <c r="L29" i="7"/>
  <c r="H15" i="7"/>
  <c r="K15" i="7" s="1"/>
  <c r="H16" i="7"/>
  <c r="M16" i="7" s="1"/>
  <c r="H17" i="7"/>
  <c r="M17" i="7" s="1"/>
  <c r="H18" i="7"/>
  <c r="H19" i="7"/>
  <c r="K19" i="7" s="1"/>
  <c r="H20" i="7"/>
  <c r="H21" i="7"/>
  <c r="M21" i="7" s="1"/>
  <c r="H22" i="7"/>
  <c r="H23" i="7"/>
  <c r="K23" i="7" s="1"/>
  <c r="H24" i="7"/>
  <c r="M24" i="7" s="1"/>
  <c r="H25" i="7"/>
  <c r="M25" i="7" s="1"/>
  <c r="H26" i="7"/>
  <c r="H27" i="7"/>
  <c r="M27" i="7" s="1"/>
  <c r="H28" i="7"/>
  <c r="M28" i="7" s="1"/>
  <c r="P28" i="7" s="1"/>
  <c r="H29" i="7"/>
  <c r="M29" i="7" s="1"/>
  <c r="P29" i="7" s="1"/>
  <c r="O15" i="6"/>
  <c r="O16" i="6"/>
  <c r="O17" i="6"/>
  <c r="O18" i="6"/>
  <c r="O20" i="6"/>
  <c r="O21" i="6"/>
  <c r="O22" i="6"/>
  <c r="O23" i="6"/>
  <c r="O24" i="6"/>
  <c r="O25" i="6"/>
  <c r="O26" i="6"/>
  <c r="O27" i="6"/>
  <c r="O28" i="6"/>
  <c r="O29" i="6"/>
  <c r="O30" i="6"/>
  <c r="O31" i="6"/>
  <c r="N15" i="6"/>
  <c r="N16" i="6"/>
  <c r="N17" i="6"/>
  <c r="N18" i="6"/>
  <c r="N20" i="6"/>
  <c r="N21" i="6"/>
  <c r="N22" i="6"/>
  <c r="N23" i="6"/>
  <c r="N24" i="6"/>
  <c r="N25" i="6"/>
  <c r="N26" i="6"/>
  <c r="N27" i="6"/>
  <c r="N28" i="6"/>
  <c r="N29" i="6"/>
  <c r="N30" i="6"/>
  <c r="N31" i="6"/>
  <c r="L15" i="6"/>
  <c r="L16" i="6"/>
  <c r="L17" i="6"/>
  <c r="L18" i="6"/>
  <c r="L20" i="6"/>
  <c r="L21" i="6"/>
  <c r="L22" i="6"/>
  <c r="L23" i="6"/>
  <c r="L24" i="6"/>
  <c r="L25" i="6"/>
  <c r="L26" i="6"/>
  <c r="L27" i="6"/>
  <c r="L28" i="6"/>
  <c r="L29" i="6"/>
  <c r="L30" i="6"/>
  <c r="L31" i="6"/>
  <c r="H15" i="6"/>
  <c r="M15" i="6" s="1"/>
  <c r="H16" i="6"/>
  <c r="M16" i="6" s="1"/>
  <c r="H17" i="6"/>
  <c r="M17" i="6" s="1"/>
  <c r="H18" i="6"/>
  <c r="M18" i="6" s="1"/>
  <c r="H20" i="6"/>
  <c r="M20" i="6" s="1"/>
  <c r="H21" i="6"/>
  <c r="M21" i="6" s="1"/>
  <c r="H22" i="6"/>
  <c r="M22" i="6" s="1"/>
  <c r="H23" i="6"/>
  <c r="M23" i="6" s="1"/>
  <c r="H24" i="6"/>
  <c r="K24" i="6" s="1"/>
  <c r="H25" i="6"/>
  <c r="M25" i="6" s="1"/>
  <c r="H26" i="6"/>
  <c r="M26" i="6" s="1"/>
  <c r="H27" i="6"/>
  <c r="M27" i="6" s="1"/>
  <c r="H28" i="6"/>
  <c r="K28" i="6" s="1"/>
  <c r="H29" i="6"/>
  <c r="M29" i="6" s="1"/>
  <c r="H30" i="6"/>
  <c r="M30" i="6" s="1"/>
  <c r="H31" i="6"/>
  <c r="M31" i="6" s="1"/>
  <c r="O15" i="5"/>
  <c r="O16" i="5"/>
  <c r="O17" i="5"/>
  <c r="O18" i="5"/>
  <c r="O19" i="5"/>
  <c r="O22" i="5"/>
  <c r="O24" i="5"/>
  <c r="O27" i="5"/>
  <c r="O29" i="5"/>
  <c r="O30" i="5"/>
  <c r="O32" i="5"/>
  <c r="O42" i="5"/>
  <c r="O44" i="5"/>
  <c r="O46" i="5"/>
  <c r="O49" i="5"/>
  <c r="O50" i="5"/>
  <c r="O52" i="5"/>
  <c r="O53" i="5"/>
  <c r="O54" i="5"/>
  <c r="O65" i="5"/>
  <c r="O66" i="5"/>
  <c r="O67" i="5"/>
  <c r="O68" i="5"/>
  <c r="O69" i="5"/>
  <c r="O70" i="5"/>
  <c r="O71" i="5"/>
  <c r="O72" i="5"/>
  <c r="O73" i="5"/>
  <c r="O74" i="5"/>
  <c r="O76" i="5"/>
  <c r="O77" i="5"/>
  <c r="O78" i="5"/>
  <c r="O79" i="5"/>
  <c r="O80" i="5"/>
  <c r="O81" i="5"/>
  <c r="O82" i="5"/>
  <c r="O83" i="5"/>
  <c r="O84" i="5"/>
  <c r="O85" i="5"/>
  <c r="O92" i="5"/>
  <c r="O93" i="5"/>
  <c r="O94" i="5"/>
  <c r="O95" i="5"/>
  <c r="O96" i="5"/>
  <c r="O97" i="5"/>
  <c r="N15" i="5"/>
  <c r="N16" i="5"/>
  <c r="N17" i="5"/>
  <c r="N18" i="5"/>
  <c r="N19" i="5"/>
  <c r="N22" i="5"/>
  <c r="N24" i="5"/>
  <c r="N27" i="5"/>
  <c r="N29" i="5"/>
  <c r="N30" i="5"/>
  <c r="N32" i="5"/>
  <c r="N42" i="5"/>
  <c r="N44" i="5"/>
  <c r="N46" i="5"/>
  <c r="N49" i="5"/>
  <c r="N50" i="5"/>
  <c r="N52" i="5"/>
  <c r="N53" i="5"/>
  <c r="N54" i="5"/>
  <c r="N65" i="5"/>
  <c r="N66" i="5"/>
  <c r="N67" i="5"/>
  <c r="N68" i="5"/>
  <c r="N69" i="5"/>
  <c r="N70" i="5"/>
  <c r="N71" i="5"/>
  <c r="N72" i="5"/>
  <c r="N73" i="5"/>
  <c r="N74" i="5"/>
  <c r="N76" i="5"/>
  <c r="N77" i="5"/>
  <c r="N78" i="5"/>
  <c r="N79" i="5"/>
  <c r="N80" i="5"/>
  <c r="N81" i="5"/>
  <c r="N82" i="5"/>
  <c r="N83" i="5"/>
  <c r="N84" i="5"/>
  <c r="N85" i="5"/>
  <c r="N92" i="5"/>
  <c r="N93" i="5"/>
  <c r="N94" i="5"/>
  <c r="N95" i="5"/>
  <c r="N96" i="5"/>
  <c r="N97" i="5"/>
  <c r="L15" i="5"/>
  <c r="L16" i="5"/>
  <c r="L17" i="5"/>
  <c r="L18" i="5"/>
  <c r="L19" i="5"/>
  <c r="L22" i="5"/>
  <c r="L24" i="5"/>
  <c r="L27" i="5"/>
  <c r="L29" i="5"/>
  <c r="L30" i="5"/>
  <c r="L32" i="5"/>
  <c r="L42" i="5"/>
  <c r="L44" i="5"/>
  <c r="L46" i="5"/>
  <c r="L49" i="5"/>
  <c r="L50" i="5"/>
  <c r="L52" i="5"/>
  <c r="L53" i="5"/>
  <c r="L54" i="5"/>
  <c r="L65" i="5"/>
  <c r="L66" i="5"/>
  <c r="L67" i="5"/>
  <c r="L68" i="5"/>
  <c r="L69" i="5"/>
  <c r="L70" i="5"/>
  <c r="L71" i="5"/>
  <c r="L72" i="5"/>
  <c r="L73" i="5"/>
  <c r="L74" i="5"/>
  <c r="L76" i="5"/>
  <c r="L77" i="5"/>
  <c r="L78" i="5"/>
  <c r="L79" i="5"/>
  <c r="L80" i="5"/>
  <c r="L81" i="5"/>
  <c r="L82" i="5"/>
  <c r="L83" i="5"/>
  <c r="L84" i="5"/>
  <c r="L85" i="5"/>
  <c r="L92" i="5"/>
  <c r="L93" i="5"/>
  <c r="L94" i="5"/>
  <c r="L95" i="5"/>
  <c r="L96" i="5"/>
  <c r="L97" i="5"/>
  <c r="H14" i="5"/>
  <c r="K14" i="5" s="1"/>
  <c r="H15" i="5"/>
  <c r="H16" i="5"/>
  <c r="M16" i="5" s="1"/>
  <c r="H17" i="5"/>
  <c r="M17" i="5" s="1"/>
  <c r="H18" i="5"/>
  <c r="M18" i="5" s="1"/>
  <c r="H19" i="5"/>
  <c r="M19" i="5" s="1"/>
  <c r="H20" i="5"/>
  <c r="H21" i="5"/>
  <c r="K21" i="5" s="1"/>
  <c r="H22" i="5"/>
  <c r="M22" i="5" s="1"/>
  <c r="H23" i="5"/>
  <c r="H24" i="5"/>
  <c r="M24" i="5" s="1"/>
  <c r="H25" i="5"/>
  <c r="K25" i="5" s="1"/>
  <c r="H26" i="5"/>
  <c r="H27" i="5"/>
  <c r="M27" i="5" s="1"/>
  <c r="H28" i="5"/>
  <c r="H29" i="5"/>
  <c r="K29" i="5" s="1"/>
  <c r="H30" i="5"/>
  <c r="M30" i="5" s="1"/>
  <c r="H31" i="5"/>
  <c r="H32" i="5"/>
  <c r="M32" i="5" s="1"/>
  <c r="H33" i="5"/>
  <c r="H34" i="5"/>
  <c r="H35" i="5"/>
  <c r="H36" i="5"/>
  <c r="H37" i="5"/>
  <c r="K37" i="5" s="1"/>
  <c r="H38" i="5"/>
  <c r="H39" i="5"/>
  <c r="H40" i="5"/>
  <c r="H41" i="5"/>
  <c r="K41" i="5" s="1"/>
  <c r="H42" i="5"/>
  <c r="M42" i="5" s="1"/>
  <c r="H43" i="5"/>
  <c r="H44" i="5"/>
  <c r="M44" i="5" s="1"/>
  <c r="H45" i="5"/>
  <c r="K45" i="5" s="1"/>
  <c r="H46" i="5"/>
  <c r="M46" i="5" s="1"/>
  <c r="H47" i="5"/>
  <c r="H48" i="5"/>
  <c r="H49" i="5"/>
  <c r="M49" i="5" s="1"/>
  <c r="H50" i="5"/>
  <c r="M50" i="5" s="1"/>
  <c r="H51" i="5"/>
  <c r="H52" i="5"/>
  <c r="M52" i="5" s="1"/>
  <c r="H53" i="5"/>
  <c r="K53" i="5" s="1"/>
  <c r="H54" i="5"/>
  <c r="M54" i="5" s="1"/>
  <c r="H65" i="5"/>
  <c r="M65" i="5" s="1"/>
  <c r="H66" i="5"/>
  <c r="M66" i="5" s="1"/>
  <c r="H67" i="5"/>
  <c r="M67" i="5" s="1"/>
  <c r="H68" i="5"/>
  <c r="M68" i="5" s="1"/>
  <c r="H69" i="5"/>
  <c r="K69" i="5" s="1"/>
  <c r="H70" i="5"/>
  <c r="M70" i="5" s="1"/>
  <c r="H71" i="5"/>
  <c r="M71" i="5" s="1"/>
  <c r="H72" i="5"/>
  <c r="M72" i="5" s="1"/>
  <c r="H73" i="5"/>
  <c r="K73" i="5" s="1"/>
  <c r="H74" i="5"/>
  <c r="M74" i="5" s="1"/>
  <c r="H75" i="5"/>
  <c r="K75" i="5" s="1"/>
  <c r="H76" i="5"/>
  <c r="M76" i="5" s="1"/>
  <c r="H77" i="5"/>
  <c r="K77" i="5" s="1"/>
  <c r="H78" i="5"/>
  <c r="M78" i="5" s="1"/>
  <c r="H79" i="5"/>
  <c r="M79" i="5" s="1"/>
  <c r="H80" i="5"/>
  <c r="M80" i="5" s="1"/>
  <c r="H81" i="5"/>
  <c r="M81" i="5" s="1"/>
  <c r="H82" i="5"/>
  <c r="M82" i="5" s="1"/>
  <c r="H83" i="5"/>
  <c r="M83" i="5" s="1"/>
  <c r="H84" i="5"/>
  <c r="M84" i="5" s="1"/>
  <c r="H85" i="5"/>
  <c r="K85" i="5" s="1"/>
  <c r="H86" i="5"/>
  <c r="H87" i="5"/>
  <c r="K87" i="5" s="1"/>
  <c r="H88" i="5"/>
  <c r="H89" i="5"/>
  <c r="K89" i="5" s="1"/>
  <c r="H90" i="5"/>
  <c r="H91" i="5"/>
  <c r="H92" i="5"/>
  <c r="M92" i="5" s="1"/>
  <c r="H93" i="5"/>
  <c r="K93" i="5" s="1"/>
  <c r="H94" i="5"/>
  <c r="M94" i="5" s="1"/>
  <c r="H95" i="5"/>
  <c r="M95" i="5" s="1"/>
  <c r="H96" i="5"/>
  <c r="M96" i="5" s="1"/>
  <c r="H97" i="5"/>
  <c r="M97" i="5" s="1"/>
  <c r="L14" i="4"/>
  <c r="L15" i="4"/>
  <c r="L16" i="4"/>
  <c r="L17" i="4"/>
  <c r="L18" i="4"/>
  <c r="L19" i="4"/>
  <c r="L20" i="4"/>
  <c r="L21" i="4"/>
  <c r="L22" i="4"/>
  <c r="L23" i="4"/>
  <c r="N14" i="4"/>
  <c r="N15" i="4"/>
  <c r="N16" i="4"/>
  <c r="N17" i="4"/>
  <c r="N18" i="4"/>
  <c r="N19" i="4"/>
  <c r="N20" i="4"/>
  <c r="N21" i="4"/>
  <c r="N22" i="4"/>
  <c r="N23" i="4"/>
  <c r="O14" i="4"/>
  <c r="O15" i="4"/>
  <c r="O16" i="4"/>
  <c r="O17" i="4"/>
  <c r="O18" i="4"/>
  <c r="O19" i="4"/>
  <c r="O20" i="4"/>
  <c r="O21" i="4"/>
  <c r="O22" i="4"/>
  <c r="O23" i="4"/>
  <c r="O24" i="4" l="1"/>
  <c r="N24" i="4"/>
  <c r="L24" i="4"/>
  <c r="P21" i="7"/>
  <c r="P71" i="5"/>
  <c r="P70" i="5"/>
  <c r="P78" i="5"/>
  <c r="P65" i="5"/>
  <c r="P49" i="5"/>
  <c r="P80" i="5"/>
  <c r="P72" i="5"/>
  <c r="P74" i="5"/>
  <c r="P94" i="5"/>
  <c r="P66" i="5"/>
  <c r="P18" i="5"/>
  <c r="P95" i="5"/>
  <c r="P46" i="5"/>
  <c r="P24" i="5"/>
  <c r="P30" i="5"/>
  <c r="M19" i="7"/>
  <c r="P19" i="7" s="1"/>
  <c r="P92" i="5"/>
  <c r="M15" i="7"/>
  <c r="P27" i="5"/>
  <c r="P16" i="7"/>
  <c r="P42" i="5"/>
  <c r="P54" i="5"/>
  <c r="P27" i="7"/>
  <c r="P84" i="5"/>
  <c r="P83" i="5"/>
  <c r="P67" i="5"/>
  <c r="P24" i="7"/>
  <c r="P76" i="5"/>
  <c r="P52" i="5"/>
  <c r="P16" i="5"/>
  <c r="P50" i="5"/>
  <c r="P17" i="5"/>
  <c r="K27" i="7"/>
  <c r="P17" i="7"/>
  <c r="P82" i="5"/>
  <c r="P22" i="5"/>
  <c r="P97" i="5"/>
  <c r="P96" i="5"/>
  <c r="P81" i="5"/>
  <c r="M93" i="5"/>
  <c r="P93" i="5" s="1"/>
  <c r="M77" i="5"/>
  <c r="P77" i="5" s="1"/>
  <c r="P68" i="5"/>
  <c r="P44" i="5"/>
  <c r="P32" i="5"/>
  <c r="P79" i="5"/>
  <c r="P19" i="5"/>
  <c r="M29" i="5"/>
  <c r="P29" i="5" s="1"/>
  <c r="K92" i="5"/>
  <c r="K80" i="5"/>
  <c r="K68" i="5"/>
  <c r="K40" i="5"/>
  <c r="K28" i="5"/>
  <c r="K20" i="5"/>
  <c r="K22" i="7"/>
  <c r="K15" i="5"/>
  <c r="M15" i="5"/>
  <c r="K95" i="5"/>
  <c r="K91" i="5"/>
  <c r="K83" i="5"/>
  <c r="K79" i="5"/>
  <c r="K71" i="5"/>
  <c r="K67" i="5"/>
  <c r="K51" i="5"/>
  <c r="K47" i="5"/>
  <c r="K43" i="5"/>
  <c r="K39" i="5"/>
  <c r="K35" i="5"/>
  <c r="K31" i="5"/>
  <c r="K27" i="5"/>
  <c r="K23" i="5"/>
  <c r="K19" i="5"/>
  <c r="M73" i="5"/>
  <c r="P73" i="5" s="1"/>
  <c r="P25" i="7"/>
  <c r="K88" i="5"/>
  <c r="K76" i="5"/>
  <c r="K52" i="5"/>
  <c r="K44" i="5"/>
  <c r="K36" i="5"/>
  <c r="K24" i="5"/>
  <c r="M26" i="7"/>
  <c r="P26" i="7" s="1"/>
  <c r="K26" i="7"/>
  <c r="K94" i="5"/>
  <c r="K90" i="5"/>
  <c r="K86" i="5"/>
  <c r="K82" i="5"/>
  <c r="K78" i="5"/>
  <c r="K74" i="5"/>
  <c r="K70" i="5"/>
  <c r="K66" i="5"/>
  <c r="K54" i="5"/>
  <c r="K50" i="5"/>
  <c r="K46" i="5"/>
  <c r="K42" i="5"/>
  <c r="K38" i="5"/>
  <c r="K34" i="5"/>
  <c r="K30" i="5"/>
  <c r="K26" i="5"/>
  <c r="K22" i="5"/>
  <c r="K18" i="5"/>
  <c r="M85" i="5"/>
  <c r="P85" i="5" s="1"/>
  <c r="M69" i="5"/>
  <c r="P69" i="5" s="1"/>
  <c r="M53" i="5"/>
  <c r="P53" i="5" s="1"/>
  <c r="K96" i="5"/>
  <c r="K84" i="5"/>
  <c r="K72" i="5"/>
  <c r="K48" i="5"/>
  <c r="K32" i="5"/>
  <c r="K16" i="5"/>
  <c r="M18" i="7"/>
  <c r="P18" i="7" s="1"/>
  <c r="K18" i="7"/>
  <c r="K97" i="5"/>
  <c r="K81" i="5"/>
  <c r="K65" i="5"/>
  <c r="K49" i="5"/>
  <c r="K33" i="5"/>
  <c r="K17" i="5"/>
  <c r="K29" i="7"/>
  <c r="K25" i="7"/>
  <c r="K21" i="7"/>
  <c r="K17" i="7"/>
  <c r="K28" i="7"/>
  <c r="K24" i="7"/>
  <c r="K20" i="7"/>
  <c r="K16" i="7"/>
  <c r="P31" i="6"/>
  <c r="P27" i="6"/>
  <c r="P21" i="6"/>
  <c r="P16" i="6"/>
  <c r="P30" i="6"/>
  <c r="P26" i="6"/>
  <c r="P23" i="6"/>
  <c r="P20" i="6"/>
  <c r="P15" i="6"/>
  <c r="P29" i="6"/>
  <c r="P25" i="6"/>
  <c r="P18" i="6"/>
  <c r="P22" i="6"/>
  <c r="P17" i="6"/>
  <c r="K22" i="6"/>
  <c r="M28" i="6"/>
  <c r="P28" i="6" s="1"/>
  <c r="K29" i="6"/>
  <c r="K25" i="6"/>
  <c r="K18" i="6"/>
  <c r="K15" i="6"/>
  <c r="M24" i="6"/>
  <c r="P24" i="6" s="1"/>
  <c r="K31" i="6"/>
  <c r="K27" i="6"/>
  <c r="K21" i="6"/>
  <c r="K17" i="6"/>
  <c r="K30" i="6"/>
  <c r="K26" i="6"/>
  <c r="K23" i="6"/>
  <c r="K20" i="6"/>
  <c r="K16" i="6"/>
  <c r="P15" i="5" l="1"/>
  <c r="P15" i="7"/>
  <c r="O30" i="8"/>
  <c r="N30" i="8"/>
  <c r="L30" i="8"/>
  <c r="H30" i="8"/>
  <c r="K30" i="8" s="1"/>
  <c r="O28" i="8"/>
  <c r="N28" i="8"/>
  <c r="L28" i="8"/>
  <c r="H28" i="8"/>
  <c r="K28" i="8" s="1"/>
  <c r="O29" i="8"/>
  <c r="N29" i="8"/>
  <c r="L29" i="8"/>
  <c r="H29" i="8"/>
  <c r="K29" i="8" s="1"/>
  <c r="O27" i="8"/>
  <c r="N27" i="8"/>
  <c r="L27" i="8"/>
  <c r="H27" i="8"/>
  <c r="M27" i="8" s="1"/>
  <c r="O26" i="8"/>
  <c r="N26" i="8"/>
  <c r="L26" i="8"/>
  <c r="H26" i="8"/>
  <c r="K26" i="8" s="1"/>
  <c r="O21" i="8"/>
  <c r="N21" i="8"/>
  <c r="L21" i="8"/>
  <c r="H21" i="8"/>
  <c r="K21" i="8" s="1"/>
  <c r="M28" i="8" l="1"/>
  <c r="P28" i="8" s="1"/>
  <c r="M21" i="8"/>
  <c r="P21" i="8" s="1"/>
  <c r="M29" i="8"/>
  <c r="P29" i="8" s="1"/>
  <c r="P27" i="8"/>
  <c r="M26" i="8"/>
  <c r="P26" i="8" s="1"/>
  <c r="M30" i="8"/>
  <c r="P30" i="8" s="1"/>
  <c r="K27" i="8"/>
  <c r="O24" i="8" l="1"/>
  <c r="N24" i="8"/>
  <c r="L24" i="8"/>
  <c r="H24" i="8"/>
  <c r="M24" i="8" s="1"/>
  <c r="O23" i="8"/>
  <c r="N23" i="8"/>
  <c r="L23" i="8"/>
  <c r="H23" i="8"/>
  <c r="K23" i="8" s="1"/>
  <c r="O22" i="8"/>
  <c r="N22" i="8"/>
  <c r="L22" i="8"/>
  <c r="H22" i="8"/>
  <c r="K22" i="8" s="1"/>
  <c r="O20" i="8"/>
  <c r="N20" i="8"/>
  <c r="L20" i="8"/>
  <c r="H20" i="8"/>
  <c r="K20" i="8" s="1"/>
  <c r="O19" i="8"/>
  <c r="N19" i="8"/>
  <c r="L19" i="8"/>
  <c r="H19" i="8"/>
  <c r="M19" i="8" s="1"/>
  <c r="O18" i="8"/>
  <c r="N18" i="8"/>
  <c r="L18" i="8"/>
  <c r="H18" i="8"/>
  <c r="M18" i="8" s="1"/>
  <c r="O17" i="8"/>
  <c r="N17" i="8"/>
  <c r="L17" i="8"/>
  <c r="H17" i="8"/>
  <c r="K17" i="8" s="1"/>
  <c r="O16" i="8"/>
  <c r="N16" i="8"/>
  <c r="L16" i="8"/>
  <c r="H16" i="8"/>
  <c r="K16" i="8" s="1"/>
  <c r="O15" i="8"/>
  <c r="N15" i="8"/>
  <c r="L15" i="8"/>
  <c r="H15" i="8"/>
  <c r="M15" i="8" s="1"/>
  <c r="P24" i="8" l="1"/>
  <c r="M17" i="8"/>
  <c r="P17" i="8" s="1"/>
  <c r="M20" i="8"/>
  <c r="P20" i="8" s="1"/>
  <c r="P15" i="8"/>
  <c r="M16" i="8"/>
  <c r="P16" i="8" s="1"/>
  <c r="P18" i="8"/>
  <c r="P19" i="8"/>
  <c r="K24" i="8"/>
  <c r="M23" i="8"/>
  <c r="P23" i="8" s="1"/>
  <c r="M22" i="8"/>
  <c r="P22" i="8" s="1"/>
  <c r="K19" i="8"/>
  <c r="K18" i="8"/>
  <c r="K15" i="8"/>
  <c r="M15" i="10" l="1"/>
  <c r="P15" i="10" l="1"/>
  <c r="H14" i="4"/>
  <c r="M14" i="4" s="1"/>
  <c r="H15" i="4"/>
  <c r="M15" i="4" s="1"/>
  <c r="P15" i="4" s="1"/>
  <c r="H16" i="4"/>
  <c r="M16" i="4" s="1"/>
  <c r="P16" i="4" s="1"/>
  <c r="H17" i="4"/>
  <c r="M17" i="4" s="1"/>
  <c r="P17" i="4" s="1"/>
  <c r="H18" i="4"/>
  <c r="M18" i="4" s="1"/>
  <c r="P18" i="4" s="1"/>
  <c r="H19" i="4"/>
  <c r="M19" i="4" s="1"/>
  <c r="P19" i="4" s="1"/>
  <c r="H20" i="4"/>
  <c r="M20" i="4" s="1"/>
  <c r="P20" i="4" s="1"/>
  <c r="H21" i="4"/>
  <c r="M21" i="4" s="1"/>
  <c r="P21" i="4" s="1"/>
  <c r="H22" i="4"/>
  <c r="M22" i="4" s="1"/>
  <c r="P22" i="4" s="1"/>
  <c r="H23" i="4"/>
  <c r="M23" i="4" s="1"/>
  <c r="P23" i="4" s="1"/>
  <c r="O14" i="3"/>
  <c r="O15" i="3"/>
  <c r="O16" i="3"/>
  <c r="O17" i="3"/>
  <c r="O18" i="3"/>
  <c r="O19" i="3"/>
  <c r="O20" i="3"/>
  <c r="O21" i="3"/>
  <c r="O22" i="3"/>
  <c r="O23" i="3"/>
  <c r="O24" i="3"/>
  <c r="N14" i="3"/>
  <c r="N15" i="3"/>
  <c r="N16" i="3"/>
  <c r="N17" i="3"/>
  <c r="N18" i="3"/>
  <c r="N19" i="3"/>
  <c r="N20" i="3"/>
  <c r="N21" i="3"/>
  <c r="N22" i="3"/>
  <c r="N23" i="3"/>
  <c r="N24" i="3"/>
  <c r="L14" i="3"/>
  <c r="L15" i="3"/>
  <c r="L16" i="3"/>
  <c r="L17" i="3"/>
  <c r="L18" i="3"/>
  <c r="L19" i="3"/>
  <c r="L20" i="3"/>
  <c r="L21" i="3"/>
  <c r="L22" i="3"/>
  <c r="L23" i="3"/>
  <c r="L24" i="3"/>
  <c r="H14" i="3"/>
  <c r="K14" i="3" s="1"/>
  <c r="H15" i="3"/>
  <c r="M15" i="3" s="1"/>
  <c r="H16" i="3"/>
  <c r="M16" i="3" s="1"/>
  <c r="H17" i="3"/>
  <c r="M17" i="3" s="1"/>
  <c r="H18" i="3"/>
  <c r="M18" i="3" s="1"/>
  <c r="H19" i="3"/>
  <c r="M19" i="3" s="1"/>
  <c r="H20" i="3"/>
  <c r="M20" i="3" s="1"/>
  <c r="H21" i="3"/>
  <c r="K21" i="3" s="1"/>
  <c r="H22" i="3"/>
  <c r="M22" i="3" s="1"/>
  <c r="H23" i="3"/>
  <c r="M23" i="3" s="1"/>
  <c r="H24" i="3"/>
  <c r="M24" i="3" s="1"/>
  <c r="O25" i="3" l="1"/>
  <c r="N25" i="3"/>
  <c r="L25" i="3"/>
  <c r="P14" i="4"/>
  <c r="P24" i="4" s="1"/>
  <c r="M24" i="4"/>
  <c r="P17" i="3"/>
  <c r="P19" i="3"/>
  <c r="K23" i="3"/>
  <c r="P20" i="3"/>
  <c r="P15" i="3"/>
  <c r="P16" i="3"/>
  <c r="K22" i="3"/>
  <c r="K19" i="3"/>
  <c r="K20" i="4"/>
  <c r="K18" i="3"/>
  <c r="K16" i="3"/>
  <c r="P24" i="3"/>
  <c r="K23" i="4"/>
  <c r="K20" i="3"/>
  <c r="K24" i="3"/>
  <c r="P18" i="3"/>
  <c r="P23" i="3"/>
  <c r="K15" i="3"/>
  <c r="P22" i="3"/>
  <c r="K22" i="4"/>
  <c r="K16" i="4"/>
  <c r="K18" i="4"/>
  <c r="K15" i="4"/>
  <c r="M21" i="3"/>
  <c r="P21" i="3" s="1"/>
  <c r="K19" i="4"/>
  <c r="K17" i="3"/>
  <c r="K21" i="4"/>
  <c r="K17" i="4"/>
  <c r="K14" i="4"/>
  <c r="M14" i="3"/>
  <c r="P14" i="3" l="1"/>
  <c r="P25" i="3" s="1"/>
  <c r="M25" i="3"/>
  <c r="B22" i="6"/>
  <c r="B25" i="6" s="1"/>
  <c r="B29" i="6" s="1"/>
  <c r="O28" i="5" l="1"/>
  <c r="L28" i="5"/>
  <c r="N28" i="5"/>
  <c r="M28" i="5"/>
  <c r="L75" i="5"/>
  <c r="N75" i="5"/>
  <c r="O75" i="5"/>
  <c r="M75" i="5"/>
  <c r="N86" i="5"/>
  <c r="O86" i="5"/>
  <c r="L86" i="5"/>
  <c r="M86" i="5"/>
  <c r="L20" i="7"/>
  <c r="O20" i="7"/>
  <c r="N20" i="7"/>
  <c r="M20" i="7"/>
  <c r="N21" i="5"/>
  <c r="O21" i="5"/>
  <c r="L21" i="5"/>
  <c r="M21" i="5"/>
  <c r="O20" i="5"/>
  <c r="L20" i="5"/>
  <c r="N20" i="5"/>
  <c r="M20" i="5"/>
  <c r="N45" i="5"/>
  <c r="O45" i="5"/>
  <c r="L45" i="5"/>
  <c r="M45" i="5"/>
  <c r="L47" i="5"/>
  <c r="N47" i="5"/>
  <c r="O47" i="5"/>
  <c r="M47" i="5"/>
  <c r="L23" i="5"/>
  <c r="N23" i="5"/>
  <c r="O23" i="5"/>
  <c r="M23" i="5"/>
  <c r="N38" i="5"/>
  <c r="O38" i="5"/>
  <c r="L38" i="5"/>
  <c r="M38" i="5"/>
  <c r="O48" i="5"/>
  <c r="L48" i="5"/>
  <c r="N48" i="5"/>
  <c r="M48" i="5"/>
  <c r="O22" i="7"/>
  <c r="N22" i="7"/>
  <c r="L22" i="7"/>
  <c r="M22" i="7"/>
  <c r="N26" i="5"/>
  <c r="O26" i="5"/>
  <c r="L26" i="5"/>
  <c r="M26" i="5"/>
  <c r="L43" i="5"/>
  <c r="N43" i="5"/>
  <c r="O43" i="5"/>
  <c r="M43" i="5"/>
  <c r="L51" i="5"/>
  <c r="N51" i="5"/>
  <c r="O51" i="5"/>
  <c r="M51" i="5"/>
  <c r="O23" i="7"/>
  <c r="N23" i="7"/>
  <c r="M23" i="7"/>
  <c r="L23" i="7"/>
  <c r="N20" i="10"/>
  <c r="O20" i="10"/>
  <c r="L20" i="10"/>
  <c r="M20" i="10"/>
  <c r="N21" i="10"/>
  <c r="O21" i="10"/>
  <c r="L21" i="10"/>
  <c r="M21" i="10"/>
  <c r="L23" i="10"/>
  <c r="N23" i="10"/>
  <c r="O23" i="10"/>
  <c r="M23" i="10"/>
  <c r="P47" i="5" l="1"/>
  <c r="P22" i="7"/>
  <c r="P23" i="5"/>
  <c r="P23" i="7"/>
  <c r="P28" i="5"/>
  <c r="P48" i="5"/>
  <c r="P75" i="5"/>
  <c r="P38" i="5"/>
  <c r="N90" i="5"/>
  <c r="O90" i="5"/>
  <c r="L90" i="5"/>
  <c r="M90" i="5"/>
  <c r="L87" i="5"/>
  <c r="N87" i="5"/>
  <c r="O87" i="5"/>
  <c r="M87" i="5"/>
  <c r="N37" i="5"/>
  <c r="O37" i="5"/>
  <c r="L37" i="5"/>
  <c r="M37" i="5"/>
  <c r="L91" i="5"/>
  <c r="N91" i="5"/>
  <c r="O91" i="5"/>
  <c r="M91" i="5"/>
  <c r="N89" i="5"/>
  <c r="O89" i="5"/>
  <c r="L89" i="5"/>
  <c r="M89" i="5"/>
  <c r="P23" i="10"/>
  <c r="P21" i="10"/>
  <c r="P20" i="10"/>
  <c r="P51" i="5"/>
  <c r="P43" i="5"/>
  <c r="P26" i="5"/>
  <c r="N25" i="5"/>
  <c r="O25" i="5"/>
  <c r="L25" i="5"/>
  <c r="M25" i="5"/>
  <c r="P45" i="5"/>
  <c r="P20" i="5"/>
  <c r="P21" i="5"/>
  <c r="P20" i="7"/>
  <c r="P86" i="5"/>
  <c r="O88" i="5"/>
  <c r="L88" i="5"/>
  <c r="N88" i="5"/>
  <c r="M88" i="5"/>
  <c r="B26" i="8"/>
  <c r="B19" i="7"/>
  <c r="B17" i="7" s="1"/>
  <c r="B30" i="5"/>
  <c r="B33" i="5" s="1"/>
  <c r="P25" i="5" l="1"/>
  <c r="P89" i="5"/>
  <c r="P37" i="5"/>
  <c r="P87" i="5"/>
  <c r="P90" i="5"/>
  <c r="B43" i="5"/>
  <c r="B56" i="5" s="1"/>
  <c r="P91" i="5"/>
  <c r="P88" i="5"/>
  <c r="B66" i="5" l="1"/>
  <c r="B69" i="5" s="1"/>
  <c r="B74" i="5" s="1"/>
  <c r="B85" i="5" s="1"/>
  <c r="B95" i="5" s="1"/>
  <c r="C109" i="5" l="1"/>
  <c r="C106" i="5"/>
  <c r="C101" i="5"/>
  <c r="C43" i="6"/>
  <c r="C40" i="6"/>
  <c r="C35" i="6"/>
  <c r="C41" i="7"/>
  <c r="C38" i="7"/>
  <c r="C33" i="7"/>
  <c r="C42" i="8"/>
  <c r="C39" i="8"/>
  <c r="C34" i="8"/>
  <c r="C32" i="9"/>
  <c r="C29" i="9"/>
  <c r="C24" i="9"/>
  <c r="C53" i="10"/>
  <c r="C50" i="10"/>
  <c r="C45" i="10"/>
  <c r="C48" i="12"/>
  <c r="C45" i="12"/>
  <c r="C40" i="12"/>
  <c r="C35" i="13"/>
  <c r="C32" i="13"/>
  <c r="C27" i="13"/>
  <c r="C35" i="4"/>
  <c r="C32" i="4"/>
  <c r="C27" i="4"/>
  <c r="C36" i="3"/>
  <c r="C33" i="3"/>
  <c r="C28" i="3"/>
  <c r="A40" i="2"/>
  <c r="A104" i="5" s="1"/>
  <c r="P10" i="5" s="1"/>
  <c r="A31" i="3" l="1"/>
  <c r="P10" i="3" s="1"/>
  <c r="A43" i="12"/>
  <c r="P10" i="12" s="1"/>
  <c r="A48" i="10"/>
  <c r="P10" i="10" s="1"/>
  <c r="A37" i="8"/>
  <c r="P10" i="8" s="1"/>
  <c r="A38" i="6"/>
  <c r="P10" i="6" s="1"/>
  <c r="A30" i="4"/>
  <c r="P10" i="4" s="1"/>
  <c r="A30" i="13"/>
  <c r="P10" i="13" s="1"/>
  <c r="A27" i="9"/>
  <c r="P10" i="9" s="1"/>
  <c r="A36" i="7"/>
  <c r="P10" i="7" s="1"/>
  <c r="C25" i="2"/>
  <c r="D8" i="2"/>
  <c r="D7" i="2"/>
  <c r="D6" i="2"/>
  <c r="D7" i="13" l="1"/>
  <c r="D7" i="12"/>
  <c r="D7" i="10"/>
  <c r="D7" i="9"/>
  <c r="D7" i="8"/>
  <c r="D7" i="7"/>
  <c r="D7" i="6"/>
  <c r="D7" i="5"/>
  <c r="D7" i="4"/>
  <c r="D8" i="13"/>
  <c r="D8" i="12"/>
  <c r="D8" i="10"/>
  <c r="D8" i="9"/>
  <c r="D8" i="8"/>
  <c r="D8" i="7"/>
  <c r="D8" i="6"/>
  <c r="D8" i="5"/>
  <c r="D8" i="4"/>
  <c r="D5" i="13"/>
  <c r="D5" i="12"/>
  <c r="D5" i="10"/>
  <c r="D5" i="9"/>
  <c r="D5" i="8"/>
  <c r="D5" i="7"/>
  <c r="D5" i="6"/>
  <c r="D5" i="5"/>
  <c r="D5" i="4"/>
  <c r="D6" i="13"/>
  <c r="D6" i="12"/>
  <c r="D6" i="10"/>
  <c r="D6" i="9"/>
  <c r="D6" i="8"/>
  <c r="D6" i="7"/>
  <c r="D6" i="5"/>
  <c r="D6" i="4"/>
  <c r="D6" i="3"/>
  <c r="D7" i="3"/>
  <c r="D5" i="3"/>
  <c r="D8" i="3"/>
  <c r="H14" i="9"/>
  <c r="H16" i="12"/>
  <c r="H18" i="12"/>
  <c r="H20" i="12"/>
  <c r="H22" i="12"/>
  <c r="H24" i="12"/>
  <c r="H26" i="12"/>
  <c r="H28" i="12"/>
  <c r="H30" i="12"/>
  <c r="H32" i="12"/>
  <c r="H35" i="12"/>
  <c r="H14" i="6"/>
  <c r="H14" i="7"/>
  <c r="H14" i="10"/>
  <c r="H14" i="13"/>
  <c r="H25" i="8"/>
  <c r="C23" i="2"/>
  <c r="C22" i="2"/>
  <c r="C21" i="2"/>
  <c r="C20" i="2"/>
  <c r="C19" i="2"/>
  <c r="C18" i="2"/>
  <c r="C17" i="2"/>
  <c r="C16" i="2"/>
  <c r="C15" i="2"/>
  <c r="H31" i="12"/>
  <c r="H27" i="12"/>
  <c r="H23" i="12"/>
  <c r="H19" i="12"/>
  <c r="H15" i="12"/>
  <c r="N14" i="5"/>
  <c r="L14" i="5"/>
  <c r="M14" i="5"/>
  <c r="L35" i="12" l="1"/>
  <c r="L32" i="12"/>
  <c r="L28" i="12"/>
  <c r="N21" i="12"/>
  <c r="N17" i="12"/>
  <c r="L24" i="12"/>
  <c r="L20" i="12"/>
  <c r="L16" i="12"/>
  <c r="N35" i="12"/>
  <c r="N32" i="12"/>
  <c r="N28" i="12"/>
  <c r="L21" i="12"/>
  <c r="L17" i="12"/>
  <c r="N14" i="12"/>
  <c r="N24" i="12"/>
  <c r="N20" i="12"/>
  <c r="N16" i="12"/>
  <c r="N36" i="12"/>
  <c r="N33" i="12"/>
  <c r="N29" i="12"/>
  <c r="N25" i="12"/>
  <c r="L34" i="12"/>
  <c r="H34" i="12"/>
  <c r="K34" i="12" s="1"/>
  <c r="L36" i="12"/>
  <c r="L33" i="12"/>
  <c r="L29" i="12"/>
  <c r="L25" i="12"/>
  <c r="L14" i="9"/>
  <c r="L21" i="9" s="1"/>
  <c r="N14" i="9"/>
  <c r="N21" i="9" s="1"/>
  <c r="M14" i="9"/>
  <c r="M21" i="9" s="1"/>
  <c r="K25" i="8"/>
  <c r="H17" i="12"/>
  <c r="O17" i="12" s="1"/>
  <c r="H21" i="12"/>
  <c r="O21" i="12" s="1"/>
  <c r="H25" i="12"/>
  <c r="O25" i="12" s="1"/>
  <c r="H29" i="12"/>
  <c r="O29" i="12" s="1"/>
  <c r="H33" i="12"/>
  <c r="O33" i="12" s="1"/>
  <c r="H36" i="12"/>
  <c r="O36" i="12" s="1"/>
  <c r="M28" i="12"/>
  <c r="O28" i="12"/>
  <c r="M16" i="12"/>
  <c r="O16" i="12"/>
  <c r="M32" i="12"/>
  <c r="O32" i="12"/>
  <c r="M20" i="12"/>
  <c r="O20" i="12"/>
  <c r="M24" i="12"/>
  <c r="O24" i="12"/>
  <c r="K30" i="12"/>
  <c r="M35" i="12"/>
  <c r="O35" i="12"/>
  <c r="O14" i="9"/>
  <c r="O21" i="9" s="1"/>
  <c r="O25" i="8"/>
  <c r="O31" i="8" s="1"/>
  <c r="N25" i="8"/>
  <c r="N31" i="8" s="1"/>
  <c r="L25" i="8"/>
  <c r="L31" i="8" s="1"/>
  <c r="M25" i="8"/>
  <c r="M31" i="8" s="1"/>
  <c r="N26" i="12"/>
  <c r="L26" i="12"/>
  <c r="N18" i="12"/>
  <c r="L18" i="12"/>
  <c r="L14" i="12"/>
  <c r="H14" i="12"/>
  <c r="O14" i="5"/>
  <c r="P14" i="5" s="1"/>
  <c r="O31" i="12"/>
  <c r="N31" i="12"/>
  <c r="L31" i="12"/>
  <c r="N27" i="12"/>
  <c r="L27" i="12"/>
  <c r="N23" i="12"/>
  <c r="L23" i="12"/>
  <c r="N19" i="12"/>
  <c r="L19" i="12"/>
  <c r="L15" i="12"/>
  <c r="N15" i="12"/>
  <c r="O27" i="12"/>
  <c r="O23" i="12"/>
  <c r="O19" i="12"/>
  <c r="O15" i="12"/>
  <c r="M15" i="12"/>
  <c r="O14" i="13"/>
  <c r="O24" i="13" s="1"/>
  <c r="L14" i="13"/>
  <c r="L24" i="13" s="1"/>
  <c r="N34" i="12"/>
  <c r="N30" i="12"/>
  <c r="L30" i="12"/>
  <c r="N22" i="12"/>
  <c r="L22" i="12"/>
  <c r="O26" i="12"/>
  <c r="O22" i="12"/>
  <c r="O18" i="12"/>
  <c r="K18" i="12"/>
  <c r="K22" i="12"/>
  <c r="K26" i="12"/>
  <c r="L14" i="7"/>
  <c r="L30" i="7" s="1"/>
  <c r="N14" i="7"/>
  <c r="N30" i="7" s="1"/>
  <c r="L14" i="10"/>
  <c r="L42" i="10" s="1"/>
  <c r="O14" i="10"/>
  <c r="O42" i="10" s="1"/>
  <c r="O14" i="6"/>
  <c r="O32" i="6" s="1"/>
  <c r="N14" i="6"/>
  <c r="N32" i="6" s="1"/>
  <c r="L14" i="6"/>
  <c r="L32" i="6" s="1"/>
  <c r="N14" i="10"/>
  <c r="N42" i="10" s="1"/>
  <c r="M14" i="10"/>
  <c r="M42" i="10" s="1"/>
  <c r="M19" i="12"/>
  <c r="K19" i="12"/>
  <c r="M23" i="12"/>
  <c r="K23" i="12"/>
  <c r="M27" i="12"/>
  <c r="K27" i="12"/>
  <c r="M31" i="12"/>
  <c r="K31" i="12"/>
  <c r="K15" i="12"/>
  <c r="N14" i="13"/>
  <c r="N24" i="13" s="1"/>
  <c r="K14" i="6"/>
  <c r="M14" i="6"/>
  <c r="M32" i="6" s="1"/>
  <c r="O14" i="7"/>
  <c r="O30" i="7" s="1"/>
  <c r="M14" i="13"/>
  <c r="M24" i="13" s="1"/>
  <c r="K14" i="13"/>
  <c r="K16" i="12"/>
  <c r="M18" i="12"/>
  <c r="K20" i="12"/>
  <c r="M22" i="12"/>
  <c r="K24" i="12"/>
  <c r="M26" i="12"/>
  <c r="K28" i="12"/>
  <c r="M30" i="12"/>
  <c r="K32" i="12"/>
  <c r="K35" i="12"/>
  <c r="K14" i="10"/>
  <c r="K14" i="7"/>
  <c r="M14" i="7"/>
  <c r="M30" i="7" s="1"/>
  <c r="G16" i="2"/>
  <c r="I16" i="2"/>
  <c r="L37" i="12" l="1"/>
  <c r="N37" i="12"/>
  <c r="P28" i="12"/>
  <c r="K33" i="12"/>
  <c r="M33" i="12"/>
  <c r="P33" i="12" s="1"/>
  <c r="M34" i="12"/>
  <c r="M25" i="12"/>
  <c r="P25" i="12" s="1"/>
  <c r="K25" i="12"/>
  <c r="M17" i="12"/>
  <c r="P17" i="12" s="1"/>
  <c r="G20" i="2"/>
  <c r="I20" i="2"/>
  <c r="P14" i="7"/>
  <c r="P30" i="7" s="1"/>
  <c r="F19" i="2"/>
  <c r="G19" i="2"/>
  <c r="I19" i="2"/>
  <c r="M21" i="12"/>
  <c r="P21" i="12" s="1"/>
  <c r="K21" i="12"/>
  <c r="P16" i="12"/>
  <c r="I21" i="2"/>
  <c r="P22" i="12"/>
  <c r="P14" i="6"/>
  <c r="P32" i="6" s="1"/>
  <c r="M29" i="12"/>
  <c r="P29" i="12" s="1"/>
  <c r="P18" i="12"/>
  <c r="K29" i="12"/>
  <c r="M36" i="12"/>
  <c r="P36" i="12" s="1"/>
  <c r="K36" i="12"/>
  <c r="P14" i="9"/>
  <c r="P21" i="9" s="1"/>
  <c r="P24" i="12"/>
  <c r="O14" i="12"/>
  <c r="M14" i="12"/>
  <c r="P20" i="12"/>
  <c r="I23" i="2"/>
  <c r="P15" i="12"/>
  <c r="P26" i="12"/>
  <c r="P32" i="12"/>
  <c r="P35" i="12"/>
  <c r="P14" i="10"/>
  <c r="P42" i="10" s="1"/>
  <c r="G18" i="2"/>
  <c r="O30" i="12"/>
  <c r="P30" i="12" s="1"/>
  <c r="G23" i="2"/>
  <c r="I18" i="2"/>
  <c r="P25" i="8"/>
  <c r="P31" i="8" s="1"/>
  <c r="P27" i="12"/>
  <c r="P23" i="12"/>
  <c r="P19" i="12"/>
  <c r="O34" i="12"/>
  <c r="K17" i="12"/>
  <c r="P31" i="12"/>
  <c r="I22" i="2"/>
  <c r="G25" i="2"/>
  <c r="I25" i="2"/>
  <c r="G21" i="2"/>
  <c r="K14" i="9"/>
  <c r="K14" i="12"/>
  <c r="G22" i="2"/>
  <c r="P14" i="13"/>
  <c r="P24" i="13" s="1"/>
  <c r="F18" i="2"/>
  <c r="F16" i="2"/>
  <c r="P14" i="12" l="1"/>
  <c r="O37" i="12"/>
  <c r="M37" i="12"/>
  <c r="P34" i="12"/>
  <c r="P37" i="12" s="1"/>
  <c r="F20" i="2"/>
  <c r="H20" i="2"/>
  <c r="N9" i="8"/>
  <c r="H19" i="2"/>
  <c r="F21" i="2"/>
  <c r="N9" i="6"/>
  <c r="F22" i="2"/>
  <c r="F25" i="2"/>
  <c r="F23" i="2"/>
  <c r="E16" i="2"/>
  <c r="H16" i="2"/>
  <c r="H22" i="2"/>
  <c r="H18" i="2"/>
  <c r="E19" i="2" l="1"/>
  <c r="N9" i="13"/>
  <c r="H21" i="2"/>
  <c r="E22" i="2"/>
  <c r="N9" i="4"/>
  <c r="N9" i="9"/>
  <c r="H25" i="2"/>
  <c r="H23" i="2"/>
  <c r="E18" i="2"/>
  <c r="E20" i="2"/>
  <c r="N9" i="12" l="1"/>
  <c r="E25" i="2"/>
  <c r="N9" i="7"/>
  <c r="N9" i="10"/>
  <c r="E21" i="2"/>
  <c r="E23" i="2"/>
  <c r="G15" i="2" l="1"/>
  <c r="I15" i="2"/>
  <c r="F15" i="2" l="1"/>
  <c r="H15" i="2" l="1"/>
  <c r="N9" i="3"/>
  <c r="E15" i="2"/>
  <c r="B16" i="2" l="1"/>
  <c r="D1" i="4"/>
  <c r="B15" i="2"/>
  <c r="D1" i="3"/>
  <c r="N31" i="5" l="1"/>
  <c r="L31" i="5"/>
  <c r="O31" i="5"/>
  <c r="M31" i="5"/>
  <c r="L41" i="5"/>
  <c r="N36" i="5"/>
  <c r="N39" i="5"/>
  <c r="N33" i="5"/>
  <c r="M34" i="5"/>
  <c r="L34" i="5"/>
  <c r="O34" i="5"/>
  <c r="N34" i="5"/>
  <c r="P31" i="5" l="1"/>
  <c r="P34" i="5"/>
  <c r="L33" i="5"/>
  <c r="M33" i="5"/>
  <c r="M41" i="5"/>
  <c r="N41" i="5"/>
  <c r="O33" i="5"/>
  <c r="L36" i="5"/>
  <c r="O41" i="5"/>
  <c r="M36" i="5"/>
  <c r="O39" i="5"/>
  <c r="L39" i="5"/>
  <c r="M39" i="5"/>
  <c r="O36" i="5"/>
  <c r="P36" i="5" l="1"/>
  <c r="P33" i="5"/>
  <c r="P41" i="5"/>
  <c r="P39" i="5"/>
  <c r="L35" i="5"/>
  <c r="N35" i="5"/>
  <c r="O35" i="5"/>
  <c r="M35" i="5"/>
  <c r="L40" i="5"/>
  <c r="M40" i="5"/>
  <c r="N40" i="5"/>
  <c r="O40" i="5"/>
  <c r="M98" i="5" l="1"/>
  <c r="O98" i="5"/>
  <c r="H17" i="2" s="1"/>
  <c r="H28" i="2" s="1"/>
  <c r="N98" i="5"/>
  <c r="G17" i="2" s="1"/>
  <c r="G28" i="2" s="1"/>
  <c r="L98" i="5"/>
  <c r="F17" i="2"/>
  <c r="F28" i="2" s="1"/>
  <c r="P40" i="5"/>
  <c r="I17" i="2"/>
  <c r="I28" i="2" s="1"/>
  <c r="P35" i="5"/>
  <c r="P98" i="5" l="1"/>
  <c r="N9" i="5" s="1"/>
  <c r="D11" i="2"/>
  <c r="E17" i="2" l="1"/>
  <c r="E28" i="2" s="1"/>
  <c r="B25" i="2"/>
  <c r="D1" i="7" l="1"/>
  <c r="D1" i="8"/>
  <c r="D1" i="5"/>
  <c r="B23" i="2"/>
  <c r="D1" i="9"/>
  <c r="B24" i="2"/>
  <c r="D1" i="10"/>
  <c r="E31" i="2"/>
  <c r="E29" i="2"/>
  <c r="E30" i="2" s="1"/>
  <c r="E32" i="2" s="1"/>
  <c r="D1" i="6"/>
  <c r="B18" i="2"/>
  <c r="B20" i="2"/>
  <c r="B19" i="2" l="1"/>
  <c r="B17" i="2"/>
  <c r="B21" i="2"/>
  <c r="B22" i="2"/>
  <c r="D10" i="2"/>
  <c r="C19" i="1" l="1"/>
  <c r="C20" i="1" l="1"/>
  <c r="C21" i="1"/>
  <c r="C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B13" authorId="0" shapeId="0" xr:uid="{00000000-0006-0000-00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Ar detalizēta informācija, par tāmju aizpildīšanu var iepazīties altum.lv
ALTUM Forma 2 sistēma atpazīst un darbojas tikai ar altum.lv publicētajām tāmju sagatavēm.
Tel. 67774064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9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B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C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D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E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6" authorId="0" shapeId="0" xr:uid="{00000000-0006-0000-01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Ar detalizēta informācija, par tāmju aizpildīšanu var iepazīties altum.lv
ALTUM Forma 2 sistēma atpazīst un darbojas tikai ar altum.lv publicētajām tāmju sagatavēm.
Tel. 67774064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2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3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4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5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6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7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Armands Ūbelis</author>
  </authors>
  <commentList>
    <comment ref="D5" authorId="0" shapeId="0" xr:uid="{00000000-0006-0000-0800-000001000000}">
      <text>
        <r>
          <rPr>
            <b/>
            <sz val="9"/>
            <color indexed="81"/>
            <rFont val="Tahoma"/>
            <family val="2"/>
            <charset val="186"/>
          </rPr>
          <t xml:space="preserve">ALTUM Kompetentces centrs:
</t>
        </r>
        <r>
          <rPr>
            <sz val="9"/>
            <color indexed="81"/>
            <rFont val="Tahoma"/>
            <family val="2"/>
            <charset val="186"/>
          </rPr>
          <t>Excel šūnu krāsas:
Zaļa- aizpildāmas šūnas
Dzeltena- šūnas automātiski aizpildās
Liekos excel sheet, darba grāmatas izdzēst
Liekās excel rindas izdzēst
Uzsākt pirmo ierakstu rindā 14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<sst xmlns="http://schemas.openxmlformats.org/spreadsheetml/2006/main" count="1189" uniqueCount="413">
  <si>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</si>
  <si>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</si>
  <si>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</si>
  <si>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</si>
  <si>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</si>
  <si>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</si>
  <si>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</si>
  <si>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</si>
  <si>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</si>
  <si>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</si>
  <si>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</si>
  <si>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</si>
  <si>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</si>
  <si>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</si>
  <si>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</si>
  <si>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</si>
  <si>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</si>
  <si>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</si>
  <si>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</si>
  <si>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</si>
  <si>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</si>
  <si>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</si>
  <si>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</si>
  <si>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</si>
  <si>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</si>
  <si>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</si>
  <si>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</si>
  <si>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</si>
  <si>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</si>
  <si>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</si>
  <si>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</si>
  <si>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</si>
  <si>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</si>
  <si>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</si>
  <si>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</si>
  <si>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</si>
  <si>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</si>
  <si>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</si>
  <si>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</si>
  <si>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</si>
  <si>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</si>
  <si>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</si>
  <si>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</si>
  <si>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</si>
  <si>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</si>
  <si>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</si>
  <si>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</si>
  <si>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</si>
  <si>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</si>
  <si>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</si>
  <si>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</si>
  <si>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</si>
  <si>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Attiecināmās izmaksas</t>
  </si>
  <si>
    <t>Sertifikāta Nr.</t>
  </si>
  <si>
    <t>Sertifikāta Nr</t>
  </si>
  <si>
    <t>Daudzdzīvokļu dzīvojamās ēkas energoefektivitātes paaugstināšana</t>
  </si>
  <si>
    <t>KOPSAVILKUMS Nr.1</t>
  </si>
  <si>
    <t>Finanšu rezerve 3%</t>
  </si>
  <si>
    <t>Energoefektivitātes paaugstināšana</t>
  </si>
  <si>
    <t>Stāvvadi</t>
  </si>
  <si>
    <t xml:space="preserve">Radiatora vārsts </t>
  </si>
  <si>
    <t>Radiatora termostatiskie sensori Dn15,  (ar ierobežotu min.temp. 16°C)</t>
  </si>
  <si>
    <t>Kāpņu telpā termostatiskie sensori ar atslēgu regulējami</t>
  </si>
  <si>
    <t xml:space="preserve">Radiatora atgaitas noslēgventilis </t>
  </si>
  <si>
    <t>Lodveida vārsts dn20</t>
  </si>
  <si>
    <t xml:space="preserve">Tukšošanas vārsti </t>
  </si>
  <si>
    <t>Cauruļvadu fasondaļas (fitingi, savienojumi, pārejas)</t>
  </si>
  <si>
    <t>Alokatoru sistēmas instalācijas darbi</t>
  </si>
  <si>
    <t>Alokatoru servera parametrizēšana</t>
  </si>
  <si>
    <t>Pagrabstāva maģistrālie cauruļvadi</t>
  </si>
  <si>
    <t>Melnā tērauda caurule dn25</t>
  </si>
  <si>
    <t>Melnā tērauda caurule dn32</t>
  </si>
  <si>
    <t>Melnā tērauda caurule dn50</t>
  </si>
  <si>
    <t>Vispārīgie darbi</t>
  </si>
  <si>
    <t>Ieregulēšanas un palaišanas darbi</t>
  </si>
  <si>
    <t xml:space="preserve">Pieslēgums pie siltummezgla </t>
  </si>
  <si>
    <t>Metināšanas piederumu komplekts</t>
  </si>
  <si>
    <t>Cauruļvadu stiprinājumi</t>
  </si>
  <si>
    <t>Caurumu aizdare, ugunsdrošā aizdare</t>
  </si>
  <si>
    <t>Palīgmateriāli</t>
  </si>
  <si>
    <t>Cauruļvadu hidrauliskā pārbaude</t>
  </si>
  <si>
    <t>Esošās apkures sistēmas demontāža</t>
  </si>
  <si>
    <t>17-00000</t>
  </si>
  <si>
    <t>gb</t>
  </si>
  <si>
    <t>m</t>
  </si>
  <si>
    <t>kompl.</t>
  </si>
  <si>
    <t>kompl</t>
  </si>
  <si>
    <t>Apkure, vēdināšana un gaisa kondicionēšana</t>
  </si>
  <si>
    <t>Ārējie elektrības tīkli</t>
  </si>
  <si>
    <t>Zibensaizsardzība un Zemējums</t>
  </si>
  <si>
    <t>Pretkorozijas aizsarglenta 50mm/10m</t>
  </si>
  <si>
    <t>Citi materiāli un darbi</t>
  </si>
  <si>
    <t>Tranšejas rakšana un aizbēršana</t>
  </si>
  <si>
    <t>Tranšejas virsmas atjaunošana - teritorijas labiekārtošana</t>
  </si>
  <si>
    <t>Zemējuma elektrodu iedzīšana zemē</t>
  </si>
  <si>
    <t xml:space="preserve">Montāžas palīgmateriāli </t>
  </si>
  <si>
    <t>Elektriskie mērījumi, izpilddokumentācijas sagatavošana</t>
  </si>
  <si>
    <t>22-00000</t>
  </si>
  <si>
    <t>gab.</t>
  </si>
  <si>
    <t>m2</t>
  </si>
  <si>
    <t>obj.</t>
  </si>
  <si>
    <t>Būvlaukuma sagatavošana</t>
  </si>
  <si>
    <t>03-00000</t>
  </si>
  <si>
    <t>Būvlaukuma nožogošana ar pagaidu nožogojumu, t.sk. Vārti, noma</t>
  </si>
  <si>
    <t>Brīdinājuma zīmju uzstādīšana</t>
  </si>
  <si>
    <t>BIO tualete</t>
  </si>
  <si>
    <t>Būvlaukuma ugunsdzēsības komplekts (ugunsdzēsības stends, ugunsdzēsības aparāti)</t>
  </si>
  <si>
    <t>Būvgružu konteineri, t.sk. novietošana</t>
  </si>
  <si>
    <t>Ieejas mezglu koka nojumju izveidošana</t>
  </si>
  <si>
    <t>Elektrības pieslēgums ar skaitītāju uz būvniecības laiku</t>
  </si>
  <si>
    <t>Ūdens pieslēgums ar skaitītāju uz būvniecības laiku</t>
  </si>
  <si>
    <t>Būvtāfeles izveide un uzstādīšana</t>
  </si>
  <si>
    <t>tm</t>
  </si>
  <si>
    <t>gab</t>
  </si>
  <si>
    <r>
      <t>m</t>
    </r>
    <r>
      <rPr>
        <vertAlign val="superscript"/>
        <sz val="8"/>
        <rFont val="Arial"/>
        <family val="2"/>
      </rPr>
      <t>3</t>
    </r>
  </si>
  <si>
    <t>Demontāžas darbi</t>
  </si>
  <si>
    <t>Veco durvju demontāža, utilizācija</t>
  </si>
  <si>
    <t>Ieejas jumtiņu skārda demontāža, utilizācija</t>
  </si>
  <si>
    <t>Betona apmeles demontāža b=700, utilizācija</t>
  </si>
  <si>
    <t>02-00000</t>
  </si>
  <si>
    <r>
      <t>m</t>
    </r>
    <r>
      <rPr>
        <vertAlign val="superscript"/>
        <sz val="8"/>
        <rFont val="Arial"/>
        <family val="2"/>
      </rPr>
      <t>2</t>
    </r>
  </si>
  <si>
    <t>Fasādes</t>
  </si>
  <si>
    <t>PAMATI, COKOLS</t>
  </si>
  <si>
    <t>COKOLA SILTINĀŠANA ATBILSTOŠI PĪRĀGAM C1</t>
  </si>
  <si>
    <t>kg</t>
  </si>
  <si>
    <t>FASĀDES SILTINĀŠANA</t>
  </si>
  <si>
    <t>FASĀDES SILTINĀŠANA ATBILSTOŠI SIENU PĪRĀGAM S1</t>
  </si>
  <si>
    <t>Siltumizolācijas materiāla Paroc Linio 10 vai ekvivalenta montāža - λ&lt;=0,036 W/(mK), b=150 mm</t>
  </si>
  <si>
    <t>Dībeļi RAWLPLUG TFIX 8S vai ekvivalenti, l=215mm</t>
  </si>
  <si>
    <t>Lokālu bojāto vietu remonts fasādē (līdz 30% no fasādes), t.sk. trauslā apmetuma nokalšana, plaisu un caurumu aizpildīšana ar javas kārtu, izkritušo ķieģeļu atjaunošana vai pārmūrēšana izmantot grunti Baumit TiefenGrund  vai ekvivalentu un  javu Baumit MM 50 vai ekvivalentu. Gruntēšana, ja nepieciešams, virsmas sagatavošanai siltināšanas un apdares darbiem.</t>
  </si>
  <si>
    <t>Armējošā slāņa iestrāde ar Baumit StarTex vai ekvivalentu stiklušķiedras sietu 160 g/m² - 1 kārtā, II mehāniskās izturības zonā</t>
  </si>
  <si>
    <t>Armējošā slāņa iestrāde ar Baumit StarTex vai ekvivalentu stiklušķiedras sietu 160 g/m² - 2 kārtās, I mehāniskās izturības zonā</t>
  </si>
  <si>
    <t>Armētā slāņa apstrāde ar zemapmetuma grunti Baumit UniPrimer vai ekvivalentu</t>
  </si>
  <si>
    <t>Gatavā tonētā silikona apmetuma Baumit Silicon top vai ekvivalenta iestrāde. Maksimālais grauda izmērs 2 mm. Tonis atbilstoši krāsu pasei.</t>
  </si>
  <si>
    <t>Pagraba pārseguma siltināšana</t>
  </si>
  <si>
    <t>Armējošā slāņa iestrāde ar Baumit StarTex vai ekvivalentu stiklušķiedras sietu 160 g/m² - 1 kārtā</t>
  </si>
  <si>
    <t>Virsmas attīrīšana, izlīdzināšana, sagatavošana</t>
  </si>
  <si>
    <t>Siltumizolācijas materiāla Paroc Linio 10 vai ekvivalenta montāža - λ&lt;=0,036 W/(mK), b=50 mm</t>
  </si>
  <si>
    <t xml:space="preserve"> PAGRABA KĀPŅU TELPAS UN DZĪVOKĻA SIENAS SILTINĀJUMS ATBILSTOŠI SIENU PĪRĀGAM S3</t>
  </si>
  <si>
    <t>Siltumizolācijas materiāla Paroc Linio 15 vai ekvivalenta montāža - λ&lt;=0,037 W/(mK), b=20-50 mm</t>
  </si>
  <si>
    <t>Ārējās palodzes - karsti cinkotas tērauda loksnes, b=0.5 mm ar PURAL pārklājums montāža (b~300)</t>
  </si>
  <si>
    <t>Armējošā slāņa iestrāde ar Baumit StarTex vai ekvivalentu stiklušķiedras sietu 160 g/m² - 1 kārtā + papildus armējošā sieta iestrāde stūros</t>
  </si>
  <si>
    <t xml:space="preserve">Gatavā tonētā silikona apmetuma  Baumit Silicon top vai ekvivalenta iestrāde. Maksimālais grauda izmērs 2 mm. Tonis pēc krāsu pases. </t>
  </si>
  <si>
    <t>Loga pielaiduma profila Baumit PROFIL 108 vai ekvivalenta iestrāde ailes sānos un augšējā daļā</t>
  </si>
  <si>
    <t>Stūra profila ar lāseni Baumit PROFIL 600 vai ekvivalenta iestrāde loga augšējā daļā</t>
  </si>
  <si>
    <t>Stūra profila Baumit vai ekvivalenta iestrāde loga sānos</t>
  </si>
  <si>
    <t>DURVJU AILU SILTINĀŠANA</t>
  </si>
  <si>
    <t>Stūra profila Baumit vai ekvivalenta iestrāde durvju sānos</t>
  </si>
  <si>
    <t>Stūra profila ar lāseni Baumit PROFIL 600 vai ekvivalenta iestrāde durvju augšējā daļā</t>
  </si>
  <si>
    <t>Pielaiduma profila Baumit PROFIL 108 vai ekvivalenta iestrāde ailes sānos un augšējā daļā</t>
  </si>
  <si>
    <t>Ieejas lieveņu remonts ~ 20% no kopējās platības</t>
  </si>
  <si>
    <t>Ieejas jumtiņu griestu gruntēšana ar Baumit UniPrimer vai ekviv. un krāsošana ar fasādes krāsu Baumit SiliconColor vai ekvivalentu. Krāsa atbilstoši krāsu pasei</t>
  </si>
  <si>
    <t>Ieejas jumtiņu griestu armēšana ar stiklušķiedras sietu Baumit StarTex 160 vai ekviv.</t>
  </si>
  <si>
    <t>PROFILU UN DEFORMĀCIJAS ŠUVJU IESTRĀDE</t>
  </si>
  <si>
    <t>CITI DARBI</t>
  </si>
  <si>
    <t xml:space="preserve">Stūra profilu un stūra profilu ar lāseni iestrāde fasādes daļās, kur veidojas stūri, pārkares u.tml.  </t>
  </si>
  <si>
    <t>Logi un durvis</t>
  </si>
  <si>
    <t>Iekštelpu darbi</t>
  </si>
  <si>
    <t>Esošās pārseguma konstrukcijas no abām pusēm attīrīšana, līdzināšana gruntēšana, ja nepieciešams</t>
  </si>
  <si>
    <t>LOGI</t>
  </si>
  <si>
    <t>DURVIS</t>
  </si>
  <si>
    <t>IEKŠĒJĀ APDARE LOGIEM</t>
  </si>
  <si>
    <t>Difūzijas lentas CONTEGA SL vai ekvivalentas iestrāde pa perimetru</t>
  </si>
  <si>
    <t>VENTILĀCIJAS RESTES</t>
  </si>
  <si>
    <t>Dzīvokļu logu iekšējā apdare, t.sk. PVC palodze (balta), riģipša plāksnes apšūšanai, kā arī špaktele  virsmas sagatavošanai, kā arī krāsošana toni saskaņojot ar Pasūtāju.</t>
  </si>
  <si>
    <t>DEMONTĀŽA PAGRABA STĀVĀ</t>
  </si>
  <si>
    <t>Esošo dzīvokļu īpašnieku noliktavu sienu, durvju saīsināšana (atjaunojot stabilitāti) pagraba griestu siltināšanas izbūves nodrošināšanai</t>
  </si>
  <si>
    <t>DAŽĀDI DARBI</t>
  </si>
  <si>
    <t>Esošo komunikāciju aizsardzības pasākumi t.sk. vadu iznešana virs siltumizolācijas slāņa vai to ievietošana atbilstošās gofrētās caurulēs</t>
  </si>
  <si>
    <t>SILTUMIZOLĀCIJAS IZBŪVE PAGRABA PĀRSEGUMAM</t>
  </si>
  <si>
    <t>Putupolistirola plākņu TENAPORS EPS100 vai ekvivalentu montāža (λ&lt;=0,036 W/(mK))  b=100mm</t>
  </si>
  <si>
    <t>Esošā pagraba pārseguma tīrīšana, virmsas sagatavošana, t.sk. lokāli novērst javas pildījuma drupšanu no pagraba un kāpņu telpas griestiem. Izkalt esošo bojāto šuvi, veikt gruntēšanu ar Baumit TiefenGrund vai ekvivalentu un šuvi aizpildīt ar poliuretāna hermētiķi.</t>
  </si>
  <si>
    <t>Siltumizolācijas plākņšņu līmēšana ar līmjavu Baumit Nivofix vai ekvivalentu</t>
  </si>
  <si>
    <t>JUMTA SILTINŠĀŠANA KĀPŅU TELPAS ZONĀ ATBILSTOŠI PĀRSEGUMA PĪRĀGAM P3</t>
  </si>
  <si>
    <t>Esošā pārseguma attīrīšana no drūpošām daļām,  līdzināšana</t>
  </si>
  <si>
    <t>Siltumizolācijas materiāla stiprināšana ar līmjavu Baumit Nivofix vai ekviv.</t>
  </si>
  <si>
    <t>Apstrāde ar grunti Baumit Tiefengrund vai ekviv.</t>
  </si>
  <si>
    <t>Atsevišķu vietu līdzināšana ar universālo špakteli, krāsošana ar ekštelpu krāsu, tonis saskaņojams ar Pasūtītāju</t>
  </si>
  <si>
    <t>Esošā pārseguma attīrīšana</t>
  </si>
  <si>
    <t>Tvaika izolācijas 200 mikr., ieklāšana - ar pārlaidi, blīvi nosedzot visu laukumu</t>
  </si>
  <si>
    <t>Beramās akmens vates siltumizolācijas slāņa ieklāšana PAROC BLT3 vai ekvivalentas (λ&lt;=0,041 W/(mK)) b=300mm, papildis apjoms 20% sēšanās</t>
  </si>
  <si>
    <t>PĀRVIETOŠANĀS LAIPU UZSTĀDĪŠANA</t>
  </si>
  <si>
    <t>Ruberoīda starplika zem laipas balsta sijām</t>
  </si>
  <si>
    <t>Dēļu klāja montāža b=25, kokmateriālu apstrāde ar antipirēnu, t.sk. stirpinājumi</t>
  </si>
  <si>
    <t>Koka siju 50x100,  S=1000 montāža, komateriālu apstrāde ar antipirēnu, t.sk. stirpinājumi</t>
  </si>
  <si>
    <t>Koka siju 50x200 montāža, komateriālu apstrāde ar antipirēnu, t.sk. stirpinājumi</t>
  </si>
  <si>
    <t>BAUROC (Aeroc) Clasic 150x200 vai ekviv. mūrējums, samazinot duvju aili par 300 mm un veidojot pakāpienus, t.sk. java</t>
  </si>
  <si>
    <t>Iekštelpu flīzes jaunizveidotiem pakāpieniem, pretslīdes koeficiens R11. Tips un tonis saskaņojams ar Pasūtītāju</t>
  </si>
  <si>
    <t>Labiekārtošana</t>
  </si>
  <si>
    <t>SEGUMA ATJAUNOŠANA PĒC PAMATU SILTINĀŠANAS</t>
  </si>
  <si>
    <t>Betona bruģakmens"PRIZMA" vai ekvivalents, 100x200x60 ieklāšana 600mm joslā</t>
  </si>
  <si>
    <t>Dolomīta atsijas fr. 2 - 8; 50mm</t>
  </si>
  <si>
    <t>Šķembas fr. 20-60mm, biezums 150 mm</t>
  </si>
  <si>
    <t>Esošās grunts blietēšana</t>
  </si>
  <si>
    <t>Betona bortakmeņa BR 100.20.8 iebūve</t>
  </si>
  <si>
    <t>Betona C16/20 pamatnes izveidošana bortakmens pamatnei</t>
  </si>
  <si>
    <t>Dalīto aizsargcauruļu uzstādīšana esošiem elektrības un sakaru kabeļiem, atrokot pamatus, l=1500</t>
  </si>
  <si>
    <t>Griestu atjaunošanu, t.sk. vismas sagatavošana, špaktelēšana un krāsošanana, toni saskaņojot ar Pasūtītāju</t>
  </si>
  <si>
    <t>13-00000</t>
  </si>
  <si>
    <t>09-00000</t>
  </si>
  <si>
    <t>31-00000</t>
  </si>
  <si>
    <t>obj</t>
  </si>
  <si>
    <t>Zāliena atjaunošana pēc darbu pabeigšanas, t.sk. melnzemes uzbēršana 150mm un zāliena sēšana</t>
  </si>
  <si>
    <t>Strādnieku sadzīves vagoniņš un instrumentu noliktava 10,00 m2</t>
  </si>
  <si>
    <t>Lietus ūdens tekņu un reņu demontāža, t.sk. stiprinājumu demontāža, utilizācija</t>
  </si>
  <si>
    <t>Numurzīmes, hidranta zīmes, karoga turētāja u.c. traucējošo elementu demontāža fasādē, t.sk. esošo satelītandētnu demontāža, kameru demontāža</t>
  </si>
  <si>
    <t>Ventilācijas restu demontāža, utilizācija</t>
  </si>
  <si>
    <t>Gaismas laternas uz fasādes, t.sk. pienākošie kabeļi fasādē, demontāža, utilizācija</t>
  </si>
  <si>
    <t>Esošo palodžu demontāža fasādē un lodžijās, utilizācija</t>
  </si>
  <si>
    <t>Esošo gaismas aku aizmūrēšana ar gāzbetona blokiem</t>
  </si>
  <si>
    <t>LOGU UN DURVJU AILU SILTINĀŠANA</t>
  </si>
  <si>
    <t>Palodzes profila ALB - EW - US vai ekvivalenta iestrāde</t>
  </si>
  <si>
    <t>Ārējās palodzes sānu daļās pieslēguma profila ALB-EW-CS vai ekvivalenta iestrāde abās pusēs</t>
  </si>
  <si>
    <t>Poliuretāna hermētiķa iestrāde savienojuma vietās (siltināmā daļa/ nesiltināmā daļa), t.sk. balkona griestu savienojums, ieejas mezgla griestu savienojuma vieta u.tml.</t>
  </si>
  <si>
    <t>Esošo, numurzīmju u.c. nepieciešamo elementu atjaunošana fasādē pēc siltināšanas, t.sk. nepieciešamie stiprinājumi</t>
  </si>
  <si>
    <t>Ailes izveidošana siltumizolācijā ap esošo sadalni, t.sk. stūra profilu iestrāde</t>
  </si>
  <si>
    <t>Esošo kabeļu (fasadē) atvienošana un montēšašana atpakaļ pēc siltināšanas, t.sk. ievietošana gofrās vai penāļos, ja nepieciešams</t>
  </si>
  <si>
    <t>Aiļu izveidošana siltumizolācijā ap esošiem gāzes ievadiem, t.sk. stūra profilu iestrāde</t>
  </si>
  <si>
    <t>IEEJAS MEZGLA ATJAUNOŠANA - JUMTIŅŠ UN LIEVENIS</t>
  </si>
  <si>
    <t>Ieejas jumtiņu attīrīšana no apauguma un nenostiprinātām daļā (no augšas)</t>
  </si>
  <si>
    <r>
      <t>Bitumena ruļļu materiāla 2 kārtās iestrāde ieejas lieveņa jumtiņam (no augšas) (virskārta - Icopal Ultra Top vai ekvivalents pamatkārta -  Icopal Ultra Base vai ekvivalents. Jānodrošina slīpums no ēkas MIN 1,5</t>
    </r>
    <r>
      <rPr>
        <vertAlign val="superscript"/>
        <sz val="8"/>
        <rFont val="Arial"/>
        <family val="2"/>
      </rPr>
      <t>o</t>
    </r>
    <r>
      <rPr>
        <sz val="8"/>
        <rFont val="Arial"/>
        <family val="2"/>
      </rPr>
      <t xml:space="preserve"> </t>
    </r>
  </si>
  <si>
    <t xml:space="preserve">Savienojuma vieta izveide ar siltinātu fasādes sienu, t.sk. PVC profils ALB – EB – PVC vai ekvivalents; PVC cokola profila lāsenis ALB – ED – B(PVC) vai ekvivalents; stiprinājumi; blīvlenta ALB - EXT vai ekvivalenta; ekstrudēta putupolistirola josla b=100mm, h=150mm   </t>
  </si>
  <si>
    <t>Cinkota skārda ar PURAL pārklajumu jumta karnīzes montāža ieejas lieveņa jumtiņam pa perimetru, b=0,5mm, h~200 - 300 mm. Tonis atbilstoši krāsu pasei.</t>
  </si>
  <si>
    <t>Esošo lieveņa margu atjaunošana</t>
  </si>
  <si>
    <t>BALKONU GRĪDU UN GRIESTU ATJAUNOŠANA ATBILSTOŠI PĀRSEGUMA PĪRĀGAM P5</t>
  </si>
  <si>
    <t>Atsevišķiem balkoniem (50% no apjoma) attīrīt papildus esošās balkonu plātnes no grīdu seguma, nokalt esošo stiprību zaudējušo betonu gar balkona plātnes malām ~ 20 mm, atsegtās stiegras apstrādāt ar pretkorozijas parklājumu. Veidot slīpumu ~ 1,5 %.</t>
  </si>
  <si>
    <t>Savienojuma vieta izveide ar siltinātu fasādes sienu, t.sk. ekstrudēta putupolistirola josla b=100, h=150; armējošā slāņa ar stiklašķiedras sietu izveide, joslas pārklāšana ar hidrozioāciju BAUMIT SockelShutz Flexible vai ekvivalentu, krāsošana ar fasādes krāsu Baumit SiliconColor vai ekvivalentu. Tonis atbilstoši krāsu pasei.</t>
  </si>
  <si>
    <t>BALKONU MARGU ATJAUNOŠANA</t>
  </si>
  <si>
    <t>Esošo margu metāla rāmja attīrīšana un apstrāde ar pretkorozijas sastāvu, ja nepieciešams</t>
  </si>
  <si>
    <t>Cinkota skārda ar PURAL pārklājumu b=0,5mm lāseņa montāža margu apakšējā daļā, t.sk. stirpinājumi</t>
  </si>
  <si>
    <t>Kāpņu telpas logu iekšējās apdare, t.sk. PVC palodze (balta), riģipša plāksnes apšūšanai, špaktele vai ekvivalenta virsmas sagatavošanai, kā arī krāsošana toni saskaņojot ar Pasūtāju.</t>
  </si>
  <si>
    <t>VENTILĀCIJAS SKURSTEŅU ATJAUNOŠANA</t>
  </si>
  <si>
    <t>Izkritušo ķieģeļu piemūrēšana, skursteņu atjaunošana</t>
  </si>
  <si>
    <t>Cinkotas skārda joslas 100x2mm montāža pa perimetru esošiem ventilācijas skursteņiem</t>
  </si>
  <si>
    <t>Karsti cinkota skārda stati 25x4 mm piemetināti</t>
  </si>
  <si>
    <t>Karsti cinkota skārda b=1.0 mm ar rūpnieciski krāsotu  PURAL pārklājumu ventilācijas skursteņu jumtiņu montāža</t>
  </si>
  <si>
    <t>Cinkota rabicas sieta (pret putniem) montāža pa perimetru ventilācijas skursteņiem</t>
  </si>
  <si>
    <t>Karsti cinkota skārda lāseņa, b=0,5 mm, h~100 ar rūpnieciski krāsotu PURAL pārklājumu montāža pa perimetru ventilācijas skursteņiem, stiprinājuma vietu aizpildīt ar poliuretāna hermētiķi</t>
  </si>
  <si>
    <t>Jaunu lietus ūdens noteku cinkota skārda ar PURAL pārklājumu - montāža, t.sk. stiprinājumi pēc fasādes siltināšanas DN150</t>
  </si>
  <si>
    <t>t.m.</t>
  </si>
  <si>
    <t xml:space="preserve">lietus renes b=150mm no cinkota skārda ar PURAL pārklājumu montāža t.sk. stiprinājumi, teknes āķis </t>
  </si>
  <si>
    <t>Lietus ūdens revīziju D160 atjaunošana, t.sk. revīzija ar netīrumu atdalītāju, stiprinājumi</t>
  </si>
  <si>
    <t xml:space="preserve">Ventilācijas šahtu apsekošana un tīrīšana. </t>
  </si>
  <si>
    <t>Esošās jumta margas atjaunošana, t.sk. attīrīšana no rūsas, krāsošana, lokālu vietu remontēšana, stiprināšana pēc jumta seguma izbūves</t>
  </si>
  <si>
    <t>KĀPŅU TELPU ATJAUNOŠANA</t>
  </si>
  <si>
    <t>Sienu atjaunošana, t.sk. virsmas sagatavošana, špaktelēšana, ģipša mašīnapmetuma Knauf 75 MP vai ekvivalenta iestrāde un krāsošana ar iekštelpu krāsu, toni saskaņojot ar Pasūtītāju</t>
  </si>
  <si>
    <t>Esošo grīdu atjaunošana, izmantojot atbilstošo remontsastāvu ~ 20% no grīdu platības, t.sk. esošās izlīdzinošās kārtas nokalšana, ja nepieciešams, gruntēšana</t>
  </si>
  <si>
    <t>Esošo pakāpienu atjaunošana izmantojot atbilstošo remontsastāvu ~ 20% no kopējās platības, t.sk. esošās izlīdzinošās kārtas nokalšana, ja nepieciešams, gruntēšana. Krāsošana ar atbilstošu, nodilumizturīgu krāsu. Tonis saskaņojams ar Pasūtītāju.</t>
  </si>
  <si>
    <t>Jumta atjaunošana</t>
  </si>
  <si>
    <t>Gaisa kanālu veidošana siltumizolācijas slānī, t.s. Lokanas gofrētas caurules uzstādīšna DN100</t>
  </si>
  <si>
    <t>BĒNIŅU PĀRSEGUMA SILTINĀJUMS ATBILSTOŠI PĪRĀGAM P2</t>
  </si>
  <si>
    <t>Pretvēja plēve</t>
  </si>
  <si>
    <t>Betonona lietus reņu iestrāde betona bruģakmens joslā l=2m</t>
  </si>
  <si>
    <t>Radiators " Lyngson" ar atgaisotāju un korķi.                                          C22-500-1000 vai ekvivalents</t>
  </si>
  <si>
    <t>Radiators " Lyngson" ar atgaisotāju un korķi.                                           C22-500-800 vai ekvivalents</t>
  </si>
  <si>
    <t>Radiators " Lyngson" ar atgaisotāju un korķi.                                       C22-500-700 vai ekvivalents</t>
  </si>
  <si>
    <t>Radiators " Lyngson" ar atgaisotāju un korķi.                                          C22-500-600 vai ekvivalents</t>
  </si>
  <si>
    <t>Melnā tērauda caurule dn20</t>
  </si>
  <si>
    <t xml:space="preserve">Balansēšanas vārsts STRÖMAX-M 4017 vai ekvivalents ,ar mērnipeļiem, dn15 </t>
  </si>
  <si>
    <t xml:space="preserve">Presējamās tērauda caurules,Viega vai ekvivalents dn15 </t>
  </si>
  <si>
    <t>Alokators Sontex 566 radio 0566R2010B1 vai ekvivalents</t>
  </si>
  <si>
    <t>Radio centrāle Sontex 646 ar GPRS 230V ar programmatūru 0646R4231 vai ekvivalents</t>
  </si>
  <si>
    <t>Radio tīkla kontrolieris Sontex Su-percom 656 USB 1 0656R4101 vai ekvivalents</t>
  </si>
  <si>
    <t>Melnā tērauda caurule dn65</t>
  </si>
  <si>
    <t>Siltumizolācija cauruļvadiem pagrabā, PAROC Hvac Section AluCoat T vai ekvivalents. λ50=0,037 W/mK. Biezums, b=50, Dn20</t>
  </si>
  <si>
    <t>Siltumizolācija cauruļvadiem pagrabā, PAROC Hvac Section AluCoat T vai ekvivalents. λ50=0,037 W/mK. Biezums, b=50, Dn25</t>
  </si>
  <si>
    <t>Siltumizolācija cauruļvadiem pagrabā, PAROC Hvac Section AluCoat T vai ekvivalents. λ50=0,037 W/mK. Biezums, b=50, Dn32</t>
  </si>
  <si>
    <t>Siltumizolācija cauruļvadiem pagrabā, PAROC Hvac Section AluCoat T vai ekvivalents. λ50=0,037 W/mK. Biezums, b=50, Dn50</t>
  </si>
  <si>
    <t>Siltumizolācija cauruļvadiem pagrabā, PAROC Hvac Section AluCoat T vai ekvivalents. λ50=0,037 W/mK. Biezums, b=50, Dn65</t>
  </si>
  <si>
    <t>Noslēgvārsti dn65</t>
  </si>
  <si>
    <t>Balansēšanas vārsts STRÖMAX-M 4017 vai ekvivalents,ar mērnipeļiem, dn25</t>
  </si>
  <si>
    <t>Lodveida vārsts dn32</t>
  </si>
  <si>
    <t>Ieejas jumtiņu griestu attīrīšana un izlīdzināšana, arī gruntēšana</t>
  </si>
  <si>
    <t>Bēniņu siltināšana</t>
  </si>
  <si>
    <t>Jaunu metāla durvju bloka uzstādīšana (U≤1,8 (W/m2 K), t.sk. iekšējā apdare, ārējā hidroizolējošā lenta, iekšējā difūzijas lenta. Krāsa atbilstoši krāsu pasei.  D01 metāla durvju bloks  (950 x 2100), t.sk, furnitūra</t>
  </si>
  <si>
    <t>Jaunu ugunsdrošu EI30 metāla durvju bloka uzstādīšana (U≤1,8 (W/m2 K), t.sk. iekšējā apdare.  D02 metāla durvju bloks  (950 x 1550), t.sk, furnitūra Aprīkojamas ar aizvērējmehānismu, slēdzamas.</t>
  </si>
  <si>
    <t>Hidroizolējošas lentas CONTEGA Exo vai ekvivalentas iestrāde pa loga perimetru (visiem logiem)</t>
  </si>
  <si>
    <t>Siltumizolācijas materiāla Paroc eXtra vai ekvivalenta montāža - λ&lt;=0,036 W/(mK), b=100 mm</t>
  </si>
  <si>
    <t>Hidroizolācijas sastāvs Baumit BetoProtect (vai ekvivalents) divās kārtās</t>
  </si>
  <si>
    <t>Saķeres java Baumit BetoHaft (vai ekvivalents)</t>
  </si>
  <si>
    <t>Remontjava Baumit BetoFill (vai ekvivalents)</t>
  </si>
  <si>
    <t>Izlīdzinošā špaktele Baumit BetoFinish (vai ekvivalents)</t>
  </si>
  <si>
    <t>Lodžiju griestu apstrāde ar Baumit UniPrimer (vai ekvivalents)</t>
  </si>
  <si>
    <t>Lodžiju griestu krāsošana ar Baumit SiliconColor (vai ekvivalents)</t>
  </si>
  <si>
    <t>Esošo un maināmo logu aprīkošana ar ventilācijas iekārtu Gecco 3 vai ekvivalentu</t>
  </si>
  <si>
    <t>Aluminija ventilācijas reste R01 400x400mm montāža, t.sk. stiprinājumi. Krāsa atbilstoši krāsu pasei.</t>
  </si>
  <si>
    <t>Plastmasas ventilācijas reste R02 100x200mm montāža, t.sk. stiprinājumi. Krāsa atbilstoši krāsu pasei.</t>
  </si>
  <si>
    <t>Plastmasas ventilācijas reste R03 100x100mm montāža, t.sk. stiprinājumi. Krāsa atbilstoši krāsu pasei.</t>
  </si>
  <si>
    <t>Kabeļa stiprinājums pie fasādes - Folding clamp with M8 lag screw for 50-70mm² cable, INGESCO, 118083, vai pielāgot fasādes tipam, vai ekvivalents</t>
  </si>
  <si>
    <t>Uztvērējs PDC.E 60 INGESCO, 102007, vai ekvivalents</t>
  </si>
  <si>
    <t>Masts 4m komplektā ar stiprinājumu pie jumta, INGESCO, vai ekvivalents</t>
  </si>
  <si>
    <t>Masta adapters - 1’1/2” Ø20 round - Cu/Zn, INGESCO, 111012, vai ekvivalents</t>
  </si>
  <si>
    <t>Elektrolītisks vara kabelis - Braided copper cable - 50mm²(8mm) section, INGESCO, 117072, vai ekvivalents</t>
  </si>
  <si>
    <t>Cinkota tērauda apvlaka PVC apvalka aizsargcaurule - Galv. steel-PVC shielded tube Ø40mm, INGESCO, 119091, vai ekvivalents</t>
  </si>
  <si>
    <t>Aizsargcaurules turētajs fasādei - PA 50mm2 tube, INGESCO, 118177, vai ekvivalents</t>
  </si>
  <si>
    <t>Kontrolmērījumu klemme kastē - In-box testing-switching bridge 50mm2 cable, INGESCO, 250006, vai ekvivalents</t>
  </si>
  <si>
    <t>Zibensspērienu skaita uzskaitītājs CDR UNIVERSAL, INGESCO, 432028, vai ekvivalents</t>
  </si>
  <si>
    <t>Zemējuma elektrods - 219 20 ST FT Ø20mm 1500mm, Obo Bettermann, 5000750, vai ekvivalents</t>
  </si>
  <si>
    <t>Zemējuma elektroda spice - 1819/20 BP, Obo Bettermann, 3041212, vai ekvivalents</t>
  </si>
  <si>
    <t>Savienojums zemējuma elektrods - tērauda lenta, Propster 01111 356, vai ekvivalents</t>
  </si>
  <si>
    <t>Savienojums vara kabeļiem - 2 pole case
equipotential bar, INGESCO, 250026, vai ekvivalents</t>
  </si>
  <si>
    <t>Karsti cinkota tērauda lenta 30x3,5mm, SLO, 100 336K, vai ekvivalents</t>
  </si>
  <si>
    <t>Jumta vada turētājs metāla jumtam (OBO) 133/NB, Obo Bettermann, vai ekvivalents</t>
  </si>
  <si>
    <t>Zeiferta iela 1, Olaine, Olaines novads, LV-2114</t>
  </si>
  <si>
    <t>Tāme sastādīta  2020. gada tirgus cenās, pamatojoties uz AR, GP, DOP daļas rasējumiem</t>
  </si>
  <si>
    <t>Sastatņu montāža, t.sk. norobežošana ar celtniecības tīklu, demontāža, noma</t>
  </si>
  <si>
    <t>Gatavā tonētā silikona apmetuma Baumit Silicon top vai ekvivalenta iestrāde. Maksimālais grauda izmērs 2 mm. Tonis atbilstoši krāsu pasei. Tajā skaitā gala fasāžu pārkrāsošana.</t>
  </si>
  <si>
    <t>Radiators " Lyngson" ar atgaisotāju un korķi.                                          C22-500-1600 vai ekvivalents</t>
  </si>
  <si>
    <t>Radiators " Lyngson" ar atgaisotāju un korķi.                                          C22-500-1400 vai ekvivalents</t>
  </si>
  <si>
    <t>Radiators " Lyngson" ar atgaisotāju un korķi.                                          C22-500-1200 vai ekvivalents</t>
  </si>
  <si>
    <t>Radiators " Lyngson" ar atgaisotāju un korķi.                                          C22-500-1100 vai ekvivalents</t>
  </si>
  <si>
    <t>Radiators " Lyngson" ar atgaisotāju un korķi.                                           C22-500-900 vai ekvivalents</t>
  </si>
  <si>
    <t>Lodveida vārsts dn15</t>
  </si>
  <si>
    <t>Presējamās tērauda caurules,Viega vai ekvivalents dn18</t>
  </si>
  <si>
    <t>Presējamās tērauda caurules,Viega vai ekvivalents dn22</t>
  </si>
  <si>
    <t>Melnā tērauda caurule dn40</t>
  </si>
  <si>
    <t>Siltumizolācija cauruļvadiem pagrabā, PAROC Hvac Section AluCoat T vai ekvivalents. λ50=0,037 W/mK. Biezums, b=50, Dn40</t>
  </si>
  <si>
    <t>Balansēšanas vārsts STRÖMAX-M 4017 vai ekvivalents,ar mērnipeļiem, dn32</t>
  </si>
  <si>
    <t>Lodveida vārsts dn40</t>
  </si>
  <si>
    <t>Paredzēt esošā apkures sūkņa nomaiņu (MAGNA3 40-120 F precizet būvniecības gaitā vai ekvivalents)</t>
  </si>
  <si>
    <t>Veco logu demontāža, t.sk. iekšējās palodzes, utilizācija, logi bēniņos gala fasādēs</t>
  </si>
  <si>
    <t>Virsmas izlīdzināšana ievērojot 20mm/m līdzenumu. Izņemot gala fasādes.</t>
  </si>
  <si>
    <t>Trapecveida lokšņu profils Ruukki T20,(vai ekvivalents)  cinkots 0,50mm krāsu tonis pēc krāsu pases</t>
  </si>
  <si>
    <t>Esošo margu atjaunošana, t.sk. esošās krāsas noņemšana, krāsošana, saskaņojot ar Pasūtītāju</t>
  </si>
  <si>
    <t>Jauna PVC lentera uzstādīšana, krāsa saskaņojama ar Pasūtītāju t.s. materiāli.</t>
  </si>
  <si>
    <t>Jaunu trīs stikla pakešu PVC logu bloku uzstādīšana ( U≤1,1 (W/m2 K). Rāmja profilā paredzēt Temix tipa distanceri. Krāsa atbilstoši krāsu pasai, iekšpuse balta. L01 logu bloks (1500x1400), t.sk, furnitūra</t>
  </si>
  <si>
    <t>Jaunu trīs stikla pakešu PVC logu bloku uzstādīšana ( U≤1,1 (W/m2 K). Rāmja profilā paredzēt Temix tipa distanceri. Krāsa atbilstoši krāsu pasai, iekšpuse balta. L02 logu bloks (1500x1400), t.sk, furnitūra</t>
  </si>
  <si>
    <t>Jaunu trīs stikla pakešu PVC logu bloku uzstādīšana ( U≤1,1 (W/m2 K). Rāmja profilā paredzēt Temix tipa distanceri. Krāsa atbilstoši krāsu pasai, iekšpuse balta. L03 logu bloks (2070 x 1400), t.sk, furnitūra</t>
  </si>
  <si>
    <t>Jaunu trīs stikla pakešu PVC logu bloku uzstādīšana ( U≤1,1 (W/m2 K). Rāmja profilā paredzēt Temix tipa distanceri. Krāsa atbilstoši krāsu pasai, iekšpuse balta. L04 logu bloks (2070 x2200/1400), t.sk, furnitūra</t>
  </si>
  <si>
    <t>Ū1 stāvvadi</t>
  </si>
  <si>
    <t>PP-R kausējamā caurule ar veidgabaliem d20 (pievienojumi dzīvokļiem)</t>
  </si>
  <si>
    <t>PP-R kausējamā caurule ar veidgabaliem d25</t>
  </si>
  <si>
    <t>Pretkondensāta izolācija d20 b=9mm</t>
  </si>
  <si>
    <t>Pretkondensāta izolācija d25 b=9mm</t>
  </si>
  <si>
    <t>Lodveida vārsts d20 (dzīvokļos)</t>
  </si>
  <si>
    <t>Lodveida vārsts d25 (pagrabstāvā, lai noslēgtu stāvvadu)</t>
  </si>
  <si>
    <t>Tukšošanas vārsti dn15</t>
  </si>
  <si>
    <t>Pieslēgums pie esošās dzīvokļu ūdensapgādes</t>
  </si>
  <si>
    <t>Ū1 pagrabstāvs</t>
  </si>
  <si>
    <t>PP-R kausējamā caurule ar veidgabaliem d40</t>
  </si>
  <si>
    <t>PP-R kausējamā caurule ar veidgabaliem d32</t>
  </si>
  <si>
    <t>Pretkondensāta izolācija d40 b=9mm</t>
  </si>
  <si>
    <t>Pretkondensāta izolācija d32 b=9mm</t>
  </si>
  <si>
    <t>Noslēgvārsts dn40</t>
  </si>
  <si>
    <t>Pieslēgums ūdensvadam pagrabstāvā</t>
  </si>
  <si>
    <t>S3,S4 stāvvadi</t>
  </si>
  <si>
    <t>PP-R kausējamā caurule ar veidgabaliem d20</t>
  </si>
  <si>
    <t>Siltumizolācija b=30mm λ=0.038 (pie temperatūras 50oC) karstajam ūdensvadam un cirkulācijas ūdensvadam         d20</t>
  </si>
  <si>
    <t>Siltumizolācija b=30mm λ=0.038 (pie temperatūras 50oC) karstajam ūdensvadam un cirkulācijas ūdensvadam         d25</t>
  </si>
  <si>
    <t>Lodveida vārsts d20</t>
  </si>
  <si>
    <t xml:space="preserve">Lodveida vārsts d25 </t>
  </si>
  <si>
    <t>Balansēšanas vārsts dn15</t>
  </si>
  <si>
    <t>Atgaisotājs dn15</t>
  </si>
  <si>
    <t>S3,S4 pagrabstāvs</t>
  </si>
  <si>
    <t>Siltumizolācija b=30mm λ=0.038 (pie temperatūras 50oC) karstajam ūdensvadam un cirkulācijas ūdensvadam         d40</t>
  </si>
  <si>
    <t>Siltumizolācija b=30mm λ=0.038 (pie temperatūras 50oC) karstajam ūdensvadam un cirkulācijas ūdensvadam         d32</t>
  </si>
  <si>
    <t>Noslēgvārsts dn32</t>
  </si>
  <si>
    <t>Pretvārsts dn32</t>
  </si>
  <si>
    <t>Pieslēgums siltummezglam</t>
  </si>
  <si>
    <t>Vispārējie darbi</t>
  </si>
  <si>
    <t>Apkalpošanas lūkas stāvvadiem, izmērus precizēt būvniecības gaitā</t>
  </si>
  <si>
    <t>Ūdensvada analīzes</t>
  </si>
  <si>
    <t>Kalšanas darbi</t>
  </si>
  <si>
    <t>Ugunsdrošā aizdare</t>
  </si>
  <si>
    <t>Marķēšanas materiāli</t>
  </si>
  <si>
    <t>Esošo cauruļvadu demontāža</t>
  </si>
  <si>
    <t>Sadzīves kanalizācija</t>
  </si>
  <si>
    <t>Ūdensapgāde</t>
  </si>
  <si>
    <t>K1 sadzīves kanalizācija pagrabs</t>
  </si>
  <si>
    <t>Caurule d160 ar fasondaļām</t>
  </si>
  <si>
    <t>Caurule d110 ar fasondaļām</t>
  </si>
  <si>
    <t>Tīrīšanas lūkas d160</t>
  </si>
  <si>
    <t>Tīrīšanas lūkas d110</t>
  </si>
  <si>
    <t>Pievienojums kanalizācijas tīkliem  d160</t>
  </si>
  <si>
    <t>K1 sadzīves kanalizācija stāvvadi</t>
  </si>
  <si>
    <t>Revīzijas lūka d110</t>
  </si>
  <si>
    <t>Pievienojums esošajiem tīkliem dzīvokļos</t>
  </si>
  <si>
    <t>Jumta izvadi d110</t>
  </si>
  <si>
    <t>Cauruļvadu hermētiskuma pārbaude</t>
  </si>
  <si>
    <t xml:space="preserve">Ugunsdrošā aizdare </t>
  </si>
  <si>
    <t>vietas</t>
  </si>
  <si>
    <t>Sienu atjaunošana</t>
  </si>
  <si>
    <t>Stiprinājumi</t>
  </si>
  <si>
    <t>Tiešās izmaksas kopā, t. sk. darba devēja sociālais nodoklis 23.59%</t>
  </si>
  <si>
    <t>Lodžiju aizstiklojuma un sānu sienu demontāža, utilizācija</t>
  </si>
  <si>
    <t>Cokola virsmas krāsošana ar Baumit SiliconColor vai ekvivalentu, tonis pēc krāsu pases. Tajā skaitā gala fasāžu cokola daļa</t>
  </si>
  <si>
    <t>Siltumizolācijas materiālu stiprināšana ar līmjavu BAUMIT StarContact vai ekvivalentu. Pēc nepieciešamības pirms tam virsmas gruntēšana.</t>
  </si>
  <si>
    <t>Armējošā slāņa iestrāde ar javas kārtu BAUMIT StarContact vai ekvivalentu - 1 kārtā, II mehāniskās izturības zonā</t>
  </si>
  <si>
    <t>Armējošā slāņa iestrāde ar javas kārtu BAUMIT StarContact vai ekvivalentu - 2 kārtās, I mehāniskās izturības zonā</t>
  </si>
  <si>
    <t>Armējošā slāņa iestrāde ar javas kārtu BAUMIT StarContact vai ekvivalentu - 1 kārtā</t>
  </si>
  <si>
    <t xml:space="preserve">Siltumizolācijas materiālu stiprināšana ar līmjavu BAUMIT StarContact vai ekvivalentu. </t>
  </si>
  <si>
    <t xml:space="preserve">Ieejas jumtiņu griestu armēšana ar javas kārta BAUMIT StarContact vai ekviv. </t>
  </si>
  <si>
    <t>Armējošā slāņa iestrāde ar javas kārtu BAUMIT StarContact  vai ekvivalentu - 1 kārtā</t>
  </si>
  <si>
    <t>Pamatu (h=1,2m) un cokola (1,2 m) attīrīšana no bojātā un atslāņotā apmetuma un augsnes paliekām, esošā, nodrupušā apmetuma nokalšana, izņemot gala fasādes</t>
  </si>
  <si>
    <t>Pamatu atrakšana ~ 1,2 m dziļumā (nogāzes leņķis ne stāvāks par 50°) izņemot gala fasādes</t>
  </si>
  <si>
    <t>Pamatu un cokola virsmas izlīdzināšana ievērojot 20mm/m līdzenumu, izmantojot grunti Baumit Tiefengrund vai ekvivlentu un javu Baumit Beton 30 vai ekvivalentu. Izņemot gala fasādes</t>
  </si>
  <si>
    <t>Cokola un pamatu virsmas hidroizolēšana ar Baumit SockelShutz Flexibel vai ekvivalentu (2 kārtās) Izņemot gala fasādes</t>
  </si>
  <si>
    <t>Siltumizolācijas materiāla stiprināšana ar līmjavu Baumit Supra FIX vai ekvivalentu. Izņemot gala fasādes</t>
  </si>
  <si>
    <t>Putupolistirola plākšņu TENAPORS Extra EPS 100 (Tenax) vai ekvivalentu (λ&lt;=0,036 W/(mK)) montāža.  Izņemot gala fasādes</t>
  </si>
  <si>
    <t>Armējošā slāņa iestrāde ar javas kārtu BAUMIT StarContact vai ekvivalentu - 2 kārtās. Izņemot gala fasādes</t>
  </si>
  <si>
    <t>Armējošā slāņa iestrāde virszemes daļā ar Baumit StarTex vai ekvivalentu stiklušķiedras sietu 160 g/m² - 2 kārtās.  Izņemot gala fasādes</t>
  </si>
  <si>
    <t>Armētā slāņa apstrāde ar grunti Baumit UniPrimer vai ekvivalentu.  Izņemot gala fasādes</t>
  </si>
  <si>
    <t>Alumīnija cokola profila ar lāseni iestrāde, t.sk. stiprinājumi un papildus siltumizolācijas slāņa iestrāde savienojuma vietās.  Izņemot gala fasādes</t>
  </si>
  <si>
    <t>Dībeļi RAWLPLUG TFIX 8S vai ekvivalenti, l=155mm cokola virszemes daļā.  Izņemot gala fasādes</t>
  </si>
  <si>
    <t>KĀPŅU TELPAS SIENU SILTINĀŠANA BĒNIŅU DAĻĀ
b=100mm ATBILSTOŠI SIENU PĪRĀGAM S4</t>
  </si>
  <si>
    <t>Siltumizolācijas materiāla Paroc Linio 10 vai ekvivalenta montāža - λ&lt;=0,036 W/(mK), b=100 mm</t>
  </si>
  <si>
    <t>Tāme sastādīta __ . gada__.__________</t>
  </si>
  <si>
    <t>%</t>
  </si>
  <si>
    <t>Tāme sastādīta  2021. gada tirgus cenās, pamatojoties uz DOP daļas rasējumiem</t>
  </si>
  <si>
    <t>Tāme sastādīta  2021. gada tirgus cenās, pamatojoties uz AR daļas rasējumiem</t>
  </si>
  <si>
    <t>Tāme sastādīta  2021. gada tirgus cenās, pamatojoties uz AVK daļas rasējumiem</t>
  </si>
  <si>
    <t>Tāme sastādīta  2021. gada tirgus cenās, pamatojoties uz ELT daļas rasējumiem</t>
  </si>
  <si>
    <t>Iepirkums Nr. AS OŪS 2022/04_E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</si>
</sst>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
    <numFmt numFmtId="166" formatCode="_(* #,##0.00_);_(* \(#,##0.00\);_(* &quot;-&quot;??_);_(@_)"/>
  </numFmts>
  <fonts count="18" x14ac:knownFonts="1">
    <font>
      <sz val="11"/>
      <color theme="1"/>
      <name val="Calibri"/>
      <family val="2"/>
      <charset val="186"/>
      <scheme val="minor"/>
    </font>
    <font>
      <sz val="8"/>
      <name val="Arial"/>
      <family val="2"/>
      <charset val="186"/>
    </font>
    <font>
      <b/>
      <sz val="8"/>
      <name val="Arial"/>
      <family val="2"/>
      <charset val="186"/>
    </font>
    <font>
      <sz val="10"/>
      <name val="Arial"/>
      <family val="2"/>
      <charset val="186"/>
    </font>
    <font>
      <sz val="10"/>
      <name val="Arial"/>
      <family val="2"/>
      <charset val="204"/>
    </font>
    <font>
      <sz val="8"/>
      <name val="Arial"/>
      <family val="2"/>
    </font>
    <font>
      <sz val="9"/>
      <color indexed="81"/>
      <name val="Tahoma"/>
      <family val="2"/>
      <charset val="186"/>
    </font>
    <font>
      <b/>
      <sz val="9"/>
      <color indexed="81"/>
      <name val="Tahoma"/>
      <family val="2"/>
      <charset val="186"/>
    </font>
    <font>
      <vertAlign val="superscript"/>
      <sz val="8"/>
      <name val="Arial"/>
      <family val="2"/>
    </font>
    <font>
      <b/>
      <sz val="8"/>
      <name val="Arial"/>
      <family val="2"/>
    </font>
    <font>
      <sz val="10"/>
      <name val="Helv"/>
    </font>
    <font>
      <sz val="8"/>
      <color indexed="23"/>
      <name val="Arial"/>
      <family val="2"/>
      <charset val="186"/>
    </font>
    <font>
      <sz val="8"/>
      <color theme="1"/>
      <name val="Arial"/>
      <family val="2"/>
    </font>
    <font>
      <sz val="11"/>
      <color theme="1"/>
      <name val="Calibri"/>
      <family val="2"/>
      <charset val="186"/>
      <scheme val="minor"/>
    </font>
    <font>
      <sz val="10"/>
      <name val="Arial"/>
      <family val="2"/>
    </font>
    <font>
      <b/>
      <sz val="10"/>
      <name val="Arial"/>
      <family val="2"/>
      <charset val="186"/>
    </font>
    <font>
      <sz val="7"/>
      <name val="Arial"/>
      <family val="2"/>
      <charset val="186"/>
    </font>
    <font>
      <sz val="10"/>
      <color theme="1"/>
      <name val="Arial"/>
      <family val="2"/>
      <charset val="186"/>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8"/>
      </right>
      <top style="hair">
        <color indexed="8"/>
      </top>
      <bottom style="hair">
        <color indexed="8"/>
      </bottom>
      <diagonal/>
    </border>
    <border>
      <left/>
      <right style="thin">
        <color indexed="64"/>
      </right>
      <top/>
      <bottom style="thin">
        <color indexed="64"/>
      </bottom>
      <diagonal/>
    </border>
  </borders>
  <cellStyleXfs count="8">
    <xf numFmtId="0" fontId="0" fillId="0" borderId="0"/>
    <xf numFmtId="0" fontId="3" fillId="0" borderId="0"/>
    <xf numFmtId="0" fontId="3" fillId="0" borderId="0"/>
    <xf numFmtId="0" fontId="4" fillId="0" borderId="0"/>
    <xf numFmtId="0" fontId="3" fillId="0" borderId="0"/>
    <xf numFmtId="0" fontId="10" fillId="0" borderId="0"/>
    <xf numFmtId="43" fontId="13" fillId="0" borderId="0" applyFont="0" applyFill="0" applyBorder="0" applyAlignment="0" applyProtection="0"/>
    <xf numFmtId="43" fontId="13" fillId="0" borderId="0" applyFont="0" applyFill="0" applyBorder="0" applyAlignment="0" applyProtection="0"/>
  </cellStyleXfs>
  <cellXfs count="485">
    <xf numFmtId="0" fontId="0" fillId="0" borderId="0" xfId="0"/>
    <xf numFmtId="0" fontId="1" fillId="0" borderId="0" xfId="0" applyFont="1"/>
    <xf numFmtId="0" fontId="2" fillId="0" borderId="0" xfId="0" applyFont="1" applyAlignment="1">
      <alignment horizontal="center"/>
    </xf>
    <xf numFmtId="0" fontId="2" fillId="0" borderId="1" xfId="0" applyFont="1" applyBorder="1" applyAlignment="1">
      <alignment horizontal="center"/>
    </xf>
    <xf numFmtId="0" fontId="1" fillId="0" borderId="0" xfId="0"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 fontId="1" fillId="0" borderId="7" xfId="0" applyNumberFormat="1" applyFont="1" applyBorder="1" applyAlignment="1">
      <alignment horizontal="center" vertical="center"/>
    </xf>
    <xf numFmtId="2" fontId="1" fillId="0" borderId="7" xfId="0" applyNumberFormat="1" applyFont="1" applyBorder="1" applyAlignment="1">
      <alignment horizontal="center" vertical="center"/>
    </xf>
    <xf numFmtId="0" fontId="1" fillId="0" borderId="10" xfId="0" applyFont="1" applyBorder="1"/>
    <xf numFmtId="0" fontId="2" fillId="0" borderId="11" xfId="0" applyFont="1" applyBorder="1" applyAlignment="1">
      <alignment horizontal="right"/>
    </xf>
    <xf numFmtId="2" fontId="2" fillId="0" borderId="12" xfId="0" applyNumberFormat="1" applyFont="1" applyBorder="1" applyAlignment="1">
      <alignment horizontal="center" vertical="center"/>
    </xf>
    <xf numFmtId="0" fontId="2" fillId="0" borderId="0" xfId="0" applyFont="1" applyAlignment="1">
      <alignment horizontal="right"/>
    </xf>
    <xf numFmtId="2" fontId="2" fillId="0" borderId="0" xfId="0" applyNumberFormat="1" applyFont="1" applyAlignment="1">
      <alignment horizontal="center" vertical="center"/>
    </xf>
    <xf numFmtId="2" fontId="1" fillId="0" borderId="14" xfId="0" applyNumberFormat="1" applyFont="1" applyBorder="1" applyAlignment="1">
      <alignment horizontal="center" vertical="center"/>
    </xf>
    <xf numFmtId="0" fontId="1" fillId="0" borderId="0" xfId="0" applyFont="1" applyAlignment="1">
      <alignment wrapText="1"/>
    </xf>
    <xf numFmtId="0" fontId="1" fillId="0" borderId="0" xfId="0" applyFont="1" applyAlignment="1">
      <alignment horizontal="center" vertical="justify"/>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2" fontId="1" fillId="0" borderId="0" xfId="0" applyNumberFormat="1" applyFont="1"/>
    <xf numFmtId="0" fontId="2" fillId="0" borderId="31" xfId="0" applyFont="1" applyBorder="1" applyAlignment="1">
      <alignment horizontal="center"/>
    </xf>
    <xf numFmtId="0" fontId="1" fillId="0" borderId="0" xfId="0" applyFont="1" applyAlignment="1">
      <alignment vertical="center"/>
    </xf>
    <xf numFmtId="164" fontId="1" fillId="0" borderId="21"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4" fontId="2" fillId="0" borderId="10" xfId="0" applyNumberFormat="1" applyFont="1" applyBorder="1" applyAlignment="1">
      <alignment horizontal="center"/>
    </xf>
    <xf numFmtId="164" fontId="2" fillId="0" borderId="12" xfId="0" applyNumberFormat="1" applyFont="1" applyBorder="1" applyAlignment="1">
      <alignment horizontal="center"/>
    </xf>
    <xf numFmtId="164" fontId="1" fillId="0" borderId="0" xfId="0" applyNumberFormat="1" applyFont="1"/>
    <xf numFmtId="164" fontId="1" fillId="0" borderId="35" xfId="0" applyNumberFormat="1" applyFont="1" applyBorder="1" applyAlignment="1">
      <alignment horizontal="center"/>
    </xf>
    <xf numFmtId="164" fontId="1" fillId="0" borderId="5" xfId="0"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164" fontId="1" fillId="0" borderId="2" xfId="0" applyNumberFormat="1" applyFont="1" applyBorder="1" applyAlignment="1">
      <alignment horizontal="center" vertical="center"/>
    </xf>
    <xf numFmtId="164" fontId="1" fillId="0" borderId="21"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16" xfId="0" quotePrefix="1" applyNumberFormat="1" applyFont="1" applyBorder="1" applyAlignment="1">
      <alignment horizontal="center"/>
    </xf>
    <xf numFmtId="164" fontId="1" fillId="0" borderId="16" xfId="0" applyNumberFormat="1" applyFont="1" applyBorder="1" applyAlignment="1">
      <alignment horizontal="center"/>
    </xf>
    <xf numFmtId="0" fontId="2" fillId="0" borderId="34" xfId="0" applyFont="1" applyBorder="1" applyAlignment="1">
      <alignment horizontal="center" vertical="center" textRotation="90" wrapText="1"/>
    </xf>
    <xf numFmtId="165" fontId="1" fillId="0" borderId="2"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0" fontId="1" fillId="0" borderId="40" xfId="0" applyFont="1" applyBorder="1" applyAlignment="1">
      <alignment wrapText="1"/>
    </xf>
    <xf numFmtId="0" fontId="2" fillId="0" borderId="40" xfId="0" applyFont="1" applyBorder="1" applyAlignment="1">
      <alignment wrapText="1"/>
    </xf>
    <xf numFmtId="0" fontId="2" fillId="0" borderId="38" xfId="0" applyFont="1" applyBorder="1" applyAlignment="1">
      <alignment wrapText="1"/>
    </xf>
    <xf numFmtId="164" fontId="1" fillId="0" borderId="0" xfId="0" applyNumberFormat="1" applyFont="1" applyAlignment="1">
      <alignment horizontal="center" vertical="justify"/>
    </xf>
    <xf numFmtId="1" fontId="1"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xf>
    <xf numFmtId="0" fontId="5" fillId="0" borderId="6" xfId="1" applyFont="1" applyBorder="1" applyAlignment="1">
      <alignment wrapText="1"/>
    </xf>
    <xf numFmtId="0" fontId="1" fillId="0" borderId="0" xfId="0" applyFont="1" applyAlignment="1">
      <alignment horizontal="center"/>
    </xf>
    <xf numFmtId="0" fontId="1" fillId="0" borderId="0" xfId="0" applyFont="1" applyAlignment="1">
      <alignment vertical="justify"/>
    </xf>
    <xf numFmtId="9" fontId="1" fillId="0" borderId="39" xfId="0" applyNumberFormat="1" applyFont="1" applyBorder="1" applyAlignment="1"/>
    <xf numFmtId="9" fontId="1" fillId="0" borderId="0" xfId="0" applyNumberFormat="1" applyFont="1" applyAlignment="1"/>
    <xf numFmtId="9" fontId="1" fillId="0" borderId="0" xfId="0" applyNumberFormat="1" applyFont="1" applyAlignment="1">
      <alignment horizontal="right"/>
    </xf>
    <xf numFmtId="14" fontId="1" fillId="0" borderId="0" xfId="0" applyNumberFormat="1" applyFont="1" applyAlignment="1">
      <alignment horizontal="right"/>
    </xf>
    <xf numFmtId="14" fontId="1" fillId="0" borderId="0" xfId="0" applyNumberFormat="1" applyFont="1" applyAlignment="1"/>
    <xf numFmtId="165" fontId="1" fillId="0" borderId="1" xfId="0" applyNumberFormat="1" applyFont="1" applyBorder="1" applyAlignment="1"/>
    <xf numFmtId="1" fontId="1" fillId="0" borderId="0" xfId="0" applyNumberFormat="1" applyFont="1" applyAlignment="1"/>
    <xf numFmtId="0" fontId="1" fillId="0" borderId="6" xfId="0" applyFont="1" applyBorder="1" applyAlignment="1">
      <alignment wrapText="1"/>
    </xf>
    <xf numFmtId="0" fontId="1" fillId="0" borderId="0" xfId="0" applyFont="1" applyFill="1"/>
    <xf numFmtId="43" fontId="5" fillId="0" borderId="22" xfId="0" applyNumberFormat="1" applyFont="1" applyBorder="1" applyAlignment="1">
      <alignment horizontal="left" vertical="center" wrapText="1"/>
    </xf>
    <xf numFmtId="43" fontId="5" fillId="0" borderId="30" xfId="0" applyNumberFormat="1" applyFont="1" applyBorder="1" applyAlignment="1">
      <alignment horizontal="left" vertical="center" wrapText="1"/>
    </xf>
    <xf numFmtId="43" fontId="5" fillId="0" borderId="34" xfId="0" applyNumberFormat="1" applyFont="1" applyBorder="1" applyAlignment="1">
      <alignment horizontal="left" vertical="center" wrapText="1"/>
    </xf>
    <xf numFmtId="10" fontId="1" fillId="0" borderId="4" xfId="0" applyNumberFormat="1" applyFont="1" applyBorder="1" applyAlignment="1">
      <alignment horizontal="right" vertical="center"/>
    </xf>
    <xf numFmtId="10" fontId="11" fillId="0" borderId="7" xfId="0" applyNumberFormat="1" applyFont="1" applyBorder="1" applyAlignment="1">
      <alignment horizontal="right" vertical="center"/>
    </xf>
    <xf numFmtId="10" fontId="1" fillId="0" borderId="7" xfId="0" applyNumberFormat="1" applyFont="1" applyBorder="1" applyAlignment="1">
      <alignment horizontal="right" vertical="center"/>
    </xf>
    <xf numFmtId="4" fontId="1" fillId="0" borderId="4" xfId="0" applyNumberFormat="1" applyFont="1" applyBorder="1" applyAlignment="1">
      <alignment horizontal="right" vertical="center"/>
    </xf>
    <xf numFmtId="4" fontId="11" fillId="0" borderId="7" xfId="0" applyNumberFormat="1" applyFont="1" applyBorder="1" applyAlignment="1">
      <alignment horizontal="right" vertical="center"/>
    </xf>
    <xf numFmtId="4" fontId="1" fillId="0" borderId="7" xfId="0" applyNumberFormat="1" applyFont="1" applyBorder="1" applyAlignment="1">
      <alignment horizontal="right" vertical="center"/>
    </xf>
    <xf numFmtId="43" fontId="1" fillId="2" borderId="51" xfId="6" applyFont="1" applyFill="1" applyBorder="1" applyAlignment="1">
      <alignment horizontal="center" vertical="center" wrapText="1"/>
    </xf>
    <xf numFmtId="166" fontId="1" fillId="0" borderId="48" xfId="0" applyNumberFormat="1" applyFont="1" applyBorder="1" applyAlignment="1">
      <alignment horizontal="center" vertical="center" wrapText="1"/>
    </xf>
    <xf numFmtId="166" fontId="1" fillId="0" borderId="49" xfId="0" applyNumberFormat="1" applyFont="1" applyBorder="1" applyAlignment="1">
      <alignment horizontal="center" vertical="center" wrapText="1"/>
    </xf>
    <xf numFmtId="0" fontId="1" fillId="0" borderId="0" xfId="0" applyFont="1" applyFill="1" applyAlignment="1">
      <alignment vertical="center" wrapText="1"/>
    </xf>
    <xf numFmtId="43" fontId="5" fillId="0" borderId="30" xfId="0" applyNumberFormat="1" applyFont="1" applyFill="1" applyBorder="1" applyAlignment="1">
      <alignment horizontal="left" vertical="center"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xf>
    <xf numFmtId="0" fontId="1" fillId="0" borderId="0" xfId="0" applyFont="1" applyAlignment="1">
      <alignment horizontal="righ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2" fontId="1" fillId="0" borderId="0" xfId="0" applyNumberFormat="1" applyFont="1" applyAlignment="1">
      <alignment horizontal="center" vertical="center"/>
    </xf>
    <xf numFmtId="2" fontId="1" fillId="0" borderId="0" xfId="0" applyNumberFormat="1" applyFont="1" applyAlignment="1">
      <alignment vertical="center"/>
    </xf>
    <xf numFmtId="0" fontId="2" fillId="0" borderId="0" xfId="0" applyFont="1" applyAlignment="1">
      <alignment horizontal="right" vertical="center"/>
    </xf>
    <xf numFmtId="14" fontId="1" fillId="0" borderId="0" xfId="0" applyNumberFormat="1" applyFont="1" applyAlignment="1">
      <alignment horizontal="lef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165" fontId="1" fillId="0" borderId="5" xfId="0" applyNumberFormat="1" applyFont="1" applyBorder="1" applyAlignment="1">
      <alignment horizontal="center" vertical="center"/>
    </xf>
    <xf numFmtId="0" fontId="1" fillId="0" borderId="29" xfId="0" applyFont="1" applyBorder="1" applyAlignment="1">
      <alignment wrapText="1"/>
    </xf>
    <xf numFmtId="164" fontId="1" fillId="0" borderId="29" xfId="2" applyNumberFormat="1" applyFont="1" applyBorder="1" applyAlignment="1">
      <alignment horizontal="center" vertical="center"/>
    </xf>
    <xf numFmtId="164" fontId="2" fillId="0" borderId="30" xfId="2" applyNumberFormat="1" applyFont="1" applyBorder="1" applyAlignment="1">
      <alignment horizontal="center" vertical="center"/>
    </xf>
    <xf numFmtId="164" fontId="1" fillId="0" borderId="5" xfId="2" applyNumberFormat="1" applyFont="1" applyBorder="1" applyAlignment="1">
      <alignment horizontal="center" vertical="center"/>
    </xf>
    <xf numFmtId="9" fontId="1" fillId="0" borderId="0" xfId="0" applyNumberFormat="1" applyFont="1"/>
    <xf numFmtId="165" fontId="1" fillId="0" borderId="0" xfId="0" applyNumberFormat="1" applyFont="1" applyAlignment="1">
      <alignment vertical="center"/>
    </xf>
    <xf numFmtId="164" fontId="1" fillId="0" borderId="22"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0" fontId="2" fillId="0" borderId="34" xfId="0" applyFont="1" applyBorder="1" applyAlignment="1">
      <alignment horizontal="center" vertical="center" textRotation="90" wrapText="1"/>
    </xf>
    <xf numFmtId="0" fontId="1" fillId="0" borderId="42" xfId="0" applyFont="1" applyBorder="1" applyAlignment="1">
      <alignment horizontal="center" vertical="center" wrapText="1"/>
    </xf>
    <xf numFmtId="164" fontId="1" fillId="0" borderId="43" xfId="2" applyNumberFormat="1" applyFont="1" applyBorder="1" applyAlignment="1">
      <alignment horizontal="center" vertical="center"/>
    </xf>
    <xf numFmtId="164" fontId="2" fillId="0" borderId="44" xfId="2" applyNumberFormat="1" applyFont="1" applyBorder="1" applyAlignment="1">
      <alignment horizontal="center" vertical="center"/>
    </xf>
    <xf numFmtId="164" fontId="1" fillId="0" borderId="44" xfId="0" applyNumberFormat="1" applyFont="1" applyBorder="1" applyAlignment="1">
      <alignment horizontal="center" vertical="center" wrapText="1"/>
    </xf>
    <xf numFmtId="164" fontId="1" fillId="0" borderId="42" xfId="2" applyNumberFormat="1" applyFont="1" applyBorder="1" applyAlignment="1">
      <alignment horizontal="center" vertical="center"/>
    </xf>
    <xf numFmtId="164" fontId="2" fillId="0" borderId="10" xfId="3" applyNumberFormat="1" applyFont="1" applyBorder="1" applyAlignment="1">
      <alignment horizontal="center" vertical="center"/>
    </xf>
    <xf numFmtId="164" fontId="2" fillId="0" borderId="13" xfId="3" applyNumberFormat="1" applyFont="1" applyBorder="1" applyAlignment="1">
      <alignment horizontal="center" vertical="center"/>
    </xf>
    <xf numFmtId="164" fontId="2" fillId="0" borderId="14" xfId="3" applyNumberFormat="1" applyFont="1" applyBorder="1" applyAlignment="1">
      <alignment horizontal="center" vertical="center"/>
    </xf>
    <xf numFmtId="9" fontId="1" fillId="0" borderId="0" xfId="0" applyNumberFormat="1" applyFont="1" applyAlignment="1">
      <alignment horizontal="right"/>
    </xf>
    <xf numFmtId="14" fontId="1" fillId="0" borderId="0" xfId="0" applyNumberFormat="1" applyFont="1" applyAlignment="1">
      <alignment horizontal="right"/>
    </xf>
    <xf numFmtId="0" fontId="2" fillId="0" borderId="29" xfId="0" applyFont="1" applyBorder="1" applyAlignment="1">
      <alignment horizontal="left" vertical="center" wrapText="1"/>
    </xf>
    <xf numFmtId="0" fontId="1" fillId="0" borderId="29" xfId="0" applyFont="1" applyFill="1" applyBorder="1" applyAlignment="1">
      <alignment horizontal="center" vertical="center"/>
    </xf>
    <xf numFmtId="0" fontId="1" fillId="0" borderId="43"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pplyAlignment="1">
      <alignment horizontal="left" vertical="center" wrapText="1"/>
    </xf>
    <xf numFmtId="164" fontId="5" fillId="0" borderId="44" xfId="0" applyNumberFormat="1" applyFont="1" applyBorder="1" applyAlignment="1">
      <alignment horizontal="center" vertical="center" wrapText="1"/>
    </xf>
    <xf numFmtId="0" fontId="1" fillId="0" borderId="29" xfId="0" applyFont="1" applyBorder="1" applyAlignment="1">
      <alignment textRotation="90" wrapText="1"/>
    </xf>
    <xf numFmtId="4" fontId="11" fillId="0" borderId="29" xfId="0" applyNumberFormat="1" applyFont="1" applyBorder="1" applyAlignment="1">
      <alignment horizontal="right" vertical="center"/>
    </xf>
    <xf numFmtId="4" fontId="1" fillId="0" borderId="29" xfId="0" applyNumberFormat="1" applyFont="1" applyBorder="1" applyAlignment="1">
      <alignment horizontal="right" vertical="center"/>
    </xf>
    <xf numFmtId="0" fontId="5" fillId="0" borderId="29" xfId="0" applyFont="1" applyBorder="1" applyAlignment="1">
      <alignment horizontal="left" vertical="center" wrapText="1"/>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9" fillId="0" borderId="29" xfId="0" applyFont="1" applyBorder="1" applyAlignment="1">
      <alignment horizontal="left" vertical="center" wrapText="1"/>
    </xf>
    <xf numFmtId="0" fontId="5" fillId="0" borderId="43" xfId="0" applyFont="1" applyBorder="1" applyAlignment="1">
      <alignment horizontal="center" vertical="center"/>
    </xf>
    <xf numFmtId="0" fontId="5" fillId="0" borderId="43" xfId="0" applyFont="1" applyBorder="1" applyAlignment="1">
      <alignment horizontal="left" vertical="center" wrapText="1"/>
    </xf>
    <xf numFmtId="0" fontId="9" fillId="0" borderId="43" xfId="0" applyFont="1" applyBorder="1" applyAlignment="1">
      <alignment horizontal="left" vertical="center" wrapText="1"/>
    </xf>
    <xf numFmtId="164" fontId="1" fillId="0" borderId="2" xfId="2" applyNumberFormat="1" applyFont="1" applyBorder="1" applyAlignment="1">
      <alignment horizontal="center" vertical="center"/>
    </xf>
    <xf numFmtId="164" fontId="1" fillId="0" borderId="21" xfId="2" applyNumberFormat="1" applyFont="1" applyBorder="1" applyAlignment="1">
      <alignment horizontal="center" vertical="center"/>
    </xf>
    <xf numFmtId="164" fontId="2" fillId="0" borderId="22" xfId="2" applyNumberFormat="1" applyFont="1" applyBorder="1" applyAlignment="1">
      <alignment horizontal="center" vertical="center"/>
    </xf>
    <xf numFmtId="0" fontId="1" fillId="0" borderId="29" xfId="0" applyFont="1" applyBorder="1" applyAlignment="1">
      <alignment horizontal="center" vertical="center"/>
    </xf>
    <xf numFmtId="0" fontId="1" fillId="0" borderId="43" xfId="0" applyFont="1" applyBorder="1" applyAlignment="1">
      <alignment horizontal="center" vertical="center"/>
    </xf>
    <xf numFmtId="0" fontId="12" fillId="0" borderId="29" xfId="0" applyFont="1" applyBorder="1" applyAlignment="1">
      <alignment horizontal="left" vertical="center" wrapText="1"/>
    </xf>
    <xf numFmtId="0" fontId="12" fillId="0" borderId="29" xfId="0" applyFont="1" applyBorder="1" applyAlignment="1">
      <alignment horizontal="center" vertical="center"/>
    </xf>
    <xf numFmtId="0" fontId="1" fillId="0" borderId="29" xfId="0" applyFont="1" applyBorder="1" applyAlignment="1">
      <alignment horizontal="left" vertical="center" wrapText="1"/>
    </xf>
    <xf numFmtId="0" fontId="1" fillId="0" borderId="2" xfId="0" applyFont="1" applyBorder="1" applyAlignment="1">
      <alignment horizontal="center" vertical="center" wrapText="1"/>
    </xf>
    <xf numFmtId="4" fontId="5" fillId="0" borderId="30" xfId="0" applyNumberFormat="1" applyFont="1" applyBorder="1" applyAlignment="1">
      <alignment horizontal="center" vertical="center"/>
    </xf>
    <xf numFmtId="0" fontId="5" fillId="0" borderId="33" xfId="0" applyFont="1" applyBorder="1" applyAlignment="1">
      <alignment horizontal="center" vertical="center"/>
    </xf>
    <xf numFmtId="0" fontId="9" fillId="0" borderId="21" xfId="0" applyFont="1" applyBorder="1" applyAlignment="1">
      <alignment horizontal="left" vertical="center" wrapText="1"/>
    </xf>
    <xf numFmtId="0" fontId="5" fillId="0" borderId="21" xfId="0" applyFont="1" applyBorder="1" applyAlignment="1">
      <alignment horizontal="center" vertical="center"/>
    </xf>
    <xf numFmtId="4" fontId="5" fillId="0" borderId="22" xfId="0" applyNumberFormat="1" applyFont="1" applyBorder="1" applyAlignment="1">
      <alignment horizontal="right" vertical="center"/>
    </xf>
    <xf numFmtId="0" fontId="5" fillId="0" borderId="33" xfId="0" applyFont="1" applyBorder="1" applyAlignment="1">
      <alignment horizontal="left" vertical="center" wrapText="1"/>
    </xf>
    <xf numFmtId="4" fontId="5" fillId="2" borderId="44" xfId="0" applyNumberFormat="1" applyFont="1" applyFill="1" applyBorder="1" applyAlignment="1">
      <alignment horizontal="center" vertical="center"/>
    </xf>
    <xf numFmtId="4" fontId="5" fillId="0" borderId="44" xfId="0" applyNumberFormat="1" applyFont="1" applyBorder="1" applyAlignment="1">
      <alignment horizontal="center" vertical="center"/>
    </xf>
    <xf numFmtId="0" fontId="2" fillId="0" borderId="21" xfId="0" applyFont="1" applyFill="1" applyBorder="1" applyAlignment="1">
      <alignment horizontal="left" vertical="center" wrapText="1"/>
    </xf>
    <xf numFmtId="2" fontId="1" fillId="0" borderId="30" xfId="4" applyNumberFormat="1" applyFont="1" applyBorder="1" applyAlignment="1">
      <alignment horizontal="center" vertical="center"/>
    </xf>
    <xf numFmtId="0" fontId="5" fillId="0" borderId="21" xfId="0" applyFont="1" applyBorder="1" applyAlignment="1">
      <alignment horizontal="left" vertical="center" wrapText="1"/>
    </xf>
    <xf numFmtId="0" fontId="5" fillId="0" borderId="2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left" vertical="center" wrapText="1"/>
    </xf>
    <xf numFmtId="0" fontId="9" fillId="0" borderId="29" xfId="0" applyFont="1" applyFill="1" applyBorder="1" applyAlignment="1">
      <alignment horizontal="left" vertical="center" wrapText="1"/>
    </xf>
    <xf numFmtId="164" fontId="9" fillId="0" borderId="29" xfId="0" applyNumberFormat="1" applyFont="1" applyFill="1" applyBorder="1" applyAlignment="1">
      <alignment vertical="top" wrapText="1"/>
    </xf>
    <xf numFmtId="0" fontId="1" fillId="0" borderId="21" xfId="0" applyFont="1" applyFill="1" applyBorder="1" applyAlignment="1">
      <alignment horizontal="center" vertical="center"/>
    </xf>
    <xf numFmtId="0" fontId="1" fillId="0" borderId="27" xfId="0" applyFont="1" applyFill="1" applyBorder="1" applyAlignment="1">
      <alignment horizontal="right"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33" xfId="0" applyFont="1" applyBorder="1" applyAlignment="1">
      <alignment horizontal="center" vertical="center"/>
    </xf>
    <xf numFmtId="0" fontId="2" fillId="0" borderId="21" xfId="0" applyFont="1" applyBorder="1" applyAlignment="1">
      <alignment horizontal="left" vertical="center" wrapText="1"/>
    </xf>
    <xf numFmtId="4" fontId="11" fillId="0" borderId="50" xfId="0" applyNumberFormat="1" applyFont="1" applyBorder="1" applyAlignment="1">
      <alignment horizontal="right" vertical="center"/>
    </xf>
    <xf numFmtId="4" fontId="1" fillId="0" borderId="50" xfId="0" applyNumberFormat="1" applyFont="1" applyBorder="1" applyAlignment="1">
      <alignment horizontal="right" vertical="center"/>
    </xf>
    <xf numFmtId="0" fontId="5" fillId="0" borderId="2" xfId="0" applyFont="1" applyBorder="1" applyAlignment="1">
      <alignment horizontal="center" vertical="center" wrapText="1"/>
    </xf>
    <xf numFmtId="4" fontId="5" fillId="0" borderId="50" xfId="0" applyNumberFormat="1" applyFont="1" applyBorder="1" applyAlignment="1">
      <alignment horizontal="center" vertical="center"/>
    </xf>
    <xf numFmtId="4" fontId="5" fillId="0" borderId="29" xfId="0" applyNumberFormat="1" applyFont="1" applyBorder="1" applyAlignment="1">
      <alignment horizontal="center" vertical="center"/>
    </xf>
    <xf numFmtId="164" fontId="5" fillId="0" borderId="29" xfId="2" applyNumberFormat="1" applyFont="1" applyBorder="1" applyAlignment="1">
      <alignment horizontal="center" vertical="center"/>
    </xf>
    <xf numFmtId="164" fontId="9" fillId="0" borderId="30" xfId="2" applyNumberFormat="1" applyFont="1" applyBorder="1" applyAlignment="1">
      <alignment horizontal="center" vertical="center"/>
    </xf>
    <xf numFmtId="164" fontId="5" fillId="0" borderId="5" xfId="2"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42" xfId="0" applyFont="1" applyBorder="1" applyAlignment="1">
      <alignment horizontal="center" vertical="center" wrapText="1"/>
    </xf>
    <xf numFmtId="165" fontId="5" fillId="0" borderId="32" xfId="0" applyNumberFormat="1" applyFont="1" applyBorder="1" applyAlignment="1">
      <alignment horizontal="center" vertical="center"/>
    </xf>
    <xf numFmtId="164" fontId="5" fillId="0" borderId="42" xfId="2" applyNumberFormat="1" applyFont="1" applyBorder="1" applyAlignment="1">
      <alignment horizontal="center" vertical="center"/>
    </xf>
    <xf numFmtId="164" fontId="5" fillId="0" borderId="43" xfId="2" applyNumberFormat="1" applyFont="1" applyBorder="1" applyAlignment="1">
      <alignment horizontal="center" vertical="center"/>
    </xf>
    <xf numFmtId="0" fontId="5" fillId="0" borderId="29" xfId="0" applyFont="1" applyBorder="1" applyAlignment="1">
      <alignment wrapText="1"/>
    </xf>
    <xf numFmtId="164" fontId="5" fillId="0" borderId="29" xfId="0" applyNumberFormat="1" applyFont="1" applyBorder="1" applyAlignment="1">
      <alignment vertical="top" wrapText="1"/>
    </xf>
    <xf numFmtId="164" fontId="5" fillId="0" borderId="29" xfId="0" applyNumberFormat="1" applyFont="1" applyBorder="1" applyAlignment="1">
      <alignment horizontal="center" vertical="center" wrapText="1"/>
    </xf>
    <xf numFmtId="164" fontId="9" fillId="0" borderId="10" xfId="3" applyNumberFormat="1" applyFont="1" applyBorder="1" applyAlignment="1">
      <alignment horizontal="center" vertical="center"/>
    </xf>
    <xf numFmtId="164" fontId="9" fillId="0" borderId="13" xfId="3" applyNumberFormat="1" applyFont="1" applyBorder="1" applyAlignment="1">
      <alignment horizontal="center" vertical="center"/>
    </xf>
    <xf numFmtId="164" fontId="9" fillId="0" borderId="14" xfId="3" applyNumberFormat="1" applyFont="1" applyBorder="1" applyAlignment="1">
      <alignment horizontal="center" vertical="center"/>
    </xf>
    <xf numFmtId="4" fontId="5" fillId="0" borderId="22" xfId="0" applyNumberFormat="1" applyFont="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center" vertical="center"/>
    </xf>
    <xf numFmtId="4" fontId="5" fillId="0" borderId="34" xfId="0" applyNumberFormat="1" applyFont="1" applyFill="1" applyBorder="1" applyAlignment="1">
      <alignment horizontal="center" vertical="center"/>
    </xf>
    <xf numFmtId="4" fontId="5" fillId="0" borderId="50" xfId="0" applyNumberFormat="1" applyFont="1" applyFill="1" applyBorder="1" applyAlignment="1">
      <alignment horizontal="center" vertical="center"/>
    </xf>
    <xf numFmtId="4" fontId="5" fillId="0" borderId="29" xfId="0" applyNumberFormat="1" applyFont="1" applyFill="1" applyBorder="1" applyAlignment="1">
      <alignment horizontal="center" vertical="center"/>
    </xf>
    <xf numFmtId="0" fontId="9" fillId="0" borderId="21" xfId="0" applyFont="1" applyFill="1" applyBorder="1" applyAlignment="1">
      <alignment horizontal="left" vertical="center" wrapText="1"/>
    </xf>
    <xf numFmtId="0" fontId="5" fillId="0" borderId="21" xfId="0" applyFont="1" applyFill="1" applyBorder="1" applyAlignment="1">
      <alignment horizontal="center" vertical="center"/>
    </xf>
    <xf numFmtId="164" fontId="5" fillId="0" borderId="22" xfId="0" applyNumberFormat="1" applyFont="1" applyBorder="1" applyAlignment="1">
      <alignment horizontal="center" vertical="center" wrapText="1"/>
    </xf>
    <xf numFmtId="164" fontId="5" fillId="0" borderId="2" xfId="2" applyNumberFormat="1" applyFont="1" applyBorder="1" applyAlignment="1">
      <alignment horizontal="center" vertical="center"/>
    </xf>
    <xf numFmtId="164" fontId="5" fillId="0" borderId="21" xfId="2" applyNumberFormat="1" applyFont="1" applyBorder="1" applyAlignment="1">
      <alignment horizontal="center" vertical="center"/>
    </xf>
    <xf numFmtId="164" fontId="9" fillId="0" borderId="22" xfId="2" applyNumberFormat="1" applyFont="1" applyBorder="1" applyAlignment="1">
      <alignment horizontal="center" vertical="center"/>
    </xf>
    <xf numFmtId="164" fontId="9" fillId="0" borderId="44" xfId="2" applyNumberFormat="1" applyFont="1" applyBorder="1" applyAlignment="1">
      <alignment horizontal="center" vertical="center"/>
    </xf>
    <xf numFmtId="4" fontId="5" fillId="0" borderId="5" xfId="0" applyNumberFormat="1" applyFont="1" applyBorder="1" applyAlignment="1">
      <alignment horizontal="center" vertical="center"/>
    </xf>
    <xf numFmtId="0" fontId="9" fillId="0" borderId="0" xfId="0" applyFont="1" applyFill="1" applyBorder="1" applyAlignment="1">
      <alignment vertical="center"/>
    </xf>
    <xf numFmtId="0" fontId="5" fillId="0" borderId="29" xfId="0" applyFont="1" applyBorder="1" applyAlignment="1">
      <alignment vertical="center" textRotation="90" wrapText="1"/>
    </xf>
    <xf numFmtId="0" fontId="1" fillId="0" borderId="27" xfId="0" applyNumberFormat="1" applyFont="1" applyFill="1" applyBorder="1" applyAlignment="1" applyProtection="1">
      <alignment vertical="center" wrapText="1"/>
    </xf>
    <xf numFmtId="4" fontId="1" fillId="0" borderId="29" xfId="0" applyNumberFormat="1" applyFont="1" applyBorder="1" applyAlignment="1">
      <alignment horizontal="center" vertical="center"/>
    </xf>
    <xf numFmtId="4" fontId="1" fillId="0" borderId="5" xfId="0" applyNumberFormat="1" applyFont="1" applyBorder="1" applyAlignment="1">
      <alignment horizontal="center" vertical="center"/>
    </xf>
    <xf numFmtId="0" fontId="2" fillId="0" borderId="27" xfId="0" applyFont="1" applyBorder="1" applyAlignment="1">
      <alignment horizontal="left" vertical="center" wrapText="1"/>
    </xf>
    <xf numFmtId="0" fontId="2" fillId="0" borderId="27" xfId="0" applyNumberFormat="1" applyFont="1" applyFill="1" applyBorder="1" applyAlignment="1" applyProtection="1">
      <alignment vertical="center" wrapText="1"/>
    </xf>
    <xf numFmtId="0" fontId="2" fillId="0" borderId="29" xfId="0" quotePrefix="1" applyNumberFormat="1" applyFont="1" applyFill="1" applyBorder="1" applyAlignment="1" applyProtection="1">
      <alignment horizontal="left" vertical="center" wrapText="1"/>
    </xf>
    <xf numFmtId="164" fontId="9" fillId="0" borderId="21" xfId="0" applyNumberFormat="1" applyFont="1" applyBorder="1" applyAlignment="1">
      <alignment horizontal="center" vertical="center" wrapText="1"/>
    </xf>
    <xf numFmtId="0" fontId="5" fillId="0" borderId="29" xfId="0" applyFont="1" applyFill="1" applyBorder="1" applyAlignment="1">
      <alignment horizontal="center" vertical="center" textRotation="90"/>
    </xf>
    <xf numFmtId="0" fontId="5" fillId="0" borderId="43" xfId="0" applyFont="1" applyBorder="1" applyAlignment="1">
      <alignment horizontal="center" vertical="center" textRotation="90" wrapText="1"/>
    </xf>
    <xf numFmtId="164" fontId="5" fillId="0" borderId="29" xfId="0" applyNumberFormat="1" applyFont="1" applyFill="1" applyBorder="1" applyAlignment="1">
      <alignment vertical="top" wrapText="1"/>
    </xf>
    <xf numFmtId="0" fontId="5" fillId="0" borderId="5" xfId="0" applyFont="1" applyBorder="1" applyAlignment="1">
      <alignment horizontal="center" vertical="center" wrapText="1"/>
    </xf>
    <xf numFmtId="4" fontId="5" fillId="0" borderId="5" xfId="0" applyNumberFormat="1" applyFont="1" applyBorder="1" applyAlignment="1">
      <alignment horizontal="right" vertical="center"/>
    </xf>
    <xf numFmtId="4" fontId="5" fillId="0" borderId="29" xfId="0" applyNumberFormat="1" applyFont="1" applyBorder="1" applyAlignment="1">
      <alignment horizontal="right" vertical="center"/>
    </xf>
    <xf numFmtId="0" fontId="5" fillId="0" borderId="21" xfId="0" applyFont="1" applyBorder="1" applyAlignment="1">
      <alignment vertical="center" textRotation="90" wrapText="1"/>
    </xf>
    <xf numFmtId="164" fontId="9" fillId="0" borderId="21" xfId="0" applyNumberFormat="1" applyFont="1" applyBorder="1" applyAlignment="1">
      <alignment vertical="top" wrapText="1"/>
    </xf>
    <xf numFmtId="164" fontId="9" fillId="0" borderId="29" xfId="0" applyNumberFormat="1" applyFont="1" applyBorder="1" applyAlignment="1">
      <alignment vertical="top" wrapText="1"/>
    </xf>
    <xf numFmtId="164" fontId="5" fillId="0" borderId="29" xfId="0" applyNumberFormat="1" applyFont="1" applyFill="1" applyBorder="1" applyAlignment="1">
      <alignment horizontal="center" vertical="center" wrapText="1"/>
    </xf>
    <xf numFmtId="0" fontId="5" fillId="0" borderId="45" xfId="0" applyFont="1" applyBorder="1" applyAlignment="1">
      <alignment horizontal="center" vertical="center" wrapText="1"/>
    </xf>
    <xf numFmtId="164" fontId="5" fillId="0" borderId="20" xfId="2" applyNumberFormat="1" applyFont="1" applyBorder="1" applyAlignment="1">
      <alignment horizontal="center" vertical="center"/>
    </xf>
    <xf numFmtId="0" fontId="1" fillId="0" borderId="30" xfId="0" applyFont="1" applyBorder="1" applyAlignment="1">
      <alignment horizontal="center" vertical="center"/>
    </xf>
    <xf numFmtId="4" fontId="1" fillId="0" borderId="50" xfId="0" applyNumberFormat="1" applyFont="1" applyBorder="1" applyAlignment="1">
      <alignment horizontal="center" vertical="center"/>
    </xf>
    <xf numFmtId="0" fontId="1" fillId="0" borderId="5" xfId="0" applyFont="1" applyBorder="1" applyAlignment="1">
      <alignment horizontal="center" vertical="center"/>
    </xf>
    <xf numFmtId="0" fontId="1" fillId="0" borderId="33" xfId="0" applyFont="1" applyBorder="1" applyAlignment="1">
      <alignment horizontal="left" vertical="center" wrapText="1"/>
    </xf>
    <xf numFmtId="0" fontId="1" fillId="0" borderId="34" xfId="0" applyFont="1" applyBorder="1" applyAlignment="1">
      <alignment horizontal="center" vertical="center"/>
    </xf>
    <xf numFmtId="4" fontId="1" fillId="0" borderId="22" xfId="0" applyNumberFormat="1" applyFont="1" applyBorder="1" applyAlignment="1">
      <alignment horizontal="right" vertical="center"/>
    </xf>
    <xf numFmtId="0" fontId="1" fillId="0" borderId="32" xfId="0" applyFont="1" applyBorder="1" applyAlignment="1">
      <alignment horizontal="center" vertical="center"/>
    </xf>
    <xf numFmtId="0" fontId="1" fillId="0" borderId="27" xfId="0" applyFont="1" applyFill="1" applyBorder="1" applyAlignment="1">
      <alignment vertical="center" wrapText="1"/>
    </xf>
    <xf numFmtId="1" fontId="1" fillId="0" borderId="28" xfId="4" applyNumberFormat="1" applyFont="1" applyFill="1" applyBorder="1" applyAlignment="1">
      <alignment horizontal="center" vertical="center"/>
    </xf>
    <xf numFmtId="0" fontId="5" fillId="0" borderId="0" xfId="0" applyFont="1" applyFill="1" applyBorder="1" applyAlignment="1">
      <alignment horizontal="center" vertical="center"/>
    </xf>
    <xf numFmtId="0" fontId="1" fillId="0" borderId="29" xfId="0" quotePrefix="1" applyFont="1" applyFill="1" applyBorder="1" applyAlignment="1">
      <alignment horizontal="right" vertical="center" wrapText="1"/>
    </xf>
    <xf numFmtId="2" fontId="1" fillId="0" borderId="30" xfId="4" applyNumberFormat="1" applyFont="1" applyFill="1" applyBorder="1" applyAlignment="1">
      <alignment horizontal="center" vertical="center"/>
    </xf>
    <xf numFmtId="4" fontId="5" fillId="0" borderId="30" xfId="0" applyNumberFormat="1" applyFont="1" applyFill="1" applyBorder="1" applyAlignment="1">
      <alignment horizontal="center" vertical="center"/>
    </xf>
    <xf numFmtId="164" fontId="1" fillId="0" borderId="44"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1" fontId="1" fillId="0" borderId="30" xfId="4" applyNumberFormat="1" applyFont="1" applyFill="1" applyBorder="1" applyAlignment="1">
      <alignment horizontal="center" vertical="center"/>
    </xf>
    <xf numFmtId="165" fontId="1" fillId="0" borderId="44" xfId="0" applyNumberFormat="1" applyFont="1" applyFill="1" applyBorder="1" applyAlignment="1">
      <alignment horizontal="center" vertical="center" wrapText="1"/>
    </xf>
    <xf numFmtId="4" fontId="5" fillId="0" borderId="29" xfId="0" applyNumberFormat="1" applyFont="1" applyFill="1" applyBorder="1" applyAlignment="1">
      <alignment horizontal="right" vertical="center"/>
    </xf>
    <xf numFmtId="164" fontId="5" fillId="0" borderId="29" xfId="2" applyNumberFormat="1" applyFont="1" applyFill="1" applyBorder="1" applyAlignment="1">
      <alignment horizontal="center" vertical="center"/>
    </xf>
    <xf numFmtId="164" fontId="9" fillId="0" borderId="30" xfId="2" applyNumberFormat="1" applyFont="1" applyFill="1" applyBorder="1" applyAlignment="1">
      <alignment horizontal="center" vertical="center"/>
    </xf>
    <xf numFmtId="164" fontId="5" fillId="0" borderId="5" xfId="2" applyNumberFormat="1" applyFont="1" applyFill="1" applyBorder="1" applyAlignment="1">
      <alignment horizontal="center" vertical="center"/>
    </xf>
    <xf numFmtId="164" fontId="5" fillId="0" borderId="44" xfId="0" applyNumberFormat="1" applyFont="1" applyFill="1" applyBorder="1" applyAlignment="1">
      <alignment horizontal="center" vertical="center" wrapText="1"/>
    </xf>
    <xf numFmtId="4" fontId="5" fillId="0" borderId="5" xfId="0" applyNumberFormat="1" applyFont="1" applyFill="1" applyBorder="1" applyAlignment="1">
      <alignment horizontal="right" vertical="center"/>
    </xf>
    <xf numFmtId="0" fontId="1" fillId="0" borderId="29" xfId="0" applyFont="1" applyFill="1" applyBorder="1" applyAlignment="1">
      <alignment horizontal="left" vertical="center" wrapText="1"/>
    </xf>
    <xf numFmtId="0" fontId="3" fillId="0" borderId="29" xfId="0" applyFont="1" applyBorder="1" applyAlignment="1">
      <alignment horizontal="left" vertical="center" wrapText="1"/>
    </xf>
    <xf numFmtId="0" fontId="14" fillId="0" borderId="29" xfId="0" applyFont="1" applyBorder="1" applyAlignment="1">
      <alignment horizontal="center" vertical="center"/>
    </xf>
    <xf numFmtId="1" fontId="14" fillId="0" borderId="29" xfId="0" applyNumberFormat="1" applyFont="1" applyBorder="1" applyAlignment="1">
      <alignment horizontal="center" vertical="center"/>
    </xf>
    <xf numFmtId="0" fontId="15" fillId="0" borderId="29" xfId="0" applyFont="1" applyBorder="1" applyAlignment="1">
      <alignment horizontal="left" vertical="center" wrapText="1"/>
    </xf>
    <xf numFmtId="0" fontId="3" fillId="0" borderId="29" xfId="0" applyFont="1" applyBorder="1" applyAlignment="1">
      <alignment horizontal="left" vertical="top" wrapText="1"/>
    </xf>
    <xf numFmtId="0" fontId="1" fillId="0" borderId="8"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9" fontId="1" fillId="0" borderId="39" xfId="0" applyNumberFormat="1" applyFont="1" applyBorder="1"/>
    <xf numFmtId="165" fontId="1" fillId="0" borderId="1" xfId="0" applyNumberFormat="1" applyFont="1" applyBorder="1"/>
    <xf numFmtId="164" fontId="1" fillId="0" borderId="20" xfId="2" applyNumberFormat="1" applyFont="1" applyBorder="1" applyAlignment="1">
      <alignment horizontal="center" vertical="center"/>
    </xf>
    <xf numFmtId="0" fontId="2" fillId="0" borderId="28" xfId="0" applyFont="1" applyBorder="1" applyAlignment="1">
      <alignment horizontal="center" vertical="center" textRotation="90" wrapText="1"/>
    </xf>
    <xf numFmtId="165" fontId="5" fillId="0" borderId="2" xfId="0" applyNumberFormat="1" applyFont="1" applyBorder="1" applyAlignment="1">
      <alignment horizontal="center" vertical="center"/>
    </xf>
    <xf numFmtId="4" fontId="5" fillId="0" borderId="2" xfId="0" applyNumberFormat="1" applyFont="1" applyBorder="1" applyAlignment="1">
      <alignment horizontal="right" vertical="center"/>
    </xf>
    <xf numFmtId="4" fontId="5" fillId="0" borderId="21" xfId="0" applyNumberFormat="1" applyFont="1" applyBorder="1" applyAlignment="1">
      <alignment horizontal="right" vertical="center"/>
    </xf>
    <xf numFmtId="4" fontId="9" fillId="0" borderId="22" xfId="0" applyNumberFormat="1" applyFont="1" applyBorder="1" applyAlignment="1">
      <alignment horizontal="right" vertical="center"/>
    </xf>
    <xf numFmtId="4" fontId="9" fillId="0" borderId="22" xfId="5" applyNumberFormat="1" applyFont="1" applyBorder="1" applyAlignment="1">
      <alignment horizontal="center" vertical="center" wrapText="1"/>
    </xf>
    <xf numFmtId="0" fontId="1" fillId="0" borderId="5" xfId="0" applyFont="1" applyBorder="1" applyAlignment="1">
      <alignment horizontal="center" vertical="center" wrapText="1"/>
    </xf>
    <xf numFmtId="0" fontId="5" fillId="0" borderId="29" xfId="0" applyFont="1" applyBorder="1" applyAlignment="1">
      <alignment horizontal="center" vertical="center" textRotation="90" wrapText="1"/>
    </xf>
    <xf numFmtId="0" fontId="5" fillId="0" borderId="33" xfId="0" applyFont="1" applyBorder="1" applyAlignment="1">
      <alignment horizontal="center" vertical="center" textRotation="90"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64" fontId="1" fillId="0" borderId="52" xfId="2" applyNumberFormat="1" applyFont="1" applyBorder="1" applyAlignment="1">
      <alignment horizontal="center" vertical="center"/>
    </xf>
    <xf numFmtId="1" fontId="5" fillId="0" borderId="30" xfId="4" applyNumberFormat="1" applyFont="1" applyFill="1" applyBorder="1" applyAlignment="1">
      <alignment horizontal="center" vertical="center"/>
    </xf>
    <xf numFmtId="1" fontId="5" fillId="0" borderId="30" xfId="4" applyNumberFormat="1" applyFont="1" applyBorder="1" applyAlignment="1">
      <alignment horizontal="center" vertical="center"/>
    </xf>
    <xf numFmtId="0" fontId="1" fillId="0" borderId="32" xfId="0" applyFont="1" applyBorder="1" applyAlignment="1">
      <alignment horizontal="center" vertical="center" wrapText="1"/>
    </xf>
    <xf numFmtId="164" fontId="1" fillId="0" borderId="34" xfId="0" applyNumberFormat="1" applyFont="1" applyBorder="1" applyAlignment="1">
      <alignment horizontal="center" vertical="center" wrapText="1"/>
    </xf>
    <xf numFmtId="4" fontId="12" fillId="0" borderId="30" xfId="0" applyNumberFormat="1" applyFont="1" applyFill="1" applyBorder="1" applyAlignment="1">
      <alignment horizontal="center" vertical="center"/>
    </xf>
    <xf numFmtId="2" fontId="5" fillId="0" borderId="30" xfId="4" applyNumberFormat="1" applyFont="1" applyFill="1" applyBorder="1" applyAlignment="1">
      <alignment horizontal="center" vertical="center"/>
    </xf>
    <xf numFmtId="0" fontId="3" fillId="0" borderId="30" xfId="0" applyFont="1" applyBorder="1" applyAlignment="1">
      <alignment horizontal="center" vertical="center"/>
    </xf>
    <xf numFmtId="0" fontId="14" fillId="0" borderId="30" xfId="0" applyFont="1" applyBorder="1" applyAlignment="1">
      <alignment horizontal="center" vertical="center"/>
    </xf>
    <xf numFmtId="1" fontId="14" fillId="0" borderId="30" xfId="0" applyNumberFormat="1" applyFont="1" applyBorder="1" applyAlignment="1">
      <alignment horizontal="center" vertical="center"/>
    </xf>
    <xf numFmtId="0" fontId="1" fillId="0" borderId="45" xfId="0" applyFont="1" applyBorder="1" applyAlignment="1">
      <alignment horizontal="center" vertical="center" wrapText="1"/>
    </xf>
    <xf numFmtId="0" fontId="3" fillId="0" borderId="33" xfId="0" applyFont="1" applyBorder="1" applyAlignment="1">
      <alignment horizontal="left" vertical="center" wrapText="1"/>
    </xf>
    <xf numFmtId="1" fontId="14" fillId="0" borderId="33" xfId="0" applyNumberFormat="1" applyFont="1" applyBorder="1" applyAlignment="1">
      <alignment horizontal="center" vertical="center"/>
    </xf>
    <xf numFmtId="1" fontId="14" fillId="0" borderId="34" xfId="0" applyNumberFormat="1" applyFont="1" applyBorder="1" applyAlignment="1">
      <alignment horizontal="center" vertical="center"/>
    </xf>
    <xf numFmtId="0" fontId="1" fillId="0" borderId="0" xfId="0" applyFont="1" applyAlignment="1">
      <alignment horizontal="right"/>
    </xf>
    <xf numFmtId="0" fontId="1"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3" fillId="0" borderId="29" xfId="0" applyFont="1" applyBorder="1" applyAlignment="1">
      <alignment horizontal="center" vertical="center"/>
    </xf>
    <xf numFmtId="4" fontId="3" fillId="0" borderId="29" xfId="0" applyNumberFormat="1" applyFont="1" applyBorder="1" applyAlignment="1">
      <alignment horizontal="right" vertical="center"/>
    </xf>
    <xf numFmtId="0" fontId="3" fillId="0" borderId="29"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3" fillId="0" borderId="29" xfId="0" applyFont="1" applyFill="1" applyBorder="1" applyAlignment="1">
      <alignment horizontal="center" vertical="center"/>
    </xf>
    <xf numFmtId="1" fontId="3" fillId="0" borderId="29" xfId="0" applyNumberFormat="1" applyFont="1" applyBorder="1" applyAlignment="1">
      <alignment horizontal="center" vertical="center"/>
    </xf>
    <xf numFmtId="1" fontId="3" fillId="0" borderId="29" xfId="0" applyNumberFormat="1" applyFont="1" applyFill="1" applyBorder="1" applyAlignment="1">
      <alignment horizontal="center" vertical="center"/>
    </xf>
    <xf numFmtId="4" fontId="16" fillId="0" borderId="5" xfId="0" applyNumberFormat="1" applyFont="1" applyBorder="1" applyAlignment="1">
      <alignment horizontal="right" vertical="center"/>
    </xf>
    <xf numFmtId="4" fontId="16" fillId="0" borderId="29" xfId="0" applyNumberFormat="1" applyFont="1" applyBorder="1" applyAlignment="1">
      <alignment horizontal="right" vertical="center"/>
    </xf>
    <xf numFmtId="0" fontId="3" fillId="0" borderId="29" xfId="0" applyFont="1" applyBorder="1" applyAlignment="1">
      <alignment vertical="center" wrapText="1"/>
    </xf>
    <xf numFmtId="0" fontId="3" fillId="0" borderId="29" xfId="0" applyFont="1" applyBorder="1" applyAlignment="1">
      <alignment vertical="center"/>
    </xf>
    <xf numFmtId="0" fontId="3" fillId="0" borderId="29" xfId="0" applyFont="1" applyBorder="1" applyAlignment="1">
      <alignment horizontal="center"/>
    </xf>
    <xf numFmtId="0" fontId="17" fillId="0" borderId="29" xfId="0" applyFont="1" applyBorder="1" applyAlignment="1">
      <alignment horizontal="center" vertical="center"/>
    </xf>
    <xf numFmtId="0" fontId="3" fillId="0" borderId="29" xfId="0" applyFont="1" applyBorder="1" applyAlignment="1">
      <alignment horizontal="left" vertical="center"/>
    </xf>
    <xf numFmtId="4" fontId="16" fillId="0" borderId="32" xfId="0" applyNumberFormat="1" applyFont="1" applyBorder="1" applyAlignment="1">
      <alignment horizontal="right" vertical="center"/>
    </xf>
    <xf numFmtId="164" fontId="1" fillId="0" borderId="33" xfId="2" applyNumberFormat="1" applyFont="1" applyBorder="1" applyAlignment="1">
      <alignment horizontal="center" vertical="center"/>
    </xf>
    <xf numFmtId="4" fontId="16" fillId="0" borderId="33" xfId="0" applyNumberFormat="1" applyFont="1" applyBorder="1" applyAlignment="1">
      <alignment horizontal="right" vertical="center"/>
    </xf>
    <xf numFmtId="164" fontId="2" fillId="0" borderId="34" xfId="2" applyNumberFormat="1" applyFont="1" applyBorder="1" applyAlignment="1">
      <alignment horizontal="center" vertical="center"/>
    </xf>
    <xf numFmtId="164" fontId="1" fillId="0" borderId="50" xfId="2" applyNumberFormat="1" applyFont="1" applyBorder="1" applyAlignment="1">
      <alignment horizontal="center" vertical="center"/>
    </xf>
    <xf numFmtId="0" fontId="3" fillId="0" borderId="32"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15" fillId="0" borderId="34" xfId="0" applyFont="1" applyBorder="1" applyAlignment="1">
      <alignment horizontal="center" vertical="center" textRotation="90" wrapText="1"/>
    </xf>
    <xf numFmtId="0" fontId="3" fillId="0" borderId="2" xfId="0" applyFont="1" applyBorder="1" applyAlignment="1">
      <alignment horizontal="center" vertical="center" wrapText="1"/>
    </xf>
    <xf numFmtId="164" fontId="3" fillId="0" borderId="20" xfId="2" applyNumberFormat="1" applyFont="1" applyBorder="1" applyAlignment="1">
      <alignment horizontal="center" vertical="center"/>
    </xf>
    <xf numFmtId="164" fontId="3" fillId="0" borderId="21" xfId="2" applyNumberFormat="1" applyFont="1" applyBorder="1" applyAlignment="1">
      <alignment horizontal="center" vertical="center"/>
    </xf>
    <xf numFmtId="164" fontId="15" fillId="0" borderId="22" xfId="2" applyNumberFormat="1" applyFont="1" applyBorder="1" applyAlignment="1">
      <alignment horizontal="center" vertical="center"/>
    </xf>
    <xf numFmtId="164" fontId="3" fillId="0" borderId="2" xfId="2" applyNumberFormat="1" applyFont="1" applyBorder="1" applyAlignment="1">
      <alignment horizontal="center" vertical="center"/>
    </xf>
    <xf numFmtId="0" fontId="3" fillId="0" borderId="42" xfId="0" applyFont="1" applyBorder="1" applyAlignment="1">
      <alignment horizontal="center" vertical="center" wrapText="1"/>
    </xf>
    <xf numFmtId="164" fontId="15" fillId="0" borderId="10" xfId="3" applyNumberFormat="1" applyFont="1" applyBorder="1" applyAlignment="1">
      <alignment horizontal="center" vertical="center"/>
    </xf>
    <xf numFmtId="164" fontId="15" fillId="0" borderId="13" xfId="3" applyNumberFormat="1" applyFont="1" applyBorder="1" applyAlignment="1">
      <alignment horizontal="center" vertical="center"/>
    </xf>
    <xf numFmtId="164" fontId="15" fillId="0" borderId="14" xfId="3" applyNumberFormat="1" applyFont="1" applyBorder="1" applyAlignment="1">
      <alignment horizontal="center" vertical="center"/>
    </xf>
    <xf numFmtId="4" fontId="1" fillId="0" borderId="5" xfId="0" applyNumberFormat="1" applyFont="1" applyFill="1" applyBorder="1" applyAlignment="1">
      <alignment horizontal="right" vertical="center"/>
    </xf>
    <xf numFmtId="4" fontId="1" fillId="0" borderId="5" xfId="0" applyNumberFormat="1" applyFont="1" applyBorder="1" applyAlignment="1">
      <alignment horizontal="right" vertical="center"/>
    </xf>
    <xf numFmtId="4" fontId="1" fillId="0" borderId="32" xfId="0" applyNumberFormat="1" applyFont="1" applyBorder="1" applyAlignment="1">
      <alignment horizontal="right" vertical="center"/>
    </xf>
    <xf numFmtId="4" fontId="1" fillId="0" borderId="33" xfId="0" applyNumberFormat="1" applyFont="1" applyBorder="1" applyAlignment="1">
      <alignment horizontal="right" vertical="center"/>
    </xf>
    <xf numFmtId="0" fontId="5" fillId="0" borderId="2" xfId="0" applyFont="1" applyFill="1" applyBorder="1" applyAlignment="1">
      <alignment horizontal="center" vertical="center" wrapText="1"/>
    </xf>
    <xf numFmtId="0" fontId="5" fillId="0" borderId="21" xfId="0" applyFont="1" applyFill="1" applyBorder="1" applyAlignment="1">
      <alignment horizontal="left" vertical="center" wrapText="1"/>
    </xf>
    <xf numFmtId="4" fontId="5" fillId="0" borderId="22"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1" fillId="0" borderId="0" xfId="0" applyFont="1" applyFill="1" applyAlignment="1">
      <alignment horizontal="center" wrapText="1"/>
    </xf>
    <xf numFmtId="0" fontId="5" fillId="0" borderId="32" xfId="0" applyFont="1" applyFill="1" applyBorder="1" applyAlignment="1">
      <alignment horizontal="center" vertical="center" wrapText="1"/>
    </xf>
    <xf numFmtId="165" fontId="5" fillId="0" borderId="5" xfId="0" applyNumberFormat="1"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3" xfId="0" applyFont="1" applyFill="1" applyBorder="1" applyAlignment="1">
      <alignment horizontal="center" vertical="center"/>
    </xf>
    <xf numFmtId="4" fontId="5" fillId="0" borderId="44"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164" fontId="5" fillId="0" borderId="42" xfId="2" applyNumberFormat="1" applyFont="1" applyFill="1" applyBorder="1" applyAlignment="1">
      <alignment horizontal="center" vertical="center"/>
    </xf>
    <xf numFmtId="164" fontId="5" fillId="0" borderId="43" xfId="2" applyNumberFormat="1" applyFont="1" applyFill="1" applyBorder="1" applyAlignment="1">
      <alignment horizontal="center" vertical="center"/>
    </xf>
    <xf numFmtId="164" fontId="9" fillId="0" borderId="44" xfId="2" applyNumberFormat="1" applyFont="1" applyFill="1" applyBorder="1" applyAlignment="1">
      <alignment horizontal="center" vertical="center"/>
    </xf>
    <xf numFmtId="0" fontId="5" fillId="0" borderId="47" xfId="0" applyFont="1" applyFill="1" applyBorder="1" applyAlignment="1">
      <alignment horizontal="left" vertical="center" wrapText="1"/>
    </xf>
    <xf numFmtId="4" fontId="5" fillId="0" borderId="46" xfId="0" applyNumberFormat="1" applyFont="1" applyFill="1" applyBorder="1" applyAlignment="1">
      <alignment horizontal="center" vertical="center"/>
    </xf>
    <xf numFmtId="4" fontId="5" fillId="0" borderId="32" xfId="0" applyNumberFormat="1" applyFont="1" applyFill="1" applyBorder="1" applyAlignment="1">
      <alignment horizontal="center" vertical="center"/>
    </xf>
    <xf numFmtId="164" fontId="5" fillId="0" borderId="33" xfId="2" applyNumberFormat="1" applyFont="1" applyFill="1" applyBorder="1" applyAlignment="1">
      <alignment horizontal="center" vertical="center"/>
    </xf>
    <xf numFmtId="4" fontId="5" fillId="0" borderId="33" xfId="0" applyNumberFormat="1" applyFont="1" applyFill="1" applyBorder="1" applyAlignment="1">
      <alignment horizontal="center" vertical="center"/>
    </xf>
    <xf numFmtId="164" fontId="9" fillId="0" borderId="34" xfId="2" applyNumberFormat="1" applyFont="1" applyFill="1" applyBorder="1" applyAlignment="1">
      <alignment horizontal="center" vertical="center"/>
    </xf>
    <xf numFmtId="0" fontId="5" fillId="0" borderId="29" xfId="0" applyFont="1" applyFill="1" applyBorder="1" applyAlignment="1">
      <alignment vertical="center" textRotation="90" wrapText="1"/>
    </xf>
    <xf numFmtId="0" fontId="9" fillId="0" borderId="43" xfId="0" applyFont="1" applyFill="1" applyBorder="1" applyAlignment="1">
      <alignment horizontal="left" vertical="center" wrapText="1"/>
    </xf>
    <xf numFmtId="4" fontId="5" fillId="0" borderId="42" xfId="0" applyNumberFormat="1" applyFont="1" applyFill="1" applyBorder="1" applyAlignment="1">
      <alignment horizontal="center" vertical="center"/>
    </xf>
    <xf numFmtId="4" fontId="5" fillId="0" borderId="43" xfId="0" applyNumberFormat="1" applyFont="1" applyFill="1" applyBorder="1" applyAlignment="1">
      <alignment horizontal="center" vertical="center"/>
    </xf>
    <xf numFmtId="0" fontId="5" fillId="0" borderId="23" xfId="0" applyFont="1" applyFill="1" applyBorder="1" applyAlignment="1">
      <alignment vertical="center" textRotation="90" wrapText="1"/>
    </xf>
    <xf numFmtId="3" fontId="5" fillId="0" borderId="30" xfId="0" applyNumberFormat="1" applyFont="1" applyFill="1" applyBorder="1" applyAlignment="1">
      <alignment horizontal="center" vertical="center"/>
    </xf>
    <xf numFmtId="0" fontId="5" fillId="0" borderId="29" xfId="0" applyFont="1" applyFill="1" applyBorder="1" applyAlignment="1">
      <alignment wrapText="1"/>
    </xf>
    <xf numFmtId="0" fontId="1" fillId="0" borderId="5" xfId="0" applyFont="1" applyFill="1" applyBorder="1" applyAlignment="1">
      <alignment horizontal="center" vertical="center" wrapText="1"/>
    </xf>
    <xf numFmtId="4" fontId="1" fillId="0" borderId="5" xfId="0" applyNumberFormat="1" applyFont="1" applyFill="1" applyBorder="1" applyAlignment="1">
      <alignment horizontal="center" vertical="center"/>
    </xf>
    <xf numFmtId="164" fontId="1" fillId="0" borderId="43" xfId="2"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164" fontId="2" fillId="0" borderId="30" xfId="2" applyNumberFormat="1" applyFont="1" applyFill="1" applyBorder="1" applyAlignment="1">
      <alignment horizontal="center" vertical="center"/>
    </xf>
    <xf numFmtId="164" fontId="1" fillId="0" borderId="42" xfId="2" applyNumberFormat="1" applyFont="1" applyFill="1" applyBorder="1" applyAlignment="1">
      <alignment horizontal="center" vertical="center"/>
    </xf>
    <xf numFmtId="164" fontId="2" fillId="0" borderId="44" xfId="2" applyNumberFormat="1" applyFont="1" applyFill="1" applyBorder="1" applyAlignment="1">
      <alignment horizontal="center" vertical="center"/>
    </xf>
    <xf numFmtId="0" fontId="12" fillId="0" borderId="29" xfId="0" applyFont="1" applyFill="1" applyBorder="1" applyAlignment="1">
      <alignment horizontal="left" vertical="center" wrapText="1"/>
    </xf>
    <xf numFmtId="2" fontId="1" fillId="0" borderId="0" xfId="0" applyNumberFormat="1" applyFont="1" applyFill="1"/>
    <xf numFmtId="0" fontId="5" fillId="0" borderId="29" xfId="0" applyFont="1" applyFill="1" applyBorder="1" applyAlignment="1">
      <alignment horizontal="right" vertical="center" wrapText="1"/>
    </xf>
    <xf numFmtId="0" fontId="12" fillId="0" borderId="29" xfId="0" applyFont="1" applyFill="1" applyBorder="1" applyAlignment="1">
      <alignment horizontal="center" vertical="center"/>
    </xf>
    <xf numFmtId="1" fontId="17" fillId="0" borderId="29" xfId="0" applyNumberFormat="1" applyFont="1" applyFill="1" applyBorder="1" applyAlignment="1">
      <alignment horizontal="center" vertical="center"/>
    </xf>
    <xf numFmtId="0" fontId="17" fillId="0" borderId="29" xfId="0" applyFont="1" applyFill="1" applyBorder="1" applyAlignment="1">
      <alignment horizontal="center" vertical="center"/>
    </xf>
    <xf numFmtId="4" fontId="5" fillId="0" borderId="50" xfId="0" applyNumberFormat="1" applyFont="1" applyBorder="1" applyAlignment="1">
      <alignment horizontal="right" vertical="center"/>
    </xf>
    <xf numFmtId="4" fontId="5" fillId="0" borderId="50" xfId="0" applyNumberFormat="1" applyFont="1" applyFill="1" applyBorder="1" applyAlignment="1">
      <alignment horizontal="right" vertical="center"/>
    </xf>
    <xf numFmtId="164" fontId="5" fillId="0" borderId="52" xfId="2" applyNumberFormat="1" applyFont="1" applyBorder="1" applyAlignment="1">
      <alignment horizontal="center" vertical="center"/>
    </xf>
    <xf numFmtId="164" fontId="5" fillId="0" borderId="30" xfId="0" applyNumberFormat="1" applyFont="1" applyBorder="1" applyAlignment="1">
      <alignment horizontal="center" vertical="center" wrapText="1"/>
    </xf>
    <xf numFmtId="164" fontId="5" fillId="0" borderId="30" xfId="0" applyNumberFormat="1" applyFont="1" applyFill="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15"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left"/>
    </xf>
    <xf numFmtId="0" fontId="1" fillId="0" borderId="13" xfId="0" applyFont="1" applyBorder="1" applyAlignment="1">
      <alignment horizontal="left"/>
    </xf>
    <xf numFmtId="0" fontId="1" fillId="0" borderId="1" xfId="0" applyFont="1" applyBorder="1" applyAlignment="1">
      <alignment horizontal="center" wrapText="1"/>
    </xf>
    <xf numFmtId="0" fontId="2" fillId="0" borderId="36" xfId="0" applyFont="1" applyBorder="1" applyAlignment="1">
      <alignment horizontal="right"/>
    </xf>
    <xf numFmtId="0" fontId="2" fillId="0" borderId="37" xfId="0" applyFont="1" applyBorder="1" applyAlignment="1">
      <alignment horizontal="right"/>
    </xf>
    <xf numFmtId="0" fontId="2" fillId="0" borderId="2"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1" fillId="0" borderId="5" xfId="0" applyFont="1" applyBorder="1" applyAlignment="1">
      <alignment horizontal="right"/>
    </xf>
    <xf numFmtId="0" fontId="1" fillId="0" borderId="29" xfId="0" applyFont="1" applyBorder="1" applyAlignment="1">
      <alignment horizontal="right"/>
    </xf>
    <xf numFmtId="0" fontId="1" fillId="0" borderId="30" xfId="0" applyFont="1" applyBorder="1" applyAlignment="1">
      <alignment horizontal="right"/>
    </xf>
    <xf numFmtId="0" fontId="2" fillId="0" borderId="5" xfId="0" applyFont="1" applyBorder="1" applyAlignment="1">
      <alignment horizontal="right"/>
    </xf>
    <xf numFmtId="0" fontId="2" fillId="0" borderId="29" xfId="0" applyFont="1" applyBorder="1" applyAlignment="1">
      <alignment horizontal="right"/>
    </xf>
    <xf numFmtId="0" fontId="2" fillId="0" borderId="30" xfId="0" applyFont="1" applyBorder="1" applyAlignment="1">
      <alignment horizontal="right"/>
    </xf>
    <xf numFmtId="0" fontId="2" fillId="0" borderId="32" xfId="0" applyFont="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164" fontId="1" fillId="0" borderId="29" xfId="0" applyNumberFormat="1" applyFont="1" applyBorder="1" applyAlignment="1">
      <alignment horizontal="left" vertical="top" wrapText="1"/>
    </xf>
    <xf numFmtId="164" fontId="1" fillId="0" borderId="30" xfId="0" applyNumberFormat="1" applyFont="1" applyBorder="1" applyAlignment="1">
      <alignment horizontal="left" vertical="top" wrapText="1"/>
    </xf>
    <xf numFmtId="164" fontId="2" fillId="0" borderId="40" xfId="0" applyNumberFormat="1" applyFont="1" applyBorder="1" applyAlignment="1">
      <alignment horizontal="left"/>
    </xf>
    <xf numFmtId="164" fontId="1" fillId="0" borderId="38" xfId="0" applyNumberFormat="1" applyFont="1" applyBorder="1" applyAlignment="1">
      <alignment horizontal="center"/>
    </xf>
    <xf numFmtId="0" fontId="1" fillId="0" borderId="2"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164" fontId="1" fillId="0" borderId="21" xfId="0" applyNumberFormat="1" applyFont="1" applyBorder="1" applyAlignment="1">
      <alignment horizontal="left" vertical="top" wrapText="1"/>
    </xf>
    <xf numFmtId="164" fontId="1" fillId="0" borderId="22" xfId="0" applyNumberFormat="1" applyFont="1" applyBorder="1" applyAlignment="1">
      <alignment horizontal="left" vertical="top" wrapText="1"/>
    </xf>
    <xf numFmtId="0" fontId="2" fillId="0" borderId="0" xfId="0" applyFont="1" applyAlignment="1">
      <alignment horizontal="right" vertical="justify"/>
    </xf>
    <xf numFmtId="0" fontId="2" fillId="0" borderId="0" xfId="0" applyFont="1" applyAlignment="1">
      <alignment horizontal="center"/>
    </xf>
    <xf numFmtId="0" fontId="1" fillId="0" borderId="15" xfId="0" applyFont="1" applyBorder="1" applyAlignment="1">
      <alignment horizontal="center" vertical="top"/>
    </xf>
    <xf numFmtId="164" fontId="2" fillId="0" borderId="38" xfId="0" applyNumberFormat="1" applyFont="1" applyBorder="1" applyAlignment="1">
      <alignment horizontal="left"/>
    </xf>
    <xf numFmtId="0" fontId="1" fillId="0" borderId="0" xfId="0" applyFont="1" applyAlignment="1">
      <alignment horizontal="center" vertical="justify"/>
    </xf>
    <xf numFmtId="0" fontId="2" fillId="0" borderId="1" xfId="0" applyFont="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right"/>
    </xf>
    <xf numFmtId="0" fontId="1" fillId="0" borderId="0" xfId="0" applyFont="1" applyFill="1" applyAlignment="1">
      <alignment horizontal="center" vertical="center" wrapText="1"/>
    </xf>
    <xf numFmtId="0" fontId="1" fillId="0" borderId="22"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165" fontId="1" fillId="0" borderId="1" xfId="0" applyNumberFormat="1" applyFont="1" applyBorder="1" applyAlignment="1">
      <alignment wrapText="1"/>
    </xf>
    <xf numFmtId="0" fontId="9" fillId="0" borderId="10" xfId="3" applyFont="1" applyBorder="1" applyAlignment="1">
      <alignment horizontal="right" wrapText="1"/>
    </xf>
    <xf numFmtId="0" fontId="9" fillId="0" borderId="13" xfId="3" applyFont="1" applyBorder="1" applyAlignment="1">
      <alignment horizontal="right" wrapText="1"/>
    </xf>
    <xf numFmtId="0" fontId="9" fillId="0" borderId="14" xfId="3" applyFont="1" applyBorder="1" applyAlignment="1">
      <alignment horizontal="right"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5" fillId="0" borderId="47" xfId="0" applyFont="1" applyBorder="1" applyAlignment="1">
      <alignment horizontal="center" vertical="center" textRotation="90"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2" fontId="1" fillId="0" borderId="0" xfId="0" applyNumberFormat="1" applyFont="1" applyAlignment="1">
      <alignment horizontal="right" vertical="center"/>
    </xf>
    <xf numFmtId="0" fontId="1" fillId="0" borderId="32"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3" xfId="0" applyFont="1" applyBorder="1" applyAlignment="1">
      <alignment horizontal="center" vertical="center"/>
    </xf>
    <xf numFmtId="0" fontId="1" fillId="0" borderId="21" xfId="0" applyFont="1" applyBorder="1" applyAlignment="1">
      <alignment horizontal="center" vertical="center" textRotation="90"/>
    </xf>
    <xf numFmtId="0" fontId="1" fillId="0" borderId="33" xfId="0" applyFont="1" applyBorder="1" applyAlignment="1">
      <alignment horizontal="center" vertical="center" textRotation="90"/>
    </xf>
    <xf numFmtId="164" fontId="1" fillId="0" borderId="0" xfId="0" applyNumberFormat="1" applyFont="1" applyAlignment="1">
      <alignment horizontal="center" vertical="center"/>
    </xf>
    <xf numFmtId="165" fontId="1" fillId="0" borderId="38" xfId="0" applyNumberFormat="1" applyFont="1" applyBorder="1" applyAlignment="1">
      <alignment horizontal="left" wrapText="1"/>
    </xf>
    <xf numFmtId="0" fontId="5" fillId="0" borderId="17" xfId="0" applyFont="1" applyFill="1" applyBorder="1" applyAlignment="1">
      <alignment horizontal="center" vertical="center" textRotation="90" wrapText="1"/>
    </xf>
    <xf numFmtId="0" fontId="5" fillId="0" borderId="23" xfId="0" applyFont="1" applyFill="1" applyBorder="1" applyAlignment="1">
      <alignment horizontal="center" vertical="center" textRotation="90" wrapText="1"/>
    </xf>
    <xf numFmtId="0" fontId="5" fillId="0" borderId="47" xfId="0" applyFont="1" applyFill="1" applyBorder="1" applyAlignment="1">
      <alignment horizontal="center" vertical="center" textRotation="90" wrapText="1"/>
    </xf>
    <xf numFmtId="0" fontId="9" fillId="0" borderId="45" xfId="3" applyFont="1" applyBorder="1" applyAlignment="1">
      <alignment horizontal="right" wrapText="1"/>
    </xf>
    <xf numFmtId="0" fontId="9" fillId="0" borderId="47" xfId="3" applyFont="1" applyBorder="1" applyAlignment="1">
      <alignment horizontal="right" wrapText="1"/>
    </xf>
    <xf numFmtId="0" fontId="1" fillId="0" borderId="27" xfId="0" applyFont="1" applyBorder="1" applyAlignment="1">
      <alignment horizontal="center" vertical="center" textRotation="90" wrapText="1"/>
    </xf>
    <xf numFmtId="0" fontId="1" fillId="0" borderId="27" xfId="0" applyFont="1" applyBorder="1" applyAlignment="1">
      <alignment horizontal="center" vertical="center"/>
    </xf>
    <xf numFmtId="0" fontId="1" fillId="0" borderId="27" xfId="0" applyFont="1" applyBorder="1" applyAlignment="1">
      <alignment horizontal="center" vertical="center" textRotation="90"/>
    </xf>
    <xf numFmtId="0" fontId="1" fillId="0" borderId="28" xfId="0" applyFont="1" applyBorder="1" applyAlignment="1">
      <alignment horizontal="center" vertical="center" textRotation="90" wrapText="1"/>
    </xf>
    <xf numFmtId="0" fontId="5" fillId="0" borderId="27" xfId="0" applyFont="1" applyFill="1" applyBorder="1" applyAlignment="1">
      <alignment horizontal="center" vertical="center" textRotation="90" wrapText="1"/>
    </xf>
    <xf numFmtId="0" fontId="5" fillId="0" borderId="43" xfId="0" applyFont="1" applyFill="1" applyBorder="1" applyAlignment="1">
      <alignment horizontal="center" vertical="center" textRotation="90" wrapText="1"/>
    </xf>
    <xf numFmtId="0" fontId="5" fillId="0" borderId="29" xfId="0" applyFont="1" applyBorder="1" applyAlignment="1">
      <alignment horizontal="center" vertical="center" textRotation="90" wrapText="1"/>
    </xf>
    <xf numFmtId="0" fontId="5" fillId="0" borderId="27" xfId="0" applyFont="1" applyBorder="1" applyAlignment="1">
      <alignment horizontal="center" vertical="center" textRotation="90" wrapText="1"/>
    </xf>
    <xf numFmtId="0" fontId="5" fillId="0" borderId="43" xfId="0" applyFont="1" applyBorder="1" applyAlignment="1">
      <alignment horizontal="center" vertical="center" textRotation="90" wrapText="1"/>
    </xf>
    <xf numFmtId="0" fontId="2" fillId="0" borderId="10" xfId="3" applyFont="1" applyBorder="1" applyAlignment="1">
      <alignment horizontal="right" wrapText="1"/>
    </xf>
    <xf numFmtId="0" fontId="2" fillId="0" borderId="13" xfId="3" applyFont="1" applyBorder="1" applyAlignment="1">
      <alignment horizontal="right" wrapText="1"/>
    </xf>
    <xf numFmtId="0" fontId="2" fillId="0" borderId="14" xfId="3" applyFont="1" applyBorder="1" applyAlignment="1">
      <alignment horizontal="right" wrapText="1"/>
    </xf>
    <xf numFmtId="0" fontId="1" fillId="0" borderId="23" xfId="0" applyFont="1" applyBorder="1" applyAlignment="1">
      <alignment horizontal="center" vertical="center" textRotation="90" wrapText="1"/>
    </xf>
    <xf numFmtId="0" fontId="5" fillId="0" borderId="27" xfId="0" applyFont="1" applyFill="1" applyBorder="1" applyAlignment="1">
      <alignment horizontal="center" vertical="center" textRotation="90"/>
    </xf>
    <xf numFmtId="0" fontId="5" fillId="0" borderId="23" xfId="0" applyFont="1" applyFill="1" applyBorder="1" applyAlignment="1">
      <alignment horizontal="center" vertical="center" textRotation="90"/>
    </xf>
    <xf numFmtId="0" fontId="5" fillId="0" borderId="33" xfId="0" applyFont="1" applyBorder="1" applyAlignment="1">
      <alignment horizontal="center" vertical="center" textRotation="90" wrapText="1"/>
    </xf>
    <xf numFmtId="0" fontId="5" fillId="0" borderId="29" xfId="0" applyFont="1" applyFill="1" applyBorder="1" applyAlignment="1">
      <alignment horizontal="center" vertical="center" textRotation="90" wrapText="1"/>
    </xf>
    <xf numFmtId="0" fontId="5" fillId="0" borderId="33" xfId="0" applyFont="1" applyFill="1" applyBorder="1" applyAlignment="1">
      <alignment horizontal="center" vertical="center" textRotation="90" wrapText="1"/>
    </xf>
    <xf numFmtId="49" fontId="1" fillId="0" borderId="17" xfId="0" applyNumberFormat="1" applyFont="1" applyBorder="1" applyAlignment="1">
      <alignment horizontal="center" vertical="center" textRotation="90"/>
    </xf>
    <xf numFmtId="49" fontId="1" fillId="0" borderId="23" xfId="0" applyNumberFormat="1" applyFont="1" applyBorder="1" applyAlignment="1">
      <alignment horizontal="center" vertical="center" textRotation="90"/>
    </xf>
    <xf numFmtId="49" fontId="1" fillId="0" borderId="47" xfId="0" applyNumberFormat="1" applyFont="1" applyBorder="1" applyAlignment="1">
      <alignment horizontal="center" vertical="center" textRotation="90"/>
    </xf>
    <xf numFmtId="165" fontId="1" fillId="0" borderId="1" xfId="0" applyNumberFormat="1" applyFont="1" applyBorder="1" applyAlignment="1">
      <alignment horizontal="right" wrapText="1"/>
    </xf>
    <xf numFmtId="0" fontId="3" fillId="0" borderId="2" xfId="0" applyFont="1" applyBorder="1" applyAlignment="1">
      <alignment horizontal="center" vertical="center" textRotation="90" wrapText="1"/>
    </xf>
    <xf numFmtId="0" fontId="3" fillId="0" borderId="32"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textRotation="90"/>
    </xf>
    <xf numFmtId="0" fontId="3" fillId="0" borderId="33" xfId="0" applyFont="1" applyBorder="1" applyAlignment="1">
      <alignment horizontal="center" vertical="center" textRotation="90"/>
    </xf>
    <xf numFmtId="0" fontId="3" fillId="0" borderId="22"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3" fillId="0" borderId="2" xfId="0" applyFont="1" applyBorder="1" applyAlignment="1">
      <alignment horizontal="center" vertical="center"/>
    </xf>
    <xf numFmtId="0" fontId="3" fillId="0" borderId="22" xfId="0" applyFont="1" applyBorder="1" applyAlignment="1">
      <alignment horizontal="center" vertical="center"/>
    </xf>
    <xf numFmtId="49" fontId="3" fillId="0" borderId="17" xfId="0" applyNumberFormat="1" applyFont="1" applyBorder="1" applyAlignment="1">
      <alignment horizontal="center" vertical="center" textRotation="90"/>
    </xf>
    <xf numFmtId="49" fontId="3" fillId="0" borderId="23" xfId="0" applyNumberFormat="1" applyFont="1" applyBorder="1" applyAlignment="1">
      <alignment horizontal="center" vertical="center" textRotation="90"/>
    </xf>
    <xf numFmtId="0" fontId="15" fillId="0" borderId="10" xfId="3" applyFont="1" applyBorder="1" applyAlignment="1">
      <alignment horizontal="right" wrapText="1"/>
    </xf>
    <xf numFmtId="0" fontId="15" fillId="0" borderId="13" xfId="3" applyFont="1" applyBorder="1" applyAlignment="1">
      <alignment horizontal="right" wrapText="1"/>
    </xf>
    <xf numFmtId="0" fontId="15" fillId="0" borderId="14" xfId="3" applyFont="1" applyBorder="1" applyAlignment="1">
      <alignment horizontal="right" wrapText="1"/>
    </xf>
  </cellXfs>
  <cellStyles count="8">
    <cellStyle name="Komats" xfId="6" builtinId="3"/>
    <cellStyle name="Komats 2" xfId="7" xr:uid="{00000000-0005-0000-0000-000001000000}"/>
    <cellStyle name="Normal 2" xfId="2" xr:uid="{00000000-0005-0000-0000-000002000000}"/>
    <cellStyle name="Normal_TameTuristu5-2011-08-06" xfId="4" xr:uid="{00000000-0005-0000-0000-000003000000}"/>
    <cellStyle name="Parasts" xfId="0" builtinId="0"/>
    <cellStyle name="Style 1" xfId="5" xr:uid="{00000000-0005-0000-0000-000005000000}"/>
    <cellStyle name="Обычный_33. OZOLNIEKU NOVADA DOME_OZO SKOLA_TELPU, GAITENU, KAPNU TELPU REMONTS_TAME_VADIMS_2011_02_25_melnraksts" xfId="1" xr:uid="{00000000-0005-0000-0000-000006000000}"/>
    <cellStyle name="Обычный_saulkrasti_tame" xfId="3" xr:uid="{00000000-0005-0000-0000-000007000000}"/>
  </cellStyles>
  <dxfs count="818">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133350</xdr:colOff>
      <xdr:row>31</xdr:row>
      <xdr:rowOff>0</xdr:rowOff>
    </xdr:from>
    <xdr:to>
      <xdr:col>4</xdr:col>
      <xdr:colOff>142875</xdr:colOff>
      <xdr:row>31</xdr:row>
      <xdr:rowOff>0</xdr:rowOff>
    </xdr:to>
    <xdr:sp macro="" textlink="">
      <xdr:nvSpPr>
        <xdr:cNvPr id="2" name="Freeform 6">
          <a:extLst>
            <a:ext uri="{FF2B5EF4-FFF2-40B4-BE49-F238E27FC236}">
              <a16:creationId xmlns:a16="http://schemas.microsoft.com/office/drawing/2014/main" id="{6D9C38E9-260E-4EBE-8CDD-9AC0E023B6D9}"/>
            </a:ext>
          </a:extLst>
        </xdr:cNvPr>
        <xdr:cNvSpPr>
          <a:spLocks/>
        </xdr:cNvSpPr>
      </xdr:nvSpPr>
      <xdr:spPr bwMode="auto">
        <a:xfrm>
          <a:off x="3305175" y="7981950"/>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133350</xdr:colOff>
      <xdr:row>31</xdr:row>
      <xdr:rowOff>0</xdr:rowOff>
    </xdr:from>
    <xdr:to>
      <xdr:col>4</xdr:col>
      <xdr:colOff>142875</xdr:colOff>
      <xdr:row>31</xdr:row>
      <xdr:rowOff>0</xdr:rowOff>
    </xdr:to>
    <xdr:sp macro="" textlink="">
      <xdr:nvSpPr>
        <xdr:cNvPr id="3" name="Freeform 284">
          <a:extLst>
            <a:ext uri="{FF2B5EF4-FFF2-40B4-BE49-F238E27FC236}">
              <a16:creationId xmlns:a16="http://schemas.microsoft.com/office/drawing/2014/main" id="{152857B6-4CC3-48A1-AE52-FBDC84016DBF}"/>
            </a:ext>
          </a:extLst>
        </xdr:cNvPr>
        <xdr:cNvSpPr>
          <a:spLocks/>
        </xdr:cNvSpPr>
      </xdr:nvSpPr>
      <xdr:spPr bwMode="auto">
        <a:xfrm>
          <a:off x="3305175" y="7981950"/>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57</xdr:row>
      <xdr:rowOff>0</xdr:rowOff>
    </xdr:from>
    <xdr:to>
      <xdr:col>4</xdr:col>
      <xdr:colOff>142875</xdr:colOff>
      <xdr:row>57</xdr:row>
      <xdr:rowOff>0</xdr:rowOff>
    </xdr:to>
    <xdr:sp macro="" textlink="">
      <xdr:nvSpPr>
        <xdr:cNvPr id="4" name="Freeform 6">
          <a:extLst>
            <a:ext uri="{FF2B5EF4-FFF2-40B4-BE49-F238E27FC236}">
              <a16:creationId xmlns:a16="http://schemas.microsoft.com/office/drawing/2014/main" id="{00000000-0008-0000-0D00-000004000000}"/>
            </a:ext>
          </a:extLst>
        </xdr:cNvPr>
        <xdr:cNvSpPr>
          <a:spLocks/>
        </xdr:cNvSpPr>
      </xdr:nvSpPr>
      <xdr:spPr bwMode="auto">
        <a:xfrm>
          <a:off x="5286375" y="11258550"/>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133350</xdr:colOff>
      <xdr:row>57</xdr:row>
      <xdr:rowOff>0</xdr:rowOff>
    </xdr:from>
    <xdr:to>
      <xdr:col>4</xdr:col>
      <xdr:colOff>142875</xdr:colOff>
      <xdr:row>57</xdr:row>
      <xdr:rowOff>0</xdr:rowOff>
    </xdr:to>
    <xdr:sp macro="" textlink="">
      <xdr:nvSpPr>
        <xdr:cNvPr id="5" name="Freeform 284">
          <a:extLst>
            <a:ext uri="{FF2B5EF4-FFF2-40B4-BE49-F238E27FC236}">
              <a16:creationId xmlns:a16="http://schemas.microsoft.com/office/drawing/2014/main" id="{00000000-0008-0000-0D00-000005000000}"/>
            </a:ext>
          </a:extLst>
        </xdr:cNvPr>
        <xdr:cNvSpPr>
          <a:spLocks/>
        </xdr:cNvSpPr>
      </xdr:nvSpPr>
      <xdr:spPr bwMode="auto">
        <a:xfrm>
          <a:off x="5286375" y="11258550"/>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257;nis\Downloads\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t a"/>
      <sheetName val="Kops a"/>
      <sheetName val="1a"/>
      <sheetName val="2a"/>
      <sheetName val="3a"/>
      <sheetName val="4a"/>
      <sheetName val="5a"/>
      <sheetName val="6a"/>
      <sheetName val="7a"/>
      <sheetName val="8a"/>
      <sheetName val="9a"/>
      <sheetName val="10a"/>
      <sheetName val="11a"/>
    </sheetNames>
    <sheetDataSet>
      <sheetData sheetId="0"/>
      <sheetData sheetId="1">
        <row r="6">
          <cell r="D6" t="str">
            <v>Daudzdzīvokļu dzīvojamās ēkas energoefektivitātes paaugstināšana</v>
          </cell>
        </row>
        <row r="7">
          <cell r="D7" t="str">
            <v>Daudzdzīvokļu dzīvojamās ēkas energoefektivitātes paaugstināšana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31"/>
  <sheetViews>
    <sheetView view="pageBreakPreview" topLeftCell="A2" zoomScale="115" zoomScaleNormal="100" zoomScaleSheetLayoutView="115" workbookViewId="0">
      <selection activeCell="B16" sqref="B16"/>
    </sheetView>
  </sheetViews>
  <sheetFormatPr defaultRowHeight="11.25" x14ac:dyDescent="0.2"/>
  <cols>
    <col min="1" max="1" width="16.85546875" style="1" customWidth="1"/>
    <col min="2" max="2" width="43.42578125" style="1" customWidth="1"/>
    <col min="3" max="3" width="22.42578125" style="1" customWidth="1"/>
    <col min="4" max="210" width="9.140625" style="1"/>
    <col min="211" max="211" width="1.42578125" style="1" customWidth="1"/>
    <col min="212" max="212" width="2.140625" style="1" customWidth="1"/>
    <col min="213" max="213" width="16.85546875" style="1" customWidth="1"/>
    <col min="214" max="214" width="43.42578125" style="1" customWidth="1"/>
    <col min="215" max="215" width="22.42578125" style="1" customWidth="1"/>
    <col min="216" max="216" width="9.140625" style="1"/>
    <col min="217" max="217" width="13.85546875" style="1" bestFit="1" customWidth="1"/>
    <col min="218" max="466" width="9.140625" style="1"/>
    <col min="467" max="467" width="1.42578125" style="1" customWidth="1"/>
    <col min="468" max="468" width="2.140625" style="1" customWidth="1"/>
    <col min="469" max="469" width="16.85546875" style="1" customWidth="1"/>
    <col min="470" max="470" width="43.42578125" style="1" customWidth="1"/>
    <col min="471" max="471" width="22.42578125" style="1" customWidth="1"/>
    <col min="472" max="472" width="9.140625" style="1"/>
    <col min="473" max="473" width="13.85546875" style="1" bestFit="1" customWidth="1"/>
    <col min="474" max="722" width="9.140625" style="1"/>
    <col min="723" max="723" width="1.42578125" style="1" customWidth="1"/>
    <col min="724" max="724" width="2.140625" style="1" customWidth="1"/>
    <col min="725" max="725" width="16.85546875" style="1" customWidth="1"/>
    <col min="726" max="726" width="43.42578125" style="1" customWidth="1"/>
    <col min="727" max="727" width="22.42578125" style="1" customWidth="1"/>
    <col min="728" max="728" width="9.140625" style="1"/>
    <col min="729" max="729" width="13.85546875" style="1" bestFit="1" customWidth="1"/>
    <col min="730" max="978" width="9.140625" style="1"/>
    <col min="979" max="979" width="1.42578125" style="1" customWidth="1"/>
    <col min="980" max="980" width="2.140625" style="1" customWidth="1"/>
    <col min="981" max="981" width="16.85546875" style="1" customWidth="1"/>
    <col min="982" max="982" width="43.42578125" style="1" customWidth="1"/>
    <col min="983" max="983" width="22.42578125" style="1" customWidth="1"/>
    <col min="984" max="984" width="9.140625" style="1"/>
    <col min="985" max="985" width="13.85546875" style="1" bestFit="1" customWidth="1"/>
    <col min="986" max="1234" width="9.140625" style="1"/>
    <col min="1235" max="1235" width="1.42578125" style="1" customWidth="1"/>
    <col min="1236" max="1236" width="2.140625" style="1" customWidth="1"/>
    <col min="1237" max="1237" width="16.85546875" style="1" customWidth="1"/>
    <col min="1238" max="1238" width="43.42578125" style="1" customWidth="1"/>
    <col min="1239" max="1239" width="22.42578125" style="1" customWidth="1"/>
    <col min="1240" max="1240" width="9.140625" style="1"/>
    <col min="1241" max="1241" width="13.85546875" style="1" bestFit="1" customWidth="1"/>
    <col min="1242" max="1490" width="9.140625" style="1"/>
    <col min="1491" max="1491" width="1.42578125" style="1" customWidth="1"/>
    <col min="1492" max="1492" width="2.140625" style="1" customWidth="1"/>
    <col min="1493" max="1493" width="16.85546875" style="1" customWidth="1"/>
    <col min="1494" max="1494" width="43.42578125" style="1" customWidth="1"/>
    <col min="1495" max="1495" width="22.42578125" style="1" customWidth="1"/>
    <col min="1496" max="1496" width="9.140625" style="1"/>
    <col min="1497" max="1497" width="13.85546875" style="1" bestFit="1" customWidth="1"/>
    <col min="1498" max="1746" width="9.140625" style="1"/>
    <col min="1747" max="1747" width="1.42578125" style="1" customWidth="1"/>
    <col min="1748" max="1748" width="2.140625" style="1" customWidth="1"/>
    <col min="1749" max="1749" width="16.85546875" style="1" customWidth="1"/>
    <col min="1750" max="1750" width="43.42578125" style="1" customWidth="1"/>
    <col min="1751" max="1751" width="22.42578125" style="1" customWidth="1"/>
    <col min="1752" max="1752" width="9.140625" style="1"/>
    <col min="1753" max="1753" width="13.85546875" style="1" bestFit="1" customWidth="1"/>
    <col min="1754" max="2002" width="9.140625" style="1"/>
    <col min="2003" max="2003" width="1.42578125" style="1" customWidth="1"/>
    <col min="2004" max="2004" width="2.140625" style="1" customWidth="1"/>
    <col min="2005" max="2005" width="16.85546875" style="1" customWidth="1"/>
    <col min="2006" max="2006" width="43.42578125" style="1" customWidth="1"/>
    <col min="2007" max="2007" width="22.42578125" style="1" customWidth="1"/>
    <col min="2008" max="2008" width="9.140625" style="1"/>
    <col min="2009" max="2009" width="13.85546875" style="1" bestFit="1" customWidth="1"/>
    <col min="2010" max="2258" width="9.140625" style="1"/>
    <col min="2259" max="2259" width="1.42578125" style="1" customWidth="1"/>
    <col min="2260" max="2260" width="2.140625" style="1" customWidth="1"/>
    <col min="2261" max="2261" width="16.85546875" style="1" customWidth="1"/>
    <col min="2262" max="2262" width="43.42578125" style="1" customWidth="1"/>
    <col min="2263" max="2263" width="22.42578125" style="1" customWidth="1"/>
    <col min="2264" max="2264" width="9.140625" style="1"/>
    <col min="2265" max="2265" width="13.85546875" style="1" bestFit="1" customWidth="1"/>
    <col min="2266" max="2514" width="9.140625" style="1"/>
    <col min="2515" max="2515" width="1.42578125" style="1" customWidth="1"/>
    <col min="2516" max="2516" width="2.140625" style="1" customWidth="1"/>
    <col min="2517" max="2517" width="16.85546875" style="1" customWidth="1"/>
    <col min="2518" max="2518" width="43.42578125" style="1" customWidth="1"/>
    <col min="2519" max="2519" width="22.42578125" style="1" customWidth="1"/>
    <col min="2520" max="2520" width="9.140625" style="1"/>
    <col min="2521" max="2521" width="13.85546875" style="1" bestFit="1" customWidth="1"/>
    <col min="2522" max="2770" width="9.140625" style="1"/>
    <col min="2771" max="2771" width="1.42578125" style="1" customWidth="1"/>
    <col min="2772" max="2772" width="2.140625" style="1" customWidth="1"/>
    <col min="2773" max="2773" width="16.85546875" style="1" customWidth="1"/>
    <col min="2774" max="2774" width="43.42578125" style="1" customWidth="1"/>
    <col min="2775" max="2775" width="22.42578125" style="1" customWidth="1"/>
    <col min="2776" max="2776" width="9.140625" style="1"/>
    <col min="2777" max="2777" width="13.85546875" style="1" bestFit="1" customWidth="1"/>
    <col min="2778" max="3026" width="9.140625" style="1"/>
    <col min="3027" max="3027" width="1.42578125" style="1" customWidth="1"/>
    <col min="3028" max="3028" width="2.140625" style="1" customWidth="1"/>
    <col min="3029" max="3029" width="16.85546875" style="1" customWidth="1"/>
    <col min="3030" max="3030" width="43.42578125" style="1" customWidth="1"/>
    <col min="3031" max="3031" width="22.42578125" style="1" customWidth="1"/>
    <col min="3032" max="3032" width="9.140625" style="1"/>
    <col min="3033" max="3033" width="13.85546875" style="1" bestFit="1" customWidth="1"/>
    <col min="3034" max="3282" width="9.140625" style="1"/>
    <col min="3283" max="3283" width="1.42578125" style="1" customWidth="1"/>
    <col min="3284" max="3284" width="2.140625" style="1" customWidth="1"/>
    <col min="3285" max="3285" width="16.85546875" style="1" customWidth="1"/>
    <col min="3286" max="3286" width="43.42578125" style="1" customWidth="1"/>
    <col min="3287" max="3287" width="22.42578125" style="1" customWidth="1"/>
    <col min="3288" max="3288" width="9.140625" style="1"/>
    <col min="3289" max="3289" width="13.85546875" style="1" bestFit="1" customWidth="1"/>
    <col min="3290" max="3538" width="9.140625" style="1"/>
    <col min="3539" max="3539" width="1.42578125" style="1" customWidth="1"/>
    <col min="3540" max="3540" width="2.140625" style="1" customWidth="1"/>
    <col min="3541" max="3541" width="16.85546875" style="1" customWidth="1"/>
    <col min="3542" max="3542" width="43.42578125" style="1" customWidth="1"/>
    <col min="3543" max="3543" width="22.42578125" style="1" customWidth="1"/>
    <col min="3544" max="3544" width="9.140625" style="1"/>
    <col min="3545" max="3545" width="13.85546875" style="1" bestFit="1" customWidth="1"/>
    <col min="3546" max="3794" width="9.140625" style="1"/>
    <col min="3795" max="3795" width="1.42578125" style="1" customWidth="1"/>
    <col min="3796" max="3796" width="2.140625" style="1" customWidth="1"/>
    <col min="3797" max="3797" width="16.85546875" style="1" customWidth="1"/>
    <col min="3798" max="3798" width="43.42578125" style="1" customWidth="1"/>
    <col min="3799" max="3799" width="22.42578125" style="1" customWidth="1"/>
    <col min="3800" max="3800" width="9.140625" style="1"/>
    <col min="3801" max="3801" width="13.85546875" style="1" bestFit="1" customWidth="1"/>
    <col min="3802" max="4050" width="9.140625" style="1"/>
    <col min="4051" max="4051" width="1.42578125" style="1" customWidth="1"/>
    <col min="4052" max="4052" width="2.140625" style="1" customWidth="1"/>
    <col min="4053" max="4053" width="16.85546875" style="1" customWidth="1"/>
    <col min="4054" max="4054" width="43.42578125" style="1" customWidth="1"/>
    <col min="4055" max="4055" width="22.42578125" style="1" customWidth="1"/>
    <col min="4056" max="4056" width="9.140625" style="1"/>
    <col min="4057" max="4057" width="13.85546875" style="1" bestFit="1" customWidth="1"/>
    <col min="4058" max="4306" width="9.140625" style="1"/>
    <col min="4307" max="4307" width="1.42578125" style="1" customWidth="1"/>
    <col min="4308" max="4308" width="2.140625" style="1" customWidth="1"/>
    <col min="4309" max="4309" width="16.85546875" style="1" customWidth="1"/>
    <col min="4310" max="4310" width="43.42578125" style="1" customWidth="1"/>
    <col min="4311" max="4311" width="22.42578125" style="1" customWidth="1"/>
    <col min="4312" max="4312" width="9.140625" style="1"/>
    <col min="4313" max="4313" width="13.85546875" style="1" bestFit="1" customWidth="1"/>
    <col min="4314" max="4562" width="9.140625" style="1"/>
    <col min="4563" max="4563" width="1.42578125" style="1" customWidth="1"/>
    <col min="4564" max="4564" width="2.140625" style="1" customWidth="1"/>
    <col min="4565" max="4565" width="16.85546875" style="1" customWidth="1"/>
    <col min="4566" max="4566" width="43.42578125" style="1" customWidth="1"/>
    <col min="4567" max="4567" width="22.42578125" style="1" customWidth="1"/>
    <col min="4568" max="4568" width="9.140625" style="1"/>
    <col min="4569" max="4569" width="13.85546875" style="1" bestFit="1" customWidth="1"/>
    <col min="4570" max="4818" width="9.140625" style="1"/>
    <col min="4819" max="4819" width="1.42578125" style="1" customWidth="1"/>
    <col min="4820" max="4820" width="2.140625" style="1" customWidth="1"/>
    <col min="4821" max="4821" width="16.85546875" style="1" customWidth="1"/>
    <col min="4822" max="4822" width="43.42578125" style="1" customWidth="1"/>
    <col min="4823" max="4823" width="22.42578125" style="1" customWidth="1"/>
    <col min="4824" max="4824" width="9.140625" style="1"/>
    <col min="4825" max="4825" width="13.85546875" style="1" bestFit="1" customWidth="1"/>
    <col min="4826" max="5074" width="9.140625" style="1"/>
    <col min="5075" max="5075" width="1.42578125" style="1" customWidth="1"/>
    <col min="5076" max="5076" width="2.140625" style="1" customWidth="1"/>
    <col min="5077" max="5077" width="16.85546875" style="1" customWidth="1"/>
    <col min="5078" max="5078" width="43.42578125" style="1" customWidth="1"/>
    <col min="5079" max="5079" width="22.42578125" style="1" customWidth="1"/>
    <col min="5080" max="5080" width="9.140625" style="1"/>
    <col min="5081" max="5081" width="13.85546875" style="1" bestFit="1" customWidth="1"/>
    <col min="5082" max="5330" width="9.140625" style="1"/>
    <col min="5331" max="5331" width="1.42578125" style="1" customWidth="1"/>
    <col min="5332" max="5332" width="2.140625" style="1" customWidth="1"/>
    <col min="5333" max="5333" width="16.85546875" style="1" customWidth="1"/>
    <col min="5334" max="5334" width="43.42578125" style="1" customWidth="1"/>
    <col min="5335" max="5335" width="22.42578125" style="1" customWidth="1"/>
    <col min="5336" max="5336" width="9.140625" style="1"/>
    <col min="5337" max="5337" width="13.85546875" style="1" bestFit="1" customWidth="1"/>
    <col min="5338" max="5586" width="9.140625" style="1"/>
    <col min="5587" max="5587" width="1.42578125" style="1" customWidth="1"/>
    <col min="5588" max="5588" width="2.140625" style="1" customWidth="1"/>
    <col min="5589" max="5589" width="16.85546875" style="1" customWidth="1"/>
    <col min="5590" max="5590" width="43.42578125" style="1" customWidth="1"/>
    <col min="5591" max="5591" width="22.42578125" style="1" customWidth="1"/>
    <col min="5592" max="5592" width="9.140625" style="1"/>
    <col min="5593" max="5593" width="13.85546875" style="1" bestFit="1" customWidth="1"/>
    <col min="5594" max="5842" width="9.140625" style="1"/>
    <col min="5843" max="5843" width="1.42578125" style="1" customWidth="1"/>
    <col min="5844" max="5844" width="2.140625" style="1" customWidth="1"/>
    <col min="5845" max="5845" width="16.85546875" style="1" customWidth="1"/>
    <col min="5846" max="5846" width="43.42578125" style="1" customWidth="1"/>
    <col min="5847" max="5847" width="22.42578125" style="1" customWidth="1"/>
    <col min="5848" max="5848" width="9.140625" style="1"/>
    <col min="5849" max="5849" width="13.85546875" style="1" bestFit="1" customWidth="1"/>
    <col min="5850" max="6098" width="9.140625" style="1"/>
    <col min="6099" max="6099" width="1.42578125" style="1" customWidth="1"/>
    <col min="6100" max="6100" width="2.140625" style="1" customWidth="1"/>
    <col min="6101" max="6101" width="16.85546875" style="1" customWidth="1"/>
    <col min="6102" max="6102" width="43.42578125" style="1" customWidth="1"/>
    <col min="6103" max="6103" width="22.42578125" style="1" customWidth="1"/>
    <col min="6104" max="6104" width="9.140625" style="1"/>
    <col min="6105" max="6105" width="13.85546875" style="1" bestFit="1" customWidth="1"/>
    <col min="6106" max="6354" width="9.140625" style="1"/>
    <col min="6355" max="6355" width="1.42578125" style="1" customWidth="1"/>
    <col min="6356" max="6356" width="2.140625" style="1" customWidth="1"/>
    <col min="6357" max="6357" width="16.85546875" style="1" customWidth="1"/>
    <col min="6358" max="6358" width="43.42578125" style="1" customWidth="1"/>
    <col min="6359" max="6359" width="22.42578125" style="1" customWidth="1"/>
    <col min="6360" max="6360" width="9.140625" style="1"/>
    <col min="6361" max="6361" width="13.85546875" style="1" bestFit="1" customWidth="1"/>
    <col min="6362" max="6610" width="9.140625" style="1"/>
    <col min="6611" max="6611" width="1.42578125" style="1" customWidth="1"/>
    <col min="6612" max="6612" width="2.140625" style="1" customWidth="1"/>
    <col min="6613" max="6613" width="16.85546875" style="1" customWidth="1"/>
    <col min="6614" max="6614" width="43.42578125" style="1" customWidth="1"/>
    <col min="6615" max="6615" width="22.42578125" style="1" customWidth="1"/>
    <col min="6616" max="6616" width="9.140625" style="1"/>
    <col min="6617" max="6617" width="13.85546875" style="1" bestFit="1" customWidth="1"/>
    <col min="6618" max="6866" width="9.140625" style="1"/>
    <col min="6867" max="6867" width="1.42578125" style="1" customWidth="1"/>
    <col min="6868" max="6868" width="2.140625" style="1" customWidth="1"/>
    <col min="6869" max="6869" width="16.85546875" style="1" customWidth="1"/>
    <col min="6870" max="6870" width="43.42578125" style="1" customWidth="1"/>
    <col min="6871" max="6871" width="22.42578125" style="1" customWidth="1"/>
    <col min="6872" max="6872" width="9.140625" style="1"/>
    <col min="6873" max="6873" width="13.85546875" style="1" bestFit="1" customWidth="1"/>
    <col min="6874" max="7122" width="9.140625" style="1"/>
    <col min="7123" max="7123" width="1.42578125" style="1" customWidth="1"/>
    <col min="7124" max="7124" width="2.140625" style="1" customWidth="1"/>
    <col min="7125" max="7125" width="16.85546875" style="1" customWidth="1"/>
    <col min="7126" max="7126" width="43.42578125" style="1" customWidth="1"/>
    <col min="7127" max="7127" width="22.42578125" style="1" customWidth="1"/>
    <col min="7128" max="7128" width="9.140625" style="1"/>
    <col min="7129" max="7129" width="13.85546875" style="1" bestFit="1" customWidth="1"/>
    <col min="7130" max="7378" width="9.140625" style="1"/>
    <col min="7379" max="7379" width="1.42578125" style="1" customWidth="1"/>
    <col min="7380" max="7380" width="2.140625" style="1" customWidth="1"/>
    <col min="7381" max="7381" width="16.85546875" style="1" customWidth="1"/>
    <col min="7382" max="7382" width="43.42578125" style="1" customWidth="1"/>
    <col min="7383" max="7383" width="22.42578125" style="1" customWidth="1"/>
    <col min="7384" max="7384" width="9.140625" style="1"/>
    <col min="7385" max="7385" width="13.85546875" style="1" bestFit="1" customWidth="1"/>
    <col min="7386" max="7634" width="9.140625" style="1"/>
    <col min="7635" max="7635" width="1.42578125" style="1" customWidth="1"/>
    <col min="7636" max="7636" width="2.140625" style="1" customWidth="1"/>
    <col min="7637" max="7637" width="16.85546875" style="1" customWidth="1"/>
    <col min="7638" max="7638" width="43.42578125" style="1" customWidth="1"/>
    <col min="7639" max="7639" width="22.42578125" style="1" customWidth="1"/>
    <col min="7640" max="7640" width="9.140625" style="1"/>
    <col min="7641" max="7641" width="13.85546875" style="1" bestFit="1" customWidth="1"/>
    <col min="7642" max="7890" width="9.140625" style="1"/>
    <col min="7891" max="7891" width="1.42578125" style="1" customWidth="1"/>
    <col min="7892" max="7892" width="2.140625" style="1" customWidth="1"/>
    <col min="7893" max="7893" width="16.85546875" style="1" customWidth="1"/>
    <col min="7894" max="7894" width="43.42578125" style="1" customWidth="1"/>
    <col min="7895" max="7895" width="22.42578125" style="1" customWidth="1"/>
    <col min="7896" max="7896" width="9.140625" style="1"/>
    <col min="7897" max="7897" width="13.85546875" style="1" bestFit="1" customWidth="1"/>
    <col min="7898" max="8146" width="9.140625" style="1"/>
    <col min="8147" max="8147" width="1.42578125" style="1" customWidth="1"/>
    <col min="8148" max="8148" width="2.140625" style="1" customWidth="1"/>
    <col min="8149" max="8149" width="16.85546875" style="1" customWidth="1"/>
    <col min="8150" max="8150" width="43.42578125" style="1" customWidth="1"/>
    <col min="8151" max="8151" width="22.42578125" style="1" customWidth="1"/>
    <col min="8152" max="8152" width="9.140625" style="1"/>
    <col min="8153" max="8153" width="13.85546875" style="1" bestFit="1" customWidth="1"/>
    <col min="8154" max="8402" width="9.140625" style="1"/>
    <col min="8403" max="8403" width="1.42578125" style="1" customWidth="1"/>
    <col min="8404" max="8404" width="2.140625" style="1" customWidth="1"/>
    <col min="8405" max="8405" width="16.85546875" style="1" customWidth="1"/>
    <col min="8406" max="8406" width="43.42578125" style="1" customWidth="1"/>
    <col min="8407" max="8407" width="22.42578125" style="1" customWidth="1"/>
    <col min="8408" max="8408" width="9.140625" style="1"/>
    <col min="8409" max="8409" width="13.85546875" style="1" bestFit="1" customWidth="1"/>
    <col min="8410" max="8658" width="9.140625" style="1"/>
    <col min="8659" max="8659" width="1.42578125" style="1" customWidth="1"/>
    <col min="8660" max="8660" width="2.140625" style="1" customWidth="1"/>
    <col min="8661" max="8661" width="16.85546875" style="1" customWidth="1"/>
    <col min="8662" max="8662" width="43.42578125" style="1" customWidth="1"/>
    <col min="8663" max="8663" width="22.42578125" style="1" customWidth="1"/>
    <col min="8664" max="8664" width="9.140625" style="1"/>
    <col min="8665" max="8665" width="13.85546875" style="1" bestFit="1" customWidth="1"/>
    <col min="8666" max="8914" width="9.140625" style="1"/>
    <col min="8915" max="8915" width="1.42578125" style="1" customWidth="1"/>
    <col min="8916" max="8916" width="2.140625" style="1" customWidth="1"/>
    <col min="8917" max="8917" width="16.85546875" style="1" customWidth="1"/>
    <col min="8918" max="8918" width="43.42578125" style="1" customWidth="1"/>
    <col min="8919" max="8919" width="22.42578125" style="1" customWidth="1"/>
    <col min="8920" max="8920" width="9.140625" style="1"/>
    <col min="8921" max="8921" width="13.85546875" style="1" bestFit="1" customWidth="1"/>
    <col min="8922" max="9170" width="9.140625" style="1"/>
    <col min="9171" max="9171" width="1.42578125" style="1" customWidth="1"/>
    <col min="9172" max="9172" width="2.140625" style="1" customWidth="1"/>
    <col min="9173" max="9173" width="16.85546875" style="1" customWidth="1"/>
    <col min="9174" max="9174" width="43.42578125" style="1" customWidth="1"/>
    <col min="9175" max="9175" width="22.42578125" style="1" customWidth="1"/>
    <col min="9176" max="9176" width="9.140625" style="1"/>
    <col min="9177" max="9177" width="13.85546875" style="1" bestFit="1" customWidth="1"/>
    <col min="9178" max="9426" width="9.140625" style="1"/>
    <col min="9427" max="9427" width="1.42578125" style="1" customWidth="1"/>
    <col min="9428" max="9428" width="2.140625" style="1" customWidth="1"/>
    <col min="9429" max="9429" width="16.85546875" style="1" customWidth="1"/>
    <col min="9430" max="9430" width="43.42578125" style="1" customWidth="1"/>
    <col min="9431" max="9431" width="22.42578125" style="1" customWidth="1"/>
    <col min="9432" max="9432" width="9.140625" style="1"/>
    <col min="9433" max="9433" width="13.85546875" style="1" bestFit="1" customWidth="1"/>
    <col min="9434" max="9682" width="9.140625" style="1"/>
    <col min="9683" max="9683" width="1.42578125" style="1" customWidth="1"/>
    <col min="9684" max="9684" width="2.140625" style="1" customWidth="1"/>
    <col min="9685" max="9685" width="16.85546875" style="1" customWidth="1"/>
    <col min="9686" max="9686" width="43.42578125" style="1" customWidth="1"/>
    <col min="9687" max="9687" width="22.42578125" style="1" customWidth="1"/>
    <col min="9688" max="9688" width="9.140625" style="1"/>
    <col min="9689" max="9689" width="13.85546875" style="1" bestFit="1" customWidth="1"/>
    <col min="9690" max="9938" width="9.140625" style="1"/>
    <col min="9939" max="9939" width="1.42578125" style="1" customWidth="1"/>
    <col min="9940" max="9940" width="2.140625" style="1" customWidth="1"/>
    <col min="9941" max="9941" width="16.85546875" style="1" customWidth="1"/>
    <col min="9942" max="9942" width="43.42578125" style="1" customWidth="1"/>
    <col min="9943" max="9943" width="22.42578125" style="1" customWidth="1"/>
    <col min="9944" max="9944" width="9.140625" style="1"/>
    <col min="9945" max="9945" width="13.85546875" style="1" bestFit="1" customWidth="1"/>
    <col min="9946" max="10194" width="9.140625" style="1"/>
    <col min="10195" max="10195" width="1.42578125" style="1" customWidth="1"/>
    <col min="10196" max="10196" width="2.140625" style="1" customWidth="1"/>
    <col min="10197" max="10197" width="16.85546875" style="1" customWidth="1"/>
    <col min="10198" max="10198" width="43.42578125" style="1" customWidth="1"/>
    <col min="10199" max="10199" width="22.42578125" style="1" customWidth="1"/>
    <col min="10200" max="10200" width="9.140625" style="1"/>
    <col min="10201" max="10201" width="13.85546875" style="1" bestFit="1" customWidth="1"/>
    <col min="10202" max="10450" width="9.140625" style="1"/>
    <col min="10451" max="10451" width="1.42578125" style="1" customWidth="1"/>
    <col min="10452" max="10452" width="2.140625" style="1" customWidth="1"/>
    <col min="10453" max="10453" width="16.85546875" style="1" customWidth="1"/>
    <col min="10454" max="10454" width="43.42578125" style="1" customWidth="1"/>
    <col min="10455" max="10455" width="22.42578125" style="1" customWidth="1"/>
    <col min="10456" max="10456" width="9.140625" style="1"/>
    <col min="10457" max="10457" width="13.85546875" style="1" bestFit="1" customWidth="1"/>
    <col min="10458" max="10706" width="9.140625" style="1"/>
    <col min="10707" max="10707" width="1.42578125" style="1" customWidth="1"/>
    <col min="10708" max="10708" width="2.140625" style="1" customWidth="1"/>
    <col min="10709" max="10709" width="16.85546875" style="1" customWidth="1"/>
    <col min="10710" max="10710" width="43.42578125" style="1" customWidth="1"/>
    <col min="10711" max="10711" width="22.42578125" style="1" customWidth="1"/>
    <col min="10712" max="10712" width="9.140625" style="1"/>
    <col min="10713" max="10713" width="13.85546875" style="1" bestFit="1" customWidth="1"/>
    <col min="10714" max="10962" width="9.140625" style="1"/>
    <col min="10963" max="10963" width="1.42578125" style="1" customWidth="1"/>
    <col min="10964" max="10964" width="2.140625" style="1" customWidth="1"/>
    <col min="10965" max="10965" width="16.85546875" style="1" customWidth="1"/>
    <col min="10966" max="10966" width="43.42578125" style="1" customWidth="1"/>
    <col min="10967" max="10967" width="22.42578125" style="1" customWidth="1"/>
    <col min="10968" max="10968" width="9.140625" style="1"/>
    <col min="10969" max="10969" width="13.85546875" style="1" bestFit="1" customWidth="1"/>
    <col min="10970" max="11218" width="9.140625" style="1"/>
    <col min="11219" max="11219" width="1.42578125" style="1" customWidth="1"/>
    <col min="11220" max="11220" width="2.140625" style="1" customWidth="1"/>
    <col min="11221" max="11221" width="16.85546875" style="1" customWidth="1"/>
    <col min="11222" max="11222" width="43.42578125" style="1" customWidth="1"/>
    <col min="11223" max="11223" width="22.42578125" style="1" customWidth="1"/>
    <col min="11224" max="11224" width="9.140625" style="1"/>
    <col min="11225" max="11225" width="13.85546875" style="1" bestFit="1" customWidth="1"/>
    <col min="11226" max="11474" width="9.140625" style="1"/>
    <col min="11475" max="11475" width="1.42578125" style="1" customWidth="1"/>
    <col min="11476" max="11476" width="2.140625" style="1" customWidth="1"/>
    <col min="11477" max="11477" width="16.85546875" style="1" customWidth="1"/>
    <col min="11478" max="11478" width="43.42578125" style="1" customWidth="1"/>
    <col min="11479" max="11479" width="22.42578125" style="1" customWidth="1"/>
    <col min="11480" max="11480" width="9.140625" style="1"/>
    <col min="11481" max="11481" width="13.85546875" style="1" bestFit="1" customWidth="1"/>
    <col min="11482" max="11730" width="9.140625" style="1"/>
    <col min="11731" max="11731" width="1.42578125" style="1" customWidth="1"/>
    <col min="11732" max="11732" width="2.140625" style="1" customWidth="1"/>
    <col min="11733" max="11733" width="16.85546875" style="1" customWidth="1"/>
    <col min="11734" max="11734" width="43.42578125" style="1" customWidth="1"/>
    <col min="11735" max="11735" width="22.42578125" style="1" customWidth="1"/>
    <col min="11736" max="11736" width="9.140625" style="1"/>
    <col min="11737" max="11737" width="13.85546875" style="1" bestFit="1" customWidth="1"/>
    <col min="11738" max="11986" width="9.140625" style="1"/>
    <col min="11987" max="11987" width="1.42578125" style="1" customWidth="1"/>
    <col min="11988" max="11988" width="2.140625" style="1" customWidth="1"/>
    <col min="11989" max="11989" width="16.85546875" style="1" customWidth="1"/>
    <col min="11990" max="11990" width="43.42578125" style="1" customWidth="1"/>
    <col min="11991" max="11991" width="22.42578125" style="1" customWidth="1"/>
    <col min="11992" max="11992" width="9.140625" style="1"/>
    <col min="11993" max="11993" width="13.85546875" style="1" bestFit="1" customWidth="1"/>
    <col min="11994" max="12242" width="9.140625" style="1"/>
    <col min="12243" max="12243" width="1.42578125" style="1" customWidth="1"/>
    <col min="12244" max="12244" width="2.140625" style="1" customWidth="1"/>
    <col min="12245" max="12245" width="16.85546875" style="1" customWidth="1"/>
    <col min="12246" max="12246" width="43.42578125" style="1" customWidth="1"/>
    <col min="12247" max="12247" width="22.42578125" style="1" customWidth="1"/>
    <col min="12248" max="12248" width="9.140625" style="1"/>
    <col min="12249" max="12249" width="13.85546875" style="1" bestFit="1" customWidth="1"/>
    <col min="12250" max="12498" width="9.140625" style="1"/>
    <col min="12499" max="12499" width="1.42578125" style="1" customWidth="1"/>
    <col min="12500" max="12500" width="2.140625" style="1" customWidth="1"/>
    <col min="12501" max="12501" width="16.85546875" style="1" customWidth="1"/>
    <col min="12502" max="12502" width="43.42578125" style="1" customWidth="1"/>
    <col min="12503" max="12503" width="22.42578125" style="1" customWidth="1"/>
    <col min="12504" max="12504" width="9.140625" style="1"/>
    <col min="12505" max="12505" width="13.85546875" style="1" bestFit="1" customWidth="1"/>
    <col min="12506" max="12754" width="9.140625" style="1"/>
    <col min="12755" max="12755" width="1.42578125" style="1" customWidth="1"/>
    <col min="12756" max="12756" width="2.140625" style="1" customWidth="1"/>
    <col min="12757" max="12757" width="16.85546875" style="1" customWidth="1"/>
    <col min="12758" max="12758" width="43.42578125" style="1" customWidth="1"/>
    <col min="12759" max="12759" width="22.42578125" style="1" customWidth="1"/>
    <col min="12760" max="12760" width="9.140625" style="1"/>
    <col min="12761" max="12761" width="13.85546875" style="1" bestFit="1" customWidth="1"/>
    <col min="12762" max="13010" width="9.140625" style="1"/>
    <col min="13011" max="13011" width="1.42578125" style="1" customWidth="1"/>
    <col min="13012" max="13012" width="2.140625" style="1" customWidth="1"/>
    <col min="13013" max="13013" width="16.85546875" style="1" customWidth="1"/>
    <col min="13014" max="13014" width="43.42578125" style="1" customWidth="1"/>
    <col min="13015" max="13015" width="22.42578125" style="1" customWidth="1"/>
    <col min="13016" max="13016" width="9.140625" style="1"/>
    <col min="13017" max="13017" width="13.85546875" style="1" bestFit="1" customWidth="1"/>
    <col min="13018" max="13266" width="9.140625" style="1"/>
    <col min="13267" max="13267" width="1.42578125" style="1" customWidth="1"/>
    <col min="13268" max="13268" width="2.140625" style="1" customWidth="1"/>
    <col min="13269" max="13269" width="16.85546875" style="1" customWidth="1"/>
    <col min="13270" max="13270" width="43.42578125" style="1" customWidth="1"/>
    <col min="13271" max="13271" width="22.42578125" style="1" customWidth="1"/>
    <col min="13272" max="13272" width="9.140625" style="1"/>
    <col min="13273" max="13273" width="13.85546875" style="1" bestFit="1" customWidth="1"/>
    <col min="13274" max="13522" width="9.140625" style="1"/>
    <col min="13523" max="13523" width="1.42578125" style="1" customWidth="1"/>
    <col min="13524" max="13524" width="2.140625" style="1" customWidth="1"/>
    <col min="13525" max="13525" width="16.85546875" style="1" customWidth="1"/>
    <col min="13526" max="13526" width="43.42578125" style="1" customWidth="1"/>
    <col min="13527" max="13527" width="22.42578125" style="1" customWidth="1"/>
    <col min="13528" max="13528" width="9.140625" style="1"/>
    <col min="13529" max="13529" width="13.85546875" style="1" bestFit="1" customWidth="1"/>
    <col min="13530" max="13778" width="9.140625" style="1"/>
    <col min="13779" max="13779" width="1.42578125" style="1" customWidth="1"/>
    <col min="13780" max="13780" width="2.140625" style="1" customWidth="1"/>
    <col min="13781" max="13781" width="16.85546875" style="1" customWidth="1"/>
    <col min="13782" max="13782" width="43.42578125" style="1" customWidth="1"/>
    <col min="13783" max="13783" width="22.42578125" style="1" customWidth="1"/>
    <col min="13784" max="13784" width="9.140625" style="1"/>
    <col min="13785" max="13785" width="13.85546875" style="1" bestFit="1" customWidth="1"/>
    <col min="13786" max="14034" width="9.140625" style="1"/>
    <col min="14035" max="14035" width="1.42578125" style="1" customWidth="1"/>
    <col min="14036" max="14036" width="2.140625" style="1" customWidth="1"/>
    <col min="14037" max="14037" width="16.85546875" style="1" customWidth="1"/>
    <col min="14038" max="14038" width="43.42578125" style="1" customWidth="1"/>
    <col min="14039" max="14039" width="22.42578125" style="1" customWidth="1"/>
    <col min="14040" max="14040" width="9.140625" style="1"/>
    <col min="14041" max="14041" width="13.85546875" style="1" bestFit="1" customWidth="1"/>
    <col min="14042" max="14290" width="9.140625" style="1"/>
    <col min="14291" max="14291" width="1.42578125" style="1" customWidth="1"/>
    <col min="14292" max="14292" width="2.140625" style="1" customWidth="1"/>
    <col min="14293" max="14293" width="16.85546875" style="1" customWidth="1"/>
    <col min="14294" max="14294" width="43.42578125" style="1" customWidth="1"/>
    <col min="14295" max="14295" width="22.42578125" style="1" customWidth="1"/>
    <col min="14296" max="14296" width="9.140625" style="1"/>
    <col min="14297" max="14297" width="13.85546875" style="1" bestFit="1" customWidth="1"/>
    <col min="14298" max="14546" width="9.140625" style="1"/>
    <col min="14547" max="14547" width="1.42578125" style="1" customWidth="1"/>
    <col min="14548" max="14548" width="2.140625" style="1" customWidth="1"/>
    <col min="14549" max="14549" width="16.85546875" style="1" customWidth="1"/>
    <col min="14550" max="14550" width="43.42578125" style="1" customWidth="1"/>
    <col min="14551" max="14551" width="22.42578125" style="1" customWidth="1"/>
    <col min="14552" max="14552" width="9.140625" style="1"/>
    <col min="14553" max="14553" width="13.85546875" style="1" bestFit="1" customWidth="1"/>
    <col min="14554" max="14802" width="9.140625" style="1"/>
    <col min="14803" max="14803" width="1.42578125" style="1" customWidth="1"/>
    <col min="14804" max="14804" width="2.140625" style="1" customWidth="1"/>
    <col min="14805" max="14805" width="16.85546875" style="1" customWidth="1"/>
    <col min="14806" max="14806" width="43.42578125" style="1" customWidth="1"/>
    <col min="14807" max="14807" width="22.42578125" style="1" customWidth="1"/>
    <col min="14808" max="14808" width="9.140625" style="1"/>
    <col min="14809" max="14809" width="13.85546875" style="1" bestFit="1" customWidth="1"/>
    <col min="14810" max="15058" width="9.140625" style="1"/>
    <col min="15059" max="15059" width="1.42578125" style="1" customWidth="1"/>
    <col min="15060" max="15060" width="2.140625" style="1" customWidth="1"/>
    <col min="15061" max="15061" width="16.85546875" style="1" customWidth="1"/>
    <col min="15062" max="15062" width="43.42578125" style="1" customWidth="1"/>
    <col min="15063" max="15063" width="22.42578125" style="1" customWidth="1"/>
    <col min="15064" max="15064" width="9.140625" style="1"/>
    <col min="15065" max="15065" width="13.85546875" style="1" bestFit="1" customWidth="1"/>
    <col min="15066" max="15314" width="9.140625" style="1"/>
    <col min="15315" max="15315" width="1.42578125" style="1" customWidth="1"/>
    <col min="15316" max="15316" width="2.140625" style="1" customWidth="1"/>
    <col min="15317" max="15317" width="16.85546875" style="1" customWidth="1"/>
    <col min="15318" max="15318" width="43.42578125" style="1" customWidth="1"/>
    <col min="15319" max="15319" width="22.42578125" style="1" customWidth="1"/>
    <col min="15320" max="15320" width="9.140625" style="1"/>
    <col min="15321" max="15321" width="13.85546875" style="1" bestFit="1" customWidth="1"/>
    <col min="15322" max="15570" width="9.140625" style="1"/>
    <col min="15571" max="15571" width="1.42578125" style="1" customWidth="1"/>
    <col min="15572" max="15572" width="2.140625" style="1" customWidth="1"/>
    <col min="15573" max="15573" width="16.85546875" style="1" customWidth="1"/>
    <col min="15574" max="15574" width="43.42578125" style="1" customWidth="1"/>
    <col min="15575" max="15575" width="22.42578125" style="1" customWidth="1"/>
    <col min="15576" max="15576" width="9.140625" style="1"/>
    <col min="15577" max="15577" width="13.85546875" style="1" bestFit="1" customWidth="1"/>
    <col min="15578" max="15826" width="9.140625" style="1"/>
    <col min="15827" max="15827" width="1.42578125" style="1" customWidth="1"/>
    <col min="15828" max="15828" width="2.140625" style="1" customWidth="1"/>
    <col min="15829" max="15829" width="16.85546875" style="1" customWidth="1"/>
    <col min="15830" max="15830" width="43.42578125" style="1" customWidth="1"/>
    <col min="15831" max="15831" width="22.42578125" style="1" customWidth="1"/>
    <col min="15832" max="15832" width="9.140625" style="1"/>
    <col min="15833" max="15833" width="13.85546875" style="1" bestFit="1" customWidth="1"/>
    <col min="15834" max="16082" width="9.140625" style="1"/>
    <col min="16083" max="16083" width="1.42578125" style="1" customWidth="1"/>
    <col min="16084" max="16084" width="2.140625" style="1" customWidth="1"/>
    <col min="16085" max="16085" width="16.85546875" style="1" customWidth="1"/>
    <col min="16086" max="16086" width="43.42578125" style="1" customWidth="1"/>
    <col min="16087" max="16087" width="22.42578125" style="1" customWidth="1"/>
    <col min="16088" max="16088" width="9.140625" style="1"/>
    <col min="16089" max="16089" width="13.85546875" style="1" bestFit="1" customWidth="1"/>
    <col min="16090" max="16384" width="9.140625" style="1"/>
  </cols>
  <sheetData>
    <row r="2" spans="1:3" x14ac:dyDescent="0.2">
      <c r="C2" s="2" t="s">
        <v>0</v>
      </c>
    </row>
    <row r="3" spans="1:3" x14ac:dyDescent="0.2">
      <c r="A3" s="2"/>
      <c r="B3" s="3"/>
      <c r="C3" s="3"/>
    </row>
    <row r="4" spans="1:3" x14ac:dyDescent="0.2">
      <c r="B4" s="370" t="s">
        <v>1</v>
      </c>
      <c r="C4" s="370"/>
    </row>
    <row r="5" spans="1:3" x14ac:dyDescent="0.2">
      <c r="A5" s="2"/>
      <c r="B5" s="2"/>
      <c r="C5" s="2"/>
    </row>
    <row r="6" spans="1:3" x14ac:dyDescent="0.2">
      <c r="C6" s="4" t="s">
        <v>2</v>
      </c>
    </row>
    <row r="8" spans="1:3" x14ac:dyDescent="0.2">
      <c r="B8" s="371" t="s">
        <v>3</v>
      </c>
      <c r="C8" s="371"/>
    </row>
    <row r="11" spans="1:3" x14ac:dyDescent="0.2">
      <c r="B11" s="2" t="s">
        <v>4</v>
      </c>
    </row>
    <row r="12" spans="1:3" x14ac:dyDescent="0.2">
      <c r="B12" s="62" t="s">
        <v>52</v>
      </c>
    </row>
    <row r="13" spans="1:3" ht="22.5" x14ac:dyDescent="0.2">
      <c r="A13" s="4" t="s">
        <v>5</v>
      </c>
      <c r="B13" s="57" t="s">
        <v>55</v>
      </c>
      <c r="C13" s="57"/>
    </row>
    <row r="14" spans="1:3" ht="22.5" x14ac:dyDescent="0.2">
      <c r="A14" s="4" t="s">
        <v>6</v>
      </c>
      <c r="B14" s="57" t="s">
        <v>55</v>
      </c>
      <c r="C14" s="57"/>
    </row>
    <row r="15" spans="1:3" x14ac:dyDescent="0.2">
      <c r="A15" s="4" t="s">
        <v>7</v>
      </c>
      <c r="B15" s="56" t="s">
        <v>303</v>
      </c>
      <c r="C15" s="56"/>
    </row>
    <row r="16" spans="1:3" x14ac:dyDescent="0.2">
      <c r="A16" s="4" t="s">
        <v>8</v>
      </c>
      <c r="B16" s="55" t="s">
        <v>412</v>
      </c>
      <c r="C16" s="55"/>
    </row>
    <row r="17" spans="1:3" ht="12" thickBot="1" x14ac:dyDescent="0.25"/>
    <row r="18" spans="1:3" x14ac:dyDescent="0.2">
      <c r="A18" s="5" t="s">
        <v>9</v>
      </c>
      <c r="B18" s="6" t="s">
        <v>10</v>
      </c>
      <c r="C18" s="7" t="s">
        <v>11</v>
      </c>
    </row>
    <row r="19" spans="1:3" x14ac:dyDescent="0.2">
      <c r="A19" s="59">
        <v>1</v>
      </c>
      <c r="B19" s="71" t="s">
        <v>56</v>
      </c>
      <c r="C19" s="8" t="e">
        <f>'Kops a'!E32</f>
        <v>#VALUE!</v>
      </c>
    </row>
    <row r="20" spans="1:3" ht="12" thickBot="1" x14ac:dyDescent="0.25">
      <c r="A20" s="60">
        <v>2</v>
      </c>
      <c r="B20" s="61" t="s">
        <v>57</v>
      </c>
      <c r="C20" s="9" t="e">
        <f>C19*3%</f>
        <v>#VALUE!</v>
      </c>
    </row>
    <row r="21" spans="1:3" ht="12" thickBot="1" x14ac:dyDescent="0.25">
      <c r="A21" s="10"/>
      <c r="B21" s="11" t="s">
        <v>12</v>
      </c>
      <c r="C21" s="12" t="e">
        <f>SUM(C19:C20)</f>
        <v>#VALUE!</v>
      </c>
    </row>
    <row r="22" spans="1:3" ht="12" thickBot="1" x14ac:dyDescent="0.25">
      <c r="B22" s="13"/>
      <c r="C22" s="14"/>
    </row>
    <row r="23" spans="1:3" ht="12" thickBot="1" x14ac:dyDescent="0.25">
      <c r="A23" s="372" t="s">
        <v>13</v>
      </c>
      <c r="B23" s="373"/>
      <c r="C23" s="15" t="e">
        <f>ROUND(C21*0.21,2)</f>
        <v>#VALUE!</v>
      </c>
    </row>
    <row r="26" spans="1:3" x14ac:dyDescent="0.2">
      <c r="A26" s="1" t="s">
        <v>14</v>
      </c>
      <c r="B26" s="374"/>
      <c r="C26" s="374"/>
    </row>
    <row r="27" spans="1:3" x14ac:dyDescent="0.2">
      <c r="B27" s="369" t="s">
        <v>15</v>
      </c>
      <c r="C27" s="369"/>
    </row>
    <row r="29" spans="1:3" x14ac:dyDescent="0.2">
      <c r="A29" s="1" t="s">
        <v>53</v>
      </c>
      <c r="B29" s="16"/>
      <c r="C29" s="16"/>
    </row>
    <row r="30" spans="1:3" x14ac:dyDescent="0.2">
      <c r="A30" s="16"/>
      <c r="B30" s="16"/>
      <c r="C30" s="16"/>
    </row>
    <row r="31" spans="1:3" x14ac:dyDescent="0.2">
      <c r="A31" s="1" t="s">
        <v>406</v>
      </c>
    </row>
  </sheetData>
  <mergeCells count="5">
    <mergeCell ref="B27:C27"/>
    <mergeCell ref="B4:C4"/>
    <mergeCell ref="B8:C8"/>
    <mergeCell ref="A23:B23"/>
    <mergeCell ref="B26:C26"/>
  </mergeCells>
  <conditionalFormatting sqref="C19 C21 C23">
    <cfRule type="cellIs" dxfId="817" priority="9" operator="equal">
      <formula>0</formula>
    </cfRule>
  </conditionalFormatting>
  <conditionalFormatting sqref="B13:B16">
    <cfRule type="cellIs" dxfId="816" priority="8" operator="equal">
      <formula>0</formula>
    </cfRule>
  </conditionalFormatting>
  <conditionalFormatting sqref="B19">
    <cfRule type="cellIs" dxfId="815" priority="7" operator="equal">
      <formula>0</formula>
    </cfRule>
  </conditionalFormatting>
  <conditionalFormatting sqref="B29">
    <cfRule type="cellIs" dxfId="814" priority="5" operator="equal">
      <formula>0</formula>
    </cfRule>
  </conditionalFormatting>
  <conditionalFormatting sqref="B26:C26">
    <cfRule type="cellIs" dxfId="813" priority="3" operator="equal">
      <formula>0</formula>
    </cfRule>
  </conditionalFormatting>
  <conditionalFormatting sqref="A19">
    <cfRule type="cellIs" dxfId="812" priority="2" operator="equal">
      <formula>0</formula>
    </cfRule>
  </conditionalFormatting>
  <conditionalFormatting sqref="A31">
    <cfRule type="containsText" dxfId="811" priority="1" operator="containsText" text="Tāme sastādīta 20__. gada __. _________">
      <formula>NOT(ISERROR(SEARCH("Tāme sastādīta 20__. gada __. _________",A31)))</formula>
    </cfRule>
  </conditionalFormatting>
  <pageMargins left="0.7" right="0.7" top="1.3149999999999999" bottom="0.75" header="0.3" footer="0.3"/>
  <pageSetup paperSize="9" scale="95"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AC54"/>
  <sheetViews>
    <sheetView topLeftCell="A37" zoomScaleNormal="100" workbookViewId="0">
      <selection activeCell="I20" sqref="I20"/>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0" x14ac:dyDescent="0.2">
      <c r="A1" s="22"/>
      <c r="B1" s="22"/>
      <c r="C1" s="26" t="s">
        <v>38</v>
      </c>
      <c r="D1" s="43">
        <f>'Kops a'!A22</f>
        <v>8</v>
      </c>
      <c r="E1" s="22"/>
      <c r="F1" s="22"/>
      <c r="G1" s="22"/>
      <c r="H1" s="22"/>
      <c r="I1" s="22"/>
      <c r="J1" s="22"/>
      <c r="N1" s="25"/>
      <c r="O1" s="26"/>
      <c r="P1" s="27"/>
    </row>
    <row r="2" spans="1:20" x14ac:dyDescent="0.2">
      <c r="A2" s="28"/>
      <c r="B2" s="28"/>
      <c r="C2" s="426" t="s">
        <v>273</v>
      </c>
      <c r="D2" s="426"/>
      <c r="E2" s="426"/>
      <c r="F2" s="426"/>
      <c r="G2" s="426"/>
      <c r="H2" s="426"/>
      <c r="I2" s="426"/>
      <c r="J2" s="28"/>
    </row>
    <row r="3" spans="1:20" x14ac:dyDescent="0.2">
      <c r="A3" s="29"/>
      <c r="B3" s="29"/>
      <c r="C3" s="407" t="s">
        <v>17</v>
      </c>
      <c r="D3" s="407"/>
      <c r="E3" s="407"/>
      <c r="F3" s="407"/>
      <c r="G3" s="407"/>
      <c r="H3" s="407"/>
      <c r="I3" s="407"/>
      <c r="J3" s="29"/>
    </row>
    <row r="4" spans="1:20" x14ac:dyDescent="0.2">
      <c r="A4" s="29"/>
      <c r="B4" s="29"/>
      <c r="C4" s="427" t="s">
        <v>52</v>
      </c>
      <c r="D4" s="427"/>
      <c r="E4" s="427"/>
      <c r="F4" s="427"/>
      <c r="G4" s="427"/>
      <c r="H4" s="427"/>
      <c r="I4" s="427"/>
      <c r="J4" s="29"/>
    </row>
    <row r="5" spans="1:20"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20"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20" x14ac:dyDescent="0.2">
      <c r="A7" s="22"/>
      <c r="B7" s="22"/>
      <c r="C7" s="26" t="s">
        <v>7</v>
      </c>
      <c r="D7" s="440" t="str">
        <f>'Kops a'!D8</f>
        <v>Zeiferta iela 1, Olaine, Olaines novads, LV-2114</v>
      </c>
      <c r="E7" s="440"/>
      <c r="F7" s="440"/>
      <c r="G7" s="440"/>
      <c r="H7" s="440"/>
      <c r="I7" s="440"/>
      <c r="J7" s="440"/>
      <c r="K7" s="440"/>
      <c r="L7" s="440"/>
      <c r="M7" s="16"/>
      <c r="N7" s="16"/>
      <c r="O7" s="16"/>
      <c r="P7" s="16"/>
    </row>
    <row r="8" spans="1:20" x14ac:dyDescent="0.2">
      <c r="A8" s="22"/>
      <c r="B8" s="22"/>
      <c r="C8" s="4" t="s">
        <v>20</v>
      </c>
      <c r="D8" s="440" t="str">
        <f>'Kops a'!D9</f>
        <v>Iepirkums Nr. AS OŪS 2022/04_E</v>
      </c>
      <c r="E8" s="440"/>
      <c r="F8" s="440"/>
      <c r="G8" s="440"/>
      <c r="H8" s="440"/>
      <c r="I8" s="440"/>
      <c r="J8" s="440"/>
      <c r="K8" s="440"/>
      <c r="L8" s="440"/>
      <c r="M8" s="16"/>
      <c r="N8" s="16"/>
      <c r="O8" s="16"/>
      <c r="P8" s="16"/>
    </row>
    <row r="9" spans="1:20" ht="11.25" customHeight="1" x14ac:dyDescent="0.2">
      <c r="A9" s="428" t="s">
        <v>409</v>
      </c>
      <c r="B9" s="428"/>
      <c r="C9" s="428"/>
      <c r="D9" s="428"/>
      <c r="E9" s="428"/>
      <c r="F9" s="428"/>
      <c r="G9" s="30"/>
      <c r="H9" s="30"/>
      <c r="I9" s="30"/>
      <c r="J9" s="432" t="s">
        <v>39</v>
      </c>
      <c r="K9" s="432"/>
      <c r="L9" s="432"/>
      <c r="M9" s="432"/>
      <c r="N9" s="439">
        <f>P42</f>
        <v>0</v>
      </c>
      <c r="O9" s="439"/>
      <c r="P9" s="30"/>
    </row>
    <row r="10" spans="1:20" x14ac:dyDescent="0.2">
      <c r="A10" s="31"/>
      <c r="B10" s="32"/>
      <c r="C10" s="4"/>
      <c r="D10" s="22"/>
      <c r="E10" s="22"/>
      <c r="F10" s="22"/>
      <c r="G10" s="22"/>
      <c r="H10" s="22"/>
      <c r="I10" s="22"/>
      <c r="J10" s="22"/>
      <c r="K10" s="22"/>
      <c r="L10" s="28"/>
      <c r="M10" s="28"/>
      <c r="O10" s="67"/>
      <c r="P10" s="66" t="str">
        <f>A48</f>
        <v>Tāme sastādīta __ . gada__.__________</v>
      </c>
    </row>
    <row r="11" spans="1:20" ht="12" thickBot="1" x14ac:dyDescent="0.25">
      <c r="A11" s="31"/>
      <c r="B11" s="32"/>
      <c r="C11" s="4"/>
      <c r="D11" s="22"/>
      <c r="E11" s="22"/>
      <c r="F11" s="22"/>
      <c r="G11" s="22"/>
      <c r="H11" s="22"/>
      <c r="I11" s="22"/>
      <c r="J11" s="22"/>
      <c r="K11" s="22"/>
      <c r="L11" s="33"/>
      <c r="M11" s="33"/>
      <c r="N11" s="34"/>
      <c r="O11" s="25"/>
      <c r="P11" s="22"/>
    </row>
    <row r="12" spans="1:20"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0" ht="126.75" customHeight="1" thickBot="1" x14ac:dyDescent="0.25">
      <c r="A13" s="394"/>
      <c r="B13" s="446"/>
      <c r="C13" s="447"/>
      <c r="D13" s="448"/>
      <c r="E13" s="449"/>
      <c r="F13" s="35" t="s">
        <v>46</v>
      </c>
      <c r="G13" s="36" t="s">
        <v>47</v>
      </c>
      <c r="H13" s="36" t="s">
        <v>48</v>
      </c>
      <c r="I13" s="36" t="s">
        <v>49</v>
      </c>
      <c r="J13" s="36" t="s">
        <v>50</v>
      </c>
      <c r="K13" s="52" t="s">
        <v>51</v>
      </c>
      <c r="L13" s="35" t="s">
        <v>46</v>
      </c>
      <c r="M13" s="36" t="s">
        <v>48</v>
      </c>
      <c r="N13" s="36" t="s">
        <v>49</v>
      </c>
      <c r="O13" s="36" t="s">
        <v>50</v>
      </c>
      <c r="P13" s="52" t="s">
        <v>51</v>
      </c>
    </row>
    <row r="14" spans="1:20" x14ac:dyDescent="0.2">
      <c r="A14" s="174">
        <v>1</v>
      </c>
      <c r="B14" s="159"/>
      <c r="C14" s="221" t="s">
        <v>167</v>
      </c>
      <c r="D14" s="213"/>
      <c r="E14" s="199"/>
      <c r="F14" s="225"/>
      <c r="G14" s="201"/>
      <c r="H14" s="201">
        <f>ROUND(F14*G14,2)</f>
        <v>0</v>
      </c>
      <c r="I14" s="201"/>
      <c r="J14" s="201"/>
      <c r="K14" s="202">
        <f>SUM(H14:J14)</f>
        <v>0</v>
      </c>
      <c r="L14" s="200">
        <f>ROUND(E14*F14,2)</f>
        <v>0</v>
      </c>
      <c r="M14" s="201">
        <f>ROUND(H14*E14,2)</f>
        <v>0</v>
      </c>
      <c r="N14" s="201">
        <f>ROUND(I14*E14,2)</f>
        <v>0</v>
      </c>
      <c r="O14" s="201">
        <f>ROUND(J14*E14,2)</f>
        <v>0</v>
      </c>
      <c r="P14" s="202">
        <f>SUM(M14:O14)</f>
        <v>0</v>
      </c>
    </row>
    <row r="15" spans="1:20" ht="33.75" x14ac:dyDescent="0.2">
      <c r="A15" s="180">
        <v>2</v>
      </c>
      <c r="B15" s="452" t="s">
        <v>199</v>
      </c>
      <c r="C15" s="132" t="s">
        <v>186</v>
      </c>
      <c r="D15" s="187" t="s">
        <v>114</v>
      </c>
      <c r="E15" s="366">
        <v>0.3</v>
      </c>
      <c r="F15" s="363"/>
      <c r="G15" s="176"/>
      <c r="H15" s="177">
        <f t="shared" ref="H15:H41" si="0">ROUND(F15*G15,2)</f>
        <v>0</v>
      </c>
      <c r="I15" s="219"/>
      <c r="J15" s="219"/>
      <c r="K15" s="178">
        <f t="shared" ref="K15:K41" si="1">SUM(H15:J15)</f>
        <v>0</v>
      </c>
      <c r="L15" s="179">
        <f t="shared" ref="L15:L41" si="2">ROUND(E15*F15,2)</f>
        <v>0</v>
      </c>
      <c r="M15" s="177">
        <f t="shared" ref="M15:M41" si="3">ROUND(H15*E15,2)</f>
        <v>0</v>
      </c>
      <c r="N15" s="177">
        <f t="shared" ref="N15:N41" si="4">ROUND(I15*E15,2)</f>
        <v>0</v>
      </c>
      <c r="O15" s="177">
        <f t="shared" ref="O15:O41" si="5">ROUND(J15*E15,2)</f>
        <v>0</v>
      </c>
      <c r="P15" s="178">
        <f t="shared" ref="P15:P41" si="6">SUM(M15:O15)</f>
        <v>0</v>
      </c>
    </row>
    <row r="16" spans="1:20" ht="33.75" x14ac:dyDescent="0.2">
      <c r="A16" s="180">
        <v>3</v>
      </c>
      <c r="B16" s="452"/>
      <c r="C16" s="132" t="s">
        <v>187</v>
      </c>
      <c r="D16" s="134" t="s">
        <v>120</v>
      </c>
      <c r="E16" s="366">
        <v>1</v>
      </c>
      <c r="F16" s="363"/>
      <c r="G16" s="176"/>
      <c r="H16" s="177">
        <f t="shared" si="0"/>
        <v>0</v>
      </c>
      <c r="I16" s="219"/>
      <c r="J16" s="219"/>
      <c r="K16" s="178">
        <f t="shared" si="1"/>
        <v>0</v>
      </c>
      <c r="L16" s="179">
        <f t="shared" si="2"/>
        <v>0</v>
      </c>
      <c r="M16" s="177">
        <f t="shared" si="3"/>
        <v>0</v>
      </c>
      <c r="N16" s="177">
        <f t="shared" si="4"/>
        <v>0</v>
      </c>
      <c r="O16" s="177">
        <f t="shared" si="5"/>
        <v>0</v>
      </c>
      <c r="P16" s="178">
        <f t="shared" si="6"/>
        <v>0</v>
      </c>
      <c r="R16" s="416"/>
      <c r="S16" s="416"/>
      <c r="T16" s="416"/>
    </row>
    <row r="17" spans="1:23" s="72" customFormat="1" ht="22.5" x14ac:dyDescent="0.2">
      <c r="A17" s="326">
        <v>4</v>
      </c>
      <c r="B17" s="452"/>
      <c r="C17" s="162" t="s">
        <v>249</v>
      </c>
      <c r="D17" s="161" t="s">
        <v>86</v>
      </c>
      <c r="E17" s="238">
        <v>29</v>
      </c>
      <c r="F17" s="364"/>
      <c r="G17" s="196"/>
      <c r="H17" s="244">
        <f t="shared" si="0"/>
        <v>0</v>
      </c>
      <c r="I17" s="243"/>
      <c r="J17" s="243"/>
      <c r="K17" s="245">
        <f t="shared" si="1"/>
        <v>0</v>
      </c>
      <c r="L17" s="246">
        <f t="shared" si="2"/>
        <v>0</v>
      </c>
      <c r="M17" s="244">
        <f t="shared" si="3"/>
        <v>0</v>
      </c>
      <c r="N17" s="244">
        <f t="shared" si="4"/>
        <v>0</v>
      </c>
      <c r="O17" s="244">
        <f t="shared" si="5"/>
        <v>0</v>
      </c>
      <c r="P17" s="245">
        <f t="shared" si="6"/>
        <v>0</v>
      </c>
    </row>
    <row r="18" spans="1:23" s="72" customFormat="1" ht="22.5" x14ac:dyDescent="0.2">
      <c r="A18" s="329">
        <v>5</v>
      </c>
      <c r="B18" s="452"/>
      <c r="C18" s="164" t="s">
        <v>173</v>
      </c>
      <c r="D18" s="223"/>
      <c r="E18" s="367"/>
      <c r="F18" s="364"/>
      <c r="G18" s="243"/>
      <c r="H18" s="244">
        <f t="shared" si="0"/>
        <v>0</v>
      </c>
      <c r="I18" s="243"/>
      <c r="J18" s="243"/>
      <c r="K18" s="245">
        <f t="shared" si="1"/>
        <v>0</v>
      </c>
      <c r="L18" s="246">
        <f t="shared" si="2"/>
        <v>0</v>
      </c>
      <c r="M18" s="244">
        <f t="shared" si="3"/>
        <v>0</v>
      </c>
      <c r="N18" s="244">
        <f t="shared" si="4"/>
        <v>0</v>
      </c>
      <c r="O18" s="244">
        <f t="shared" si="5"/>
        <v>0</v>
      </c>
      <c r="P18" s="245">
        <f t="shared" si="6"/>
        <v>0</v>
      </c>
    </row>
    <row r="19" spans="1:23" s="72" customFormat="1" ht="22.5" customHeight="1" x14ac:dyDescent="0.2">
      <c r="A19" s="329">
        <v>6</v>
      </c>
      <c r="B19" s="452"/>
      <c r="C19" s="216" t="s">
        <v>174</v>
      </c>
      <c r="D19" s="161" t="s">
        <v>120</v>
      </c>
      <c r="E19" s="238">
        <v>34.78</v>
      </c>
      <c r="F19" s="364"/>
      <c r="G19" s="196"/>
      <c r="H19" s="244">
        <f t="shared" si="0"/>
        <v>0</v>
      </c>
      <c r="I19" s="243"/>
      <c r="J19" s="243"/>
      <c r="K19" s="245">
        <f t="shared" si="1"/>
        <v>0</v>
      </c>
      <c r="L19" s="246">
        <f t="shared" si="2"/>
        <v>0</v>
      </c>
      <c r="M19" s="244">
        <f t="shared" si="3"/>
        <v>0</v>
      </c>
      <c r="N19" s="244">
        <f t="shared" si="4"/>
        <v>0</v>
      </c>
      <c r="O19" s="244">
        <f t="shared" si="5"/>
        <v>0</v>
      </c>
      <c r="P19" s="245">
        <f t="shared" si="6"/>
        <v>0</v>
      </c>
      <c r="S19" s="416"/>
      <c r="T19" s="416"/>
      <c r="U19" s="416"/>
    </row>
    <row r="20" spans="1:23" s="72" customFormat="1" ht="11.25" customHeight="1" x14ac:dyDescent="0.2">
      <c r="A20" s="326">
        <v>7</v>
      </c>
      <c r="B20" s="452"/>
      <c r="C20" s="216" t="s">
        <v>176</v>
      </c>
      <c r="D20" s="223" t="s">
        <v>124</v>
      </c>
      <c r="E20" s="367">
        <v>5.22</v>
      </c>
      <c r="F20" s="364"/>
      <c r="G20" s="196"/>
      <c r="H20" s="244">
        <f t="shared" si="0"/>
        <v>0</v>
      </c>
      <c r="I20" s="243"/>
      <c r="J20" s="243"/>
      <c r="K20" s="245">
        <f t="shared" si="1"/>
        <v>0</v>
      </c>
      <c r="L20" s="246">
        <f t="shared" si="2"/>
        <v>0</v>
      </c>
      <c r="M20" s="244">
        <f t="shared" si="3"/>
        <v>0</v>
      </c>
      <c r="N20" s="244">
        <f t="shared" si="4"/>
        <v>0</v>
      </c>
      <c r="O20" s="244">
        <f t="shared" si="5"/>
        <v>0</v>
      </c>
      <c r="P20" s="245">
        <f t="shared" si="6"/>
        <v>0</v>
      </c>
    </row>
    <row r="21" spans="1:23" s="72" customFormat="1" ht="22.5" x14ac:dyDescent="0.2">
      <c r="A21" s="329">
        <v>8</v>
      </c>
      <c r="B21" s="452"/>
      <c r="C21" s="216" t="s">
        <v>175</v>
      </c>
      <c r="D21" s="223" t="s">
        <v>124</v>
      </c>
      <c r="E21" s="367">
        <v>191.29</v>
      </c>
      <c r="F21" s="364"/>
      <c r="G21" s="196"/>
      <c r="H21" s="244">
        <f t="shared" si="0"/>
        <v>0</v>
      </c>
      <c r="I21" s="243"/>
      <c r="J21" s="243"/>
      <c r="K21" s="245">
        <f t="shared" si="1"/>
        <v>0</v>
      </c>
      <c r="L21" s="246">
        <f t="shared" si="2"/>
        <v>0</v>
      </c>
      <c r="M21" s="244">
        <f t="shared" si="3"/>
        <v>0</v>
      </c>
      <c r="N21" s="244">
        <f t="shared" si="4"/>
        <v>0</v>
      </c>
      <c r="O21" s="244">
        <f t="shared" si="5"/>
        <v>0</v>
      </c>
      <c r="P21" s="245">
        <f t="shared" si="6"/>
        <v>0</v>
      </c>
    </row>
    <row r="22" spans="1:23" s="72" customFormat="1" ht="22.5" x14ac:dyDescent="0.2">
      <c r="A22" s="329">
        <v>9</v>
      </c>
      <c r="B22" s="452"/>
      <c r="C22" s="162" t="s">
        <v>277</v>
      </c>
      <c r="D22" s="161" t="s">
        <v>120</v>
      </c>
      <c r="E22" s="238">
        <v>34.78</v>
      </c>
      <c r="F22" s="364"/>
      <c r="G22" s="196"/>
      <c r="H22" s="244">
        <f t="shared" si="0"/>
        <v>0</v>
      </c>
      <c r="I22" s="243"/>
      <c r="J22" s="243"/>
      <c r="K22" s="245">
        <f t="shared" si="1"/>
        <v>0</v>
      </c>
      <c r="L22" s="246">
        <f t="shared" si="2"/>
        <v>0</v>
      </c>
      <c r="M22" s="244">
        <f t="shared" si="3"/>
        <v>0</v>
      </c>
      <c r="N22" s="244">
        <f t="shared" si="4"/>
        <v>0</v>
      </c>
      <c r="O22" s="244">
        <f t="shared" si="5"/>
        <v>0</v>
      </c>
      <c r="P22" s="245">
        <f t="shared" si="6"/>
        <v>0</v>
      </c>
    </row>
    <row r="23" spans="1:23" s="72" customFormat="1" ht="22.5" x14ac:dyDescent="0.2">
      <c r="A23" s="326">
        <v>10</v>
      </c>
      <c r="B23" s="452"/>
      <c r="C23" s="162" t="s">
        <v>389</v>
      </c>
      <c r="D23" s="161" t="s">
        <v>124</v>
      </c>
      <c r="E23" s="367">
        <v>173.9</v>
      </c>
      <c r="F23" s="364"/>
      <c r="G23" s="196"/>
      <c r="H23" s="244">
        <f t="shared" si="0"/>
        <v>0</v>
      </c>
      <c r="I23" s="243"/>
      <c r="J23" s="243"/>
      <c r="K23" s="245">
        <f t="shared" si="1"/>
        <v>0</v>
      </c>
      <c r="L23" s="246">
        <f t="shared" si="2"/>
        <v>0</v>
      </c>
      <c r="M23" s="244">
        <f t="shared" si="3"/>
        <v>0</v>
      </c>
      <c r="N23" s="244">
        <f t="shared" si="4"/>
        <v>0</v>
      </c>
      <c r="O23" s="244">
        <f t="shared" si="5"/>
        <v>0</v>
      </c>
      <c r="P23" s="245">
        <f t="shared" si="6"/>
        <v>0</v>
      </c>
    </row>
    <row r="24" spans="1:23" s="72" customFormat="1" ht="22.5" x14ac:dyDescent="0.2">
      <c r="A24" s="329">
        <v>11</v>
      </c>
      <c r="B24" s="452"/>
      <c r="C24" s="162" t="s">
        <v>135</v>
      </c>
      <c r="D24" s="161" t="s">
        <v>120</v>
      </c>
      <c r="E24" s="238">
        <v>34.78</v>
      </c>
      <c r="F24" s="364"/>
      <c r="G24" s="196"/>
      <c r="H24" s="244">
        <f t="shared" si="0"/>
        <v>0</v>
      </c>
      <c r="I24" s="243"/>
      <c r="J24" s="243"/>
      <c r="K24" s="245">
        <f t="shared" si="1"/>
        <v>0</v>
      </c>
      <c r="L24" s="246">
        <f t="shared" si="2"/>
        <v>0</v>
      </c>
      <c r="M24" s="244">
        <f t="shared" si="3"/>
        <v>0</v>
      </c>
      <c r="N24" s="244">
        <f t="shared" si="4"/>
        <v>0</v>
      </c>
      <c r="O24" s="244">
        <f t="shared" si="5"/>
        <v>0</v>
      </c>
      <c r="P24" s="245">
        <f t="shared" si="6"/>
        <v>0</v>
      </c>
    </row>
    <row r="25" spans="1:23" s="72" customFormat="1" ht="33.75" x14ac:dyDescent="0.2">
      <c r="A25" s="329">
        <v>12</v>
      </c>
      <c r="B25" s="452"/>
      <c r="C25" s="216" t="s">
        <v>177</v>
      </c>
      <c r="D25" s="161" t="s">
        <v>120</v>
      </c>
      <c r="E25" s="238">
        <v>34.78</v>
      </c>
      <c r="F25" s="364"/>
      <c r="G25" s="196"/>
      <c r="H25" s="244">
        <f t="shared" si="0"/>
        <v>0</v>
      </c>
      <c r="I25" s="243"/>
      <c r="J25" s="243"/>
      <c r="K25" s="245">
        <f t="shared" si="1"/>
        <v>0</v>
      </c>
      <c r="L25" s="246">
        <f t="shared" si="2"/>
        <v>0</v>
      </c>
      <c r="M25" s="244">
        <f t="shared" si="3"/>
        <v>0</v>
      </c>
      <c r="N25" s="244">
        <f t="shared" si="4"/>
        <v>0</v>
      </c>
      <c r="O25" s="244">
        <f t="shared" si="5"/>
        <v>0</v>
      </c>
      <c r="P25" s="245">
        <f t="shared" si="6"/>
        <v>0</v>
      </c>
    </row>
    <row r="26" spans="1:23" ht="22.5" x14ac:dyDescent="0.2">
      <c r="A26" s="217">
        <v>13</v>
      </c>
      <c r="B26" s="452"/>
      <c r="C26" s="222" t="s">
        <v>250</v>
      </c>
      <c r="D26" s="187"/>
      <c r="E26" s="367"/>
      <c r="F26" s="364"/>
      <c r="G26" s="243"/>
      <c r="H26" s="244">
        <f t="shared" si="0"/>
        <v>0</v>
      </c>
      <c r="I26" s="243"/>
      <c r="J26" s="243"/>
      <c r="K26" s="245">
        <f t="shared" si="1"/>
        <v>0</v>
      </c>
      <c r="L26" s="246">
        <f t="shared" si="2"/>
        <v>0</v>
      </c>
      <c r="M26" s="244">
        <f t="shared" si="3"/>
        <v>0</v>
      </c>
      <c r="N26" s="244">
        <f t="shared" si="4"/>
        <v>0</v>
      </c>
      <c r="O26" s="244">
        <f t="shared" si="5"/>
        <v>0</v>
      </c>
      <c r="P26" s="245">
        <f t="shared" si="6"/>
        <v>0</v>
      </c>
      <c r="Q26" s="72"/>
      <c r="R26" s="72"/>
      <c r="S26" s="72"/>
      <c r="T26" s="72"/>
      <c r="U26" s="72"/>
    </row>
    <row r="27" spans="1:23" ht="15" customHeight="1" x14ac:dyDescent="0.2">
      <c r="A27" s="180">
        <v>14</v>
      </c>
      <c r="B27" s="452"/>
      <c r="C27" s="186" t="s">
        <v>178</v>
      </c>
      <c r="D27" s="187" t="s">
        <v>86</v>
      </c>
      <c r="E27" s="367">
        <v>1</v>
      </c>
      <c r="F27" s="364"/>
      <c r="G27" s="176"/>
      <c r="H27" s="244">
        <f t="shared" si="0"/>
        <v>0</v>
      </c>
      <c r="I27" s="243"/>
      <c r="J27" s="243"/>
      <c r="K27" s="245">
        <f t="shared" si="1"/>
        <v>0</v>
      </c>
      <c r="L27" s="246">
        <f t="shared" si="2"/>
        <v>0</v>
      </c>
      <c r="M27" s="244">
        <f t="shared" si="3"/>
        <v>0</v>
      </c>
      <c r="N27" s="244">
        <f t="shared" si="4"/>
        <v>0</v>
      </c>
      <c r="O27" s="244">
        <f t="shared" si="5"/>
        <v>0</v>
      </c>
      <c r="P27" s="245">
        <f t="shared" si="6"/>
        <v>0</v>
      </c>
      <c r="Q27" s="72"/>
      <c r="R27" s="72"/>
      <c r="S27" s="72"/>
      <c r="T27" s="72"/>
      <c r="U27" s="72"/>
    </row>
    <row r="28" spans="1:23" ht="22.5" x14ac:dyDescent="0.2">
      <c r="A28" s="180">
        <v>15</v>
      </c>
      <c r="B28" s="452"/>
      <c r="C28" s="186" t="s">
        <v>179</v>
      </c>
      <c r="D28" s="134" t="s">
        <v>120</v>
      </c>
      <c r="E28" s="367">
        <v>479.69</v>
      </c>
      <c r="F28" s="364"/>
      <c r="G28" s="176"/>
      <c r="H28" s="244">
        <f t="shared" si="0"/>
        <v>0</v>
      </c>
      <c r="I28" s="243"/>
      <c r="J28" s="243"/>
      <c r="K28" s="245">
        <f t="shared" si="1"/>
        <v>0</v>
      </c>
      <c r="L28" s="246">
        <f t="shared" si="2"/>
        <v>0</v>
      </c>
      <c r="M28" s="244">
        <f t="shared" si="3"/>
        <v>0</v>
      </c>
      <c r="N28" s="244">
        <f t="shared" si="4"/>
        <v>0</v>
      </c>
      <c r="O28" s="244">
        <f t="shared" si="5"/>
        <v>0</v>
      </c>
      <c r="P28" s="245">
        <f t="shared" si="6"/>
        <v>0</v>
      </c>
      <c r="Q28" s="72"/>
      <c r="R28" s="72"/>
      <c r="S28" s="72"/>
      <c r="T28" s="72"/>
      <c r="U28" s="72"/>
    </row>
    <row r="29" spans="1:23" ht="15" customHeight="1" x14ac:dyDescent="0.2">
      <c r="A29" s="217">
        <v>16</v>
      </c>
      <c r="B29" s="452"/>
      <c r="C29" s="186" t="s">
        <v>251</v>
      </c>
      <c r="D29" s="134" t="s">
        <v>120</v>
      </c>
      <c r="E29" s="367">
        <v>479.69</v>
      </c>
      <c r="F29" s="364"/>
      <c r="G29" s="176"/>
      <c r="H29" s="244">
        <f t="shared" si="0"/>
        <v>0</v>
      </c>
      <c r="I29" s="243"/>
      <c r="J29" s="243"/>
      <c r="K29" s="245">
        <f t="shared" si="1"/>
        <v>0</v>
      </c>
      <c r="L29" s="246">
        <f t="shared" si="2"/>
        <v>0</v>
      </c>
      <c r="M29" s="244">
        <f t="shared" si="3"/>
        <v>0</v>
      </c>
      <c r="N29" s="244">
        <f t="shared" si="4"/>
        <v>0</v>
      </c>
      <c r="O29" s="244">
        <f t="shared" si="5"/>
        <v>0</v>
      </c>
      <c r="P29" s="245">
        <f t="shared" si="6"/>
        <v>0</v>
      </c>
      <c r="Q29" s="72"/>
      <c r="R29" s="72"/>
      <c r="S29" s="72"/>
      <c r="T29" s="72"/>
      <c r="U29" s="72"/>
    </row>
    <row r="30" spans="1:23" ht="33.75" x14ac:dyDescent="0.2">
      <c r="A30" s="180">
        <v>17</v>
      </c>
      <c r="B30" s="452"/>
      <c r="C30" s="186" t="s">
        <v>180</v>
      </c>
      <c r="D30" s="187" t="s">
        <v>114</v>
      </c>
      <c r="E30" s="367">
        <v>172.69</v>
      </c>
      <c r="F30" s="364"/>
      <c r="G30" s="176"/>
      <c r="H30" s="244">
        <f t="shared" si="0"/>
        <v>0</v>
      </c>
      <c r="I30" s="243"/>
      <c r="J30" s="243"/>
      <c r="K30" s="245">
        <f t="shared" si="1"/>
        <v>0</v>
      </c>
      <c r="L30" s="246">
        <f t="shared" si="2"/>
        <v>0</v>
      </c>
      <c r="M30" s="244">
        <f t="shared" si="3"/>
        <v>0</v>
      </c>
      <c r="N30" s="244">
        <f t="shared" si="4"/>
        <v>0</v>
      </c>
      <c r="O30" s="244">
        <f t="shared" si="5"/>
        <v>0</v>
      </c>
      <c r="P30" s="245">
        <f t="shared" si="6"/>
        <v>0</v>
      </c>
      <c r="Q30" s="72"/>
      <c r="R30" s="72"/>
      <c r="S30" s="72"/>
      <c r="T30" s="72"/>
      <c r="U30" s="72"/>
    </row>
    <row r="31" spans="1:23" ht="15" customHeight="1" x14ac:dyDescent="0.2">
      <c r="A31" s="180">
        <v>18</v>
      </c>
      <c r="B31" s="452"/>
      <c r="C31" s="222" t="s">
        <v>181</v>
      </c>
      <c r="D31" s="187"/>
      <c r="E31" s="366"/>
      <c r="F31" s="363"/>
      <c r="G31" s="219"/>
      <c r="H31" s="177">
        <f t="shared" si="0"/>
        <v>0</v>
      </c>
      <c r="I31" s="219"/>
      <c r="J31" s="219"/>
      <c r="K31" s="178">
        <f t="shared" si="1"/>
        <v>0</v>
      </c>
      <c r="L31" s="179">
        <f t="shared" si="2"/>
        <v>0</v>
      </c>
      <c r="M31" s="177">
        <f t="shared" si="3"/>
        <v>0</v>
      </c>
      <c r="N31" s="177">
        <f t="shared" si="4"/>
        <v>0</v>
      </c>
      <c r="O31" s="177">
        <f t="shared" si="5"/>
        <v>0</v>
      </c>
      <c r="P31" s="178">
        <f t="shared" si="6"/>
        <v>0</v>
      </c>
    </row>
    <row r="32" spans="1:23" ht="15" customHeight="1" x14ac:dyDescent="0.2">
      <c r="A32" s="217">
        <v>19</v>
      </c>
      <c r="B32" s="452"/>
      <c r="C32" s="216" t="s">
        <v>182</v>
      </c>
      <c r="D32" s="161" t="s">
        <v>120</v>
      </c>
      <c r="E32" s="367">
        <v>10</v>
      </c>
      <c r="F32" s="364"/>
      <c r="G32" s="196"/>
      <c r="H32" s="244">
        <f t="shared" si="0"/>
        <v>0</v>
      </c>
      <c r="I32" s="243"/>
      <c r="J32" s="243"/>
      <c r="K32" s="245">
        <f t="shared" si="1"/>
        <v>0</v>
      </c>
      <c r="L32" s="246">
        <f t="shared" si="2"/>
        <v>0</v>
      </c>
      <c r="M32" s="244">
        <f t="shared" si="3"/>
        <v>0</v>
      </c>
      <c r="N32" s="244">
        <f t="shared" si="4"/>
        <v>0</v>
      </c>
      <c r="O32" s="244">
        <f t="shared" si="5"/>
        <v>0</v>
      </c>
      <c r="P32" s="245">
        <f t="shared" si="6"/>
        <v>0</v>
      </c>
      <c r="Q32" s="72"/>
      <c r="R32" s="72"/>
      <c r="S32" s="416"/>
      <c r="T32" s="416"/>
      <c r="U32" s="416"/>
      <c r="V32" s="416"/>
      <c r="W32" s="416"/>
    </row>
    <row r="33" spans="1:29" ht="22.5" x14ac:dyDescent="0.2">
      <c r="A33" s="180">
        <v>20</v>
      </c>
      <c r="B33" s="452"/>
      <c r="C33" s="216" t="s">
        <v>185</v>
      </c>
      <c r="D33" s="223" t="s">
        <v>112</v>
      </c>
      <c r="E33" s="367">
        <v>130</v>
      </c>
      <c r="F33" s="364"/>
      <c r="G33" s="196"/>
      <c r="H33" s="244">
        <f t="shared" si="0"/>
        <v>0</v>
      </c>
      <c r="I33" s="243"/>
      <c r="J33" s="243"/>
      <c r="K33" s="245">
        <f t="shared" si="1"/>
        <v>0</v>
      </c>
      <c r="L33" s="246">
        <f t="shared" si="2"/>
        <v>0</v>
      </c>
      <c r="M33" s="244">
        <f t="shared" si="3"/>
        <v>0</v>
      </c>
      <c r="N33" s="244">
        <f t="shared" si="4"/>
        <v>0</v>
      </c>
      <c r="O33" s="244">
        <f t="shared" si="5"/>
        <v>0</v>
      </c>
      <c r="P33" s="245">
        <f t="shared" si="6"/>
        <v>0</v>
      </c>
      <c r="Q33" s="72"/>
      <c r="R33" s="72"/>
      <c r="S33" s="416"/>
      <c r="T33" s="416"/>
      <c r="U33" s="416"/>
      <c r="V33" s="416"/>
      <c r="W33" s="416"/>
    </row>
    <row r="34" spans="1:29" ht="22.5" x14ac:dyDescent="0.2">
      <c r="A34" s="180">
        <v>21</v>
      </c>
      <c r="B34" s="452"/>
      <c r="C34" s="216" t="s">
        <v>184</v>
      </c>
      <c r="D34" s="223" t="s">
        <v>112</v>
      </c>
      <c r="E34" s="367">
        <v>75</v>
      </c>
      <c r="F34" s="364"/>
      <c r="G34" s="196"/>
      <c r="H34" s="244">
        <f t="shared" si="0"/>
        <v>0</v>
      </c>
      <c r="I34" s="243"/>
      <c r="J34" s="243"/>
      <c r="K34" s="245">
        <f t="shared" si="1"/>
        <v>0</v>
      </c>
      <c r="L34" s="246">
        <f t="shared" si="2"/>
        <v>0</v>
      </c>
      <c r="M34" s="244">
        <f t="shared" si="3"/>
        <v>0</v>
      </c>
      <c r="N34" s="244">
        <f t="shared" si="4"/>
        <v>0</v>
      </c>
      <c r="O34" s="244">
        <f t="shared" si="5"/>
        <v>0</v>
      </c>
      <c r="P34" s="245">
        <f t="shared" si="6"/>
        <v>0</v>
      </c>
      <c r="Q34" s="72"/>
      <c r="R34" s="72"/>
      <c r="S34" s="416"/>
      <c r="T34" s="416"/>
      <c r="U34" s="416"/>
      <c r="V34" s="416"/>
      <c r="W34" s="416"/>
    </row>
    <row r="35" spans="1:29" ht="22.5" x14ac:dyDescent="0.2">
      <c r="A35" s="180">
        <v>22</v>
      </c>
      <c r="B35" s="452"/>
      <c r="C35" s="216" t="s">
        <v>183</v>
      </c>
      <c r="D35" s="161" t="s">
        <v>120</v>
      </c>
      <c r="E35" s="367">
        <v>76</v>
      </c>
      <c r="F35" s="364"/>
      <c r="G35" s="196"/>
      <c r="H35" s="244">
        <f t="shared" si="0"/>
        <v>0</v>
      </c>
      <c r="I35" s="243"/>
      <c r="J35" s="243"/>
      <c r="K35" s="245">
        <f t="shared" si="1"/>
        <v>0</v>
      </c>
      <c r="L35" s="246">
        <f t="shared" si="2"/>
        <v>0</v>
      </c>
      <c r="M35" s="244">
        <f t="shared" si="3"/>
        <v>0</v>
      </c>
      <c r="N35" s="244">
        <f t="shared" si="4"/>
        <v>0</v>
      </c>
      <c r="O35" s="244">
        <f t="shared" si="5"/>
        <v>0</v>
      </c>
      <c r="P35" s="245">
        <f t="shared" si="6"/>
        <v>0</v>
      </c>
      <c r="Q35" s="72"/>
      <c r="R35" s="72"/>
      <c r="S35" s="72"/>
      <c r="T35" s="72"/>
      <c r="U35" s="72"/>
      <c r="V35" s="72"/>
      <c r="W35" s="72"/>
    </row>
    <row r="36" spans="1:29" s="87" customFormat="1" ht="26.25" customHeight="1" x14ac:dyDescent="0.2">
      <c r="A36" s="180">
        <v>23</v>
      </c>
      <c r="B36" s="185"/>
      <c r="C36" s="222" t="s">
        <v>404</v>
      </c>
      <c r="D36" s="161"/>
      <c r="E36" s="366"/>
      <c r="F36" s="365"/>
      <c r="G36" s="184"/>
      <c r="H36" s="177">
        <f t="shared" si="0"/>
        <v>0</v>
      </c>
      <c r="I36" s="184"/>
      <c r="J36" s="184"/>
      <c r="K36" s="178">
        <f t="shared" si="1"/>
        <v>0</v>
      </c>
      <c r="L36" s="179">
        <f t="shared" si="2"/>
        <v>0</v>
      </c>
      <c r="M36" s="177">
        <f t="shared" si="3"/>
        <v>0</v>
      </c>
      <c r="N36" s="177">
        <f t="shared" si="4"/>
        <v>0</v>
      </c>
      <c r="O36" s="177">
        <f t="shared" si="5"/>
        <v>0</v>
      </c>
      <c r="P36" s="178">
        <f t="shared" si="6"/>
        <v>0</v>
      </c>
      <c r="Q36" s="72"/>
      <c r="R36" s="72"/>
      <c r="S36" s="72"/>
      <c r="T36" s="72"/>
      <c r="U36" s="72"/>
      <c r="V36" s="72"/>
      <c r="W36" s="72"/>
      <c r="X36" s="72"/>
      <c r="Y36" s="72"/>
      <c r="Z36" s="72"/>
      <c r="AA36" s="72"/>
      <c r="AB36" s="72"/>
      <c r="AC36" s="72"/>
    </row>
    <row r="37" spans="1:29" s="72" customFormat="1" x14ac:dyDescent="0.2">
      <c r="A37" s="180">
        <v>24</v>
      </c>
      <c r="B37" s="462" t="s">
        <v>198</v>
      </c>
      <c r="C37" s="162" t="s">
        <v>136</v>
      </c>
      <c r="D37" s="161" t="s">
        <v>120</v>
      </c>
      <c r="E37" s="367">
        <v>50.85</v>
      </c>
      <c r="F37" s="195"/>
      <c r="G37" s="196"/>
      <c r="H37" s="244">
        <f t="shared" si="0"/>
        <v>0</v>
      </c>
      <c r="I37" s="196"/>
      <c r="J37" s="196"/>
      <c r="K37" s="245">
        <f t="shared" si="1"/>
        <v>0</v>
      </c>
      <c r="L37" s="246">
        <f t="shared" si="2"/>
        <v>0</v>
      </c>
      <c r="M37" s="244">
        <f t="shared" si="3"/>
        <v>0</v>
      </c>
      <c r="N37" s="244">
        <f t="shared" si="4"/>
        <v>0</v>
      </c>
      <c r="O37" s="244">
        <f t="shared" si="5"/>
        <v>0</v>
      </c>
      <c r="P37" s="245">
        <f t="shared" si="6"/>
        <v>0</v>
      </c>
    </row>
    <row r="38" spans="1:29" s="72" customFormat="1" ht="33.75" x14ac:dyDescent="0.2">
      <c r="A38" s="180">
        <v>25</v>
      </c>
      <c r="B38" s="462"/>
      <c r="C38" s="162" t="s">
        <v>386</v>
      </c>
      <c r="D38" s="161" t="s">
        <v>124</v>
      </c>
      <c r="E38" s="238">
        <v>280</v>
      </c>
      <c r="F38" s="195"/>
      <c r="G38" s="196"/>
      <c r="H38" s="244">
        <f t="shared" si="0"/>
        <v>0</v>
      </c>
      <c r="I38" s="196"/>
      <c r="J38" s="196"/>
      <c r="K38" s="245">
        <f t="shared" si="1"/>
        <v>0</v>
      </c>
      <c r="L38" s="246">
        <f t="shared" si="2"/>
        <v>0</v>
      </c>
      <c r="M38" s="244">
        <f t="shared" si="3"/>
        <v>0</v>
      </c>
      <c r="N38" s="244">
        <f t="shared" si="4"/>
        <v>0</v>
      </c>
      <c r="O38" s="244">
        <f t="shared" si="5"/>
        <v>0</v>
      </c>
      <c r="P38" s="245">
        <f t="shared" si="6"/>
        <v>0</v>
      </c>
      <c r="S38" s="416"/>
      <c r="T38" s="416"/>
      <c r="U38" s="416"/>
    </row>
    <row r="39" spans="1:29" s="72" customFormat="1" ht="22.5" x14ac:dyDescent="0.2">
      <c r="A39" s="180">
        <v>26</v>
      </c>
      <c r="B39" s="462"/>
      <c r="C39" s="162" t="s">
        <v>405</v>
      </c>
      <c r="D39" s="161" t="s">
        <v>120</v>
      </c>
      <c r="E39" s="367">
        <v>50.85</v>
      </c>
      <c r="F39" s="195"/>
      <c r="G39" s="196"/>
      <c r="H39" s="244">
        <f t="shared" si="0"/>
        <v>0</v>
      </c>
      <c r="I39" s="196"/>
      <c r="J39" s="196"/>
      <c r="K39" s="245">
        <f t="shared" si="1"/>
        <v>0</v>
      </c>
      <c r="L39" s="246">
        <f t="shared" si="2"/>
        <v>0</v>
      </c>
      <c r="M39" s="244">
        <f t="shared" si="3"/>
        <v>0</v>
      </c>
      <c r="N39" s="244">
        <f t="shared" si="4"/>
        <v>0</v>
      </c>
      <c r="O39" s="244">
        <f t="shared" si="5"/>
        <v>0</v>
      </c>
      <c r="P39" s="245">
        <f t="shared" si="6"/>
        <v>0</v>
      </c>
    </row>
    <row r="40" spans="1:29" s="72" customFormat="1" ht="22.5" x14ac:dyDescent="0.2">
      <c r="A40" s="180">
        <v>27</v>
      </c>
      <c r="B40" s="462"/>
      <c r="C40" s="162" t="s">
        <v>389</v>
      </c>
      <c r="D40" s="161" t="s">
        <v>124</v>
      </c>
      <c r="E40" s="238">
        <v>257</v>
      </c>
      <c r="F40" s="195"/>
      <c r="G40" s="196"/>
      <c r="H40" s="244">
        <f t="shared" si="0"/>
        <v>0</v>
      </c>
      <c r="I40" s="196"/>
      <c r="J40" s="196"/>
      <c r="K40" s="245">
        <f t="shared" si="1"/>
        <v>0</v>
      </c>
      <c r="L40" s="246">
        <f t="shared" si="2"/>
        <v>0</v>
      </c>
      <c r="M40" s="244">
        <f t="shared" si="3"/>
        <v>0</v>
      </c>
      <c r="N40" s="244">
        <f t="shared" si="4"/>
        <v>0</v>
      </c>
      <c r="O40" s="244">
        <f t="shared" si="5"/>
        <v>0</v>
      </c>
      <c r="P40" s="245">
        <f t="shared" si="6"/>
        <v>0</v>
      </c>
    </row>
    <row r="41" spans="1:29" s="72" customFormat="1" ht="23.25" thickBot="1" x14ac:dyDescent="0.25">
      <c r="A41" s="182">
        <v>28</v>
      </c>
      <c r="B41" s="463"/>
      <c r="C41" s="192" t="s">
        <v>135</v>
      </c>
      <c r="D41" s="193" t="s">
        <v>120</v>
      </c>
      <c r="E41" s="194">
        <v>50.85</v>
      </c>
      <c r="F41" s="195"/>
      <c r="G41" s="196"/>
      <c r="H41" s="244">
        <f t="shared" si="0"/>
        <v>0</v>
      </c>
      <c r="I41" s="196"/>
      <c r="J41" s="196"/>
      <c r="K41" s="245">
        <f t="shared" si="1"/>
        <v>0</v>
      </c>
      <c r="L41" s="246">
        <f t="shared" si="2"/>
        <v>0</v>
      </c>
      <c r="M41" s="244">
        <f t="shared" si="3"/>
        <v>0</v>
      </c>
      <c r="N41" s="244">
        <f t="shared" si="4"/>
        <v>0</v>
      </c>
      <c r="O41" s="244">
        <f t="shared" si="5"/>
        <v>0</v>
      </c>
      <c r="P41" s="245">
        <f t="shared" si="6"/>
        <v>0</v>
      </c>
    </row>
    <row r="42" spans="1:29" ht="12" thickBot="1" x14ac:dyDescent="0.25">
      <c r="A42" s="444" t="s">
        <v>383</v>
      </c>
      <c r="B42" s="445"/>
      <c r="C42" s="445"/>
      <c r="D42" s="445"/>
      <c r="E42" s="445"/>
      <c r="F42" s="421"/>
      <c r="G42" s="421"/>
      <c r="H42" s="421"/>
      <c r="I42" s="421"/>
      <c r="J42" s="421"/>
      <c r="K42" s="422"/>
      <c r="L42" s="188">
        <f>SUM(L14:L41)</f>
        <v>0</v>
      </c>
      <c r="M42" s="189">
        <f>SUM(M14:M41)</f>
        <v>0</v>
      </c>
      <c r="N42" s="189">
        <f>SUM(N14:N41)</f>
        <v>0</v>
      </c>
      <c r="O42" s="189">
        <f>SUM(O14:O41)</f>
        <v>0</v>
      </c>
      <c r="P42" s="190">
        <f>SUM(P14:P41)</f>
        <v>0</v>
      </c>
    </row>
    <row r="43" spans="1:29" x14ac:dyDescent="0.2">
      <c r="A43" s="16"/>
      <c r="B43" s="16"/>
      <c r="C43" s="16"/>
      <c r="D43" s="16"/>
      <c r="E43" s="16"/>
      <c r="F43" s="16"/>
      <c r="G43" s="16"/>
      <c r="H43" s="16"/>
      <c r="I43" s="16"/>
      <c r="J43" s="16"/>
      <c r="K43" s="16"/>
      <c r="L43" s="16"/>
      <c r="M43" s="16"/>
      <c r="N43" s="16"/>
      <c r="O43" s="16"/>
      <c r="P43" s="16"/>
    </row>
    <row r="44" spans="1:29" x14ac:dyDescent="0.2">
      <c r="A44" s="16"/>
      <c r="B44" s="16"/>
      <c r="C44" s="16"/>
      <c r="D44" s="16"/>
      <c r="E44" s="16"/>
      <c r="F44" s="16"/>
      <c r="G44" s="16"/>
      <c r="H44" s="16"/>
      <c r="I44" s="16"/>
      <c r="J44" s="16"/>
      <c r="K44" s="16"/>
      <c r="L44" s="16"/>
      <c r="M44" s="16"/>
      <c r="N44" s="16"/>
      <c r="O44" s="16"/>
      <c r="P44" s="16"/>
    </row>
    <row r="45" spans="1:29" x14ac:dyDescent="0.2">
      <c r="A45" s="1" t="s">
        <v>14</v>
      </c>
      <c r="B45" s="16"/>
      <c r="C45" s="419">
        <f>'Kops a'!C37:H37</f>
        <v>0</v>
      </c>
      <c r="D45" s="419"/>
      <c r="E45" s="419"/>
      <c r="F45" s="419"/>
      <c r="G45" s="419"/>
      <c r="H45" s="419"/>
      <c r="I45" s="16"/>
      <c r="J45" s="16"/>
      <c r="K45" s="16"/>
      <c r="L45" s="16"/>
      <c r="M45" s="16"/>
      <c r="N45" s="16"/>
      <c r="O45" s="16"/>
      <c r="P45" s="16"/>
    </row>
    <row r="46" spans="1:29" x14ac:dyDescent="0.2">
      <c r="A46" s="16"/>
      <c r="B46" s="16"/>
      <c r="C46" s="369" t="s">
        <v>15</v>
      </c>
      <c r="D46" s="369"/>
      <c r="E46" s="369"/>
      <c r="F46" s="369"/>
      <c r="G46" s="369"/>
      <c r="H46" s="369"/>
      <c r="I46" s="16"/>
      <c r="J46" s="16"/>
      <c r="K46" s="16"/>
      <c r="L46" s="16"/>
      <c r="M46" s="16"/>
      <c r="N46" s="16"/>
      <c r="O46" s="16"/>
      <c r="P46" s="16"/>
    </row>
    <row r="47" spans="1:29" x14ac:dyDescent="0.2">
      <c r="A47" s="16"/>
      <c r="B47" s="16"/>
      <c r="C47" s="16"/>
      <c r="D47" s="16"/>
      <c r="E47" s="16"/>
      <c r="F47" s="16"/>
      <c r="G47" s="16"/>
      <c r="H47" s="16"/>
      <c r="I47" s="16"/>
      <c r="J47" s="16"/>
      <c r="K47" s="16"/>
      <c r="L47" s="16"/>
      <c r="M47" s="16"/>
      <c r="N47" s="16"/>
      <c r="O47" s="16"/>
      <c r="P47" s="16"/>
    </row>
    <row r="48" spans="1:29" x14ac:dyDescent="0.2">
      <c r="A48" s="64" t="str">
        <f>'Kops a'!A40</f>
        <v>Tāme sastādīta __ . gada__.__________</v>
      </c>
      <c r="B48" s="65"/>
      <c r="C48" s="65"/>
      <c r="D48" s="65"/>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row r="50" spans="1:16" x14ac:dyDescent="0.2">
      <c r="A50" s="1" t="s">
        <v>37</v>
      </c>
      <c r="B50" s="16"/>
      <c r="C50" s="419">
        <f>'Kops a'!C42:H42</f>
        <v>0</v>
      </c>
      <c r="D50" s="419"/>
      <c r="E50" s="419"/>
      <c r="F50" s="419"/>
      <c r="G50" s="419"/>
      <c r="H50" s="419"/>
      <c r="I50" s="16"/>
      <c r="J50" s="16"/>
      <c r="K50" s="16"/>
      <c r="L50" s="16"/>
      <c r="M50" s="16"/>
      <c r="N50" s="16"/>
      <c r="O50" s="16"/>
      <c r="P50" s="16"/>
    </row>
    <row r="51" spans="1:16" x14ac:dyDescent="0.2">
      <c r="A51" s="16"/>
      <c r="B51" s="16"/>
      <c r="C51" s="369" t="s">
        <v>15</v>
      </c>
      <c r="D51" s="369"/>
      <c r="E51" s="369"/>
      <c r="F51" s="369"/>
      <c r="G51" s="369"/>
      <c r="H51" s="369"/>
      <c r="I51" s="16"/>
      <c r="J51" s="16"/>
      <c r="K51" s="16"/>
      <c r="L51" s="16"/>
      <c r="M51" s="16"/>
      <c r="N51" s="16"/>
      <c r="O51" s="16"/>
      <c r="P51" s="16"/>
    </row>
    <row r="52" spans="1:16" x14ac:dyDescent="0.2">
      <c r="A52" s="16"/>
      <c r="B52" s="16"/>
      <c r="C52" s="16"/>
      <c r="D52" s="16"/>
      <c r="E52" s="16"/>
      <c r="F52" s="16"/>
      <c r="G52" s="16"/>
      <c r="H52" s="16"/>
      <c r="I52" s="16"/>
      <c r="J52" s="16"/>
      <c r="K52" s="16"/>
      <c r="L52" s="16"/>
      <c r="M52" s="16"/>
      <c r="N52" s="16"/>
      <c r="O52" s="16"/>
      <c r="P52" s="16"/>
    </row>
    <row r="53" spans="1:16" x14ac:dyDescent="0.2">
      <c r="A53" s="64" t="s">
        <v>54</v>
      </c>
      <c r="B53" s="65"/>
      <c r="C53" s="69">
        <f>'Kops a'!C45</f>
        <v>0</v>
      </c>
      <c r="D53" s="42"/>
      <c r="E53" s="16"/>
      <c r="F53" s="16"/>
      <c r="G53" s="16"/>
      <c r="H53" s="16"/>
      <c r="I53" s="16"/>
      <c r="J53" s="16"/>
      <c r="K53" s="16"/>
      <c r="L53" s="16"/>
      <c r="M53" s="16"/>
      <c r="N53" s="16"/>
      <c r="O53" s="16"/>
      <c r="P53" s="16"/>
    </row>
    <row r="54" spans="1:16" x14ac:dyDescent="0.2">
      <c r="A54" s="16"/>
      <c r="B54" s="16"/>
      <c r="C54" s="16"/>
      <c r="D54" s="16"/>
      <c r="E54" s="16"/>
      <c r="F54" s="16"/>
      <c r="G54" s="16"/>
      <c r="H54" s="16"/>
      <c r="I54" s="16"/>
      <c r="J54" s="16"/>
      <c r="K54" s="16"/>
      <c r="L54" s="16"/>
      <c r="M54" s="16"/>
      <c r="N54" s="16"/>
      <c r="O54" s="16"/>
      <c r="P54" s="16"/>
    </row>
  </sheetData>
  <mergeCells count="28">
    <mergeCell ref="S38:U38"/>
    <mergeCell ref="S32:W34"/>
    <mergeCell ref="D12:D13"/>
    <mergeCell ref="E12:E13"/>
    <mergeCell ref="L12:P12"/>
    <mergeCell ref="S19:U19"/>
    <mergeCell ref="C12:C13"/>
    <mergeCell ref="C2:I2"/>
    <mergeCell ref="C3:I3"/>
    <mergeCell ref="D5:L5"/>
    <mergeCell ref="D6:L6"/>
    <mergeCell ref="D7:L7"/>
    <mergeCell ref="B37:B41"/>
    <mergeCell ref="N9:O9"/>
    <mergeCell ref="R16:T16"/>
    <mergeCell ref="C51:H51"/>
    <mergeCell ref="C4:I4"/>
    <mergeCell ref="F12:K12"/>
    <mergeCell ref="A9:F9"/>
    <mergeCell ref="J9:M9"/>
    <mergeCell ref="D8:L8"/>
    <mergeCell ref="A42:K42"/>
    <mergeCell ref="C45:H45"/>
    <mergeCell ref="C46:H46"/>
    <mergeCell ref="C50:H50"/>
    <mergeCell ref="B15:B35"/>
    <mergeCell ref="A12:A13"/>
    <mergeCell ref="B12:B13"/>
  </mergeCells>
  <conditionalFormatting sqref="A15:B15 A16 F18:G18 I18:J18 A18:A19 A21:A22 A24:A25 A27:A28 A30:A31 F31:G31 I31:J31 A33:A41">
    <cfRule type="cellIs" dxfId="492" priority="129" operator="equal">
      <formula>0</formula>
    </cfRule>
  </conditionalFormatting>
  <conditionalFormatting sqref="N9:O9">
    <cfRule type="cellIs" dxfId="491" priority="128" operator="equal">
      <formula>0</formula>
    </cfRule>
  </conditionalFormatting>
  <conditionalFormatting sqref="A9:F9">
    <cfRule type="containsText" dxfId="490" priority="12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489" priority="125" operator="equal">
      <formula>0</formula>
    </cfRule>
  </conditionalFormatting>
  <conditionalFormatting sqref="O10">
    <cfRule type="cellIs" dxfId="488" priority="124" operator="equal">
      <formula>"20__. gada __. _________"</formula>
    </cfRule>
  </conditionalFormatting>
  <conditionalFormatting sqref="A42:K42">
    <cfRule type="containsText" dxfId="487" priority="123" operator="containsText" text="Tiešās izmaksas kopā, t. sk. darba devēja sociālais nodoklis __.__% ">
      <formula>NOT(ISERROR(SEARCH("Tiešās izmaksas kopā, t. sk. darba devēja sociālais nodoklis __.__% ",A42)))</formula>
    </cfRule>
  </conditionalFormatting>
  <conditionalFormatting sqref="L42:P42 K14:P14 H14:H35 K15:L35 M16:M35 N15:P35">
    <cfRule type="cellIs" dxfId="486" priority="118" operator="equal">
      <formula>0</formula>
    </cfRule>
  </conditionalFormatting>
  <conditionalFormatting sqref="C4:I4">
    <cfRule type="cellIs" dxfId="485" priority="117" operator="equal">
      <formula>0</formula>
    </cfRule>
  </conditionalFormatting>
  <conditionalFormatting sqref="D5:L8">
    <cfRule type="cellIs" dxfId="484" priority="113" operator="equal">
      <formula>0</formula>
    </cfRule>
  </conditionalFormatting>
  <conditionalFormatting sqref="A14:B14 F14:G14 A17 A20 A23 A26 A29 A32">
    <cfRule type="cellIs" dxfId="483" priority="112" operator="equal">
      <formula>0</formula>
    </cfRule>
  </conditionalFormatting>
  <conditionalFormatting sqref="I14:J14">
    <cfRule type="cellIs" dxfId="482" priority="110" operator="equal">
      <formula>0</formula>
    </cfRule>
  </conditionalFormatting>
  <conditionalFormatting sqref="P10">
    <cfRule type="cellIs" dxfId="481" priority="109" operator="equal">
      <formula>"20__. gada __. _________"</formula>
    </cfRule>
  </conditionalFormatting>
  <conditionalFormatting sqref="C50:H50">
    <cfRule type="cellIs" dxfId="480" priority="106" operator="equal">
      <formula>0</formula>
    </cfRule>
  </conditionalFormatting>
  <conditionalFormatting sqref="C45:H45">
    <cfRule type="cellIs" dxfId="479" priority="105" operator="equal">
      <formula>0</formula>
    </cfRule>
  </conditionalFormatting>
  <conditionalFormatting sqref="C50:H50 C53 C45:H45">
    <cfRule type="cellIs" dxfId="478" priority="104" operator="equal">
      <formula>0</formula>
    </cfRule>
  </conditionalFormatting>
  <conditionalFormatting sqref="D1">
    <cfRule type="cellIs" dxfId="477" priority="103" operator="equal">
      <formula>0</formula>
    </cfRule>
  </conditionalFormatting>
  <conditionalFormatting sqref="D24">
    <cfRule type="cellIs" dxfId="476" priority="78" operator="equal">
      <formula>0</formula>
    </cfRule>
  </conditionalFormatting>
  <conditionalFormatting sqref="D27">
    <cfRule type="cellIs" dxfId="475" priority="77" operator="equal">
      <formula>0</formula>
    </cfRule>
  </conditionalFormatting>
  <conditionalFormatting sqref="D31">
    <cfRule type="cellIs" dxfId="474" priority="76" operator="equal">
      <formula>0</formula>
    </cfRule>
  </conditionalFormatting>
  <conditionalFormatting sqref="C23:D24 D22">
    <cfRule type="cellIs" dxfId="473" priority="75" operator="equal">
      <formula>0</formula>
    </cfRule>
  </conditionalFormatting>
  <conditionalFormatting sqref="D24">
    <cfRule type="cellIs" dxfId="472" priority="74" operator="equal">
      <formula>0</formula>
    </cfRule>
  </conditionalFormatting>
  <conditionalFormatting sqref="D27">
    <cfRule type="cellIs" dxfId="471" priority="73" operator="equal">
      <formula>0</formula>
    </cfRule>
  </conditionalFormatting>
  <conditionalFormatting sqref="D31">
    <cfRule type="cellIs" dxfId="470" priority="72" operator="equal">
      <formula>0</formula>
    </cfRule>
  </conditionalFormatting>
  <conditionalFormatting sqref="I26:J26 F26:G26">
    <cfRule type="cellIs" dxfId="469" priority="85" operator="equal">
      <formula>0</formula>
    </cfRule>
  </conditionalFormatting>
  <conditionalFormatting sqref="E15:E16 C18:E18 C23:E23 D22 C20:E21 C19:D19 C24:D25 C26:E35">
    <cfRule type="cellIs" dxfId="468" priority="62" operator="equal">
      <formula>0</formula>
    </cfRule>
  </conditionalFormatting>
  <conditionalFormatting sqref="D19">
    <cfRule type="cellIs" dxfId="467" priority="61" operator="equal">
      <formula>0</formula>
    </cfRule>
  </conditionalFormatting>
  <conditionalFormatting sqref="D22">
    <cfRule type="cellIs" dxfId="466" priority="60" operator="equal">
      <formula>0</formula>
    </cfRule>
  </conditionalFormatting>
  <conditionalFormatting sqref="D25">
    <cfRule type="cellIs" dxfId="465" priority="65" operator="equal">
      <formula>0</formula>
    </cfRule>
  </conditionalFormatting>
  <conditionalFormatting sqref="D28:D29">
    <cfRule type="cellIs" dxfId="464" priority="64" operator="equal">
      <formula>0</formula>
    </cfRule>
  </conditionalFormatting>
  <conditionalFormatting sqref="D32">
    <cfRule type="cellIs" dxfId="463" priority="63" operator="equal">
      <formula>0</formula>
    </cfRule>
  </conditionalFormatting>
  <conditionalFormatting sqref="D14:E14">
    <cfRule type="cellIs" dxfId="462" priority="83" operator="equal">
      <formula>0</formula>
    </cfRule>
  </conditionalFormatting>
  <conditionalFormatting sqref="C14">
    <cfRule type="cellIs" dxfId="461" priority="82" operator="equal">
      <formula>0</formula>
    </cfRule>
  </conditionalFormatting>
  <conditionalFormatting sqref="C15 C16:D16">
    <cfRule type="cellIs" dxfId="460" priority="81" operator="equal">
      <formula>0</formula>
    </cfRule>
  </conditionalFormatting>
  <conditionalFormatting sqref="C19:D21">
    <cfRule type="cellIs" dxfId="459" priority="80" operator="equal">
      <formula>0</formula>
    </cfRule>
  </conditionalFormatting>
  <conditionalFormatting sqref="D21">
    <cfRule type="cellIs" dxfId="458" priority="79" operator="equal">
      <formula>0</formula>
    </cfRule>
  </conditionalFormatting>
  <conditionalFormatting sqref="D34">
    <cfRule type="cellIs" dxfId="457" priority="71" operator="equal">
      <formula>0</formula>
    </cfRule>
  </conditionalFormatting>
  <conditionalFormatting sqref="D15">
    <cfRule type="cellIs" dxfId="456" priority="70" operator="equal">
      <formula>0</formula>
    </cfRule>
  </conditionalFormatting>
  <conditionalFormatting sqref="D22">
    <cfRule type="cellIs" dxfId="455" priority="69" operator="equal">
      <formula>0</formula>
    </cfRule>
  </conditionalFormatting>
  <conditionalFormatting sqref="D25">
    <cfRule type="cellIs" dxfId="454" priority="68" operator="equal">
      <formula>0</formula>
    </cfRule>
  </conditionalFormatting>
  <conditionalFormatting sqref="D28:D29">
    <cfRule type="cellIs" dxfId="453" priority="67" operator="equal">
      <formula>0</formula>
    </cfRule>
  </conditionalFormatting>
  <conditionalFormatting sqref="D32">
    <cfRule type="cellIs" dxfId="452" priority="66" operator="equal">
      <formula>0</formula>
    </cfRule>
  </conditionalFormatting>
  <conditionalFormatting sqref="M15">
    <cfRule type="cellIs" dxfId="451" priority="59" operator="equal">
      <formula>0</formula>
    </cfRule>
  </conditionalFormatting>
  <conditionalFormatting sqref="F15 I15:J15">
    <cfRule type="cellIs" dxfId="450" priority="58" operator="equal">
      <formula>0</formula>
    </cfRule>
  </conditionalFormatting>
  <conditionalFormatting sqref="F16 I16:J16">
    <cfRule type="cellIs" dxfId="449" priority="56" operator="equal">
      <formula>0</formula>
    </cfRule>
  </conditionalFormatting>
  <conditionalFormatting sqref="F17 I17:J17">
    <cfRule type="cellIs" dxfId="448" priority="54" operator="equal">
      <formula>0</formula>
    </cfRule>
  </conditionalFormatting>
  <conditionalFormatting sqref="I19:J19 F19">
    <cfRule type="cellIs" dxfId="447" priority="52" operator="equal">
      <formula>0</formula>
    </cfRule>
  </conditionalFormatting>
  <conditionalFormatting sqref="F32 I32:J32">
    <cfRule type="cellIs" dxfId="446" priority="51" operator="equal">
      <formula>0</formula>
    </cfRule>
  </conditionalFormatting>
  <conditionalFormatting sqref="F33 I33:J33">
    <cfRule type="cellIs" dxfId="445" priority="49" operator="equal">
      <formula>0</formula>
    </cfRule>
  </conditionalFormatting>
  <conditionalFormatting sqref="F34 I34:J34">
    <cfRule type="cellIs" dxfId="444" priority="47" operator="equal">
      <formula>0</formula>
    </cfRule>
  </conditionalFormatting>
  <conditionalFormatting sqref="F35 I35:J35">
    <cfRule type="cellIs" dxfId="443" priority="45" operator="equal">
      <formula>0</formula>
    </cfRule>
  </conditionalFormatting>
  <conditionalFormatting sqref="I30:J30 F30">
    <cfRule type="cellIs" dxfId="442" priority="42" operator="equal">
      <formula>0</formula>
    </cfRule>
  </conditionalFormatting>
  <conditionalFormatting sqref="I28:J28 F28">
    <cfRule type="cellIs" dxfId="441" priority="40" operator="equal">
      <formula>0</formula>
    </cfRule>
  </conditionalFormatting>
  <conditionalFormatting sqref="I27:J27 F27">
    <cfRule type="cellIs" dxfId="440" priority="38" operator="equal">
      <formula>0</formula>
    </cfRule>
  </conditionalFormatting>
  <conditionalFormatting sqref="I22:J22 F22">
    <cfRule type="cellIs" dxfId="439" priority="35" operator="equal">
      <formula>0</formula>
    </cfRule>
  </conditionalFormatting>
  <conditionalFormatting sqref="I21:J21 F21">
    <cfRule type="cellIs" dxfId="438" priority="33" operator="equal">
      <formula>0</formula>
    </cfRule>
  </conditionalFormatting>
  <conditionalFormatting sqref="I23:J23 F23">
    <cfRule type="cellIs" dxfId="437" priority="31" operator="equal">
      <formula>0</formula>
    </cfRule>
  </conditionalFormatting>
  <conditionalFormatting sqref="I24:J24 F24">
    <cfRule type="cellIs" dxfId="436" priority="30" operator="equal">
      <formula>0</formula>
    </cfRule>
  </conditionalFormatting>
  <conditionalFormatting sqref="I25:J25 F25">
    <cfRule type="cellIs" dxfId="435" priority="28" operator="equal">
      <formula>0</formula>
    </cfRule>
  </conditionalFormatting>
  <conditionalFormatting sqref="I29:J29 F29">
    <cfRule type="cellIs" dxfId="434" priority="24" operator="equal">
      <formula>0</formula>
    </cfRule>
  </conditionalFormatting>
  <conditionalFormatting sqref="I20:J20 F20">
    <cfRule type="cellIs" dxfId="433" priority="18" operator="equal">
      <formula>0</formula>
    </cfRule>
  </conditionalFormatting>
  <conditionalFormatting sqref="G15:G17">
    <cfRule type="cellIs" dxfId="432" priority="17" operator="equal">
      <formula>0</formula>
    </cfRule>
  </conditionalFormatting>
  <conditionalFormatting sqref="G19:G25">
    <cfRule type="cellIs" dxfId="431" priority="16" operator="equal">
      <formula>0</formula>
    </cfRule>
  </conditionalFormatting>
  <conditionalFormatting sqref="G27:G30">
    <cfRule type="cellIs" dxfId="430" priority="15" operator="equal">
      <formula>0</formula>
    </cfRule>
  </conditionalFormatting>
  <conditionalFormatting sqref="G32:G35">
    <cfRule type="cellIs" dxfId="429" priority="14" operator="equal">
      <formula>0</formula>
    </cfRule>
  </conditionalFormatting>
  <conditionalFormatting sqref="F36:G36 I36:J36 B36:B37">
    <cfRule type="cellIs" dxfId="428" priority="13" operator="equal">
      <formula>0</formula>
    </cfRule>
  </conditionalFormatting>
  <conditionalFormatting sqref="H36:H41 K36:P41">
    <cfRule type="cellIs" dxfId="427" priority="12" operator="equal">
      <formula>0</formula>
    </cfRule>
  </conditionalFormatting>
  <conditionalFormatting sqref="C37:E37 D36:E36">
    <cfRule type="cellIs" dxfId="426" priority="11" operator="equal">
      <formula>0</formula>
    </cfRule>
  </conditionalFormatting>
  <conditionalFormatting sqref="C40:C41">
    <cfRule type="cellIs" dxfId="425" priority="9" operator="equal">
      <formula>0</formula>
    </cfRule>
  </conditionalFormatting>
  <conditionalFormatting sqref="C38">
    <cfRule type="cellIs" dxfId="424" priority="10" operator="equal">
      <formula>0</formula>
    </cfRule>
  </conditionalFormatting>
  <conditionalFormatting sqref="F40 I40:J40">
    <cfRule type="cellIs" dxfId="423" priority="8" operator="equal">
      <formula>0</formula>
    </cfRule>
  </conditionalFormatting>
  <conditionalFormatting sqref="F41 I41:J41">
    <cfRule type="cellIs" dxfId="422" priority="7" operator="equal">
      <formula>0</formula>
    </cfRule>
  </conditionalFormatting>
  <conditionalFormatting sqref="F37 I37:J37">
    <cfRule type="cellIs" dxfId="421" priority="6" operator="equal">
      <formula>0</formula>
    </cfRule>
  </conditionalFormatting>
  <conditionalFormatting sqref="I38:J38 F38">
    <cfRule type="cellIs" dxfId="420" priority="5" operator="equal">
      <formula>0</formula>
    </cfRule>
  </conditionalFormatting>
  <conditionalFormatting sqref="F39 I39:J39">
    <cfRule type="cellIs" dxfId="419" priority="4" operator="equal">
      <formula>0</formula>
    </cfRule>
  </conditionalFormatting>
  <conditionalFormatting sqref="G37:G41">
    <cfRule type="cellIs" dxfId="418" priority="3" operator="equal">
      <formula>0</formula>
    </cfRule>
  </conditionalFormatting>
  <conditionalFormatting sqref="E39">
    <cfRule type="cellIs" dxfId="417" priority="2" operator="equal">
      <formula>0</formula>
    </cfRule>
  </conditionalFormatting>
  <conditionalFormatting sqref="C36">
    <cfRule type="cellIs" dxfId="416" priority="1" operator="equal">
      <formula>0</formula>
    </cfRule>
  </conditionalFormatting>
  <pageMargins left="1.2649999999999999" right="0.7" top="0.75" bottom="0.75" header="0.3" footer="0.3"/>
  <pageSetup paperSize="9" scale="82" orientation="landscape" r:id="rId1"/>
  <rowBreaks count="1" manualBreakCount="1">
    <brk id="22"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08" operator="containsText" id="{EE428164-089A-404E-98DC-227888EB2467}">
            <xm:f>NOT(ISERROR(SEARCH("Tāme sastādīta ____. gada ___. ______________",A48)))</xm:f>
            <xm:f>"Tāme sastādīta ____. gada ___. ______________"</xm:f>
            <x14:dxf>
              <font>
                <color auto="1"/>
              </font>
              <fill>
                <patternFill>
                  <bgColor rgb="FFC6EFCE"/>
                </patternFill>
              </fill>
            </x14:dxf>
          </x14:cfRule>
          <xm:sqref>A48</xm:sqref>
        </x14:conditionalFormatting>
        <x14:conditionalFormatting xmlns:xm="http://schemas.microsoft.com/office/excel/2006/main">
          <x14:cfRule type="containsText" priority="107" operator="containsText" id="{879A8C95-2477-46CB-81ED-05AD5C15D29F}">
            <xm:f>NOT(ISERROR(SEARCH("Sertifikāta Nr. _________________________________",A53)))</xm:f>
            <xm:f>"Sertifikāta Nr. _________________________________"</xm:f>
            <x14:dxf>
              <font>
                <color auto="1"/>
              </font>
              <fill>
                <patternFill>
                  <bgColor rgb="FFC6EFCE"/>
                </patternFill>
              </fill>
            </x14:dxf>
          </x14:cfRule>
          <xm:sqref>A53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sheetPr>
  <dimension ref="A1:Y36"/>
  <sheetViews>
    <sheetView topLeftCell="A10" zoomScaleNormal="100" zoomScaleSheetLayoutView="70" workbookViewId="0">
      <selection activeCell="I15" sqref="I15:J23"/>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1" x14ac:dyDescent="0.2">
      <c r="A1" s="22"/>
      <c r="B1" s="22"/>
      <c r="C1" s="26" t="s">
        <v>38</v>
      </c>
      <c r="D1" s="43">
        <v>9</v>
      </c>
      <c r="E1" s="22"/>
      <c r="F1" s="22"/>
      <c r="G1" s="22"/>
      <c r="H1" s="22"/>
      <c r="I1" s="22"/>
      <c r="J1" s="22"/>
      <c r="N1" s="25"/>
      <c r="O1" s="26"/>
      <c r="P1" s="27"/>
    </row>
    <row r="2" spans="1:21" x14ac:dyDescent="0.2">
      <c r="A2" s="28"/>
      <c r="B2" s="28"/>
      <c r="C2" s="426" t="s">
        <v>188</v>
      </c>
      <c r="D2" s="426"/>
      <c r="E2" s="426"/>
      <c r="F2" s="426"/>
      <c r="G2" s="426"/>
      <c r="H2" s="426"/>
      <c r="I2" s="426"/>
      <c r="J2" s="28"/>
    </row>
    <row r="3" spans="1:21" x14ac:dyDescent="0.2">
      <c r="A3" s="29"/>
      <c r="B3" s="29"/>
      <c r="C3" s="407" t="s">
        <v>17</v>
      </c>
      <c r="D3" s="407"/>
      <c r="E3" s="407"/>
      <c r="F3" s="407"/>
      <c r="G3" s="407"/>
      <c r="H3" s="407"/>
      <c r="I3" s="407"/>
      <c r="J3" s="29"/>
    </row>
    <row r="4" spans="1:21" x14ac:dyDescent="0.2">
      <c r="A4" s="29"/>
      <c r="B4" s="29"/>
      <c r="C4" s="427" t="s">
        <v>52</v>
      </c>
      <c r="D4" s="427"/>
      <c r="E4" s="427"/>
      <c r="F4" s="427"/>
      <c r="G4" s="427"/>
      <c r="H4" s="427"/>
      <c r="I4" s="427"/>
      <c r="J4" s="29"/>
    </row>
    <row r="5" spans="1:21"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21"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21" x14ac:dyDescent="0.2">
      <c r="A7" s="22"/>
      <c r="B7" s="22"/>
      <c r="C7" s="26" t="s">
        <v>7</v>
      </c>
      <c r="D7" s="440" t="str">
        <f>'Kops a'!D8</f>
        <v>Zeiferta iela 1, Olaine, Olaines novads, LV-2114</v>
      </c>
      <c r="E7" s="440"/>
      <c r="F7" s="440"/>
      <c r="G7" s="440"/>
      <c r="H7" s="440"/>
      <c r="I7" s="440"/>
      <c r="J7" s="440"/>
      <c r="K7" s="440"/>
      <c r="L7" s="440"/>
      <c r="M7" s="16"/>
      <c r="N7" s="16"/>
      <c r="O7" s="16"/>
      <c r="P7" s="16"/>
    </row>
    <row r="8" spans="1:21" x14ac:dyDescent="0.2">
      <c r="A8" s="22"/>
      <c r="B8" s="22"/>
      <c r="C8" s="4" t="s">
        <v>20</v>
      </c>
      <c r="D8" s="440" t="str">
        <f>'Kops a'!D9</f>
        <v>Iepirkums Nr. AS OŪS 2022/04_E</v>
      </c>
      <c r="E8" s="440"/>
      <c r="F8" s="440"/>
      <c r="G8" s="440"/>
      <c r="H8" s="440"/>
      <c r="I8" s="440"/>
      <c r="J8" s="440"/>
      <c r="K8" s="440"/>
      <c r="L8" s="440"/>
      <c r="M8" s="16"/>
      <c r="N8" s="16"/>
      <c r="O8" s="16"/>
      <c r="P8" s="16"/>
    </row>
    <row r="9" spans="1:21" ht="11.25" customHeight="1" x14ac:dyDescent="0.2">
      <c r="A9" s="428" t="s">
        <v>304</v>
      </c>
      <c r="B9" s="428"/>
      <c r="C9" s="428"/>
      <c r="D9" s="428"/>
      <c r="E9" s="428"/>
      <c r="F9" s="428"/>
      <c r="G9" s="30"/>
      <c r="H9" s="30"/>
      <c r="I9" s="30"/>
      <c r="J9" s="432" t="s">
        <v>39</v>
      </c>
      <c r="K9" s="432"/>
      <c r="L9" s="432"/>
      <c r="M9" s="432"/>
      <c r="N9" s="439">
        <f>P24</f>
        <v>0</v>
      </c>
      <c r="O9" s="439"/>
      <c r="P9" s="30"/>
    </row>
    <row r="10" spans="1:21" x14ac:dyDescent="0.2">
      <c r="A10" s="31"/>
      <c r="B10" s="32"/>
      <c r="C10" s="4"/>
      <c r="D10" s="22"/>
      <c r="E10" s="22"/>
      <c r="F10" s="22"/>
      <c r="G10" s="22"/>
      <c r="H10" s="22"/>
      <c r="I10" s="22"/>
      <c r="J10" s="22"/>
      <c r="K10" s="22"/>
      <c r="L10" s="28"/>
      <c r="M10" s="28"/>
      <c r="O10" s="67"/>
      <c r="P10" s="66" t="str">
        <f>A30</f>
        <v>Tāme sastādīta __ . gada__.__________</v>
      </c>
    </row>
    <row r="11" spans="1:21" ht="12" thickBot="1" x14ac:dyDescent="0.25">
      <c r="A11" s="31"/>
      <c r="B11" s="32"/>
      <c r="C11" s="4"/>
      <c r="D11" s="22"/>
      <c r="E11" s="22"/>
      <c r="F11" s="22"/>
      <c r="G11" s="22"/>
      <c r="H11" s="22"/>
      <c r="I11" s="22"/>
      <c r="J11" s="22"/>
      <c r="K11" s="22"/>
      <c r="L11" s="33"/>
      <c r="M11" s="33"/>
      <c r="N11" s="34"/>
      <c r="O11" s="25"/>
      <c r="P11" s="22"/>
    </row>
    <row r="12" spans="1:21"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1" ht="126.75" customHeight="1" thickBot="1" x14ac:dyDescent="0.25">
      <c r="A13" s="433"/>
      <c r="B13" s="435"/>
      <c r="C13" s="436"/>
      <c r="D13" s="438"/>
      <c r="E13" s="418"/>
      <c r="F13" s="35" t="s">
        <v>46</v>
      </c>
      <c r="G13" s="36" t="s">
        <v>47</v>
      </c>
      <c r="H13" s="36" t="s">
        <v>48</v>
      </c>
      <c r="I13" s="36" t="s">
        <v>49</v>
      </c>
      <c r="J13" s="36" t="s">
        <v>50</v>
      </c>
      <c r="K13" s="52" t="s">
        <v>51</v>
      </c>
      <c r="L13" s="35" t="s">
        <v>46</v>
      </c>
      <c r="M13" s="36" t="s">
        <v>48</v>
      </c>
      <c r="N13" s="36" t="s">
        <v>49</v>
      </c>
      <c r="O13" s="36" t="s">
        <v>50</v>
      </c>
      <c r="P13" s="52" t="s">
        <v>51</v>
      </c>
    </row>
    <row r="14" spans="1:21" ht="24" customHeight="1" x14ac:dyDescent="0.2">
      <c r="A14" s="174">
        <v>1</v>
      </c>
      <c r="B14" s="423" t="s">
        <v>200</v>
      </c>
      <c r="C14" s="197" t="s">
        <v>189</v>
      </c>
      <c r="D14" s="198"/>
      <c r="E14" s="199"/>
      <c r="F14" s="225"/>
      <c r="G14" s="201"/>
      <c r="H14" s="201">
        <f>ROUND(F14*G14,2)</f>
        <v>0</v>
      </c>
      <c r="I14" s="201"/>
      <c r="J14" s="201"/>
      <c r="K14" s="202">
        <f>SUM(H14:J14)</f>
        <v>0</v>
      </c>
      <c r="L14" s="200">
        <f>ROUND(E14*F14,2)</f>
        <v>0</v>
      </c>
      <c r="M14" s="201">
        <f>ROUND(H14*E14,2)</f>
        <v>0</v>
      </c>
      <c r="N14" s="201">
        <f>ROUND(I14*E14,2)</f>
        <v>0</v>
      </c>
      <c r="O14" s="201">
        <f>ROUND(J14*E14,2)</f>
        <v>0</v>
      </c>
      <c r="P14" s="202">
        <f>SUM(M14:O14)</f>
        <v>0</v>
      </c>
    </row>
    <row r="15" spans="1:21" ht="24" customHeight="1" x14ac:dyDescent="0.2">
      <c r="A15" s="180">
        <v>2</v>
      </c>
      <c r="B15" s="424"/>
      <c r="C15" s="132" t="s">
        <v>190</v>
      </c>
      <c r="D15" s="134" t="s">
        <v>112</v>
      </c>
      <c r="E15" s="238">
        <v>128.11000000000001</v>
      </c>
      <c r="F15" s="195"/>
      <c r="G15" s="176"/>
      <c r="H15" s="244">
        <f t="shared" ref="H15:H23" si="0">ROUND(F15*G15,2)</f>
        <v>0</v>
      </c>
      <c r="I15" s="196"/>
      <c r="J15" s="196"/>
      <c r="K15" s="245">
        <f t="shared" ref="K15:K23" si="1">SUM(H15:J15)</f>
        <v>0</v>
      </c>
      <c r="L15" s="246">
        <f t="shared" ref="L15:L23" si="2">ROUND(E15*F15,2)</f>
        <v>0</v>
      </c>
      <c r="M15" s="244">
        <f t="shared" ref="M15:M23" si="3">ROUND(H15*E15,2)</f>
        <v>0</v>
      </c>
      <c r="N15" s="244">
        <f t="shared" ref="N15:N23" si="4">ROUND(I15*E15,2)</f>
        <v>0</v>
      </c>
      <c r="O15" s="244">
        <f t="shared" ref="O15:O23" si="5">ROUND(J15*E15,2)</f>
        <v>0</v>
      </c>
      <c r="P15" s="245">
        <f t="shared" ref="P15:P23" si="6">SUM(M15:O15)</f>
        <v>0</v>
      </c>
      <c r="Q15" s="72"/>
      <c r="R15" s="72"/>
      <c r="S15" s="416"/>
      <c r="T15" s="416"/>
      <c r="U15" s="416"/>
    </row>
    <row r="16" spans="1:21" ht="22.5" x14ac:dyDescent="0.2">
      <c r="A16" s="180">
        <v>3</v>
      </c>
      <c r="B16" s="424"/>
      <c r="C16" s="132" t="s">
        <v>252</v>
      </c>
      <c r="D16" s="134" t="s">
        <v>86</v>
      </c>
      <c r="E16" s="238">
        <v>8</v>
      </c>
      <c r="F16" s="195"/>
      <c r="G16" s="176"/>
      <c r="H16" s="244">
        <f t="shared" si="0"/>
        <v>0</v>
      </c>
      <c r="I16" s="196"/>
      <c r="J16" s="196"/>
      <c r="K16" s="245">
        <f t="shared" si="1"/>
        <v>0</v>
      </c>
      <c r="L16" s="246">
        <f t="shared" si="2"/>
        <v>0</v>
      </c>
      <c r="M16" s="244">
        <f t="shared" si="3"/>
        <v>0</v>
      </c>
      <c r="N16" s="244">
        <f t="shared" si="4"/>
        <v>0</v>
      </c>
      <c r="O16" s="244">
        <f t="shared" si="5"/>
        <v>0</v>
      </c>
      <c r="P16" s="245">
        <f t="shared" si="6"/>
        <v>0</v>
      </c>
      <c r="Q16" s="72"/>
      <c r="R16" s="72"/>
      <c r="S16" s="72"/>
      <c r="T16" s="72"/>
      <c r="U16" s="72"/>
    </row>
    <row r="17" spans="1:25" x14ac:dyDescent="0.2">
      <c r="A17" s="181">
        <v>4</v>
      </c>
      <c r="B17" s="424"/>
      <c r="C17" s="132" t="s">
        <v>191</v>
      </c>
      <c r="D17" s="134" t="s">
        <v>114</v>
      </c>
      <c r="E17" s="238">
        <v>3.77</v>
      </c>
      <c r="F17" s="195"/>
      <c r="G17" s="176"/>
      <c r="H17" s="244">
        <f t="shared" si="0"/>
        <v>0</v>
      </c>
      <c r="I17" s="196"/>
      <c r="J17" s="196"/>
      <c r="K17" s="245">
        <f t="shared" si="1"/>
        <v>0</v>
      </c>
      <c r="L17" s="246">
        <f t="shared" si="2"/>
        <v>0</v>
      </c>
      <c r="M17" s="244">
        <f t="shared" si="3"/>
        <v>0</v>
      </c>
      <c r="N17" s="244">
        <f t="shared" si="4"/>
        <v>0</v>
      </c>
      <c r="O17" s="244">
        <f t="shared" si="5"/>
        <v>0</v>
      </c>
      <c r="P17" s="245">
        <f t="shared" si="6"/>
        <v>0</v>
      </c>
      <c r="Q17" s="72"/>
      <c r="R17" s="72"/>
      <c r="S17" s="72"/>
      <c r="T17" s="72"/>
      <c r="U17" s="72"/>
    </row>
    <row r="18" spans="1:25" x14ac:dyDescent="0.2">
      <c r="A18" s="180">
        <v>5</v>
      </c>
      <c r="B18" s="424"/>
      <c r="C18" s="132" t="s">
        <v>192</v>
      </c>
      <c r="D18" s="134" t="s">
        <v>114</v>
      </c>
      <c r="E18" s="238">
        <v>11.25</v>
      </c>
      <c r="F18" s="195"/>
      <c r="G18" s="176"/>
      <c r="H18" s="244">
        <f t="shared" si="0"/>
        <v>0</v>
      </c>
      <c r="I18" s="196"/>
      <c r="J18" s="196"/>
      <c r="K18" s="245">
        <f t="shared" si="1"/>
        <v>0</v>
      </c>
      <c r="L18" s="246">
        <f t="shared" si="2"/>
        <v>0</v>
      </c>
      <c r="M18" s="244">
        <f t="shared" si="3"/>
        <v>0</v>
      </c>
      <c r="N18" s="244">
        <f t="shared" si="4"/>
        <v>0</v>
      </c>
      <c r="O18" s="244">
        <f t="shared" si="5"/>
        <v>0</v>
      </c>
      <c r="P18" s="245">
        <f t="shared" si="6"/>
        <v>0</v>
      </c>
      <c r="Q18" s="72"/>
      <c r="R18" s="72"/>
      <c r="S18" s="416"/>
      <c r="T18" s="416"/>
      <c r="U18" s="416"/>
      <c r="V18" s="72"/>
      <c r="W18" s="72"/>
      <c r="X18" s="72"/>
      <c r="Y18" s="72"/>
    </row>
    <row r="19" spans="1:25" x14ac:dyDescent="0.2">
      <c r="A19" s="180">
        <v>6</v>
      </c>
      <c r="B19" s="424"/>
      <c r="C19" s="132" t="s">
        <v>193</v>
      </c>
      <c r="D19" s="134" t="s">
        <v>86</v>
      </c>
      <c r="E19" s="238">
        <v>1</v>
      </c>
      <c r="F19" s="195"/>
      <c r="G19" s="176"/>
      <c r="H19" s="244">
        <f t="shared" si="0"/>
        <v>0</v>
      </c>
      <c r="I19" s="196"/>
      <c r="J19" s="196"/>
      <c r="K19" s="245">
        <f t="shared" si="1"/>
        <v>0</v>
      </c>
      <c r="L19" s="246">
        <f t="shared" si="2"/>
        <v>0</v>
      </c>
      <c r="M19" s="244">
        <f t="shared" si="3"/>
        <v>0</v>
      </c>
      <c r="N19" s="244">
        <f t="shared" si="4"/>
        <v>0</v>
      </c>
      <c r="O19" s="244">
        <f t="shared" si="5"/>
        <v>0</v>
      </c>
      <c r="P19" s="245">
        <f t="shared" si="6"/>
        <v>0</v>
      </c>
      <c r="Q19" s="72"/>
      <c r="R19" s="72"/>
      <c r="S19" s="72"/>
      <c r="T19" s="72"/>
      <c r="U19" s="72"/>
    </row>
    <row r="20" spans="1:25" x14ac:dyDescent="0.2">
      <c r="A20" s="181">
        <v>7</v>
      </c>
      <c r="B20" s="424"/>
      <c r="C20" s="132" t="s">
        <v>194</v>
      </c>
      <c r="D20" s="134" t="s">
        <v>112</v>
      </c>
      <c r="E20" s="238">
        <v>128.11000000000001</v>
      </c>
      <c r="F20" s="195"/>
      <c r="G20" s="176"/>
      <c r="H20" s="244">
        <f t="shared" si="0"/>
        <v>0</v>
      </c>
      <c r="I20" s="196"/>
      <c r="J20" s="196"/>
      <c r="K20" s="245">
        <f t="shared" si="1"/>
        <v>0</v>
      </c>
      <c r="L20" s="246">
        <f t="shared" si="2"/>
        <v>0</v>
      </c>
      <c r="M20" s="244">
        <f t="shared" si="3"/>
        <v>0</v>
      </c>
      <c r="N20" s="244">
        <f t="shared" si="4"/>
        <v>0</v>
      </c>
      <c r="O20" s="244">
        <f t="shared" si="5"/>
        <v>0</v>
      </c>
      <c r="P20" s="245">
        <f t="shared" si="6"/>
        <v>0</v>
      </c>
      <c r="Q20" s="72"/>
      <c r="R20" s="72"/>
      <c r="S20" s="72"/>
      <c r="T20" s="72"/>
      <c r="U20" s="72"/>
    </row>
    <row r="21" spans="1:25" ht="22.5" x14ac:dyDescent="0.2">
      <c r="A21" s="180">
        <v>8</v>
      </c>
      <c r="B21" s="424"/>
      <c r="C21" s="132" t="s">
        <v>195</v>
      </c>
      <c r="D21" s="134" t="s">
        <v>112</v>
      </c>
      <c r="E21" s="238">
        <v>128.11000000000001</v>
      </c>
      <c r="F21" s="195"/>
      <c r="G21" s="176"/>
      <c r="H21" s="244">
        <f t="shared" si="0"/>
        <v>0</v>
      </c>
      <c r="I21" s="196"/>
      <c r="J21" s="196"/>
      <c r="K21" s="245">
        <f t="shared" si="1"/>
        <v>0</v>
      </c>
      <c r="L21" s="246">
        <f t="shared" si="2"/>
        <v>0</v>
      </c>
      <c r="M21" s="244">
        <f t="shared" si="3"/>
        <v>0</v>
      </c>
      <c r="N21" s="244">
        <f t="shared" si="4"/>
        <v>0</v>
      </c>
      <c r="O21" s="244">
        <f t="shared" si="5"/>
        <v>0</v>
      </c>
      <c r="P21" s="245">
        <f t="shared" si="6"/>
        <v>0</v>
      </c>
      <c r="Q21" s="72"/>
      <c r="R21" s="72"/>
      <c r="S21" s="72"/>
      <c r="T21" s="72"/>
      <c r="U21" s="72"/>
    </row>
    <row r="22" spans="1:25" ht="22.5" x14ac:dyDescent="0.2">
      <c r="A22" s="180">
        <v>9</v>
      </c>
      <c r="B22" s="424"/>
      <c r="C22" s="132" t="s">
        <v>202</v>
      </c>
      <c r="D22" s="134" t="s">
        <v>201</v>
      </c>
      <c r="E22" s="128">
        <v>1</v>
      </c>
      <c r="F22" s="175"/>
      <c r="G22" s="176"/>
      <c r="H22" s="177">
        <f t="shared" si="0"/>
        <v>0</v>
      </c>
      <c r="I22" s="176"/>
      <c r="J22" s="176"/>
      <c r="K22" s="178">
        <f t="shared" si="1"/>
        <v>0</v>
      </c>
      <c r="L22" s="179">
        <f t="shared" si="2"/>
        <v>0</v>
      </c>
      <c r="M22" s="177">
        <f t="shared" si="3"/>
        <v>0</v>
      </c>
      <c r="N22" s="177">
        <f t="shared" si="4"/>
        <v>0</v>
      </c>
      <c r="O22" s="177">
        <f t="shared" si="5"/>
        <v>0</v>
      </c>
      <c r="P22" s="178">
        <f t="shared" si="6"/>
        <v>0</v>
      </c>
    </row>
    <row r="23" spans="1:25" ht="23.25" thickBot="1" x14ac:dyDescent="0.25">
      <c r="A23" s="224">
        <v>10</v>
      </c>
      <c r="B23" s="425"/>
      <c r="C23" s="192" t="s">
        <v>196</v>
      </c>
      <c r="D23" s="193" t="s">
        <v>113</v>
      </c>
      <c r="E23" s="194">
        <v>14</v>
      </c>
      <c r="F23" s="175"/>
      <c r="G23" s="176"/>
      <c r="H23" s="177">
        <f t="shared" si="0"/>
        <v>0</v>
      </c>
      <c r="I23" s="176"/>
      <c r="J23" s="176"/>
      <c r="K23" s="178">
        <f t="shared" si="1"/>
        <v>0</v>
      </c>
      <c r="L23" s="179">
        <f t="shared" si="2"/>
        <v>0</v>
      </c>
      <c r="M23" s="177">
        <f t="shared" si="3"/>
        <v>0</v>
      </c>
      <c r="N23" s="177">
        <f t="shared" si="4"/>
        <v>0</v>
      </c>
      <c r="O23" s="177">
        <f t="shared" si="5"/>
        <v>0</v>
      </c>
      <c r="P23" s="178">
        <f t="shared" si="6"/>
        <v>0</v>
      </c>
    </row>
    <row r="24" spans="1:25" ht="12" thickBot="1" x14ac:dyDescent="0.25">
      <c r="A24" s="420" t="s">
        <v>383</v>
      </c>
      <c r="B24" s="421"/>
      <c r="C24" s="421"/>
      <c r="D24" s="421"/>
      <c r="E24" s="421"/>
      <c r="F24" s="421"/>
      <c r="G24" s="421"/>
      <c r="H24" s="421"/>
      <c r="I24" s="421"/>
      <c r="J24" s="421"/>
      <c r="K24" s="422"/>
      <c r="L24" s="188">
        <f>SUM(L14:L23)</f>
        <v>0</v>
      </c>
      <c r="M24" s="189">
        <f>SUM(M14:M23)</f>
        <v>0</v>
      </c>
      <c r="N24" s="189">
        <f>SUM(N14:N23)</f>
        <v>0</v>
      </c>
      <c r="O24" s="189">
        <f>SUM(O14:O23)</f>
        <v>0</v>
      </c>
      <c r="P24" s="190">
        <f>SUM(P14:P23)</f>
        <v>0</v>
      </c>
    </row>
    <row r="25" spans="1:25" x14ac:dyDescent="0.2">
      <c r="A25" s="16"/>
      <c r="B25" s="16"/>
      <c r="C25" s="16"/>
      <c r="D25" s="16"/>
      <c r="E25" s="16"/>
      <c r="F25" s="16"/>
      <c r="G25" s="16"/>
      <c r="H25" s="16"/>
      <c r="I25" s="16"/>
      <c r="J25" s="16"/>
      <c r="K25" s="16"/>
      <c r="L25" s="16"/>
      <c r="M25" s="16"/>
      <c r="N25" s="16"/>
      <c r="O25" s="16"/>
      <c r="P25" s="16"/>
    </row>
    <row r="26" spans="1:25" x14ac:dyDescent="0.2">
      <c r="A26" s="16"/>
      <c r="B26" s="16"/>
      <c r="C26" s="16"/>
      <c r="D26" s="16"/>
      <c r="E26" s="16"/>
      <c r="F26" s="16"/>
      <c r="G26" s="16"/>
      <c r="H26" s="16"/>
      <c r="I26" s="16"/>
      <c r="J26" s="16"/>
      <c r="K26" s="16"/>
      <c r="L26" s="16"/>
      <c r="M26" s="16"/>
      <c r="N26" s="16"/>
      <c r="O26" s="16"/>
      <c r="P26" s="16"/>
    </row>
    <row r="27" spans="1:25" x14ac:dyDescent="0.2">
      <c r="A27" s="1" t="s">
        <v>14</v>
      </c>
      <c r="B27" s="16"/>
      <c r="C27" s="419">
        <f>'Kops a'!C37:H37</f>
        <v>0</v>
      </c>
      <c r="D27" s="419"/>
      <c r="E27" s="419"/>
      <c r="F27" s="419"/>
      <c r="G27" s="419"/>
      <c r="H27" s="419"/>
      <c r="I27" s="16"/>
      <c r="J27" s="16"/>
      <c r="K27" s="16"/>
      <c r="L27" s="16"/>
      <c r="M27" s="16"/>
      <c r="N27" s="16"/>
      <c r="O27" s="16"/>
      <c r="P27" s="16"/>
    </row>
    <row r="28" spans="1:25" x14ac:dyDescent="0.2">
      <c r="A28" s="16"/>
      <c r="B28" s="16"/>
      <c r="C28" s="369" t="s">
        <v>15</v>
      </c>
      <c r="D28" s="369"/>
      <c r="E28" s="369"/>
      <c r="F28" s="369"/>
      <c r="G28" s="369"/>
      <c r="H28" s="369"/>
      <c r="I28" s="16"/>
      <c r="J28" s="16"/>
      <c r="K28" s="16"/>
      <c r="L28" s="16"/>
      <c r="M28" s="16"/>
      <c r="N28" s="16"/>
      <c r="O28" s="16"/>
      <c r="P28" s="16"/>
    </row>
    <row r="29" spans="1:25" x14ac:dyDescent="0.2">
      <c r="A29" s="16"/>
      <c r="B29" s="16"/>
      <c r="C29" s="16"/>
      <c r="D29" s="16"/>
      <c r="E29" s="16"/>
      <c r="F29" s="16"/>
      <c r="G29" s="16"/>
      <c r="H29" s="16"/>
      <c r="I29" s="16"/>
      <c r="J29" s="16"/>
      <c r="K29" s="16"/>
      <c r="L29" s="16"/>
      <c r="M29" s="16"/>
      <c r="N29" s="16"/>
      <c r="O29" s="16"/>
      <c r="P29" s="16"/>
    </row>
    <row r="30" spans="1:25" x14ac:dyDescent="0.2">
      <c r="A30" s="64" t="str">
        <f>'Kops a'!A40</f>
        <v>Tāme sastādīta __ . gada__.__________</v>
      </c>
      <c r="B30" s="65"/>
      <c r="C30" s="65"/>
      <c r="D30" s="65"/>
      <c r="E30" s="16"/>
      <c r="F30" s="16"/>
      <c r="G30" s="16"/>
      <c r="H30" s="16"/>
      <c r="I30" s="16"/>
      <c r="J30" s="16"/>
      <c r="K30" s="16"/>
      <c r="L30" s="16"/>
      <c r="M30" s="16"/>
      <c r="N30" s="16"/>
      <c r="O30" s="16"/>
      <c r="P30" s="16"/>
    </row>
    <row r="31" spans="1:25" x14ac:dyDescent="0.2">
      <c r="A31" s="16"/>
      <c r="B31" s="16"/>
      <c r="C31" s="16"/>
      <c r="D31" s="16"/>
      <c r="E31" s="16"/>
      <c r="F31" s="16"/>
      <c r="G31" s="16"/>
      <c r="H31" s="16"/>
      <c r="I31" s="16"/>
      <c r="J31" s="16"/>
      <c r="K31" s="16"/>
      <c r="L31" s="16"/>
      <c r="M31" s="16"/>
      <c r="N31" s="16"/>
      <c r="O31" s="16"/>
      <c r="P31" s="16"/>
    </row>
    <row r="32" spans="1:25" x14ac:dyDescent="0.2">
      <c r="A32" s="1" t="s">
        <v>37</v>
      </c>
      <c r="B32" s="16"/>
      <c r="C32" s="419">
        <f>'Kops a'!C42:H42</f>
        <v>0</v>
      </c>
      <c r="D32" s="419"/>
      <c r="E32" s="419"/>
      <c r="F32" s="419"/>
      <c r="G32" s="419"/>
      <c r="H32" s="419"/>
      <c r="I32" s="16"/>
      <c r="J32" s="16"/>
      <c r="K32" s="16"/>
      <c r="L32" s="16"/>
      <c r="M32" s="16"/>
      <c r="N32" s="16"/>
      <c r="O32" s="16"/>
      <c r="P32" s="16"/>
    </row>
    <row r="33" spans="1:16" x14ac:dyDescent="0.2">
      <c r="A33" s="16"/>
      <c r="B33" s="16"/>
      <c r="C33" s="369" t="s">
        <v>15</v>
      </c>
      <c r="D33" s="369"/>
      <c r="E33" s="369"/>
      <c r="F33" s="369"/>
      <c r="G33" s="369"/>
      <c r="H33" s="369"/>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64" t="s">
        <v>54</v>
      </c>
      <c r="B35" s="65"/>
      <c r="C35" s="69">
        <f>'Kops a'!C45</f>
        <v>0</v>
      </c>
      <c r="D35" s="42"/>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5">
    <mergeCell ref="S18:U18"/>
    <mergeCell ref="D12:D13"/>
    <mergeCell ref="E12:E13"/>
    <mergeCell ref="L12:P12"/>
    <mergeCell ref="C2:I2"/>
    <mergeCell ref="C3:I3"/>
    <mergeCell ref="D5:L5"/>
    <mergeCell ref="D6:L6"/>
    <mergeCell ref="D7:L7"/>
    <mergeCell ref="S15:U15"/>
    <mergeCell ref="N9:O9"/>
    <mergeCell ref="C33:H33"/>
    <mergeCell ref="C4:I4"/>
    <mergeCell ref="F12:K12"/>
    <mergeCell ref="A9:F9"/>
    <mergeCell ref="J9:M9"/>
    <mergeCell ref="D8:L8"/>
    <mergeCell ref="A24:K24"/>
    <mergeCell ref="C27:H27"/>
    <mergeCell ref="C28:H28"/>
    <mergeCell ref="C32:H32"/>
    <mergeCell ref="B14:B23"/>
    <mergeCell ref="A12:A13"/>
    <mergeCell ref="B12:B13"/>
    <mergeCell ref="C12:C13"/>
  </mergeCells>
  <conditionalFormatting sqref="A18:A19 A21:A22 A15:A16 B14">
    <cfRule type="cellIs" dxfId="413" priority="50" operator="equal">
      <formula>0</formula>
    </cfRule>
  </conditionalFormatting>
  <conditionalFormatting sqref="N9:O9 H14:H22 K14:P22">
    <cfRule type="cellIs" dxfId="412" priority="49" operator="equal">
      <formula>0</formula>
    </cfRule>
  </conditionalFormatting>
  <conditionalFormatting sqref="A9:F9">
    <cfRule type="containsText" dxfId="411" priority="4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410" priority="46" operator="equal">
      <formula>0</formula>
    </cfRule>
  </conditionalFormatting>
  <conditionalFormatting sqref="O10">
    <cfRule type="cellIs" dxfId="409" priority="45" operator="equal">
      <formula>"20__. gada __. _________"</formula>
    </cfRule>
  </conditionalFormatting>
  <conditionalFormatting sqref="A24:K24">
    <cfRule type="containsText" dxfId="408" priority="44" operator="containsText" text="Tiešās izmaksas kopā, t. sk. darba devēja sociālais nodoklis __.__% ">
      <formula>NOT(ISERROR(SEARCH("Tiešās izmaksas kopā, t. sk. darba devēja sociālais nodoklis __.__% ",A24)))</formula>
    </cfRule>
  </conditionalFormatting>
  <conditionalFormatting sqref="L24:P24">
    <cfRule type="cellIs" dxfId="407" priority="39" operator="equal">
      <formula>0</formula>
    </cfRule>
  </conditionalFormatting>
  <conditionalFormatting sqref="C4:I4">
    <cfRule type="cellIs" dxfId="406" priority="38" operator="equal">
      <formula>0</formula>
    </cfRule>
  </conditionalFormatting>
  <conditionalFormatting sqref="D5:L8">
    <cfRule type="cellIs" dxfId="405" priority="35" operator="equal">
      <formula>0</formula>
    </cfRule>
  </conditionalFormatting>
  <conditionalFormatting sqref="A14 D14:G14 A17 A20 A23">
    <cfRule type="cellIs" dxfId="404" priority="34" operator="equal">
      <formula>0</formula>
    </cfRule>
  </conditionalFormatting>
  <conditionalFormatting sqref="C14">
    <cfRule type="cellIs" dxfId="403" priority="33" operator="equal">
      <formula>0</formula>
    </cfRule>
  </conditionalFormatting>
  <conditionalFormatting sqref="I14:J14">
    <cfRule type="cellIs" dxfId="402" priority="32" operator="equal">
      <formula>0</formula>
    </cfRule>
  </conditionalFormatting>
  <conditionalFormatting sqref="P10">
    <cfRule type="cellIs" dxfId="401" priority="31" operator="equal">
      <formula>"20__. gada __. _________"</formula>
    </cfRule>
  </conditionalFormatting>
  <conditionalFormatting sqref="C32:H32">
    <cfRule type="cellIs" dxfId="400" priority="28" operator="equal">
      <formula>0</formula>
    </cfRule>
  </conditionalFormatting>
  <conditionalFormatting sqref="C27:H27">
    <cfRule type="cellIs" dxfId="399" priority="27" operator="equal">
      <formula>0</formula>
    </cfRule>
  </conditionalFormatting>
  <conditionalFormatting sqref="C32:H32 C35 C27:H27">
    <cfRule type="cellIs" dxfId="398" priority="26" operator="equal">
      <formula>0</formula>
    </cfRule>
  </conditionalFormatting>
  <conditionalFormatting sqref="D1">
    <cfRule type="cellIs" dxfId="397" priority="25" operator="equal">
      <formula>0</formula>
    </cfRule>
  </conditionalFormatting>
  <conditionalFormatting sqref="C22:E22">
    <cfRule type="cellIs" dxfId="396" priority="24" operator="equal">
      <formula>0</formula>
    </cfRule>
  </conditionalFormatting>
  <conditionalFormatting sqref="F15 I15:J15">
    <cfRule type="cellIs" dxfId="395" priority="19" operator="equal">
      <formula>0</formula>
    </cfRule>
  </conditionalFormatting>
  <conditionalFormatting sqref="F16 I16:J16">
    <cfRule type="cellIs" dxfId="394" priority="17" operator="equal">
      <formula>0</formula>
    </cfRule>
  </conditionalFormatting>
  <conditionalFormatting sqref="F17 I17:J17">
    <cfRule type="cellIs" dxfId="393" priority="15" operator="equal">
      <formula>0</formula>
    </cfRule>
  </conditionalFormatting>
  <conditionalFormatting sqref="F18 I18:J18">
    <cfRule type="cellIs" dxfId="392" priority="13" operator="equal">
      <formula>0</formula>
    </cfRule>
  </conditionalFormatting>
  <conditionalFormatting sqref="F19 I19:J19">
    <cfRule type="cellIs" dxfId="391" priority="11" operator="equal">
      <formula>0</formula>
    </cfRule>
  </conditionalFormatting>
  <conditionalFormatting sqref="F20 I20:J20">
    <cfRule type="cellIs" dxfId="390" priority="9" operator="equal">
      <formula>0</formula>
    </cfRule>
  </conditionalFormatting>
  <conditionalFormatting sqref="F21 I21:J21">
    <cfRule type="cellIs" dxfId="389" priority="7" operator="equal">
      <formula>0</formula>
    </cfRule>
  </conditionalFormatting>
  <conditionalFormatting sqref="I22:J22 F22">
    <cfRule type="cellIs" dxfId="388" priority="4" operator="equal">
      <formula>0</formula>
    </cfRule>
  </conditionalFormatting>
  <conditionalFormatting sqref="F23 I23:J23">
    <cfRule type="cellIs" dxfId="387" priority="3" operator="equal">
      <formula>0</formula>
    </cfRule>
  </conditionalFormatting>
  <conditionalFormatting sqref="H23 K23:P23">
    <cfRule type="cellIs" dxfId="386" priority="2" operator="equal">
      <formula>0</formula>
    </cfRule>
  </conditionalFormatting>
  <conditionalFormatting sqref="G15:G23">
    <cfRule type="cellIs" dxfId="385" priority="1" operator="equal">
      <formula>0</formula>
    </cfRule>
  </conditionalFormatting>
  <pageMargins left="0.7" right="0.7" top="0.75" bottom="0.75" header="0.3" footer="0.3"/>
  <pageSetup paperSize="9" scale="87" orientation="landscape" r:id="rId1"/>
  <extLst>
    <ext xmlns:x14="http://schemas.microsoft.com/office/spreadsheetml/2009/9/main" uri="{78C0D931-6437-407d-A8EE-F0AAD7539E65}">
      <x14:conditionalFormattings>
        <x14:conditionalFormatting xmlns:xm="http://schemas.microsoft.com/office/excel/2006/main">
          <x14:cfRule type="containsText" priority="30" operator="containsText" id="{FF7EA908-55EC-4C43-BFD3-676EB2F59EFD}">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29" operator="containsText" id="{7D30F4F9-54F3-4EAD-9065-3BE0F6D67384}">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X83"/>
  <sheetViews>
    <sheetView topLeftCell="A67" zoomScaleNormal="100" zoomScaleSheetLayoutView="100" workbookViewId="0">
      <selection activeCell="C82" sqref="C82"/>
    </sheetView>
  </sheetViews>
  <sheetFormatPr defaultColWidth="9.140625" defaultRowHeight="11.25" x14ac:dyDescent="0.2"/>
  <cols>
    <col min="1" max="1" width="4.5703125" style="87" customWidth="1"/>
    <col min="2" max="2" width="5.28515625" style="87" customWidth="1"/>
    <col min="3" max="3" width="38.42578125" style="87" customWidth="1"/>
    <col min="4" max="4" width="5.85546875" style="87" customWidth="1"/>
    <col min="5" max="5" width="8.7109375" style="87" customWidth="1"/>
    <col min="6" max="6" width="5.42578125" style="87" customWidth="1"/>
    <col min="7" max="7" width="4.85546875" style="87" customWidth="1"/>
    <col min="8" max="10" width="6.7109375" style="87" customWidth="1"/>
    <col min="11" max="11" width="7" style="87" customWidth="1"/>
    <col min="12" max="13" width="7.7109375" style="87" customWidth="1"/>
    <col min="14" max="14" width="10" style="87" customWidth="1"/>
    <col min="15" max="15" width="7.7109375" style="87" customWidth="1"/>
    <col min="16" max="16" width="9" style="87" customWidth="1"/>
    <col min="17" max="16384" width="9.140625" style="87"/>
  </cols>
  <sheetData>
    <row r="1" spans="1:21" x14ac:dyDescent="0.2">
      <c r="A1" s="90"/>
      <c r="B1" s="90"/>
      <c r="C1" s="92" t="s">
        <v>38</v>
      </c>
      <c r="D1" s="109">
        <v>9</v>
      </c>
      <c r="E1" s="90"/>
      <c r="F1" s="90"/>
      <c r="G1" s="90"/>
      <c r="H1" s="90"/>
      <c r="I1" s="90"/>
      <c r="J1" s="90"/>
      <c r="N1" s="91"/>
      <c r="O1" s="92"/>
      <c r="P1" s="93"/>
    </row>
    <row r="2" spans="1:21" x14ac:dyDescent="0.2">
      <c r="A2" s="94"/>
      <c r="B2" s="94"/>
      <c r="C2" s="426" t="s">
        <v>87</v>
      </c>
      <c r="D2" s="426"/>
      <c r="E2" s="426"/>
      <c r="F2" s="426"/>
      <c r="G2" s="426"/>
      <c r="H2" s="426"/>
      <c r="I2" s="426"/>
      <c r="J2" s="94"/>
    </row>
    <row r="3" spans="1:21" x14ac:dyDescent="0.2">
      <c r="A3" s="95"/>
      <c r="B3" s="95"/>
      <c r="C3" s="407" t="s">
        <v>17</v>
      </c>
      <c r="D3" s="407"/>
      <c r="E3" s="407"/>
      <c r="F3" s="407"/>
      <c r="G3" s="407"/>
      <c r="H3" s="407"/>
      <c r="I3" s="407"/>
      <c r="J3" s="95"/>
    </row>
    <row r="4" spans="1:21" x14ac:dyDescent="0.2">
      <c r="A4" s="95"/>
      <c r="B4" s="95"/>
      <c r="C4" s="427" t="s">
        <v>52</v>
      </c>
      <c r="D4" s="427"/>
      <c r="E4" s="427"/>
      <c r="F4" s="427"/>
      <c r="G4" s="427"/>
      <c r="H4" s="427"/>
      <c r="I4" s="427"/>
      <c r="J4" s="95"/>
    </row>
    <row r="5" spans="1:21" x14ac:dyDescent="0.2">
      <c r="A5" s="90"/>
      <c r="B5" s="90"/>
      <c r="C5" s="92" t="s">
        <v>5</v>
      </c>
      <c r="D5" s="440" t="str">
        <f>'[1]Kops a'!D6</f>
        <v>Daudzdzīvokļu dzīvojamās ēkas energoefektivitātes paaugstināšana</v>
      </c>
      <c r="E5" s="440"/>
      <c r="F5" s="440"/>
      <c r="G5" s="440"/>
      <c r="H5" s="440"/>
      <c r="I5" s="440"/>
      <c r="J5" s="440"/>
      <c r="K5" s="440"/>
      <c r="L5" s="440"/>
      <c r="M5" s="89"/>
      <c r="N5" s="89"/>
      <c r="O5" s="89"/>
      <c r="P5" s="89"/>
    </row>
    <row r="6" spans="1:21" x14ac:dyDescent="0.2">
      <c r="A6" s="90"/>
      <c r="B6" s="90"/>
      <c r="C6" s="92" t="s">
        <v>6</v>
      </c>
      <c r="D6" s="440" t="str">
        <f>'[1]Kops a'!D7</f>
        <v>Daudzdzīvokļu dzīvojamās ēkas energoefektivitātes paaugstināšana</v>
      </c>
      <c r="E6" s="440"/>
      <c r="F6" s="440"/>
      <c r="G6" s="440"/>
      <c r="H6" s="440"/>
      <c r="I6" s="440"/>
      <c r="J6" s="440"/>
      <c r="K6" s="440"/>
      <c r="L6" s="440"/>
      <c r="M6" s="89"/>
      <c r="N6" s="89"/>
      <c r="O6" s="89"/>
      <c r="P6" s="89"/>
    </row>
    <row r="7" spans="1:21" x14ac:dyDescent="0.2">
      <c r="A7" s="90"/>
      <c r="B7" s="90"/>
      <c r="C7" s="92" t="s">
        <v>7</v>
      </c>
      <c r="D7" s="440" t="str">
        <f>'Kopt a'!B15</f>
        <v>Zeiferta iela 1, Olaine, Olaines novads, LV-2114</v>
      </c>
      <c r="E7" s="440"/>
      <c r="F7" s="440"/>
      <c r="G7" s="440"/>
      <c r="H7" s="440"/>
      <c r="I7" s="440"/>
      <c r="J7" s="440"/>
      <c r="K7" s="440"/>
      <c r="L7" s="440"/>
      <c r="M7" s="89"/>
      <c r="N7" s="89"/>
      <c r="O7" s="89"/>
      <c r="P7" s="89"/>
    </row>
    <row r="8" spans="1:21" x14ac:dyDescent="0.2">
      <c r="A8" s="90"/>
      <c r="B8" s="90"/>
      <c r="C8" s="88" t="s">
        <v>20</v>
      </c>
      <c r="D8" s="440" t="str">
        <f>'Kopt a'!B16</f>
        <v>Iepirkums Nr. AS OŪS 2022/04_E</v>
      </c>
      <c r="E8" s="440"/>
      <c r="F8" s="440"/>
      <c r="G8" s="440"/>
      <c r="H8" s="440"/>
      <c r="I8" s="440"/>
      <c r="J8" s="440"/>
      <c r="K8" s="440"/>
      <c r="L8" s="440"/>
      <c r="M8" s="89"/>
      <c r="N8" s="89"/>
      <c r="O8" s="89"/>
      <c r="P8" s="89"/>
    </row>
    <row r="9" spans="1:21" ht="11.25" customHeight="1" x14ac:dyDescent="0.2">
      <c r="A9" s="428" t="s">
        <v>410</v>
      </c>
      <c r="B9" s="428"/>
      <c r="C9" s="428"/>
      <c r="D9" s="428"/>
      <c r="E9" s="428"/>
      <c r="F9" s="428"/>
      <c r="G9" s="96"/>
      <c r="H9" s="96"/>
      <c r="I9" s="96"/>
      <c r="J9" s="432" t="s">
        <v>39</v>
      </c>
      <c r="K9" s="432"/>
      <c r="L9" s="432"/>
      <c r="M9" s="432"/>
      <c r="N9" s="439">
        <f>P71</f>
        <v>0</v>
      </c>
      <c r="O9" s="439"/>
      <c r="P9" s="96"/>
    </row>
    <row r="10" spans="1:21" x14ac:dyDescent="0.2">
      <c r="A10" s="97"/>
      <c r="B10" s="98"/>
      <c r="C10" s="88"/>
      <c r="D10" s="90"/>
      <c r="E10" s="90"/>
      <c r="F10" s="90"/>
      <c r="G10" s="90"/>
      <c r="H10" s="90"/>
      <c r="I10" s="90"/>
      <c r="J10" s="90"/>
      <c r="K10" s="90"/>
      <c r="L10" s="94"/>
      <c r="M10" s="94"/>
      <c r="O10" s="122"/>
      <c r="P10" s="121" t="str">
        <f>A77</f>
        <v>Tāme sastādīta __ . gada__.__________</v>
      </c>
    </row>
    <row r="11" spans="1:21" ht="12" thickBot="1" x14ac:dyDescent="0.25">
      <c r="A11" s="97"/>
      <c r="B11" s="98"/>
      <c r="C11" s="88"/>
      <c r="D11" s="90"/>
      <c r="E11" s="90"/>
      <c r="F11" s="90"/>
      <c r="G11" s="90"/>
      <c r="H11" s="90"/>
      <c r="I11" s="90"/>
      <c r="J11" s="90"/>
      <c r="K11" s="90"/>
      <c r="L11" s="99"/>
      <c r="M11" s="99"/>
      <c r="N11" s="100"/>
      <c r="O11" s="91"/>
      <c r="P11" s="90"/>
    </row>
    <row r="12" spans="1:21"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1" ht="126.75" customHeight="1" thickBot="1" x14ac:dyDescent="0.25">
      <c r="A13" s="433"/>
      <c r="B13" s="435"/>
      <c r="C13" s="436"/>
      <c r="D13" s="438"/>
      <c r="E13" s="418"/>
      <c r="F13" s="101" t="s">
        <v>46</v>
      </c>
      <c r="G13" s="102" t="s">
        <v>47</v>
      </c>
      <c r="H13" s="102" t="s">
        <v>48</v>
      </c>
      <c r="I13" s="102" t="s">
        <v>49</v>
      </c>
      <c r="J13" s="102" t="s">
        <v>50</v>
      </c>
      <c r="K13" s="112" t="s">
        <v>51</v>
      </c>
      <c r="L13" s="101" t="s">
        <v>46</v>
      </c>
      <c r="M13" s="102" t="s">
        <v>48</v>
      </c>
      <c r="N13" s="102" t="s">
        <v>49</v>
      </c>
      <c r="O13" s="102" t="s">
        <v>50</v>
      </c>
      <c r="P13" s="112" t="s">
        <v>51</v>
      </c>
    </row>
    <row r="14" spans="1:21" ht="15" customHeight="1" x14ac:dyDescent="0.2">
      <c r="A14" s="147"/>
      <c r="B14" s="464" t="s">
        <v>82</v>
      </c>
      <c r="C14" s="171" t="s">
        <v>59</v>
      </c>
      <c r="D14" s="269"/>
      <c r="E14" s="270"/>
      <c r="F14" s="259"/>
      <c r="G14" s="140"/>
      <c r="H14" s="140">
        <f>ROUND(F14*G14,2)</f>
        <v>0</v>
      </c>
      <c r="I14" s="140"/>
      <c r="J14" s="140"/>
      <c r="K14" s="141">
        <f>SUM(H14:J14)</f>
        <v>0</v>
      </c>
      <c r="L14" s="139">
        <f>ROUND(E14*F14,2)</f>
        <v>0</v>
      </c>
      <c r="M14" s="140">
        <f>ROUND(H14*E14,2)</f>
        <v>0</v>
      </c>
      <c r="N14" s="140">
        <f>ROUND(I14*E14,2)</f>
        <v>0</v>
      </c>
      <c r="O14" s="140">
        <f>ROUND(J14*E14,2)</f>
        <v>0</v>
      </c>
      <c r="P14" s="141">
        <f>SUM(M14:O14)</f>
        <v>0</v>
      </c>
    </row>
    <row r="15" spans="1:21" ht="23.45" customHeight="1" x14ac:dyDescent="0.2">
      <c r="A15" s="113">
        <v>1</v>
      </c>
      <c r="B15" s="465"/>
      <c r="C15" s="250" t="s">
        <v>307</v>
      </c>
      <c r="D15" s="251" t="s">
        <v>83</v>
      </c>
      <c r="E15" s="278">
        <v>2</v>
      </c>
      <c r="F15" s="227"/>
      <c r="G15" s="208"/>
      <c r="H15" s="105">
        <f t="shared" ref="H15:H40" si="0">ROUND(F15*G15,2)</f>
        <v>0</v>
      </c>
      <c r="I15" s="208"/>
      <c r="J15" s="208"/>
      <c r="K15" s="106">
        <f t="shared" ref="K15:K40" si="1">SUM(H15:J15)</f>
        <v>0</v>
      </c>
      <c r="L15" s="107">
        <f t="shared" ref="L15:L40" si="2">ROUND(E15*F15,2)</f>
        <v>0</v>
      </c>
      <c r="M15" s="105">
        <f t="shared" ref="M15:M40" si="3">ROUND(H15*E15,2)</f>
        <v>0</v>
      </c>
      <c r="N15" s="105">
        <f t="shared" ref="N15:N40" si="4">ROUND(I15*E15,2)</f>
        <v>0</v>
      </c>
      <c r="O15" s="105">
        <f t="shared" ref="O15:O40" si="5">ROUND(J15*E15,2)</f>
        <v>0</v>
      </c>
      <c r="P15" s="106">
        <f t="shared" ref="P15:P40" si="6">SUM(M15:O15)</f>
        <v>0</v>
      </c>
      <c r="R15" s="416"/>
      <c r="S15" s="416"/>
      <c r="T15" s="416"/>
      <c r="U15" s="416"/>
    </row>
    <row r="16" spans="1:21" ht="23.45" customHeight="1" x14ac:dyDescent="0.2">
      <c r="A16" s="113">
        <v>2</v>
      </c>
      <c r="B16" s="465"/>
      <c r="C16" s="250" t="s">
        <v>308</v>
      </c>
      <c r="D16" s="251" t="s">
        <v>83</v>
      </c>
      <c r="E16" s="278">
        <v>4</v>
      </c>
      <c r="F16" s="227"/>
      <c r="G16" s="208"/>
      <c r="H16" s="105">
        <f t="shared" si="0"/>
        <v>0</v>
      </c>
      <c r="I16" s="208"/>
      <c r="J16" s="208"/>
      <c r="K16" s="106">
        <f t="shared" si="1"/>
        <v>0</v>
      </c>
      <c r="L16" s="107">
        <f t="shared" si="2"/>
        <v>0</v>
      </c>
      <c r="M16" s="105">
        <f t="shared" si="3"/>
        <v>0</v>
      </c>
      <c r="N16" s="105">
        <f t="shared" si="4"/>
        <v>0</v>
      </c>
      <c r="O16" s="105">
        <f t="shared" si="5"/>
        <v>0</v>
      </c>
      <c r="P16" s="106">
        <f t="shared" si="6"/>
        <v>0</v>
      </c>
    </row>
    <row r="17" spans="1:16" ht="23.45" customHeight="1" x14ac:dyDescent="0.2">
      <c r="A17" s="113">
        <v>3</v>
      </c>
      <c r="B17" s="465"/>
      <c r="C17" s="250" t="s">
        <v>309</v>
      </c>
      <c r="D17" s="251" t="s">
        <v>83</v>
      </c>
      <c r="E17" s="278">
        <v>8</v>
      </c>
      <c r="F17" s="227"/>
      <c r="G17" s="208"/>
      <c r="H17" s="105">
        <f t="shared" si="0"/>
        <v>0</v>
      </c>
      <c r="I17" s="208"/>
      <c r="J17" s="208"/>
      <c r="K17" s="106">
        <f t="shared" si="1"/>
        <v>0</v>
      </c>
      <c r="L17" s="107">
        <f t="shared" si="2"/>
        <v>0</v>
      </c>
      <c r="M17" s="105">
        <f t="shared" si="3"/>
        <v>0</v>
      </c>
      <c r="N17" s="105">
        <f t="shared" si="4"/>
        <v>0</v>
      </c>
      <c r="O17" s="105">
        <f t="shared" si="5"/>
        <v>0</v>
      </c>
      <c r="P17" s="106">
        <f t="shared" si="6"/>
        <v>0</v>
      </c>
    </row>
    <row r="18" spans="1:16" ht="23.45" customHeight="1" x14ac:dyDescent="0.2">
      <c r="A18" s="113">
        <v>4</v>
      </c>
      <c r="B18" s="465"/>
      <c r="C18" s="250" t="s">
        <v>310</v>
      </c>
      <c r="D18" s="251" t="s">
        <v>83</v>
      </c>
      <c r="E18" s="278">
        <v>4</v>
      </c>
      <c r="F18" s="227"/>
      <c r="G18" s="208"/>
      <c r="H18" s="105">
        <f t="shared" si="0"/>
        <v>0</v>
      </c>
      <c r="I18" s="208"/>
      <c r="J18" s="208"/>
      <c r="K18" s="106">
        <f t="shared" si="1"/>
        <v>0</v>
      </c>
      <c r="L18" s="107">
        <f t="shared" si="2"/>
        <v>0</v>
      </c>
      <c r="M18" s="105">
        <f t="shared" si="3"/>
        <v>0</v>
      </c>
      <c r="N18" s="105">
        <f t="shared" si="4"/>
        <v>0</v>
      </c>
      <c r="O18" s="105">
        <f t="shared" si="5"/>
        <v>0</v>
      </c>
      <c r="P18" s="106">
        <f t="shared" si="6"/>
        <v>0</v>
      </c>
    </row>
    <row r="19" spans="1:16" ht="23.45" customHeight="1" x14ac:dyDescent="0.2">
      <c r="A19" s="113">
        <v>5</v>
      </c>
      <c r="B19" s="465"/>
      <c r="C19" s="250" t="s">
        <v>253</v>
      </c>
      <c r="D19" s="251" t="s">
        <v>83</v>
      </c>
      <c r="E19" s="279">
        <v>16</v>
      </c>
      <c r="F19" s="227"/>
      <c r="G19" s="208"/>
      <c r="H19" s="105">
        <f t="shared" si="0"/>
        <v>0</v>
      </c>
      <c r="I19" s="208"/>
      <c r="J19" s="208"/>
      <c r="K19" s="106">
        <f t="shared" si="1"/>
        <v>0</v>
      </c>
      <c r="L19" s="107">
        <f t="shared" si="2"/>
        <v>0</v>
      </c>
      <c r="M19" s="105">
        <f t="shared" si="3"/>
        <v>0</v>
      </c>
      <c r="N19" s="105">
        <f t="shared" si="4"/>
        <v>0</v>
      </c>
      <c r="O19" s="105">
        <f t="shared" si="5"/>
        <v>0</v>
      </c>
      <c r="P19" s="106">
        <f t="shared" si="6"/>
        <v>0</v>
      </c>
    </row>
    <row r="20" spans="1:16" ht="23.45" customHeight="1" x14ac:dyDescent="0.2">
      <c r="A20" s="113">
        <v>6</v>
      </c>
      <c r="B20" s="465"/>
      <c r="C20" s="250" t="s">
        <v>311</v>
      </c>
      <c r="D20" s="251" t="s">
        <v>83</v>
      </c>
      <c r="E20" s="279">
        <v>21</v>
      </c>
      <c r="F20" s="227"/>
      <c r="G20" s="208"/>
      <c r="H20" s="105">
        <f t="shared" si="0"/>
        <v>0</v>
      </c>
      <c r="I20" s="208"/>
      <c r="J20" s="208"/>
      <c r="K20" s="106">
        <f t="shared" si="1"/>
        <v>0</v>
      </c>
      <c r="L20" s="107">
        <f t="shared" si="2"/>
        <v>0</v>
      </c>
      <c r="M20" s="105">
        <f t="shared" si="3"/>
        <v>0</v>
      </c>
      <c r="N20" s="105">
        <f t="shared" si="4"/>
        <v>0</v>
      </c>
      <c r="O20" s="105">
        <f t="shared" si="5"/>
        <v>0</v>
      </c>
      <c r="P20" s="106">
        <f t="shared" si="6"/>
        <v>0</v>
      </c>
    </row>
    <row r="21" spans="1:16" ht="23.45" customHeight="1" x14ac:dyDescent="0.2">
      <c r="A21" s="113">
        <v>7</v>
      </c>
      <c r="B21" s="465"/>
      <c r="C21" s="250" t="s">
        <v>254</v>
      </c>
      <c r="D21" s="251" t="s">
        <v>83</v>
      </c>
      <c r="E21" s="279">
        <v>24</v>
      </c>
      <c r="F21" s="227"/>
      <c r="G21" s="208"/>
      <c r="H21" s="105">
        <f t="shared" si="0"/>
        <v>0</v>
      </c>
      <c r="I21" s="208"/>
      <c r="J21" s="208"/>
      <c r="K21" s="106">
        <f t="shared" si="1"/>
        <v>0</v>
      </c>
      <c r="L21" s="107">
        <f t="shared" si="2"/>
        <v>0</v>
      </c>
      <c r="M21" s="105">
        <f t="shared" si="3"/>
        <v>0</v>
      </c>
      <c r="N21" s="105">
        <f t="shared" si="4"/>
        <v>0</v>
      </c>
      <c r="O21" s="105">
        <f t="shared" si="5"/>
        <v>0</v>
      </c>
      <c r="P21" s="106">
        <f t="shared" si="6"/>
        <v>0</v>
      </c>
    </row>
    <row r="22" spans="1:16" ht="23.45" customHeight="1" x14ac:dyDescent="0.2">
      <c r="A22" s="113">
        <v>8</v>
      </c>
      <c r="B22" s="465"/>
      <c r="C22" s="250" t="s">
        <v>255</v>
      </c>
      <c r="D22" s="251" t="s">
        <v>83</v>
      </c>
      <c r="E22" s="279">
        <v>20</v>
      </c>
      <c r="F22" s="227"/>
      <c r="G22" s="208"/>
      <c r="H22" s="105">
        <f t="shared" si="0"/>
        <v>0</v>
      </c>
      <c r="I22" s="208"/>
      <c r="J22" s="208"/>
      <c r="K22" s="106">
        <f t="shared" si="1"/>
        <v>0</v>
      </c>
      <c r="L22" s="107">
        <f t="shared" si="2"/>
        <v>0</v>
      </c>
      <c r="M22" s="105">
        <f t="shared" si="3"/>
        <v>0</v>
      </c>
      <c r="N22" s="105">
        <f t="shared" si="4"/>
        <v>0</v>
      </c>
      <c r="O22" s="105">
        <f t="shared" si="5"/>
        <v>0</v>
      </c>
      <c r="P22" s="106">
        <f t="shared" si="6"/>
        <v>0</v>
      </c>
    </row>
    <row r="23" spans="1:16" ht="23.45" customHeight="1" x14ac:dyDescent="0.2">
      <c r="A23" s="113">
        <v>9</v>
      </c>
      <c r="B23" s="465"/>
      <c r="C23" s="250" t="s">
        <v>256</v>
      </c>
      <c r="D23" s="251" t="s">
        <v>83</v>
      </c>
      <c r="E23" s="279">
        <v>62</v>
      </c>
      <c r="F23" s="227"/>
      <c r="G23" s="208"/>
      <c r="H23" s="105">
        <f t="shared" si="0"/>
        <v>0</v>
      </c>
      <c r="I23" s="208"/>
      <c r="J23" s="208"/>
      <c r="K23" s="106">
        <f t="shared" si="1"/>
        <v>0</v>
      </c>
      <c r="L23" s="107">
        <f t="shared" si="2"/>
        <v>0</v>
      </c>
      <c r="M23" s="105">
        <f t="shared" si="3"/>
        <v>0</v>
      </c>
      <c r="N23" s="105">
        <f t="shared" si="4"/>
        <v>0</v>
      </c>
      <c r="O23" s="105">
        <f t="shared" si="5"/>
        <v>0</v>
      </c>
      <c r="P23" s="106">
        <f t="shared" si="6"/>
        <v>0</v>
      </c>
    </row>
    <row r="24" spans="1:16" ht="23.45" customHeight="1" x14ac:dyDescent="0.2">
      <c r="A24" s="113">
        <v>10</v>
      </c>
      <c r="B24" s="465"/>
      <c r="C24" s="250" t="s">
        <v>60</v>
      </c>
      <c r="D24" s="251" t="s">
        <v>83</v>
      </c>
      <c r="E24" s="280">
        <v>161</v>
      </c>
      <c r="F24" s="227"/>
      <c r="G24" s="208"/>
      <c r="H24" s="105">
        <f t="shared" si="0"/>
        <v>0</v>
      </c>
      <c r="I24" s="208"/>
      <c r="J24" s="208"/>
      <c r="K24" s="106">
        <f t="shared" si="1"/>
        <v>0</v>
      </c>
      <c r="L24" s="107">
        <f t="shared" si="2"/>
        <v>0</v>
      </c>
      <c r="M24" s="105">
        <f t="shared" si="3"/>
        <v>0</v>
      </c>
      <c r="N24" s="105">
        <f t="shared" si="4"/>
        <v>0</v>
      </c>
      <c r="O24" s="105">
        <f t="shared" si="5"/>
        <v>0</v>
      </c>
      <c r="P24" s="106">
        <f t="shared" si="6"/>
        <v>0</v>
      </c>
    </row>
    <row r="25" spans="1:16" ht="26.25" customHeight="1" x14ac:dyDescent="0.2">
      <c r="A25" s="113">
        <v>11</v>
      </c>
      <c r="B25" s="465"/>
      <c r="C25" s="250" t="s">
        <v>61</v>
      </c>
      <c r="D25" s="251" t="s">
        <v>83</v>
      </c>
      <c r="E25" s="280">
        <v>155</v>
      </c>
      <c r="F25" s="227"/>
      <c r="G25" s="208"/>
      <c r="H25" s="105">
        <f t="shared" si="0"/>
        <v>0</v>
      </c>
      <c r="I25" s="208"/>
      <c r="J25" s="208"/>
      <c r="K25" s="106">
        <f t="shared" si="1"/>
        <v>0</v>
      </c>
      <c r="L25" s="107">
        <f t="shared" si="2"/>
        <v>0</v>
      </c>
      <c r="M25" s="105">
        <f t="shared" si="3"/>
        <v>0</v>
      </c>
      <c r="N25" s="105">
        <f t="shared" si="4"/>
        <v>0</v>
      </c>
      <c r="O25" s="105">
        <f t="shared" si="5"/>
        <v>0</v>
      </c>
      <c r="P25" s="106">
        <f t="shared" si="6"/>
        <v>0</v>
      </c>
    </row>
    <row r="26" spans="1:16" ht="23.45" customHeight="1" x14ac:dyDescent="0.2">
      <c r="A26" s="113">
        <v>12</v>
      </c>
      <c r="B26" s="465"/>
      <c r="C26" s="250" t="s">
        <v>62</v>
      </c>
      <c r="D26" s="251" t="s">
        <v>83</v>
      </c>
      <c r="E26" s="280">
        <v>6</v>
      </c>
      <c r="F26" s="227"/>
      <c r="G26" s="208"/>
      <c r="H26" s="105">
        <f t="shared" si="0"/>
        <v>0</v>
      </c>
      <c r="I26" s="208"/>
      <c r="J26" s="208"/>
      <c r="K26" s="106">
        <f t="shared" si="1"/>
        <v>0</v>
      </c>
      <c r="L26" s="107">
        <f t="shared" si="2"/>
        <v>0</v>
      </c>
      <c r="M26" s="105">
        <f t="shared" si="3"/>
        <v>0</v>
      </c>
      <c r="N26" s="105">
        <f t="shared" si="4"/>
        <v>0</v>
      </c>
      <c r="O26" s="105">
        <f t="shared" si="5"/>
        <v>0</v>
      </c>
      <c r="P26" s="106">
        <f t="shared" si="6"/>
        <v>0</v>
      </c>
    </row>
    <row r="27" spans="1:16" ht="23.45" customHeight="1" x14ac:dyDescent="0.2">
      <c r="A27" s="113">
        <v>13</v>
      </c>
      <c r="B27" s="465"/>
      <c r="C27" s="250" t="s">
        <v>63</v>
      </c>
      <c r="D27" s="251" t="s">
        <v>83</v>
      </c>
      <c r="E27" s="280">
        <v>161</v>
      </c>
      <c r="F27" s="227"/>
      <c r="G27" s="208"/>
      <c r="H27" s="105">
        <f t="shared" si="0"/>
        <v>0</v>
      </c>
      <c r="I27" s="208"/>
      <c r="J27" s="208"/>
      <c r="K27" s="106">
        <f t="shared" si="1"/>
        <v>0</v>
      </c>
      <c r="L27" s="107">
        <f t="shared" si="2"/>
        <v>0</v>
      </c>
      <c r="M27" s="105">
        <f t="shared" si="3"/>
        <v>0</v>
      </c>
      <c r="N27" s="105">
        <f t="shared" si="4"/>
        <v>0</v>
      </c>
      <c r="O27" s="105">
        <f t="shared" si="5"/>
        <v>0</v>
      </c>
      <c r="P27" s="106">
        <f t="shared" si="6"/>
        <v>0</v>
      </c>
    </row>
    <row r="28" spans="1:16" ht="23.45" customHeight="1" x14ac:dyDescent="0.2">
      <c r="A28" s="113">
        <v>14</v>
      </c>
      <c r="B28" s="465"/>
      <c r="C28" s="250" t="s">
        <v>258</v>
      </c>
      <c r="D28" s="251" t="s">
        <v>83</v>
      </c>
      <c r="E28" s="280">
        <v>34</v>
      </c>
      <c r="F28" s="227"/>
      <c r="G28" s="208"/>
      <c r="H28" s="105">
        <f t="shared" si="0"/>
        <v>0</v>
      </c>
      <c r="I28" s="208"/>
      <c r="J28" s="208"/>
      <c r="K28" s="106">
        <f t="shared" si="1"/>
        <v>0</v>
      </c>
      <c r="L28" s="107">
        <f t="shared" si="2"/>
        <v>0</v>
      </c>
      <c r="M28" s="105">
        <f t="shared" si="3"/>
        <v>0</v>
      </c>
      <c r="N28" s="105">
        <f t="shared" si="4"/>
        <v>0</v>
      </c>
      <c r="O28" s="105">
        <f t="shared" si="5"/>
        <v>0</v>
      </c>
      <c r="P28" s="106">
        <f t="shared" si="6"/>
        <v>0</v>
      </c>
    </row>
    <row r="29" spans="1:16" ht="23.45" customHeight="1" x14ac:dyDescent="0.2">
      <c r="A29" s="113">
        <v>15</v>
      </c>
      <c r="B29" s="465"/>
      <c r="C29" s="250" t="s">
        <v>312</v>
      </c>
      <c r="D29" s="251" t="s">
        <v>83</v>
      </c>
      <c r="E29" s="280">
        <v>9</v>
      </c>
      <c r="F29" s="227"/>
      <c r="G29" s="208"/>
      <c r="H29" s="105">
        <f t="shared" si="0"/>
        <v>0</v>
      </c>
      <c r="I29" s="208"/>
      <c r="J29" s="208"/>
      <c r="K29" s="106">
        <f t="shared" si="1"/>
        <v>0</v>
      </c>
      <c r="L29" s="107">
        <f t="shared" si="2"/>
        <v>0</v>
      </c>
      <c r="M29" s="105">
        <f t="shared" si="3"/>
        <v>0</v>
      </c>
      <c r="N29" s="105">
        <f t="shared" si="4"/>
        <v>0</v>
      </c>
      <c r="O29" s="105">
        <f t="shared" si="5"/>
        <v>0</v>
      </c>
      <c r="P29" s="106">
        <f t="shared" si="6"/>
        <v>0</v>
      </c>
    </row>
    <row r="30" spans="1:16" ht="23.45" customHeight="1" x14ac:dyDescent="0.2">
      <c r="A30" s="113">
        <v>16</v>
      </c>
      <c r="B30" s="465"/>
      <c r="C30" s="250" t="s">
        <v>64</v>
      </c>
      <c r="D30" s="251" t="s">
        <v>83</v>
      </c>
      <c r="E30" s="280">
        <v>93</v>
      </c>
      <c r="F30" s="227"/>
      <c r="G30" s="208"/>
      <c r="H30" s="105">
        <f t="shared" si="0"/>
        <v>0</v>
      </c>
      <c r="I30" s="208"/>
      <c r="J30" s="208"/>
      <c r="K30" s="106">
        <f t="shared" si="1"/>
        <v>0</v>
      </c>
      <c r="L30" s="107">
        <f t="shared" si="2"/>
        <v>0</v>
      </c>
      <c r="M30" s="105">
        <f t="shared" si="3"/>
        <v>0</v>
      </c>
      <c r="N30" s="105">
        <f t="shared" si="4"/>
        <v>0</v>
      </c>
      <c r="O30" s="105">
        <f t="shared" si="5"/>
        <v>0</v>
      </c>
      <c r="P30" s="106">
        <f t="shared" si="6"/>
        <v>0</v>
      </c>
    </row>
    <row r="31" spans="1:16" ht="23.45" customHeight="1" x14ac:dyDescent="0.2">
      <c r="A31" s="113">
        <v>17</v>
      </c>
      <c r="B31" s="465"/>
      <c r="C31" s="250" t="s">
        <v>65</v>
      </c>
      <c r="D31" s="251" t="s">
        <v>83</v>
      </c>
      <c r="E31" s="280">
        <v>68</v>
      </c>
      <c r="F31" s="227"/>
      <c r="G31" s="208"/>
      <c r="H31" s="105">
        <f t="shared" si="0"/>
        <v>0</v>
      </c>
      <c r="I31" s="208"/>
      <c r="J31" s="208"/>
      <c r="K31" s="106">
        <f t="shared" si="1"/>
        <v>0</v>
      </c>
      <c r="L31" s="107">
        <f t="shared" si="2"/>
        <v>0</v>
      </c>
      <c r="M31" s="105">
        <f t="shared" si="3"/>
        <v>0</v>
      </c>
      <c r="N31" s="105">
        <f t="shared" si="4"/>
        <v>0</v>
      </c>
      <c r="O31" s="105">
        <f t="shared" si="5"/>
        <v>0</v>
      </c>
      <c r="P31" s="106">
        <f t="shared" si="6"/>
        <v>0</v>
      </c>
    </row>
    <row r="32" spans="1:16" ht="24.75" customHeight="1" x14ac:dyDescent="0.2">
      <c r="A32" s="113">
        <v>18</v>
      </c>
      <c r="B32" s="465"/>
      <c r="C32" s="250" t="s">
        <v>259</v>
      </c>
      <c r="D32" s="251" t="s">
        <v>84</v>
      </c>
      <c r="E32" s="280">
        <v>894</v>
      </c>
      <c r="F32" s="227"/>
      <c r="G32" s="208"/>
      <c r="H32" s="105">
        <f t="shared" si="0"/>
        <v>0</v>
      </c>
      <c r="I32" s="208"/>
      <c r="J32" s="208"/>
      <c r="K32" s="106">
        <f t="shared" si="1"/>
        <v>0</v>
      </c>
      <c r="L32" s="107">
        <f t="shared" si="2"/>
        <v>0</v>
      </c>
      <c r="M32" s="105">
        <f t="shared" si="3"/>
        <v>0</v>
      </c>
      <c r="N32" s="105">
        <f t="shared" si="4"/>
        <v>0</v>
      </c>
      <c r="O32" s="105">
        <f t="shared" si="5"/>
        <v>0</v>
      </c>
      <c r="P32" s="106">
        <f t="shared" si="6"/>
        <v>0</v>
      </c>
    </row>
    <row r="33" spans="1:16" ht="28.5" customHeight="1" x14ac:dyDescent="0.2">
      <c r="A33" s="113">
        <v>19</v>
      </c>
      <c r="B33" s="465"/>
      <c r="C33" s="250" t="s">
        <v>313</v>
      </c>
      <c r="D33" s="251" t="s">
        <v>84</v>
      </c>
      <c r="E33" s="280">
        <v>150</v>
      </c>
      <c r="F33" s="227"/>
      <c r="G33" s="208"/>
      <c r="H33" s="105">
        <f t="shared" si="0"/>
        <v>0</v>
      </c>
      <c r="I33" s="208"/>
      <c r="J33" s="208"/>
      <c r="K33" s="106">
        <f t="shared" si="1"/>
        <v>0</v>
      </c>
      <c r="L33" s="107">
        <f t="shared" si="2"/>
        <v>0</v>
      </c>
      <c r="M33" s="105">
        <f t="shared" si="3"/>
        <v>0</v>
      </c>
      <c r="N33" s="105">
        <f t="shared" si="4"/>
        <v>0</v>
      </c>
      <c r="O33" s="105">
        <f t="shared" si="5"/>
        <v>0</v>
      </c>
      <c r="P33" s="106">
        <f t="shared" si="6"/>
        <v>0</v>
      </c>
    </row>
    <row r="34" spans="1:16" ht="25.5" customHeight="1" x14ac:dyDescent="0.2">
      <c r="A34" s="113">
        <v>20</v>
      </c>
      <c r="B34" s="465"/>
      <c r="C34" s="250" t="s">
        <v>314</v>
      </c>
      <c r="D34" s="251" t="s">
        <v>84</v>
      </c>
      <c r="E34" s="280">
        <v>219</v>
      </c>
      <c r="F34" s="227"/>
      <c r="G34" s="208"/>
      <c r="H34" s="105">
        <f t="shared" si="0"/>
        <v>0</v>
      </c>
      <c r="I34" s="208"/>
      <c r="J34" s="208"/>
      <c r="K34" s="106">
        <f t="shared" si="1"/>
        <v>0</v>
      </c>
      <c r="L34" s="107">
        <f t="shared" si="2"/>
        <v>0</v>
      </c>
      <c r="M34" s="105">
        <f t="shared" si="3"/>
        <v>0</v>
      </c>
      <c r="N34" s="105">
        <f t="shared" si="4"/>
        <v>0</v>
      </c>
      <c r="O34" s="105">
        <f t="shared" si="5"/>
        <v>0</v>
      </c>
      <c r="P34" s="106">
        <f t="shared" si="6"/>
        <v>0</v>
      </c>
    </row>
    <row r="35" spans="1:16" ht="32.25" customHeight="1" x14ac:dyDescent="0.2">
      <c r="A35" s="113">
        <v>21</v>
      </c>
      <c r="B35" s="465"/>
      <c r="C35" s="250" t="s">
        <v>66</v>
      </c>
      <c r="D35" s="251" t="s">
        <v>85</v>
      </c>
      <c r="E35" s="280">
        <v>1</v>
      </c>
      <c r="F35" s="227"/>
      <c r="G35" s="208"/>
      <c r="H35" s="105">
        <f t="shared" si="0"/>
        <v>0</v>
      </c>
      <c r="I35" s="208"/>
      <c r="J35" s="208"/>
      <c r="K35" s="106">
        <f t="shared" si="1"/>
        <v>0</v>
      </c>
      <c r="L35" s="107">
        <f t="shared" si="2"/>
        <v>0</v>
      </c>
      <c r="M35" s="105">
        <f t="shared" si="3"/>
        <v>0</v>
      </c>
      <c r="N35" s="105">
        <f t="shared" si="4"/>
        <v>0</v>
      </c>
      <c r="O35" s="105">
        <f t="shared" si="5"/>
        <v>0</v>
      </c>
      <c r="P35" s="106">
        <f t="shared" si="6"/>
        <v>0</v>
      </c>
    </row>
    <row r="36" spans="1:16" ht="23.45" customHeight="1" x14ac:dyDescent="0.2">
      <c r="A36" s="113">
        <v>22</v>
      </c>
      <c r="B36" s="465"/>
      <c r="C36" s="250" t="s">
        <v>260</v>
      </c>
      <c r="D36" s="251" t="s">
        <v>83</v>
      </c>
      <c r="E36" s="279">
        <v>155</v>
      </c>
      <c r="F36" s="227"/>
      <c r="G36" s="208"/>
      <c r="H36" s="105">
        <f t="shared" si="0"/>
        <v>0</v>
      </c>
      <c r="I36" s="208"/>
      <c r="J36" s="208"/>
      <c r="K36" s="106">
        <f t="shared" si="1"/>
        <v>0</v>
      </c>
      <c r="L36" s="107">
        <f t="shared" si="2"/>
        <v>0</v>
      </c>
      <c r="M36" s="105">
        <f t="shared" si="3"/>
        <v>0</v>
      </c>
      <c r="N36" s="105">
        <f t="shared" si="4"/>
        <v>0</v>
      </c>
      <c r="O36" s="105">
        <f t="shared" si="5"/>
        <v>0</v>
      </c>
      <c r="P36" s="106">
        <f t="shared" si="6"/>
        <v>0</v>
      </c>
    </row>
    <row r="37" spans="1:16" ht="23.45" customHeight="1" x14ac:dyDescent="0.2">
      <c r="A37" s="113">
        <v>23</v>
      </c>
      <c r="B37" s="465"/>
      <c r="C37" s="250" t="s">
        <v>261</v>
      </c>
      <c r="D37" s="251" t="s">
        <v>83</v>
      </c>
      <c r="E37" s="279">
        <v>1</v>
      </c>
      <c r="F37" s="227"/>
      <c r="G37" s="208"/>
      <c r="H37" s="105">
        <f t="shared" si="0"/>
        <v>0</v>
      </c>
      <c r="I37" s="208"/>
      <c r="J37" s="208"/>
      <c r="K37" s="106">
        <f t="shared" si="1"/>
        <v>0</v>
      </c>
      <c r="L37" s="107">
        <f t="shared" si="2"/>
        <v>0</v>
      </c>
      <c r="M37" s="105">
        <f t="shared" si="3"/>
        <v>0</v>
      </c>
      <c r="N37" s="105">
        <f t="shared" si="4"/>
        <v>0</v>
      </c>
      <c r="O37" s="105">
        <f t="shared" si="5"/>
        <v>0</v>
      </c>
      <c r="P37" s="106">
        <f t="shared" si="6"/>
        <v>0</v>
      </c>
    </row>
    <row r="38" spans="1:16" ht="23.45" customHeight="1" x14ac:dyDescent="0.2">
      <c r="A38" s="113">
        <v>24</v>
      </c>
      <c r="B38" s="465"/>
      <c r="C38" s="250" t="s">
        <v>262</v>
      </c>
      <c r="D38" s="251" t="s">
        <v>83</v>
      </c>
      <c r="E38" s="279">
        <v>2</v>
      </c>
      <c r="F38" s="227"/>
      <c r="G38" s="208"/>
      <c r="H38" s="105">
        <f t="shared" si="0"/>
        <v>0</v>
      </c>
      <c r="I38" s="208"/>
      <c r="J38" s="208"/>
      <c r="K38" s="106">
        <f t="shared" si="1"/>
        <v>0</v>
      </c>
      <c r="L38" s="107">
        <f t="shared" si="2"/>
        <v>0</v>
      </c>
      <c r="M38" s="105">
        <f t="shared" si="3"/>
        <v>0</v>
      </c>
      <c r="N38" s="105">
        <f t="shared" si="4"/>
        <v>0</v>
      </c>
      <c r="O38" s="105">
        <f t="shared" si="5"/>
        <v>0</v>
      </c>
      <c r="P38" s="106">
        <f t="shared" si="6"/>
        <v>0</v>
      </c>
    </row>
    <row r="39" spans="1:16" ht="23.45" customHeight="1" x14ac:dyDescent="0.2">
      <c r="A39" s="113">
        <v>25</v>
      </c>
      <c r="B39" s="465"/>
      <c r="C39" s="250" t="s">
        <v>67</v>
      </c>
      <c r="D39" s="251" t="s">
        <v>83</v>
      </c>
      <c r="E39" s="279">
        <v>155</v>
      </c>
      <c r="F39" s="227"/>
      <c r="G39" s="208"/>
      <c r="H39" s="105">
        <f t="shared" si="0"/>
        <v>0</v>
      </c>
      <c r="I39" s="208"/>
      <c r="J39" s="208"/>
      <c r="K39" s="106">
        <f t="shared" si="1"/>
        <v>0</v>
      </c>
      <c r="L39" s="107">
        <f t="shared" si="2"/>
        <v>0</v>
      </c>
      <c r="M39" s="105">
        <f t="shared" si="3"/>
        <v>0</v>
      </c>
      <c r="N39" s="105">
        <f t="shared" si="4"/>
        <v>0</v>
      </c>
      <c r="O39" s="105">
        <f t="shared" si="5"/>
        <v>0</v>
      </c>
      <c r="P39" s="106">
        <f t="shared" si="6"/>
        <v>0</v>
      </c>
    </row>
    <row r="40" spans="1:16" ht="23.45" customHeight="1" x14ac:dyDescent="0.2">
      <c r="A40" s="113">
        <v>26</v>
      </c>
      <c r="B40" s="465"/>
      <c r="C40" s="250" t="s">
        <v>68</v>
      </c>
      <c r="D40" s="251" t="s">
        <v>83</v>
      </c>
      <c r="E40" s="280">
        <v>155</v>
      </c>
      <c r="F40" s="227"/>
      <c r="G40" s="208"/>
      <c r="H40" s="105">
        <f t="shared" si="0"/>
        <v>0</v>
      </c>
      <c r="I40" s="208"/>
      <c r="J40" s="208"/>
      <c r="K40" s="106">
        <f t="shared" si="1"/>
        <v>0</v>
      </c>
      <c r="L40" s="107">
        <f t="shared" si="2"/>
        <v>0</v>
      </c>
      <c r="M40" s="105">
        <f t="shared" si="3"/>
        <v>0</v>
      </c>
      <c r="N40" s="105">
        <f t="shared" si="4"/>
        <v>0</v>
      </c>
      <c r="O40" s="105">
        <f t="shared" si="5"/>
        <v>0</v>
      </c>
      <c r="P40" s="106">
        <f t="shared" si="6"/>
        <v>0</v>
      </c>
    </row>
    <row r="41" spans="1:16" ht="23.45" customHeight="1" x14ac:dyDescent="0.2">
      <c r="A41" s="113">
        <v>27</v>
      </c>
      <c r="B41" s="465"/>
      <c r="C41" s="253" t="s">
        <v>69</v>
      </c>
      <c r="D41" s="251"/>
      <c r="E41" s="279"/>
      <c r="F41" s="227"/>
      <c r="G41" s="208"/>
      <c r="H41" s="105"/>
      <c r="I41" s="208"/>
      <c r="J41" s="208"/>
      <c r="K41" s="106"/>
      <c r="L41" s="107"/>
      <c r="M41" s="105"/>
      <c r="N41" s="105"/>
      <c r="O41" s="105"/>
      <c r="P41" s="106"/>
    </row>
    <row r="42" spans="1:16" ht="23.45" customHeight="1" x14ac:dyDescent="0.2">
      <c r="A42" s="113">
        <v>28</v>
      </c>
      <c r="B42" s="465"/>
      <c r="C42" s="250" t="s">
        <v>257</v>
      </c>
      <c r="D42" s="252" t="s">
        <v>84</v>
      </c>
      <c r="E42" s="280">
        <v>98</v>
      </c>
      <c r="F42" s="227"/>
      <c r="G42" s="208"/>
      <c r="H42" s="105">
        <f t="shared" ref="H42:H60" si="7">ROUND(F42*G42,2)</f>
        <v>0</v>
      </c>
      <c r="I42" s="208"/>
      <c r="J42" s="208"/>
      <c r="K42" s="106">
        <f t="shared" ref="K42:K47" si="8">SUM(H42:J42)</f>
        <v>0</v>
      </c>
      <c r="L42" s="107">
        <f t="shared" ref="L42:L60" si="9">ROUND(E42*F42,2)</f>
        <v>0</v>
      </c>
      <c r="M42" s="105">
        <f t="shared" ref="M42:M60" si="10">ROUND(H42*E42,2)</f>
        <v>0</v>
      </c>
      <c r="N42" s="105">
        <f t="shared" ref="N42:N60" si="11">ROUND(I42*E42,2)</f>
        <v>0</v>
      </c>
      <c r="O42" s="105">
        <f t="shared" ref="O42:O60" si="12">ROUND(J42*E42,2)</f>
        <v>0</v>
      </c>
      <c r="P42" s="106">
        <f t="shared" ref="P42:P44" si="13">SUM(M42:O42)</f>
        <v>0</v>
      </c>
    </row>
    <row r="43" spans="1:16" ht="23.45" customHeight="1" x14ac:dyDescent="0.2">
      <c r="A43" s="113">
        <v>29</v>
      </c>
      <c r="B43" s="465"/>
      <c r="C43" s="250" t="s">
        <v>70</v>
      </c>
      <c r="D43" s="252" t="s">
        <v>84</v>
      </c>
      <c r="E43" s="280">
        <v>52</v>
      </c>
      <c r="F43" s="227"/>
      <c r="G43" s="208"/>
      <c r="H43" s="105">
        <f t="shared" si="7"/>
        <v>0</v>
      </c>
      <c r="I43" s="208"/>
      <c r="J43" s="208"/>
      <c r="K43" s="106">
        <f t="shared" si="8"/>
        <v>0</v>
      </c>
      <c r="L43" s="107">
        <f t="shared" si="9"/>
        <v>0</v>
      </c>
      <c r="M43" s="105">
        <f t="shared" si="10"/>
        <v>0</v>
      </c>
      <c r="N43" s="105">
        <f t="shared" si="11"/>
        <v>0</v>
      </c>
      <c r="O43" s="105">
        <f t="shared" si="12"/>
        <v>0</v>
      </c>
      <c r="P43" s="106">
        <f t="shared" si="13"/>
        <v>0</v>
      </c>
    </row>
    <row r="44" spans="1:16" ht="23.45" customHeight="1" x14ac:dyDescent="0.2">
      <c r="A44" s="113">
        <v>30</v>
      </c>
      <c r="B44" s="465"/>
      <c r="C44" s="250" t="s">
        <v>71</v>
      </c>
      <c r="D44" s="252" t="s">
        <v>84</v>
      </c>
      <c r="E44" s="280">
        <v>124</v>
      </c>
      <c r="F44" s="227"/>
      <c r="G44" s="208"/>
      <c r="H44" s="105">
        <f t="shared" si="7"/>
        <v>0</v>
      </c>
      <c r="I44" s="208"/>
      <c r="J44" s="208"/>
      <c r="K44" s="106">
        <f t="shared" si="8"/>
        <v>0</v>
      </c>
      <c r="L44" s="107">
        <f t="shared" si="9"/>
        <v>0</v>
      </c>
      <c r="M44" s="105">
        <f t="shared" si="10"/>
        <v>0</v>
      </c>
      <c r="N44" s="105">
        <f t="shared" si="11"/>
        <v>0</v>
      </c>
      <c r="O44" s="105">
        <f t="shared" si="12"/>
        <v>0</v>
      </c>
      <c r="P44" s="106">
        <f t="shared" si="13"/>
        <v>0</v>
      </c>
    </row>
    <row r="45" spans="1:16" ht="23.45" customHeight="1" x14ac:dyDescent="0.2">
      <c r="A45" s="113">
        <v>31</v>
      </c>
      <c r="B45" s="465"/>
      <c r="C45" s="250" t="s">
        <v>315</v>
      </c>
      <c r="D45" s="252" t="s">
        <v>84</v>
      </c>
      <c r="E45" s="280">
        <v>6</v>
      </c>
      <c r="F45" s="227"/>
      <c r="G45" s="208"/>
      <c r="H45" s="105">
        <f t="shared" si="7"/>
        <v>0</v>
      </c>
      <c r="I45" s="208"/>
      <c r="J45" s="208"/>
      <c r="K45" s="106">
        <f t="shared" si="8"/>
        <v>0</v>
      </c>
      <c r="L45" s="107">
        <f t="shared" si="9"/>
        <v>0</v>
      </c>
      <c r="M45" s="105">
        <f t="shared" si="10"/>
        <v>0</v>
      </c>
      <c r="N45" s="105">
        <f t="shared" si="11"/>
        <v>0</v>
      </c>
      <c r="O45" s="105">
        <f t="shared" si="12"/>
        <v>0</v>
      </c>
      <c r="P45" s="106">
        <f t="shared" ref="P45:P56" si="14">SUM(M45:O45)</f>
        <v>0</v>
      </c>
    </row>
    <row r="46" spans="1:16" ht="23.45" customHeight="1" x14ac:dyDescent="0.2">
      <c r="A46" s="113">
        <v>32</v>
      </c>
      <c r="B46" s="465"/>
      <c r="C46" s="250" t="s">
        <v>72</v>
      </c>
      <c r="D46" s="252" t="s">
        <v>84</v>
      </c>
      <c r="E46" s="280">
        <v>20</v>
      </c>
      <c r="F46" s="227"/>
      <c r="G46" s="208"/>
      <c r="H46" s="105">
        <f t="shared" si="7"/>
        <v>0</v>
      </c>
      <c r="I46" s="208"/>
      <c r="J46" s="208"/>
      <c r="K46" s="106">
        <f t="shared" si="8"/>
        <v>0</v>
      </c>
      <c r="L46" s="107">
        <f t="shared" si="9"/>
        <v>0</v>
      </c>
      <c r="M46" s="105">
        <f t="shared" si="10"/>
        <v>0</v>
      </c>
      <c r="N46" s="105">
        <f t="shared" si="11"/>
        <v>0</v>
      </c>
      <c r="O46" s="105">
        <f t="shared" si="12"/>
        <v>0</v>
      </c>
      <c r="P46" s="106">
        <f t="shared" si="14"/>
        <v>0</v>
      </c>
    </row>
    <row r="47" spans="1:16" ht="23.45" customHeight="1" x14ac:dyDescent="0.2">
      <c r="A47" s="113">
        <v>33</v>
      </c>
      <c r="B47" s="465"/>
      <c r="C47" s="250" t="s">
        <v>263</v>
      </c>
      <c r="D47" s="252" t="s">
        <v>84</v>
      </c>
      <c r="E47" s="280">
        <v>25</v>
      </c>
      <c r="F47" s="227"/>
      <c r="G47" s="208"/>
      <c r="H47" s="105">
        <f t="shared" si="7"/>
        <v>0</v>
      </c>
      <c r="I47" s="208"/>
      <c r="J47" s="208"/>
      <c r="K47" s="106">
        <f t="shared" si="8"/>
        <v>0</v>
      </c>
      <c r="L47" s="107">
        <f t="shared" si="9"/>
        <v>0</v>
      </c>
      <c r="M47" s="105">
        <f t="shared" si="10"/>
        <v>0</v>
      </c>
      <c r="N47" s="105">
        <f t="shared" si="11"/>
        <v>0</v>
      </c>
      <c r="O47" s="105">
        <f t="shared" si="12"/>
        <v>0</v>
      </c>
      <c r="P47" s="106">
        <f t="shared" si="14"/>
        <v>0</v>
      </c>
    </row>
    <row r="48" spans="1:16" ht="23.45" customHeight="1" x14ac:dyDescent="0.2">
      <c r="A48" s="113">
        <v>34</v>
      </c>
      <c r="B48" s="465"/>
      <c r="C48" s="250" t="s">
        <v>66</v>
      </c>
      <c r="D48" s="252" t="s">
        <v>85</v>
      </c>
      <c r="E48" s="280">
        <v>1</v>
      </c>
      <c r="F48" s="227"/>
      <c r="G48" s="208"/>
      <c r="H48" s="105">
        <f t="shared" si="7"/>
        <v>0</v>
      </c>
      <c r="I48" s="208"/>
      <c r="J48" s="208"/>
      <c r="K48" s="106">
        <f t="shared" ref="K48:K56" si="15">SUM(H48:J48)</f>
        <v>0</v>
      </c>
      <c r="L48" s="107">
        <f t="shared" si="9"/>
        <v>0</v>
      </c>
      <c r="M48" s="105">
        <f t="shared" si="10"/>
        <v>0</v>
      </c>
      <c r="N48" s="105">
        <f t="shared" si="11"/>
        <v>0</v>
      </c>
      <c r="O48" s="105">
        <f t="shared" si="12"/>
        <v>0</v>
      </c>
      <c r="P48" s="106">
        <f t="shared" si="14"/>
        <v>0</v>
      </c>
    </row>
    <row r="49" spans="1:16" ht="51" customHeight="1" x14ac:dyDescent="0.2">
      <c r="A49" s="113">
        <v>35</v>
      </c>
      <c r="B49" s="465"/>
      <c r="C49" s="254" t="s">
        <v>264</v>
      </c>
      <c r="D49" s="252" t="s">
        <v>84</v>
      </c>
      <c r="E49" s="280">
        <v>98</v>
      </c>
      <c r="F49" s="227"/>
      <c r="G49" s="208"/>
      <c r="H49" s="105">
        <f t="shared" si="7"/>
        <v>0</v>
      </c>
      <c r="I49" s="208"/>
      <c r="J49" s="208"/>
      <c r="K49" s="106">
        <f t="shared" si="15"/>
        <v>0</v>
      </c>
      <c r="L49" s="107">
        <f t="shared" si="9"/>
        <v>0</v>
      </c>
      <c r="M49" s="105">
        <f t="shared" si="10"/>
        <v>0</v>
      </c>
      <c r="N49" s="105">
        <f t="shared" si="11"/>
        <v>0</v>
      </c>
      <c r="O49" s="105">
        <f t="shared" si="12"/>
        <v>0</v>
      </c>
      <c r="P49" s="106">
        <f t="shared" si="14"/>
        <v>0</v>
      </c>
    </row>
    <row r="50" spans="1:16" ht="54.75" customHeight="1" x14ac:dyDescent="0.2">
      <c r="A50" s="113">
        <v>36</v>
      </c>
      <c r="B50" s="465"/>
      <c r="C50" s="254" t="s">
        <v>265</v>
      </c>
      <c r="D50" s="252" t="s">
        <v>84</v>
      </c>
      <c r="E50" s="280">
        <v>52</v>
      </c>
      <c r="F50" s="227"/>
      <c r="G50" s="208"/>
      <c r="H50" s="105">
        <f t="shared" si="7"/>
        <v>0</v>
      </c>
      <c r="I50" s="208"/>
      <c r="J50" s="208"/>
      <c r="K50" s="106">
        <f t="shared" si="15"/>
        <v>0</v>
      </c>
      <c r="L50" s="107">
        <f t="shared" si="9"/>
        <v>0</v>
      </c>
      <c r="M50" s="105">
        <f t="shared" si="10"/>
        <v>0</v>
      </c>
      <c r="N50" s="105">
        <f t="shared" si="11"/>
        <v>0</v>
      </c>
      <c r="O50" s="105">
        <f t="shared" si="12"/>
        <v>0</v>
      </c>
      <c r="P50" s="106">
        <f t="shared" si="14"/>
        <v>0</v>
      </c>
    </row>
    <row r="51" spans="1:16" ht="57.75" customHeight="1" x14ac:dyDescent="0.2">
      <c r="A51" s="113">
        <v>37</v>
      </c>
      <c r="B51" s="465"/>
      <c r="C51" s="254" t="s">
        <v>266</v>
      </c>
      <c r="D51" s="252" t="s">
        <v>84</v>
      </c>
      <c r="E51" s="280">
        <v>124</v>
      </c>
      <c r="F51" s="227"/>
      <c r="G51" s="208"/>
      <c r="H51" s="105">
        <f t="shared" si="7"/>
        <v>0</v>
      </c>
      <c r="I51" s="208"/>
      <c r="J51" s="208"/>
      <c r="K51" s="106">
        <f t="shared" si="15"/>
        <v>0</v>
      </c>
      <c r="L51" s="107">
        <f t="shared" si="9"/>
        <v>0</v>
      </c>
      <c r="M51" s="105">
        <f t="shared" si="10"/>
        <v>0</v>
      </c>
      <c r="N51" s="105">
        <f t="shared" si="11"/>
        <v>0</v>
      </c>
      <c r="O51" s="105">
        <f t="shared" si="12"/>
        <v>0</v>
      </c>
      <c r="P51" s="106">
        <f t="shared" si="14"/>
        <v>0</v>
      </c>
    </row>
    <row r="52" spans="1:16" ht="52.5" customHeight="1" x14ac:dyDescent="0.2">
      <c r="A52" s="113">
        <v>38</v>
      </c>
      <c r="B52" s="465"/>
      <c r="C52" s="254" t="s">
        <v>316</v>
      </c>
      <c r="D52" s="252" t="s">
        <v>84</v>
      </c>
      <c r="E52" s="280">
        <v>6</v>
      </c>
      <c r="F52" s="227"/>
      <c r="G52" s="208"/>
      <c r="H52" s="105">
        <f t="shared" si="7"/>
        <v>0</v>
      </c>
      <c r="I52" s="208"/>
      <c r="J52" s="208"/>
      <c r="K52" s="106">
        <f t="shared" si="15"/>
        <v>0</v>
      </c>
      <c r="L52" s="107">
        <f t="shared" si="9"/>
        <v>0</v>
      </c>
      <c r="M52" s="105">
        <f t="shared" si="10"/>
        <v>0</v>
      </c>
      <c r="N52" s="105">
        <f t="shared" si="11"/>
        <v>0</v>
      </c>
      <c r="O52" s="105">
        <f t="shared" si="12"/>
        <v>0</v>
      </c>
      <c r="P52" s="106">
        <f t="shared" si="14"/>
        <v>0</v>
      </c>
    </row>
    <row r="53" spans="1:16" ht="59.25" customHeight="1" x14ac:dyDescent="0.2">
      <c r="A53" s="113">
        <v>39</v>
      </c>
      <c r="B53" s="465"/>
      <c r="C53" s="254" t="s">
        <v>267</v>
      </c>
      <c r="D53" s="252" t="s">
        <v>84</v>
      </c>
      <c r="E53" s="280">
        <v>20</v>
      </c>
      <c r="F53" s="227"/>
      <c r="G53" s="208"/>
      <c r="H53" s="105">
        <f t="shared" si="7"/>
        <v>0</v>
      </c>
      <c r="I53" s="208"/>
      <c r="J53" s="208"/>
      <c r="K53" s="106">
        <f t="shared" si="15"/>
        <v>0</v>
      </c>
      <c r="L53" s="107">
        <f t="shared" si="9"/>
        <v>0</v>
      </c>
      <c r="M53" s="105">
        <f t="shared" si="10"/>
        <v>0</v>
      </c>
      <c r="N53" s="105">
        <f t="shared" si="11"/>
        <v>0</v>
      </c>
      <c r="O53" s="105">
        <f t="shared" si="12"/>
        <v>0</v>
      </c>
      <c r="P53" s="106">
        <f t="shared" si="14"/>
        <v>0</v>
      </c>
    </row>
    <row r="54" spans="1:16" ht="55.5" customHeight="1" x14ac:dyDescent="0.2">
      <c r="A54" s="113">
        <v>40</v>
      </c>
      <c r="B54" s="465"/>
      <c r="C54" s="250" t="s">
        <v>268</v>
      </c>
      <c r="D54" s="252" t="s">
        <v>84</v>
      </c>
      <c r="E54" s="280">
        <v>25</v>
      </c>
      <c r="F54" s="227"/>
      <c r="G54" s="208"/>
      <c r="H54" s="105">
        <f t="shared" si="7"/>
        <v>0</v>
      </c>
      <c r="I54" s="208"/>
      <c r="J54" s="208"/>
      <c r="K54" s="106">
        <f t="shared" si="15"/>
        <v>0</v>
      </c>
      <c r="L54" s="107">
        <f t="shared" si="9"/>
        <v>0</v>
      </c>
      <c r="M54" s="105">
        <f t="shared" si="10"/>
        <v>0</v>
      </c>
      <c r="N54" s="105">
        <f t="shared" si="11"/>
        <v>0</v>
      </c>
      <c r="O54" s="105">
        <f t="shared" si="12"/>
        <v>0</v>
      </c>
      <c r="P54" s="106">
        <f t="shared" si="14"/>
        <v>0</v>
      </c>
    </row>
    <row r="55" spans="1:16" ht="23.45" customHeight="1" x14ac:dyDescent="0.2">
      <c r="A55" s="113">
        <v>41</v>
      </c>
      <c r="B55" s="465"/>
      <c r="C55" s="250" t="s">
        <v>269</v>
      </c>
      <c r="D55" s="252" t="s">
        <v>83</v>
      </c>
      <c r="E55" s="280">
        <v>2</v>
      </c>
      <c r="F55" s="227"/>
      <c r="G55" s="208"/>
      <c r="H55" s="105">
        <f t="shared" si="7"/>
        <v>0</v>
      </c>
      <c r="I55" s="208"/>
      <c r="J55" s="208"/>
      <c r="K55" s="106">
        <f t="shared" si="15"/>
        <v>0</v>
      </c>
      <c r="L55" s="107">
        <f t="shared" si="9"/>
        <v>0</v>
      </c>
      <c r="M55" s="105">
        <f t="shared" si="10"/>
        <v>0</v>
      </c>
      <c r="N55" s="105">
        <f t="shared" si="11"/>
        <v>0</v>
      </c>
      <c r="O55" s="105">
        <f t="shared" si="12"/>
        <v>0</v>
      </c>
      <c r="P55" s="106">
        <f t="shared" si="14"/>
        <v>0</v>
      </c>
    </row>
    <row r="56" spans="1:16" ht="27.75" customHeight="1" x14ac:dyDescent="0.2">
      <c r="A56" s="113">
        <v>42</v>
      </c>
      <c r="B56" s="465"/>
      <c r="C56" s="250" t="s">
        <v>270</v>
      </c>
      <c r="D56" s="252" t="s">
        <v>83</v>
      </c>
      <c r="E56" s="280">
        <v>3</v>
      </c>
      <c r="F56" s="227"/>
      <c r="G56" s="208"/>
      <c r="H56" s="105">
        <f t="shared" si="7"/>
        <v>0</v>
      </c>
      <c r="I56" s="208"/>
      <c r="J56" s="208"/>
      <c r="K56" s="106">
        <f t="shared" si="15"/>
        <v>0</v>
      </c>
      <c r="L56" s="107">
        <f t="shared" si="9"/>
        <v>0</v>
      </c>
      <c r="M56" s="105">
        <f t="shared" si="10"/>
        <v>0</v>
      </c>
      <c r="N56" s="105">
        <f t="shared" si="11"/>
        <v>0</v>
      </c>
      <c r="O56" s="105">
        <f t="shared" si="12"/>
        <v>0</v>
      </c>
      <c r="P56" s="106">
        <f t="shared" si="14"/>
        <v>0</v>
      </c>
    </row>
    <row r="57" spans="1:16" ht="31.5" customHeight="1" x14ac:dyDescent="0.2">
      <c r="A57" s="113">
        <v>43</v>
      </c>
      <c r="B57" s="465"/>
      <c r="C57" s="250" t="s">
        <v>317</v>
      </c>
      <c r="D57" s="252" t="s">
        <v>83</v>
      </c>
      <c r="E57" s="280">
        <v>1</v>
      </c>
      <c r="F57" s="227"/>
      <c r="G57" s="208"/>
      <c r="H57" s="105">
        <f t="shared" si="7"/>
        <v>0</v>
      </c>
      <c r="I57" s="208"/>
      <c r="J57" s="208"/>
      <c r="K57" s="106">
        <f t="shared" ref="K57:K60" si="16">SUM(H57:J57)</f>
        <v>0</v>
      </c>
      <c r="L57" s="107">
        <f t="shared" si="9"/>
        <v>0</v>
      </c>
      <c r="M57" s="105">
        <f t="shared" si="10"/>
        <v>0</v>
      </c>
      <c r="N57" s="105">
        <f t="shared" si="11"/>
        <v>0</v>
      </c>
      <c r="O57" s="105">
        <f t="shared" si="12"/>
        <v>0</v>
      </c>
      <c r="P57" s="106">
        <f t="shared" ref="P57:P60" si="17">SUM(M57:O57)</f>
        <v>0</v>
      </c>
    </row>
    <row r="58" spans="1:16" ht="23.45" customHeight="1" x14ac:dyDescent="0.2">
      <c r="A58" s="113">
        <v>44</v>
      </c>
      <c r="B58" s="465"/>
      <c r="C58" s="250" t="s">
        <v>271</v>
      </c>
      <c r="D58" s="252" t="s">
        <v>83</v>
      </c>
      <c r="E58" s="280">
        <v>3</v>
      </c>
      <c r="F58" s="227"/>
      <c r="G58" s="208"/>
      <c r="H58" s="105">
        <f t="shared" si="7"/>
        <v>0</v>
      </c>
      <c r="I58" s="208"/>
      <c r="J58" s="208"/>
      <c r="K58" s="106">
        <f t="shared" si="16"/>
        <v>0</v>
      </c>
      <c r="L58" s="107">
        <f t="shared" si="9"/>
        <v>0</v>
      </c>
      <c r="M58" s="105">
        <f t="shared" si="10"/>
        <v>0</v>
      </c>
      <c r="N58" s="105">
        <f t="shared" si="11"/>
        <v>0</v>
      </c>
      <c r="O58" s="105">
        <f t="shared" si="12"/>
        <v>0</v>
      </c>
      <c r="P58" s="106">
        <f t="shared" si="17"/>
        <v>0</v>
      </c>
    </row>
    <row r="59" spans="1:16" ht="23.45" customHeight="1" x14ac:dyDescent="0.2">
      <c r="A59" s="113">
        <v>45</v>
      </c>
      <c r="B59" s="465"/>
      <c r="C59" s="250" t="s">
        <v>318</v>
      </c>
      <c r="D59" s="252" t="s">
        <v>83</v>
      </c>
      <c r="E59" s="280">
        <v>1</v>
      </c>
      <c r="F59" s="227"/>
      <c r="G59" s="208"/>
      <c r="H59" s="105">
        <f t="shared" si="7"/>
        <v>0</v>
      </c>
      <c r="I59" s="208"/>
      <c r="J59" s="208"/>
      <c r="K59" s="106">
        <f t="shared" si="16"/>
        <v>0</v>
      </c>
      <c r="L59" s="107">
        <f t="shared" si="9"/>
        <v>0</v>
      </c>
      <c r="M59" s="105">
        <f t="shared" si="10"/>
        <v>0</v>
      </c>
      <c r="N59" s="105">
        <f t="shared" si="11"/>
        <v>0</v>
      </c>
      <c r="O59" s="105">
        <f t="shared" si="12"/>
        <v>0</v>
      </c>
      <c r="P59" s="106">
        <f t="shared" si="17"/>
        <v>0</v>
      </c>
    </row>
    <row r="60" spans="1:16" ht="23.45" customHeight="1" x14ac:dyDescent="0.2">
      <c r="A60" s="113">
        <v>46</v>
      </c>
      <c r="B60" s="465"/>
      <c r="C60" s="250" t="s">
        <v>65</v>
      </c>
      <c r="D60" s="252" t="s">
        <v>83</v>
      </c>
      <c r="E60" s="280">
        <v>4</v>
      </c>
      <c r="F60" s="227"/>
      <c r="G60" s="208"/>
      <c r="H60" s="105">
        <f t="shared" si="7"/>
        <v>0</v>
      </c>
      <c r="I60" s="208"/>
      <c r="J60" s="208"/>
      <c r="K60" s="106">
        <f t="shared" si="16"/>
        <v>0</v>
      </c>
      <c r="L60" s="107">
        <f t="shared" si="9"/>
        <v>0</v>
      </c>
      <c r="M60" s="105">
        <f t="shared" si="10"/>
        <v>0</v>
      </c>
      <c r="N60" s="105">
        <f t="shared" si="11"/>
        <v>0</v>
      </c>
      <c r="O60" s="105">
        <f t="shared" si="12"/>
        <v>0</v>
      </c>
      <c r="P60" s="106">
        <f t="shared" si="17"/>
        <v>0</v>
      </c>
    </row>
    <row r="61" spans="1:16" ht="23.45" customHeight="1" x14ac:dyDescent="0.2">
      <c r="A61" s="113">
        <v>47</v>
      </c>
      <c r="B61" s="465"/>
      <c r="C61" s="253" t="s">
        <v>73</v>
      </c>
      <c r="D61" s="251"/>
      <c r="E61" s="279"/>
      <c r="F61" s="227"/>
      <c r="G61" s="208"/>
      <c r="H61" s="105"/>
      <c r="I61" s="208"/>
      <c r="J61" s="208"/>
      <c r="K61" s="106"/>
      <c r="L61" s="107"/>
      <c r="M61" s="105"/>
      <c r="N61" s="105"/>
      <c r="O61" s="105"/>
      <c r="P61" s="106"/>
    </row>
    <row r="62" spans="1:16" ht="42.75" customHeight="1" x14ac:dyDescent="0.2">
      <c r="A62" s="113">
        <v>48</v>
      </c>
      <c r="B62" s="465"/>
      <c r="C62" s="250" t="s">
        <v>319</v>
      </c>
      <c r="D62" s="252" t="s">
        <v>85</v>
      </c>
      <c r="E62" s="280">
        <v>1</v>
      </c>
      <c r="F62" s="227"/>
      <c r="G62" s="208"/>
      <c r="H62" s="105">
        <f t="shared" ref="H62:H70" si="18">ROUND(F62*G62,2)</f>
        <v>0</v>
      </c>
      <c r="I62" s="208"/>
      <c r="J62" s="208"/>
      <c r="K62" s="106">
        <f t="shared" ref="K62:K70" si="19">SUM(H62:J62)</f>
        <v>0</v>
      </c>
      <c r="L62" s="107">
        <f t="shared" ref="L62:L70" si="20">ROUND(E62*F62,2)</f>
        <v>0</v>
      </c>
      <c r="M62" s="105">
        <f t="shared" ref="M62:M70" si="21">ROUND(H62*E62,2)</f>
        <v>0</v>
      </c>
      <c r="N62" s="105">
        <f t="shared" ref="N62:N70" si="22">ROUND(I62*E62,2)</f>
        <v>0</v>
      </c>
      <c r="O62" s="105">
        <f t="shared" ref="O62:O70" si="23">ROUND(J62*E62,2)</f>
        <v>0</v>
      </c>
      <c r="P62" s="106">
        <f t="shared" ref="P62:P70" si="24">SUM(M62:O62)</f>
        <v>0</v>
      </c>
    </row>
    <row r="63" spans="1:16" ht="23.45" customHeight="1" x14ac:dyDescent="0.2">
      <c r="A63" s="113">
        <v>49</v>
      </c>
      <c r="B63" s="465"/>
      <c r="C63" s="250" t="s">
        <v>74</v>
      </c>
      <c r="D63" s="252" t="s">
        <v>83</v>
      </c>
      <c r="E63" s="280">
        <v>1</v>
      </c>
      <c r="F63" s="227"/>
      <c r="G63" s="208"/>
      <c r="H63" s="105">
        <f t="shared" si="18"/>
        <v>0</v>
      </c>
      <c r="I63" s="208"/>
      <c r="J63" s="208"/>
      <c r="K63" s="106">
        <f t="shared" si="19"/>
        <v>0</v>
      </c>
      <c r="L63" s="107">
        <f t="shared" si="20"/>
        <v>0</v>
      </c>
      <c r="M63" s="105">
        <f t="shared" si="21"/>
        <v>0</v>
      </c>
      <c r="N63" s="105">
        <f t="shared" si="22"/>
        <v>0</v>
      </c>
      <c r="O63" s="105">
        <f t="shared" si="23"/>
        <v>0</v>
      </c>
      <c r="P63" s="106">
        <f t="shared" si="24"/>
        <v>0</v>
      </c>
    </row>
    <row r="64" spans="1:16" ht="23.45" customHeight="1" x14ac:dyDescent="0.2">
      <c r="A64" s="113">
        <v>50</v>
      </c>
      <c r="B64" s="465"/>
      <c r="C64" s="250" t="s">
        <v>75</v>
      </c>
      <c r="D64" s="252" t="s">
        <v>86</v>
      </c>
      <c r="E64" s="280">
        <v>1</v>
      </c>
      <c r="F64" s="227"/>
      <c r="G64" s="208"/>
      <c r="H64" s="105">
        <f t="shared" si="18"/>
        <v>0</v>
      </c>
      <c r="I64" s="208"/>
      <c r="J64" s="208"/>
      <c r="K64" s="106">
        <f t="shared" si="19"/>
        <v>0</v>
      </c>
      <c r="L64" s="107">
        <f t="shared" si="20"/>
        <v>0</v>
      </c>
      <c r="M64" s="105">
        <f t="shared" si="21"/>
        <v>0</v>
      </c>
      <c r="N64" s="105">
        <f t="shared" si="22"/>
        <v>0</v>
      </c>
      <c r="O64" s="105">
        <f t="shared" si="23"/>
        <v>0</v>
      </c>
      <c r="P64" s="106">
        <f t="shared" si="24"/>
        <v>0</v>
      </c>
    </row>
    <row r="65" spans="1:24" ht="23.45" customHeight="1" x14ac:dyDescent="0.2">
      <c r="A65" s="113">
        <v>51</v>
      </c>
      <c r="B65" s="465"/>
      <c r="C65" s="250" t="s">
        <v>76</v>
      </c>
      <c r="D65" s="252" t="s">
        <v>85</v>
      </c>
      <c r="E65" s="280">
        <v>1</v>
      </c>
      <c r="F65" s="227"/>
      <c r="G65" s="208"/>
      <c r="H65" s="105">
        <f t="shared" si="18"/>
        <v>0</v>
      </c>
      <c r="I65" s="208"/>
      <c r="J65" s="208"/>
      <c r="K65" s="106">
        <f t="shared" si="19"/>
        <v>0</v>
      </c>
      <c r="L65" s="107">
        <f t="shared" si="20"/>
        <v>0</v>
      </c>
      <c r="M65" s="105">
        <f t="shared" si="21"/>
        <v>0</v>
      </c>
      <c r="N65" s="105">
        <f t="shared" si="22"/>
        <v>0</v>
      </c>
      <c r="O65" s="105">
        <f t="shared" si="23"/>
        <v>0</v>
      </c>
      <c r="P65" s="106">
        <f t="shared" si="24"/>
        <v>0</v>
      </c>
    </row>
    <row r="66" spans="1:24" ht="23.45" customHeight="1" x14ac:dyDescent="0.2">
      <c r="A66" s="113">
        <v>52</v>
      </c>
      <c r="B66" s="465"/>
      <c r="C66" s="250" t="s">
        <v>77</v>
      </c>
      <c r="D66" s="252" t="s">
        <v>85</v>
      </c>
      <c r="E66" s="280">
        <v>1</v>
      </c>
      <c r="F66" s="227"/>
      <c r="G66" s="208"/>
      <c r="H66" s="105">
        <f t="shared" si="18"/>
        <v>0</v>
      </c>
      <c r="I66" s="208"/>
      <c r="J66" s="208"/>
      <c r="K66" s="106">
        <f t="shared" si="19"/>
        <v>0</v>
      </c>
      <c r="L66" s="107">
        <f t="shared" si="20"/>
        <v>0</v>
      </c>
      <c r="M66" s="105">
        <f t="shared" si="21"/>
        <v>0</v>
      </c>
      <c r="N66" s="105">
        <f t="shared" si="22"/>
        <v>0</v>
      </c>
      <c r="O66" s="105">
        <f t="shared" si="23"/>
        <v>0</v>
      </c>
      <c r="P66" s="106">
        <f t="shared" si="24"/>
        <v>0</v>
      </c>
    </row>
    <row r="67" spans="1:24" ht="23.45" customHeight="1" x14ac:dyDescent="0.2">
      <c r="A67" s="113">
        <v>53</v>
      </c>
      <c r="B67" s="465"/>
      <c r="C67" s="250" t="s">
        <v>78</v>
      </c>
      <c r="D67" s="252" t="s">
        <v>85</v>
      </c>
      <c r="E67" s="280">
        <v>1</v>
      </c>
      <c r="F67" s="227"/>
      <c r="G67" s="208"/>
      <c r="H67" s="105">
        <f t="shared" si="18"/>
        <v>0</v>
      </c>
      <c r="I67" s="208"/>
      <c r="J67" s="208"/>
      <c r="K67" s="106">
        <f t="shared" si="19"/>
        <v>0</v>
      </c>
      <c r="L67" s="107">
        <f t="shared" si="20"/>
        <v>0</v>
      </c>
      <c r="M67" s="105">
        <f t="shared" si="21"/>
        <v>0</v>
      </c>
      <c r="N67" s="105">
        <f t="shared" si="22"/>
        <v>0</v>
      </c>
      <c r="O67" s="105">
        <f t="shared" si="23"/>
        <v>0</v>
      </c>
      <c r="P67" s="106">
        <f t="shared" si="24"/>
        <v>0</v>
      </c>
      <c r="Q67" s="72"/>
      <c r="R67" s="72"/>
      <c r="S67" s="72"/>
      <c r="T67" s="72"/>
      <c r="U67" s="72"/>
      <c r="V67" s="72"/>
      <c r="W67" s="72"/>
      <c r="X67" s="72"/>
    </row>
    <row r="68" spans="1:24" ht="23.45" customHeight="1" x14ac:dyDescent="0.2">
      <c r="A68" s="113">
        <v>54</v>
      </c>
      <c r="B68" s="465"/>
      <c r="C68" s="250" t="s">
        <v>79</v>
      </c>
      <c r="D68" s="252" t="s">
        <v>85</v>
      </c>
      <c r="E68" s="280">
        <v>1</v>
      </c>
      <c r="F68" s="227"/>
      <c r="G68" s="208"/>
      <c r="H68" s="105">
        <f t="shared" si="18"/>
        <v>0</v>
      </c>
      <c r="I68" s="208"/>
      <c r="J68" s="208"/>
      <c r="K68" s="106">
        <f t="shared" si="19"/>
        <v>0</v>
      </c>
      <c r="L68" s="107">
        <f t="shared" si="20"/>
        <v>0</v>
      </c>
      <c r="M68" s="105">
        <f t="shared" si="21"/>
        <v>0</v>
      </c>
      <c r="N68" s="105">
        <f t="shared" si="22"/>
        <v>0</v>
      </c>
      <c r="O68" s="105">
        <f t="shared" si="23"/>
        <v>0</v>
      </c>
      <c r="P68" s="106">
        <f t="shared" si="24"/>
        <v>0</v>
      </c>
      <c r="Q68" s="72"/>
      <c r="R68" s="416"/>
      <c r="S68" s="416"/>
      <c r="T68" s="416"/>
      <c r="U68" s="416"/>
      <c r="V68" s="72"/>
      <c r="W68" s="72"/>
      <c r="X68" s="72"/>
    </row>
    <row r="69" spans="1:24" ht="23.45" customHeight="1" x14ac:dyDescent="0.2">
      <c r="A69" s="113">
        <v>55</v>
      </c>
      <c r="B69" s="465"/>
      <c r="C69" s="250" t="s">
        <v>80</v>
      </c>
      <c r="D69" s="252" t="s">
        <v>85</v>
      </c>
      <c r="E69" s="280">
        <v>1</v>
      </c>
      <c r="F69" s="227"/>
      <c r="G69" s="208"/>
      <c r="H69" s="105">
        <f t="shared" si="18"/>
        <v>0</v>
      </c>
      <c r="I69" s="208"/>
      <c r="J69" s="208"/>
      <c r="K69" s="106">
        <f t="shared" si="19"/>
        <v>0</v>
      </c>
      <c r="L69" s="107">
        <f t="shared" si="20"/>
        <v>0</v>
      </c>
      <c r="M69" s="105">
        <f t="shared" si="21"/>
        <v>0</v>
      </c>
      <c r="N69" s="105">
        <f t="shared" si="22"/>
        <v>0</v>
      </c>
      <c r="O69" s="105">
        <f t="shared" si="23"/>
        <v>0</v>
      </c>
      <c r="P69" s="106">
        <f t="shared" si="24"/>
        <v>0</v>
      </c>
      <c r="Q69" s="72"/>
      <c r="R69" s="416"/>
      <c r="S69" s="416"/>
      <c r="T69" s="416"/>
      <c r="U69" s="416"/>
      <c r="V69" s="72"/>
      <c r="W69" s="72"/>
      <c r="X69" s="72"/>
    </row>
    <row r="70" spans="1:24" ht="23.45" customHeight="1" thickBot="1" x14ac:dyDescent="0.25">
      <c r="A70" s="281">
        <v>56</v>
      </c>
      <c r="B70" s="466"/>
      <c r="C70" s="282" t="s">
        <v>81</v>
      </c>
      <c r="D70" s="283" t="s">
        <v>85</v>
      </c>
      <c r="E70" s="284">
        <v>1</v>
      </c>
      <c r="F70" s="227"/>
      <c r="G70" s="208"/>
      <c r="H70" s="105">
        <f t="shared" si="18"/>
        <v>0</v>
      </c>
      <c r="I70" s="208"/>
      <c r="J70" s="208"/>
      <c r="K70" s="106">
        <f t="shared" si="19"/>
        <v>0</v>
      </c>
      <c r="L70" s="107">
        <f t="shared" si="20"/>
        <v>0</v>
      </c>
      <c r="M70" s="105">
        <f t="shared" si="21"/>
        <v>0</v>
      </c>
      <c r="N70" s="105">
        <f t="shared" si="22"/>
        <v>0</v>
      </c>
      <c r="O70" s="105">
        <f t="shared" si="23"/>
        <v>0</v>
      </c>
      <c r="P70" s="106">
        <f t="shared" si="24"/>
        <v>0</v>
      </c>
      <c r="Q70" s="72"/>
      <c r="R70" s="72"/>
      <c r="S70" s="72"/>
      <c r="T70" s="72"/>
      <c r="U70" s="72"/>
      <c r="V70" s="72"/>
      <c r="W70" s="72"/>
      <c r="X70" s="72"/>
    </row>
    <row r="71" spans="1:24" ht="12" thickBot="1" x14ac:dyDescent="0.25">
      <c r="A71" s="455" t="s">
        <v>383</v>
      </c>
      <c r="B71" s="456"/>
      <c r="C71" s="456"/>
      <c r="D71" s="456"/>
      <c r="E71" s="456"/>
      <c r="F71" s="456"/>
      <c r="G71" s="456"/>
      <c r="H71" s="456"/>
      <c r="I71" s="456"/>
      <c r="J71" s="456"/>
      <c r="K71" s="457"/>
      <c r="L71" s="118">
        <f>SUM(L14:L70)</f>
        <v>0</v>
      </c>
      <c r="M71" s="119">
        <f>SUM(M14:M70)</f>
        <v>0</v>
      </c>
      <c r="N71" s="119">
        <f>SUM(N14:N70)</f>
        <v>0</v>
      </c>
      <c r="O71" s="119">
        <f>SUM(O14:O70)</f>
        <v>0</v>
      </c>
      <c r="P71" s="120">
        <f>SUM(P14:P70)</f>
        <v>0</v>
      </c>
      <c r="Q71" s="72"/>
      <c r="R71" s="72"/>
      <c r="S71" s="72"/>
      <c r="T71" s="72"/>
      <c r="U71" s="72"/>
      <c r="V71" s="72"/>
      <c r="W71" s="72"/>
      <c r="X71" s="72"/>
    </row>
    <row r="72" spans="1:24" x14ac:dyDescent="0.2">
      <c r="A72" s="89"/>
      <c r="B72" s="89"/>
      <c r="C72" s="89"/>
      <c r="D72" s="89"/>
      <c r="E72" s="89"/>
      <c r="F72" s="89"/>
      <c r="G72" s="89"/>
      <c r="H72" s="89"/>
      <c r="I72" s="89"/>
      <c r="J72" s="89"/>
      <c r="K72" s="89"/>
      <c r="L72" s="89"/>
      <c r="M72" s="89"/>
      <c r="N72" s="89"/>
      <c r="O72" s="89"/>
      <c r="P72" s="89"/>
      <c r="Q72" s="72"/>
      <c r="R72" s="72"/>
      <c r="S72" s="72"/>
      <c r="T72" s="72"/>
      <c r="U72" s="72"/>
      <c r="V72" s="72"/>
      <c r="W72" s="72"/>
      <c r="X72" s="72"/>
    </row>
    <row r="73" spans="1:24" x14ac:dyDescent="0.2">
      <c r="A73" s="89"/>
      <c r="B73" s="89"/>
      <c r="C73" s="89"/>
      <c r="D73" s="89"/>
      <c r="E73" s="89"/>
      <c r="F73" s="89"/>
      <c r="G73" s="89"/>
      <c r="H73" s="89"/>
      <c r="I73" s="89"/>
      <c r="J73" s="89"/>
      <c r="K73" s="89"/>
      <c r="L73" s="89"/>
      <c r="M73" s="89"/>
      <c r="N73" s="89"/>
      <c r="O73" s="89"/>
      <c r="P73" s="89"/>
    </row>
    <row r="74" spans="1:24" x14ac:dyDescent="0.2">
      <c r="A74" s="87" t="s">
        <v>14</v>
      </c>
      <c r="B74" s="89"/>
      <c r="C74" s="467"/>
      <c r="D74" s="467"/>
      <c r="E74" s="467"/>
      <c r="F74" s="467"/>
      <c r="G74" s="467"/>
      <c r="H74" s="467"/>
      <c r="I74" s="89"/>
      <c r="J74" s="89"/>
      <c r="K74" s="89"/>
      <c r="L74" s="89"/>
      <c r="M74" s="89"/>
      <c r="N74" s="89"/>
      <c r="O74" s="89"/>
      <c r="P74" s="89"/>
    </row>
    <row r="75" spans="1:24" x14ac:dyDescent="0.2">
      <c r="A75" s="89"/>
      <c r="B75" s="89"/>
      <c r="C75" s="369" t="s">
        <v>15</v>
      </c>
      <c r="D75" s="369"/>
      <c r="E75" s="369"/>
      <c r="F75" s="369"/>
      <c r="G75" s="369"/>
      <c r="H75" s="369"/>
      <c r="I75" s="89"/>
      <c r="J75" s="89"/>
      <c r="K75" s="89"/>
      <c r="L75" s="89"/>
      <c r="M75" s="89"/>
      <c r="N75" s="89"/>
      <c r="O75" s="89"/>
      <c r="P75" s="89"/>
    </row>
    <row r="76" spans="1:24" x14ac:dyDescent="0.2">
      <c r="A76" s="89"/>
      <c r="B76" s="89"/>
      <c r="C76" s="89"/>
      <c r="D76" s="89"/>
      <c r="E76" s="89"/>
      <c r="F76" s="89"/>
      <c r="G76" s="89"/>
      <c r="H76" s="89"/>
      <c r="I76" s="89"/>
      <c r="J76" s="89"/>
      <c r="K76" s="89"/>
      <c r="L76" s="89"/>
      <c r="M76" s="89"/>
      <c r="N76" s="89"/>
      <c r="O76" s="89"/>
      <c r="P76" s="89"/>
    </row>
    <row r="77" spans="1:24" x14ac:dyDescent="0.2">
      <c r="A77" s="257" t="str">
        <f>'Kopt a'!A31</f>
        <v>Tāme sastādīta __ . gada__.__________</v>
      </c>
      <c r="B77" s="108"/>
      <c r="C77" s="108"/>
      <c r="D77" s="108"/>
      <c r="E77" s="89"/>
      <c r="F77" s="89"/>
      <c r="G77" s="89"/>
      <c r="H77" s="89"/>
      <c r="I77" s="89"/>
      <c r="J77" s="89"/>
      <c r="K77" s="89"/>
      <c r="L77" s="89"/>
      <c r="M77" s="89"/>
      <c r="N77" s="89"/>
      <c r="O77" s="89"/>
      <c r="P77" s="89"/>
    </row>
    <row r="78" spans="1:24" x14ac:dyDescent="0.2">
      <c r="A78" s="89"/>
      <c r="B78" s="89"/>
      <c r="C78" s="89"/>
      <c r="D78" s="89"/>
      <c r="E78" s="89"/>
      <c r="F78" s="89"/>
      <c r="G78" s="89"/>
      <c r="H78" s="89"/>
      <c r="I78" s="89"/>
      <c r="J78" s="89"/>
      <c r="K78" s="89"/>
      <c r="L78" s="89"/>
      <c r="M78" s="89"/>
      <c r="N78" s="89"/>
      <c r="O78" s="89"/>
      <c r="P78" s="89"/>
    </row>
    <row r="79" spans="1:24" x14ac:dyDescent="0.2">
      <c r="A79" s="87" t="s">
        <v>37</v>
      </c>
      <c r="B79" s="89"/>
      <c r="C79" s="467"/>
      <c r="D79" s="467"/>
      <c r="E79" s="467"/>
      <c r="F79" s="467"/>
      <c r="G79" s="467"/>
      <c r="H79" s="467"/>
      <c r="I79" s="89"/>
      <c r="J79" s="89"/>
      <c r="K79" s="89"/>
      <c r="L79" s="89"/>
      <c r="M79" s="89"/>
      <c r="N79" s="89"/>
      <c r="O79" s="89"/>
      <c r="P79" s="89"/>
    </row>
    <row r="80" spans="1:24" x14ac:dyDescent="0.2">
      <c r="A80" s="89"/>
      <c r="B80" s="89"/>
      <c r="C80" s="369" t="s">
        <v>15</v>
      </c>
      <c r="D80" s="369"/>
      <c r="E80" s="369"/>
      <c r="F80" s="369"/>
      <c r="G80" s="369"/>
      <c r="H80" s="369"/>
      <c r="I80" s="89"/>
      <c r="J80" s="89"/>
      <c r="K80" s="89"/>
      <c r="L80" s="89"/>
      <c r="M80" s="89"/>
      <c r="N80" s="89"/>
      <c r="O80" s="89"/>
      <c r="P80" s="89"/>
    </row>
    <row r="81" spans="1:16" x14ac:dyDescent="0.2">
      <c r="A81" s="89"/>
      <c r="B81" s="89"/>
      <c r="C81" s="89"/>
      <c r="D81" s="89"/>
      <c r="E81" s="89"/>
      <c r="F81" s="89"/>
      <c r="G81" s="89"/>
      <c r="H81" s="89"/>
      <c r="I81" s="89"/>
      <c r="J81" s="89"/>
      <c r="K81" s="89"/>
      <c r="L81" s="89"/>
      <c r="M81" s="89"/>
      <c r="N81" s="89"/>
      <c r="O81" s="89"/>
      <c r="P81" s="89"/>
    </row>
    <row r="82" spans="1:16" x14ac:dyDescent="0.2">
      <c r="A82" s="257" t="s">
        <v>54</v>
      </c>
      <c r="B82" s="108"/>
      <c r="C82" s="258"/>
      <c r="D82" s="108"/>
      <c r="E82" s="89"/>
      <c r="F82" s="89"/>
      <c r="G82" s="89"/>
      <c r="H82" s="89"/>
      <c r="I82" s="89"/>
      <c r="J82" s="89"/>
      <c r="K82" s="89"/>
      <c r="L82" s="89"/>
      <c r="M82" s="89"/>
      <c r="N82" s="89"/>
      <c r="O82" s="89"/>
      <c r="P82" s="89"/>
    </row>
    <row r="83" spans="1:16" x14ac:dyDescent="0.2">
      <c r="A83" s="89"/>
      <c r="B83" s="89"/>
      <c r="C83" s="89"/>
      <c r="D83" s="89"/>
      <c r="E83" s="89"/>
      <c r="F83" s="89"/>
      <c r="G83" s="89"/>
      <c r="H83" s="89"/>
      <c r="I83" s="89"/>
      <c r="J83" s="89"/>
      <c r="K83" s="89"/>
      <c r="L83" s="89"/>
      <c r="M83" s="89"/>
      <c r="N83" s="89"/>
      <c r="O83" s="89"/>
      <c r="P83" s="89"/>
    </row>
  </sheetData>
  <mergeCells count="25">
    <mergeCell ref="R15:U15"/>
    <mergeCell ref="R68:U69"/>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80:H80"/>
    <mergeCell ref="L12:P12"/>
    <mergeCell ref="B14:B70"/>
    <mergeCell ref="A71:K71"/>
    <mergeCell ref="C74:H74"/>
    <mergeCell ref="C75:H75"/>
    <mergeCell ref="C79:H79"/>
  </mergeCells>
  <conditionalFormatting sqref="B14 D41:G41 D15:E40 I41:J41 D61:G61 I61:J61 C15:C70 F65:F66 I65:J66 G64:G66 D62:E70 A14:A70">
    <cfRule type="cellIs" dxfId="382" priority="131" operator="equal">
      <formula>0</formula>
    </cfRule>
  </conditionalFormatting>
  <conditionalFormatting sqref="N9:O9 H14 K14:P14 K41:P41 H41 H61 K61:P61 K65:P66 H65:H66">
    <cfRule type="cellIs" dxfId="381" priority="130" operator="equal">
      <formula>0</formula>
    </cfRule>
  </conditionalFormatting>
  <conditionalFormatting sqref="A9:F9">
    <cfRule type="containsText" dxfId="380" priority="12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379" priority="128" operator="equal">
      <formula>0</formula>
    </cfRule>
  </conditionalFormatting>
  <conditionalFormatting sqref="O10">
    <cfRule type="cellIs" dxfId="378" priority="127" operator="equal">
      <formula>"20__. gada __. _________"</formula>
    </cfRule>
  </conditionalFormatting>
  <conditionalFormatting sqref="A71:K71">
    <cfRule type="containsText" dxfId="377" priority="126" operator="containsText" text="Tiešās izmaksas kopā, t. sk. darba devēja sociālais nodoklis __.__% ">
      <formula>NOT(ISERROR(SEARCH("Tiešās izmaksas kopā, t. sk. darba devēja sociālais nodoklis __.__% ",A71)))</formula>
    </cfRule>
  </conditionalFormatting>
  <conditionalFormatting sqref="L71:P71">
    <cfRule type="cellIs" dxfId="376" priority="125" operator="equal">
      <formula>0</formula>
    </cfRule>
  </conditionalFormatting>
  <conditionalFormatting sqref="C4:I4">
    <cfRule type="cellIs" dxfId="375" priority="124" operator="equal">
      <formula>0</formula>
    </cfRule>
  </conditionalFormatting>
  <conditionalFormatting sqref="D5:L8">
    <cfRule type="cellIs" dxfId="374" priority="123" operator="equal">
      <formula>0</formula>
    </cfRule>
  </conditionalFormatting>
  <conditionalFormatting sqref="F14:G14">
    <cfRule type="cellIs" dxfId="373" priority="122" operator="equal">
      <formula>0</formula>
    </cfRule>
  </conditionalFormatting>
  <conditionalFormatting sqref="C14">
    <cfRule type="cellIs" dxfId="372" priority="121" operator="equal">
      <formula>0</formula>
    </cfRule>
  </conditionalFormatting>
  <conditionalFormatting sqref="I14:J14">
    <cfRule type="cellIs" dxfId="371" priority="120" operator="equal">
      <formula>0</formula>
    </cfRule>
  </conditionalFormatting>
  <conditionalFormatting sqref="P10">
    <cfRule type="cellIs" dxfId="370" priority="119" operator="equal">
      <formula>"20__. gada __. _________"</formula>
    </cfRule>
  </conditionalFormatting>
  <conditionalFormatting sqref="C79:H79">
    <cfRule type="cellIs" dxfId="369" priority="116" operator="equal">
      <formula>0</formula>
    </cfRule>
  </conditionalFormatting>
  <conditionalFormatting sqref="C74:H74">
    <cfRule type="cellIs" dxfId="368" priority="115" operator="equal">
      <formula>0</formula>
    </cfRule>
  </conditionalFormatting>
  <conditionalFormatting sqref="C79:H79 C82 C74:H74">
    <cfRule type="cellIs" dxfId="367" priority="114" operator="equal">
      <formula>0</formula>
    </cfRule>
  </conditionalFormatting>
  <conditionalFormatting sqref="D1">
    <cfRule type="cellIs" dxfId="366" priority="113" operator="equal">
      <formula>0</formula>
    </cfRule>
  </conditionalFormatting>
  <conditionalFormatting sqref="D14:E14">
    <cfRule type="cellIs" dxfId="365" priority="112" operator="equal">
      <formula>0</formula>
    </cfRule>
  </conditionalFormatting>
  <conditionalFormatting sqref="I16:J16 F16:G16">
    <cfRule type="cellIs" dxfId="364" priority="111" operator="equal">
      <formula>0</formula>
    </cfRule>
  </conditionalFormatting>
  <conditionalFormatting sqref="H16 K16:P16">
    <cfRule type="cellIs" dxfId="363" priority="110" operator="equal">
      <formula>0</formula>
    </cfRule>
  </conditionalFormatting>
  <conditionalFormatting sqref="I15:J15 F15:G15">
    <cfRule type="cellIs" dxfId="362" priority="109" operator="equal">
      <formula>0</formula>
    </cfRule>
  </conditionalFormatting>
  <conditionalFormatting sqref="H15 K15:P15">
    <cfRule type="cellIs" dxfId="361" priority="108" operator="equal">
      <formula>0</formula>
    </cfRule>
  </conditionalFormatting>
  <conditionalFormatting sqref="I19:J19 F19:G19">
    <cfRule type="cellIs" dxfId="360" priority="107" operator="equal">
      <formula>0</formula>
    </cfRule>
  </conditionalFormatting>
  <conditionalFormatting sqref="H19 K19:P19">
    <cfRule type="cellIs" dxfId="359" priority="106" operator="equal">
      <formula>0</formula>
    </cfRule>
  </conditionalFormatting>
  <conditionalFormatting sqref="I17:J17 F17:G17">
    <cfRule type="cellIs" dxfId="358" priority="105" operator="equal">
      <formula>0</formula>
    </cfRule>
  </conditionalFormatting>
  <conditionalFormatting sqref="H17 K17:P17">
    <cfRule type="cellIs" dxfId="357" priority="104" operator="equal">
      <formula>0</formula>
    </cfRule>
  </conditionalFormatting>
  <conditionalFormatting sqref="I18:J18 F18:G18">
    <cfRule type="cellIs" dxfId="356" priority="103" operator="equal">
      <formula>0</formula>
    </cfRule>
  </conditionalFormatting>
  <conditionalFormatting sqref="H18 K18:P18">
    <cfRule type="cellIs" dxfId="355" priority="102" operator="equal">
      <formula>0</formula>
    </cfRule>
  </conditionalFormatting>
  <conditionalFormatting sqref="I20:J20 F20:G20">
    <cfRule type="cellIs" dxfId="354" priority="101" operator="equal">
      <formula>0</formula>
    </cfRule>
  </conditionalFormatting>
  <conditionalFormatting sqref="H20 K20:P20">
    <cfRule type="cellIs" dxfId="353" priority="100" operator="equal">
      <formula>0</formula>
    </cfRule>
  </conditionalFormatting>
  <conditionalFormatting sqref="I21:J21 F21">
    <cfRule type="cellIs" dxfId="352" priority="99" operator="equal">
      <formula>0</formula>
    </cfRule>
  </conditionalFormatting>
  <conditionalFormatting sqref="H21 K21:P21">
    <cfRule type="cellIs" dxfId="351" priority="98" operator="equal">
      <formula>0</formula>
    </cfRule>
  </conditionalFormatting>
  <conditionalFormatting sqref="I22:J23 F22:F23">
    <cfRule type="cellIs" dxfId="350" priority="97" operator="equal">
      <formula>0</formula>
    </cfRule>
  </conditionalFormatting>
  <conditionalFormatting sqref="H22:H23 K22:P23">
    <cfRule type="cellIs" dxfId="349" priority="96" operator="equal">
      <formula>0</formula>
    </cfRule>
  </conditionalFormatting>
  <conditionalFormatting sqref="G21:G23">
    <cfRule type="cellIs" dxfId="348" priority="95" operator="equal">
      <formula>0</formula>
    </cfRule>
  </conditionalFormatting>
  <conditionalFormatting sqref="F24:F26 I24:J26">
    <cfRule type="cellIs" dxfId="347" priority="94" operator="equal">
      <formula>0</formula>
    </cfRule>
  </conditionalFormatting>
  <conditionalFormatting sqref="K24:P26 H24:H26">
    <cfRule type="cellIs" dxfId="346" priority="93" operator="equal">
      <formula>0</formula>
    </cfRule>
  </conditionalFormatting>
  <conditionalFormatting sqref="G24:G26">
    <cfRule type="cellIs" dxfId="345" priority="92" operator="equal">
      <formula>0</formula>
    </cfRule>
  </conditionalFormatting>
  <conditionalFormatting sqref="F27 I27:J27">
    <cfRule type="cellIs" dxfId="344" priority="91" operator="equal">
      <formula>0</formula>
    </cfRule>
  </conditionalFormatting>
  <conditionalFormatting sqref="K27:P27 H27">
    <cfRule type="cellIs" dxfId="343" priority="90" operator="equal">
      <formula>0</formula>
    </cfRule>
  </conditionalFormatting>
  <conditionalFormatting sqref="G27">
    <cfRule type="cellIs" dxfId="342" priority="89" operator="equal">
      <formula>0</formula>
    </cfRule>
  </conditionalFormatting>
  <conditionalFormatting sqref="F28:F29 I28:J29">
    <cfRule type="cellIs" dxfId="341" priority="88" operator="equal">
      <formula>0</formula>
    </cfRule>
  </conditionalFormatting>
  <conditionalFormatting sqref="K28:P29 H28:H29">
    <cfRule type="cellIs" dxfId="340" priority="87" operator="equal">
      <formula>0</formula>
    </cfRule>
  </conditionalFormatting>
  <conditionalFormatting sqref="G28:G29">
    <cfRule type="cellIs" dxfId="339" priority="86" operator="equal">
      <formula>0</formula>
    </cfRule>
  </conditionalFormatting>
  <conditionalFormatting sqref="F30 I30:J30">
    <cfRule type="cellIs" dxfId="338" priority="85" operator="equal">
      <formula>0</formula>
    </cfRule>
  </conditionalFormatting>
  <conditionalFormatting sqref="K30:P30 H30">
    <cfRule type="cellIs" dxfId="337" priority="84" operator="equal">
      <formula>0</formula>
    </cfRule>
  </conditionalFormatting>
  <conditionalFormatting sqref="G30">
    <cfRule type="cellIs" dxfId="336" priority="83" operator="equal">
      <formula>0</formula>
    </cfRule>
  </conditionalFormatting>
  <conditionalFormatting sqref="F31 I31:J31">
    <cfRule type="cellIs" dxfId="335" priority="82" operator="equal">
      <formula>0</formula>
    </cfRule>
  </conditionalFormatting>
  <conditionalFormatting sqref="K31:P31 H31">
    <cfRule type="cellIs" dxfId="334" priority="81" operator="equal">
      <formula>0</formula>
    </cfRule>
  </conditionalFormatting>
  <conditionalFormatting sqref="G31">
    <cfRule type="cellIs" dxfId="333" priority="80" operator="equal">
      <formula>0</formula>
    </cfRule>
  </conditionalFormatting>
  <conditionalFormatting sqref="F32 I32:J32">
    <cfRule type="cellIs" dxfId="332" priority="79" operator="equal">
      <formula>0</formula>
    </cfRule>
  </conditionalFormatting>
  <conditionalFormatting sqref="K32:P32 H32">
    <cfRule type="cellIs" dxfId="331" priority="78" operator="equal">
      <formula>0</formula>
    </cfRule>
  </conditionalFormatting>
  <conditionalFormatting sqref="G32">
    <cfRule type="cellIs" dxfId="330" priority="77" operator="equal">
      <formula>0</formula>
    </cfRule>
  </conditionalFormatting>
  <conditionalFormatting sqref="I33:J33 F33">
    <cfRule type="cellIs" dxfId="329" priority="76" operator="equal">
      <formula>0</formula>
    </cfRule>
  </conditionalFormatting>
  <conditionalFormatting sqref="H33 K33:P33">
    <cfRule type="cellIs" dxfId="328" priority="75" operator="equal">
      <formula>0</formula>
    </cfRule>
  </conditionalFormatting>
  <conditionalFormatting sqref="I34:J34 F34">
    <cfRule type="cellIs" dxfId="327" priority="74" operator="equal">
      <formula>0</formula>
    </cfRule>
  </conditionalFormatting>
  <conditionalFormatting sqref="H34 K34:P34">
    <cfRule type="cellIs" dxfId="326" priority="73" operator="equal">
      <formula>0</formula>
    </cfRule>
  </conditionalFormatting>
  <conditionalFormatting sqref="G33:G34">
    <cfRule type="cellIs" dxfId="325" priority="72" operator="equal">
      <formula>0</formula>
    </cfRule>
  </conditionalFormatting>
  <conditionalFormatting sqref="F35 I35:J35">
    <cfRule type="cellIs" dxfId="324" priority="71" operator="equal">
      <formula>0</formula>
    </cfRule>
  </conditionalFormatting>
  <conditionalFormatting sqref="K35:P35 H35">
    <cfRule type="cellIs" dxfId="323" priority="70" operator="equal">
      <formula>0</formula>
    </cfRule>
  </conditionalFormatting>
  <conditionalFormatting sqref="G35">
    <cfRule type="cellIs" dxfId="322" priority="69" operator="equal">
      <formula>0</formula>
    </cfRule>
  </conditionalFormatting>
  <conditionalFormatting sqref="F36 I36:J36">
    <cfRule type="cellIs" dxfId="321" priority="68" operator="equal">
      <formula>0</formula>
    </cfRule>
  </conditionalFormatting>
  <conditionalFormatting sqref="K36:P36 H36">
    <cfRule type="cellIs" dxfId="320" priority="67" operator="equal">
      <formula>0</formula>
    </cfRule>
  </conditionalFormatting>
  <conditionalFormatting sqref="G36">
    <cfRule type="cellIs" dxfId="319" priority="66" operator="equal">
      <formula>0</formula>
    </cfRule>
  </conditionalFormatting>
  <conditionalFormatting sqref="F37 I37:J37">
    <cfRule type="cellIs" dxfId="318" priority="65" operator="equal">
      <formula>0</formula>
    </cfRule>
  </conditionalFormatting>
  <conditionalFormatting sqref="K37:P37 H37">
    <cfRule type="cellIs" dxfId="317" priority="64" operator="equal">
      <formula>0</formula>
    </cfRule>
  </conditionalFormatting>
  <conditionalFormatting sqref="F38:F40 I38:J40">
    <cfRule type="cellIs" dxfId="316" priority="63" operator="equal">
      <formula>0</formula>
    </cfRule>
  </conditionalFormatting>
  <conditionalFormatting sqref="K38:P40 H38:H40">
    <cfRule type="cellIs" dxfId="315" priority="62" operator="equal">
      <formula>0</formula>
    </cfRule>
  </conditionalFormatting>
  <conditionalFormatting sqref="G37:G40">
    <cfRule type="cellIs" dxfId="314" priority="61" operator="equal">
      <formula>0</formula>
    </cfRule>
  </conditionalFormatting>
  <conditionalFormatting sqref="I43:J44 F43:F44">
    <cfRule type="cellIs" dxfId="313" priority="60" operator="equal">
      <formula>0</formula>
    </cfRule>
  </conditionalFormatting>
  <conditionalFormatting sqref="P43:P44 H42:H44 K42:O44">
    <cfRule type="cellIs" dxfId="312" priority="59" operator="equal">
      <formula>0</formula>
    </cfRule>
  </conditionalFormatting>
  <conditionalFormatting sqref="F42 I42:J42">
    <cfRule type="cellIs" dxfId="311" priority="58" operator="equal">
      <formula>0</formula>
    </cfRule>
  </conditionalFormatting>
  <conditionalFormatting sqref="P42">
    <cfRule type="cellIs" dxfId="310" priority="57" operator="equal">
      <formula>0</formula>
    </cfRule>
  </conditionalFormatting>
  <conditionalFormatting sqref="G42:G43">
    <cfRule type="cellIs" dxfId="309" priority="56" operator="equal">
      <formula>0</formula>
    </cfRule>
  </conditionalFormatting>
  <conditionalFormatting sqref="I46:J47 F46:F47">
    <cfRule type="cellIs" dxfId="308" priority="55" operator="equal">
      <formula>0</formula>
    </cfRule>
  </conditionalFormatting>
  <conditionalFormatting sqref="K46:P47 H46:H47">
    <cfRule type="cellIs" dxfId="307" priority="54" operator="equal">
      <formula>0</formula>
    </cfRule>
  </conditionalFormatting>
  <conditionalFormatting sqref="I45:J45 F45">
    <cfRule type="cellIs" dxfId="306" priority="53" operator="equal">
      <formula>0</formula>
    </cfRule>
  </conditionalFormatting>
  <conditionalFormatting sqref="H45 K45:P45">
    <cfRule type="cellIs" dxfId="305" priority="52" operator="equal">
      <formula>0</formula>
    </cfRule>
  </conditionalFormatting>
  <conditionalFormatting sqref="G44:G47">
    <cfRule type="cellIs" dxfId="304" priority="51" operator="equal">
      <formula>0</formula>
    </cfRule>
  </conditionalFormatting>
  <conditionalFormatting sqref="D42:E48">
    <cfRule type="cellIs" dxfId="303" priority="50" operator="equal">
      <formula>0</formula>
    </cfRule>
  </conditionalFormatting>
  <conditionalFormatting sqref="I48:J48 F48">
    <cfRule type="cellIs" dxfId="302" priority="49" operator="equal">
      <formula>0</formula>
    </cfRule>
  </conditionalFormatting>
  <conditionalFormatting sqref="K48:P48 H48">
    <cfRule type="cellIs" dxfId="301" priority="48" operator="equal">
      <formula>0</formula>
    </cfRule>
  </conditionalFormatting>
  <conditionalFormatting sqref="G48">
    <cfRule type="cellIs" dxfId="300" priority="47" operator="equal">
      <formula>0</formula>
    </cfRule>
  </conditionalFormatting>
  <conditionalFormatting sqref="D49:E54">
    <cfRule type="cellIs" dxfId="299" priority="46" operator="equal">
      <formula>0</formula>
    </cfRule>
  </conditionalFormatting>
  <conditionalFormatting sqref="I49:J49 F49">
    <cfRule type="cellIs" dxfId="298" priority="45" operator="equal">
      <formula>0</formula>
    </cfRule>
  </conditionalFormatting>
  <conditionalFormatting sqref="K49:P49 H49">
    <cfRule type="cellIs" dxfId="297" priority="44" operator="equal">
      <formula>0</formula>
    </cfRule>
  </conditionalFormatting>
  <conditionalFormatting sqref="G49">
    <cfRule type="cellIs" dxfId="296" priority="43" operator="equal">
      <formula>0</formula>
    </cfRule>
  </conditionalFormatting>
  <conditionalFormatting sqref="I50:J51 F50:F51">
    <cfRule type="cellIs" dxfId="295" priority="42" operator="equal">
      <formula>0</formula>
    </cfRule>
  </conditionalFormatting>
  <conditionalFormatting sqref="K50:P51 H50:H51">
    <cfRule type="cellIs" dxfId="294" priority="41" operator="equal">
      <formula>0</formula>
    </cfRule>
  </conditionalFormatting>
  <conditionalFormatting sqref="F53 I53:J53">
    <cfRule type="cellIs" dxfId="293" priority="40" operator="equal">
      <formula>0</formula>
    </cfRule>
  </conditionalFormatting>
  <conditionalFormatting sqref="H53 K53:P53">
    <cfRule type="cellIs" dxfId="292" priority="39" operator="equal">
      <formula>0</formula>
    </cfRule>
  </conditionalFormatting>
  <conditionalFormatting sqref="F54 I54:J54">
    <cfRule type="cellIs" dxfId="291" priority="38" operator="equal">
      <formula>0</formula>
    </cfRule>
  </conditionalFormatting>
  <conditionalFormatting sqref="H54 K54:P54">
    <cfRule type="cellIs" dxfId="290" priority="37" operator="equal">
      <formula>0</formula>
    </cfRule>
  </conditionalFormatting>
  <conditionalFormatting sqref="F52 I52:J52">
    <cfRule type="cellIs" dxfId="289" priority="36" operator="equal">
      <formula>0</formula>
    </cfRule>
  </conditionalFormatting>
  <conditionalFormatting sqref="H52 K52:P52">
    <cfRule type="cellIs" dxfId="288" priority="35" operator="equal">
      <formula>0</formula>
    </cfRule>
  </conditionalFormatting>
  <conditionalFormatting sqref="G50:G54">
    <cfRule type="cellIs" dxfId="287" priority="34" operator="equal">
      <formula>0</formula>
    </cfRule>
  </conditionalFormatting>
  <conditionalFormatting sqref="I55:J55 F55">
    <cfRule type="cellIs" dxfId="286" priority="33" operator="equal">
      <formula>0</formula>
    </cfRule>
  </conditionalFormatting>
  <conditionalFormatting sqref="H55 K55:P55">
    <cfRule type="cellIs" dxfId="285" priority="32" operator="equal">
      <formula>0</formula>
    </cfRule>
  </conditionalFormatting>
  <conditionalFormatting sqref="G55">
    <cfRule type="cellIs" dxfId="284" priority="31" operator="equal">
      <formula>0</formula>
    </cfRule>
  </conditionalFormatting>
  <conditionalFormatting sqref="D55:E60">
    <cfRule type="cellIs" dxfId="283" priority="30" operator="equal">
      <formula>0</formula>
    </cfRule>
  </conditionalFormatting>
  <conditionalFormatting sqref="I57:J57 F57">
    <cfRule type="cellIs" dxfId="282" priority="29" operator="equal">
      <formula>0</formula>
    </cfRule>
  </conditionalFormatting>
  <conditionalFormatting sqref="H57 K57:P57">
    <cfRule type="cellIs" dxfId="281" priority="28" operator="equal">
      <formula>0</formula>
    </cfRule>
  </conditionalFormatting>
  <conditionalFormatting sqref="G57">
    <cfRule type="cellIs" dxfId="280" priority="27" operator="equal">
      <formula>0</formula>
    </cfRule>
  </conditionalFormatting>
  <conditionalFormatting sqref="I58:J58 F58">
    <cfRule type="cellIs" dxfId="279" priority="26" operator="equal">
      <formula>0</formula>
    </cfRule>
  </conditionalFormatting>
  <conditionalFormatting sqref="H58 K58:P58">
    <cfRule type="cellIs" dxfId="278" priority="25" operator="equal">
      <formula>0</formula>
    </cfRule>
  </conditionalFormatting>
  <conditionalFormatting sqref="G58">
    <cfRule type="cellIs" dxfId="277" priority="24" operator="equal">
      <formula>0</formula>
    </cfRule>
  </conditionalFormatting>
  <conditionalFormatting sqref="I56:J56 F56">
    <cfRule type="cellIs" dxfId="276" priority="23" operator="equal">
      <formula>0</formula>
    </cfRule>
  </conditionalFormatting>
  <conditionalFormatting sqref="H56 K56:P56">
    <cfRule type="cellIs" dxfId="275" priority="22" operator="equal">
      <formula>0</formula>
    </cfRule>
  </conditionalFormatting>
  <conditionalFormatting sqref="G56">
    <cfRule type="cellIs" dxfId="274" priority="21" operator="equal">
      <formula>0</formula>
    </cfRule>
  </conditionalFormatting>
  <conditionalFormatting sqref="I59:J59 F59">
    <cfRule type="cellIs" dxfId="273" priority="20" operator="equal">
      <formula>0</formula>
    </cfRule>
  </conditionalFormatting>
  <conditionalFormatting sqref="H59 K59:P59">
    <cfRule type="cellIs" dxfId="272" priority="19" operator="equal">
      <formula>0</formula>
    </cfRule>
  </conditionalFormatting>
  <conditionalFormatting sqref="G59">
    <cfRule type="cellIs" dxfId="271" priority="18" operator="equal">
      <formula>0</formula>
    </cfRule>
  </conditionalFormatting>
  <conditionalFormatting sqref="I60:J60 F60">
    <cfRule type="cellIs" dxfId="270" priority="17" operator="equal">
      <formula>0</formula>
    </cfRule>
  </conditionalFormatting>
  <conditionalFormatting sqref="H60 K60:P60">
    <cfRule type="cellIs" dxfId="269" priority="16" operator="equal">
      <formula>0</formula>
    </cfRule>
  </conditionalFormatting>
  <conditionalFormatting sqref="G60">
    <cfRule type="cellIs" dxfId="268" priority="15" operator="equal">
      <formula>0</formula>
    </cfRule>
  </conditionalFormatting>
  <conditionalFormatting sqref="F62 I62:J62">
    <cfRule type="cellIs" dxfId="267" priority="14" operator="equal">
      <formula>0</formula>
    </cfRule>
  </conditionalFormatting>
  <conditionalFormatting sqref="K62:P62 H62">
    <cfRule type="cellIs" dxfId="266" priority="13" operator="equal">
      <formula>0</formula>
    </cfRule>
  </conditionalFormatting>
  <conditionalFormatting sqref="G62">
    <cfRule type="cellIs" dxfId="265" priority="12" operator="equal">
      <formula>0</formula>
    </cfRule>
  </conditionalFormatting>
  <conditionalFormatting sqref="F63:F64 I63:J64">
    <cfRule type="cellIs" dxfId="264" priority="11" operator="equal">
      <formula>0</formula>
    </cfRule>
  </conditionalFormatting>
  <conditionalFormatting sqref="K63:P64 H63:H64">
    <cfRule type="cellIs" dxfId="263" priority="10" operator="equal">
      <formula>0</formula>
    </cfRule>
  </conditionalFormatting>
  <conditionalFormatting sqref="G63">
    <cfRule type="cellIs" dxfId="262" priority="9" operator="equal">
      <formula>0</formula>
    </cfRule>
  </conditionalFormatting>
  <conditionalFormatting sqref="F67 I67:J67">
    <cfRule type="cellIs" dxfId="261" priority="8" operator="equal">
      <formula>0</formula>
    </cfRule>
  </conditionalFormatting>
  <conditionalFormatting sqref="K67:P67 H67">
    <cfRule type="cellIs" dxfId="260" priority="7" operator="equal">
      <formula>0</formula>
    </cfRule>
  </conditionalFormatting>
  <conditionalFormatting sqref="G67">
    <cfRule type="cellIs" dxfId="259" priority="6" operator="equal">
      <formula>0</formula>
    </cfRule>
  </conditionalFormatting>
  <conditionalFormatting sqref="F68:F69 I68:J69">
    <cfRule type="cellIs" dxfId="258" priority="5" operator="equal">
      <formula>0</formula>
    </cfRule>
  </conditionalFormatting>
  <conditionalFormatting sqref="K68:P69 H68:H69">
    <cfRule type="cellIs" dxfId="257" priority="4" operator="equal">
      <formula>0</formula>
    </cfRule>
  </conditionalFormatting>
  <conditionalFormatting sqref="G68:G69">
    <cfRule type="cellIs" dxfId="256" priority="3" operator="equal">
      <formula>0</formula>
    </cfRule>
  </conditionalFormatting>
  <conditionalFormatting sqref="F70:G70 I70:J70">
    <cfRule type="cellIs" dxfId="255" priority="2" operator="equal">
      <formula>0</formula>
    </cfRule>
  </conditionalFormatting>
  <conditionalFormatting sqref="K70:P70 H70">
    <cfRule type="cellIs" dxfId="254" priority="1" operator="equal">
      <formula>0</formula>
    </cfRule>
  </conditionalFormatting>
  <pageMargins left="0.7" right="0.7" top="0.75" bottom="0.75" header="0.3" footer="0.3"/>
  <pageSetup paperSize="9" scale="93" orientation="landscape" r:id="rId1"/>
  <colBreaks count="1" manualBreakCount="1">
    <brk id="16" max="81"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118" operator="containsText" id="{0F7B08E2-13A6-4A8A-8C57-0AA226822174}">
            <xm:f>NOT(ISERROR(SEARCH("Tāme sastādīta ____. gada ___. ______________",A77)))</xm:f>
            <xm:f>"Tāme sastādīta ____. gada ___. ______________"</xm:f>
            <x14:dxf>
              <font>
                <color auto="1"/>
              </font>
              <fill>
                <patternFill>
                  <bgColor rgb="FFC6EFCE"/>
                </patternFill>
              </fill>
            </x14:dxf>
          </x14:cfRule>
          <xm:sqref>A77</xm:sqref>
        </x14:conditionalFormatting>
        <x14:conditionalFormatting xmlns:xm="http://schemas.microsoft.com/office/excel/2006/main">
          <x14:cfRule type="containsText" priority="117" operator="containsText" id="{599380BE-D1EF-420E-8298-BFC88998B3BF}">
            <xm:f>NOT(ISERROR(SEARCH("Sertifikāta Nr. _________________________________",A82)))</xm:f>
            <xm:f>"Sertifikāta Nr. _________________________________"</xm:f>
            <x14:dxf>
              <font>
                <color auto="1"/>
              </font>
              <fill>
                <patternFill>
                  <bgColor rgb="FFC6EFCE"/>
                </patternFill>
              </fill>
            </x14:dxf>
          </x14:cfRule>
          <xm:sqref>A82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sheetPr>
  <dimension ref="A1:P49"/>
  <sheetViews>
    <sheetView topLeftCell="A5" zoomScaleNormal="100" workbookViewId="0">
      <selection activeCell="I15" sqref="I15:J3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6" t="s">
        <v>38</v>
      </c>
      <c r="D1" s="43">
        <v>11</v>
      </c>
      <c r="E1" s="22"/>
      <c r="F1" s="22"/>
      <c r="G1" s="22"/>
      <c r="H1" s="22"/>
      <c r="I1" s="22"/>
      <c r="J1" s="22"/>
      <c r="N1" s="25"/>
      <c r="O1" s="26"/>
      <c r="P1" s="27"/>
    </row>
    <row r="2" spans="1:16" x14ac:dyDescent="0.2">
      <c r="A2" s="28"/>
      <c r="B2" s="28"/>
      <c r="C2" s="426" t="s">
        <v>88</v>
      </c>
      <c r="D2" s="426"/>
      <c r="E2" s="426"/>
      <c r="F2" s="426"/>
      <c r="G2" s="426"/>
      <c r="H2" s="426"/>
      <c r="I2" s="426"/>
      <c r="J2" s="28"/>
    </row>
    <row r="3" spans="1:16" x14ac:dyDescent="0.2">
      <c r="A3" s="29"/>
      <c r="B3" s="29"/>
      <c r="C3" s="407" t="s">
        <v>17</v>
      </c>
      <c r="D3" s="407"/>
      <c r="E3" s="407"/>
      <c r="F3" s="407"/>
      <c r="G3" s="407"/>
      <c r="H3" s="407"/>
      <c r="I3" s="407"/>
      <c r="J3" s="29"/>
    </row>
    <row r="4" spans="1:16" x14ac:dyDescent="0.2">
      <c r="A4" s="29"/>
      <c r="B4" s="29"/>
      <c r="C4" s="427" t="s">
        <v>52</v>
      </c>
      <c r="D4" s="427"/>
      <c r="E4" s="427"/>
      <c r="F4" s="427"/>
      <c r="G4" s="427"/>
      <c r="H4" s="427"/>
      <c r="I4" s="427"/>
      <c r="J4" s="29"/>
    </row>
    <row r="5" spans="1:16"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16"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16" x14ac:dyDescent="0.2">
      <c r="A7" s="22"/>
      <c r="B7" s="22"/>
      <c r="C7" s="26" t="s">
        <v>7</v>
      </c>
      <c r="D7" s="440" t="str">
        <f>'Kops a'!D8</f>
        <v>Zeiferta iela 1, Olaine, Olaines novads, LV-2114</v>
      </c>
      <c r="E7" s="440"/>
      <c r="F7" s="440"/>
      <c r="G7" s="440"/>
      <c r="H7" s="440"/>
      <c r="I7" s="440"/>
      <c r="J7" s="440"/>
      <c r="K7" s="440"/>
      <c r="L7" s="440"/>
      <c r="M7" s="16"/>
      <c r="N7" s="16"/>
      <c r="O7" s="16"/>
      <c r="P7" s="16"/>
    </row>
    <row r="8" spans="1:16" x14ac:dyDescent="0.2">
      <c r="A8" s="22"/>
      <c r="B8" s="22"/>
      <c r="C8" s="4" t="s">
        <v>20</v>
      </c>
      <c r="D8" s="440" t="str">
        <f>'Kops a'!D9</f>
        <v>Iepirkums Nr. AS OŪS 2022/04_E</v>
      </c>
      <c r="E8" s="440"/>
      <c r="F8" s="440"/>
      <c r="G8" s="440"/>
      <c r="H8" s="440"/>
      <c r="I8" s="440"/>
      <c r="J8" s="440"/>
      <c r="K8" s="440"/>
      <c r="L8" s="440"/>
      <c r="M8" s="16"/>
      <c r="N8" s="16"/>
      <c r="O8" s="16"/>
      <c r="P8" s="16"/>
    </row>
    <row r="9" spans="1:16" ht="11.25" customHeight="1" x14ac:dyDescent="0.2">
      <c r="A9" s="428" t="s">
        <v>411</v>
      </c>
      <c r="B9" s="428"/>
      <c r="C9" s="428"/>
      <c r="D9" s="428"/>
      <c r="E9" s="428"/>
      <c r="F9" s="428"/>
      <c r="G9" s="30"/>
      <c r="H9" s="30"/>
      <c r="I9" s="30"/>
      <c r="J9" s="432" t="s">
        <v>39</v>
      </c>
      <c r="K9" s="432"/>
      <c r="L9" s="432"/>
      <c r="M9" s="432"/>
      <c r="N9" s="439">
        <f>P37</f>
        <v>0</v>
      </c>
      <c r="O9" s="439"/>
      <c r="P9" s="30"/>
    </row>
    <row r="10" spans="1:16" x14ac:dyDescent="0.2">
      <c r="A10" s="31"/>
      <c r="B10" s="32"/>
      <c r="C10" s="4"/>
      <c r="D10" s="22"/>
      <c r="E10" s="22"/>
      <c r="F10" s="22"/>
      <c r="G10" s="22"/>
      <c r="H10" s="22"/>
      <c r="I10" s="22"/>
      <c r="J10" s="22"/>
      <c r="K10" s="22"/>
      <c r="L10" s="28"/>
      <c r="M10" s="28"/>
      <c r="O10" s="67"/>
      <c r="P10" s="66" t="str">
        <f>A43</f>
        <v>Tāme sastādīta __ . gada__.__________</v>
      </c>
    </row>
    <row r="11" spans="1:16" ht="12" thickBot="1" x14ac:dyDescent="0.25">
      <c r="A11" s="31"/>
      <c r="B11" s="32"/>
      <c r="C11" s="4"/>
      <c r="D11" s="22"/>
      <c r="E11" s="22"/>
      <c r="F11" s="22"/>
      <c r="G11" s="22"/>
      <c r="H11" s="22"/>
      <c r="I11" s="22"/>
      <c r="J11" s="22"/>
      <c r="K11" s="22"/>
      <c r="L11" s="33"/>
      <c r="M11" s="33"/>
      <c r="N11" s="34"/>
      <c r="O11" s="25"/>
      <c r="P11" s="22"/>
    </row>
    <row r="12" spans="1:16"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16" ht="126.75" customHeight="1" thickBot="1" x14ac:dyDescent="0.25">
      <c r="A13" s="433"/>
      <c r="B13" s="435"/>
      <c r="C13" s="436"/>
      <c r="D13" s="438"/>
      <c r="E13" s="418"/>
      <c r="F13" s="101" t="s">
        <v>46</v>
      </c>
      <c r="G13" s="102" t="s">
        <v>47</v>
      </c>
      <c r="H13" s="102" t="s">
        <v>48</v>
      </c>
      <c r="I13" s="102" t="s">
        <v>49</v>
      </c>
      <c r="J13" s="102" t="s">
        <v>50</v>
      </c>
      <c r="K13" s="112" t="s">
        <v>51</v>
      </c>
      <c r="L13" s="101" t="s">
        <v>46</v>
      </c>
      <c r="M13" s="102" t="s">
        <v>48</v>
      </c>
      <c r="N13" s="102" t="s">
        <v>49</v>
      </c>
      <c r="O13" s="102" t="s">
        <v>50</v>
      </c>
      <c r="P13" s="112" t="s">
        <v>51</v>
      </c>
    </row>
    <row r="14" spans="1:16" ht="11.25" customHeight="1" x14ac:dyDescent="0.2">
      <c r="A14" s="168">
        <v>1</v>
      </c>
      <c r="B14" s="464" t="s">
        <v>97</v>
      </c>
      <c r="C14" s="171" t="s">
        <v>89</v>
      </c>
      <c r="D14" s="169"/>
      <c r="E14" s="231"/>
      <c r="F14" s="172"/>
      <c r="G14" s="130"/>
      <c r="H14" s="114">
        <f>ROUND(F14*G14,2)</f>
        <v>0</v>
      </c>
      <c r="I14" s="114"/>
      <c r="J14" s="114"/>
      <c r="K14" s="115">
        <f>SUM(H14:J14)</f>
        <v>0</v>
      </c>
      <c r="L14" s="139">
        <f>ROUND(E14*F14,2)</f>
        <v>0</v>
      </c>
      <c r="M14" s="140">
        <f>ROUND(H14*E14,2)</f>
        <v>0</v>
      </c>
      <c r="N14" s="140">
        <f>ROUND(I14*E14,2)</f>
        <v>0</v>
      </c>
      <c r="O14" s="140">
        <f>ROUND(J14*E14,2)</f>
        <v>0</v>
      </c>
      <c r="P14" s="141">
        <f>SUM(M14:O14)</f>
        <v>0</v>
      </c>
    </row>
    <row r="15" spans="1:16" ht="22.5" x14ac:dyDescent="0.2">
      <c r="A15" s="228">
        <v>2</v>
      </c>
      <c r="B15" s="465"/>
      <c r="C15" s="146" t="s">
        <v>289</v>
      </c>
      <c r="D15" s="142" t="s">
        <v>98</v>
      </c>
      <c r="E15" s="226">
        <v>1</v>
      </c>
      <c r="F15" s="173"/>
      <c r="G15" s="176"/>
      <c r="H15" s="105">
        <f t="shared" ref="H15:H36" si="0">ROUND(F15*G15,2)</f>
        <v>0</v>
      </c>
      <c r="I15" s="131"/>
      <c r="J15" s="131"/>
      <c r="K15" s="106">
        <f t="shared" ref="K15:K36" si="1">SUM(H15:J15)</f>
        <v>0</v>
      </c>
      <c r="L15" s="107">
        <f t="shared" ref="L15:L36" si="2">ROUND(E15*F15,2)</f>
        <v>0</v>
      </c>
      <c r="M15" s="105">
        <f t="shared" ref="M15:M36" si="3">ROUND(H15*E15,2)</f>
        <v>0</v>
      </c>
      <c r="N15" s="105">
        <f t="shared" ref="N15:N36" si="4">ROUND(I15*E15,2)</f>
        <v>0</v>
      </c>
      <c r="O15" s="105">
        <f t="shared" ref="O15:O36" si="5">ROUND(J15*E15,2)</f>
        <v>0</v>
      </c>
      <c r="P15" s="106">
        <f t="shared" ref="P15:P36" si="6">SUM(M15:O15)</f>
        <v>0</v>
      </c>
    </row>
    <row r="16" spans="1:16" ht="22.5" x14ac:dyDescent="0.2">
      <c r="A16" s="228">
        <v>3</v>
      </c>
      <c r="B16" s="465"/>
      <c r="C16" s="146" t="s">
        <v>290</v>
      </c>
      <c r="D16" s="142" t="s">
        <v>98</v>
      </c>
      <c r="E16" s="226">
        <v>1</v>
      </c>
      <c r="F16" s="173"/>
      <c r="G16" s="176"/>
      <c r="H16" s="105">
        <f t="shared" si="0"/>
        <v>0</v>
      </c>
      <c r="I16" s="131"/>
      <c r="J16" s="131"/>
      <c r="K16" s="106">
        <f t="shared" si="1"/>
        <v>0</v>
      </c>
      <c r="L16" s="107">
        <f t="shared" si="2"/>
        <v>0</v>
      </c>
      <c r="M16" s="105">
        <f t="shared" si="3"/>
        <v>0</v>
      </c>
      <c r="N16" s="105">
        <f t="shared" si="4"/>
        <v>0</v>
      </c>
      <c r="O16" s="105">
        <f t="shared" si="5"/>
        <v>0</v>
      </c>
      <c r="P16" s="106">
        <f t="shared" si="6"/>
        <v>0</v>
      </c>
    </row>
    <row r="17" spans="1:16" ht="22.5" x14ac:dyDescent="0.2">
      <c r="A17" s="228">
        <v>4</v>
      </c>
      <c r="B17" s="465"/>
      <c r="C17" s="146" t="s">
        <v>291</v>
      </c>
      <c r="D17" s="142" t="s">
        <v>98</v>
      </c>
      <c r="E17" s="226">
        <v>1</v>
      </c>
      <c r="F17" s="173"/>
      <c r="G17" s="176"/>
      <c r="H17" s="105">
        <f t="shared" si="0"/>
        <v>0</v>
      </c>
      <c r="I17" s="131"/>
      <c r="J17" s="131"/>
      <c r="K17" s="106">
        <f t="shared" si="1"/>
        <v>0</v>
      </c>
      <c r="L17" s="107">
        <f t="shared" si="2"/>
        <v>0</v>
      </c>
      <c r="M17" s="105">
        <f t="shared" si="3"/>
        <v>0</v>
      </c>
      <c r="N17" s="105">
        <f t="shared" si="4"/>
        <v>0</v>
      </c>
      <c r="O17" s="105">
        <f t="shared" si="5"/>
        <v>0</v>
      </c>
      <c r="P17" s="106">
        <f t="shared" si="6"/>
        <v>0</v>
      </c>
    </row>
    <row r="18" spans="1:16" ht="33.75" x14ac:dyDescent="0.2">
      <c r="A18" s="228">
        <v>5</v>
      </c>
      <c r="B18" s="465"/>
      <c r="C18" s="146" t="s">
        <v>292</v>
      </c>
      <c r="D18" s="142" t="s">
        <v>84</v>
      </c>
      <c r="E18" s="226">
        <v>65</v>
      </c>
      <c r="F18" s="173"/>
      <c r="G18" s="176"/>
      <c r="H18" s="105">
        <f t="shared" si="0"/>
        <v>0</v>
      </c>
      <c r="I18" s="131"/>
      <c r="J18" s="131"/>
      <c r="K18" s="106">
        <f t="shared" si="1"/>
        <v>0</v>
      </c>
      <c r="L18" s="107">
        <f t="shared" si="2"/>
        <v>0</v>
      </c>
      <c r="M18" s="105">
        <f t="shared" si="3"/>
        <v>0</v>
      </c>
      <c r="N18" s="105">
        <f t="shared" si="4"/>
        <v>0</v>
      </c>
      <c r="O18" s="105">
        <f t="shared" si="5"/>
        <v>0</v>
      </c>
      <c r="P18" s="106">
        <f t="shared" si="6"/>
        <v>0</v>
      </c>
    </row>
    <row r="19" spans="1:16" ht="33.75" x14ac:dyDescent="0.2">
      <c r="A19" s="228">
        <v>6</v>
      </c>
      <c r="B19" s="465"/>
      <c r="C19" s="146" t="s">
        <v>293</v>
      </c>
      <c r="D19" s="142" t="s">
        <v>84</v>
      </c>
      <c r="E19" s="226">
        <v>4</v>
      </c>
      <c r="F19" s="173"/>
      <c r="G19" s="176"/>
      <c r="H19" s="105">
        <f t="shared" si="0"/>
        <v>0</v>
      </c>
      <c r="I19" s="131"/>
      <c r="J19" s="131"/>
      <c r="K19" s="106">
        <f t="shared" si="1"/>
        <v>0</v>
      </c>
      <c r="L19" s="107">
        <f t="shared" si="2"/>
        <v>0</v>
      </c>
      <c r="M19" s="105">
        <f t="shared" si="3"/>
        <v>0</v>
      </c>
      <c r="N19" s="105">
        <f t="shared" si="4"/>
        <v>0</v>
      </c>
      <c r="O19" s="105">
        <f t="shared" si="5"/>
        <v>0</v>
      </c>
      <c r="P19" s="106">
        <f t="shared" si="6"/>
        <v>0</v>
      </c>
    </row>
    <row r="20" spans="1:16" ht="22.5" x14ac:dyDescent="0.2">
      <c r="A20" s="228">
        <v>7</v>
      </c>
      <c r="B20" s="465"/>
      <c r="C20" s="146" t="s">
        <v>294</v>
      </c>
      <c r="D20" s="142" t="s">
        <v>98</v>
      </c>
      <c r="E20" s="226">
        <v>4</v>
      </c>
      <c r="F20" s="173"/>
      <c r="G20" s="176"/>
      <c r="H20" s="105">
        <f t="shared" si="0"/>
        <v>0</v>
      </c>
      <c r="I20" s="131"/>
      <c r="J20" s="131"/>
      <c r="K20" s="106">
        <f t="shared" si="1"/>
        <v>0</v>
      </c>
      <c r="L20" s="107">
        <f t="shared" si="2"/>
        <v>0</v>
      </c>
      <c r="M20" s="105">
        <f t="shared" si="3"/>
        <v>0</v>
      </c>
      <c r="N20" s="105">
        <f t="shared" si="4"/>
        <v>0</v>
      </c>
      <c r="O20" s="105">
        <f t="shared" si="5"/>
        <v>0</v>
      </c>
      <c r="P20" s="106">
        <f t="shared" si="6"/>
        <v>0</v>
      </c>
    </row>
    <row r="21" spans="1:16" ht="33.75" x14ac:dyDescent="0.2">
      <c r="A21" s="228">
        <v>8</v>
      </c>
      <c r="B21" s="465"/>
      <c r="C21" s="146" t="s">
        <v>295</v>
      </c>
      <c r="D21" s="142" t="s">
        <v>98</v>
      </c>
      <c r="E21" s="226">
        <v>2</v>
      </c>
      <c r="F21" s="173"/>
      <c r="G21" s="176"/>
      <c r="H21" s="105">
        <f t="shared" si="0"/>
        <v>0</v>
      </c>
      <c r="I21" s="131"/>
      <c r="J21" s="131"/>
      <c r="K21" s="106">
        <f t="shared" si="1"/>
        <v>0</v>
      </c>
      <c r="L21" s="107">
        <f t="shared" si="2"/>
        <v>0</v>
      </c>
      <c r="M21" s="105">
        <f t="shared" si="3"/>
        <v>0</v>
      </c>
      <c r="N21" s="105">
        <f t="shared" si="4"/>
        <v>0</v>
      </c>
      <c r="O21" s="105">
        <f t="shared" si="5"/>
        <v>0</v>
      </c>
      <c r="P21" s="106">
        <f t="shared" si="6"/>
        <v>0</v>
      </c>
    </row>
    <row r="22" spans="1:16" ht="22.5" x14ac:dyDescent="0.2">
      <c r="A22" s="228">
        <v>9</v>
      </c>
      <c r="B22" s="465"/>
      <c r="C22" s="146" t="s">
        <v>296</v>
      </c>
      <c r="D22" s="142" t="s">
        <v>98</v>
      </c>
      <c r="E22" s="226">
        <v>2</v>
      </c>
      <c r="F22" s="173"/>
      <c r="G22" s="176"/>
      <c r="H22" s="105">
        <f t="shared" si="0"/>
        <v>0</v>
      </c>
      <c r="I22" s="131"/>
      <c r="J22" s="131"/>
      <c r="K22" s="106">
        <f t="shared" si="1"/>
        <v>0</v>
      </c>
      <c r="L22" s="107">
        <f t="shared" si="2"/>
        <v>0</v>
      </c>
      <c r="M22" s="105">
        <f t="shared" si="3"/>
        <v>0</v>
      </c>
      <c r="N22" s="105">
        <f t="shared" si="4"/>
        <v>0</v>
      </c>
      <c r="O22" s="105">
        <f t="shared" si="5"/>
        <v>0</v>
      </c>
      <c r="P22" s="106">
        <f t="shared" si="6"/>
        <v>0</v>
      </c>
    </row>
    <row r="23" spans="1:16" ht="33.75" x14ac:dyDescent="0.2">
      <c r="A23" s="228">
        <v>10</v>
      </c>
      <c r="B23" s="465"/>
      <c r="C23" s="146" t="s">
        <v>288</v>
      </c>
      <c r="D23" s="142" t="s">
        <v>98</v>
      </c>
      <c r="E23" s="226">
        <v>30</v>
      </c>
      <c r="F23" s="173"/>
      <c r="G23" s="176"/>
      <c r="H23" s="105">
        <f t="shared" si="0"/>
        <v>0</v>
      </c>
      <c r="I23" s="131"/>
      <c r="J23" s="131"/>
      <c r="K23" s="106">
        <f t="shared" si="1"/>
        <v>0</v>
      </c>
      <c r="L23" s="107">
        <f t="shared" si="2"/>
        <v>0</v>
      </c>
      <c r="M23" s="105">
        <f t="shared" si="3"/>
        <v>0</v>
      </c>
      <c r="N23" s="105">
        <f t="shared" si="4"/>
        <v>0</v>
      </c>
      <c r="O23" s="105">
        <f t="shared" si="5"/>
        <v>0</v>
      </c>
      <c r="P23" s="106">
        <f t="shared" si="6"/>
        <v>0</v>
      </c>
    </row>
    <row r="24" spans="1:16" ht="22.5" x14ac:dyDescent="0.2">
      <c r="A24" s="228">
        <v>11</v>
      </c>
      <c r="B24" s="465"/>
      <c r="C24" s="249" t="s">
        <v>302</v>
      </c>
      <c r="D24" s="142" t="s">
        <v>98</v>
      </c>
      <c r="E24" s="226">
        <v>20</v>
      </c>
      <c r="F24" s="173"/>
      <c r="G24" s="176"/>
      <c r="H24" s="105">
        <f t="shared" si="0"/>
        <v>0</v>
      </c>
      <c r="I24" s="131"/>
      <c r="J24" s="131"/>
      <c r="K24" s="106">
        <f t="shared" si="1"/>
        <v>0</v>
      </c>
      <c r="L24" s="107">
        <f t="shared" si="2"/>
        <v>0</v>
      </c>
      <c r="M24" s="105">
        <f t="shared" si="3"/>
        <v>0</v>
      </c>
      <c r="N24" s="105">
        <f t="shared" si="4"/>
        <v>0</v>
      </c>
      <c r="O24" s="105">
        <f t="shared" si="5"/>
        <v>0</v>
      </c>
      <c r="P24" s="106">
        <f t="shared" si="6"/>
        <v>0</v>
      </c>
    </row>
    <row r="25" spans="1:16" ht="22.5" x14ac:dyDescent="0.2">
      <c r="A25" s="228">
        <v>12</v>
      </c>
      <c r="B25" s="465"/>
      <c r="C25" s="146" t="s">
        <v>297</v>
      </c>
      <c r="D25" s="142" t="s">
        <v>98</v>
      </c>
      <c r="E25" s="226">
        <v>18</v>
      </c>
      <c r="F25" s="173"/>
      <c r="G25" s="176"/>
      <c r="H25" s="105">
        <f t="shared" si="0"/>
        <v>0</v>
      </c>
      <c r="I25" s="131"/>
      <c r="J25" s="131"/>
      <c r="K25" s="106">
        <f t="shared" si="1"/>
        <v>0</v>
      </c>
      <c r="L25" s="107">
        <f t="shared" si="2"/>
        <v>0</v>
      </c>
      <c r="M25" s="105">
        <f t="shared" si="3"/>
        <v>0</v>
      </c>
      <c r="N25" s="105">
        <f t="shared" si="4"/>
        <v>0</v>
      </c>
      <c r="O25" s="105">
        <f t="shared" si="5"/>
        <v>0</v>
      </c>
      <c r="P25" s="106">
        <f t="shared" si="6"/>
        <v>0</v>
      </c>
    </row>
    <row r="26" spans="1:16" ht="22.5" x14ac:dyDescent="0.2">
      <c r="A26" s="228">
        <v>13</v>
      </c>
      <c r="B26" s="465"/>
      <c r="C26" s="146" t="s">
        <v>298</v>
      </c>
      <c r="D26" s="142" t="s">
        <v>98</v>
      </c>
      <c r="E26" s="226">
        <v>18</v>
      </c>
      <c r="F26" s="173"/>
      <c r="G26" s="176"/>
      <c r="H26" s="105">
        <f t="shared" si="0"/>
        <v>0</v>
      </c>
      <c r="I26" s="131"/>
      <c r="J26" s="131"/>
      <c r="K26" s="106">
        <f t="shared" si="1"/>
        <v>0</v>
      </c>
      <c r="L26" s="107">
        <f t="shared" si="2"/>
        <v>0</v>
      </c>
      <c r="M26" s="105">
        <f t="shared" si="3"/>
        <v>0</v>
      </c>
      <c r="N26" s="105">
        <f t="shared" si="4"/>
        <v>0</v>
      </c>
      <c r="O26" s="105">
        <f t="shared" si="5"/>
        <v>0</v>
      </c>
      <c r="P26" s="106">
        <f t="shared" si="6"/>
        <v>0</v>
      </c>
    </row>
    <row r="27" spans="1:16" ht="22.5" x14ac:dyDescent="0.2">
      <c r="A27" s="228">
        <v>14</v>
      </c>
      <c r="B27" s="465"/>
      <c r="C27" s="146" t="s">
        <v>299</v>
      </c>
      <c r="D27" s="142" t="s">
        <v>98</v>
      </c>
      <c r="E27" s="226">
        <v>18</v>
      </c>
      <c r="F27" s="173"/>
      <c r="G27" s="176"/>
      <c r="H27" s="105">
        <f t="shared" si="0"/>
        <v>0</v>
      </c>
      <c r="I27" s="131"/>
      <c r="J27" s="131"/>
      <c r="K27" s="106">
        <f t="shared" si="1"/>
        <v>0</v>
      </c>
      <c r="L27" s="107">
        <f t="shared" si="2"/>
        <v>0</v>
      </c>
      <c r="M27" s="105">
        <f t="shared" si="3"/>
        <v>0</v>
      </c>
      <c r="N27" s="105">
        <f t="shared" si="4"/>
        <v>0</v>
      </c>
      <c r="O27" s="105">
        <f t="shared" si="5"/>
        <v>0</v>
      </c>
      <c r="P27" s="106">
        <f t="shared" si="6"/>
        <v>0</v>
      </c>
    </row>
    <row r="28" spans="1:16" ht="22.5" x14ac:dyDescent="0.2">
      <c r="A28" s="228">
        <v>15</v>
      </c>
      <c r="B28" s="465"/>
      <c r="C28" s="146" t="s">
        <v>300</v>
      </c>
      <c r="D28" s="142" t="s">
        <v>98</v>
      </c>
      <c r="E28" s="226">
        <v>4</v>
      </c>
      <c r="F28" s="173"/>
      <c r="G28" s="176"/>
      <c r="H28" s="105">
        <f t="shared" si="0"/>
        <v>0</v>
      </c>
      <c r="I28" s="131"/>
      <c r="J28" s="131"/>
      <c r="K28" s="106">
        <f t="shared" si="1"/>
        <v>0</v>
      </c>
      <c r="L28" s="107">
        <f t="shared" si="2"/>
        <v>0</v>
      </c>
      <c r="M28" s="105">
        <f t="shared" si="3"/>
        <v>0</v>
      </c>
      <c r="N28" s="105">
        <f t="shared" si="4"/>
        <v>0</v>
      </c>
      <c r="O28" s="105">
        <f t="shared" si="5"/>
        <v>0</v>
      </c>
      <c r="P28" s="106">
        <f t="shared" si="6"/>
        <v>0</v>
      </c>
    </row>
    <row r="29" spans="1:16" ht="22.5" x14ac:dyDescent="0.2">
      <c r="A29" s="228">
        <v>16</v>
      </c>
      <c r="B29" s="465"/>
      <c r="C29" s="146" t="s">
        <v>301</v>
      </c>
      <c r="D29" s="142" t="s">
        <v>84</v>
      </c>
      <c r="E29" s="226">
        <v>14</v>
      </c>
      <c r="F29" s="173"/>
      <c r="G29" s="176"/>
      <c r="H29" s="105">
        <f t="shared" si="0"/>
        <v>0</v>
      </c>
      <c r="I29" s="131"/>
      <c r="J29" s="131"/>
      <c r="K29" s="106">
        <f t="shared" si="1"/>
        <v>0</v>
      </c>
      <c r="L29" s="107">
        <f t="shared" si="2"/>
        <v>0</v>
      </c>
      <c r="M29" s="105">
        <f t="shared" si="3"/>
        <v>0</v>
      </c>
      <c r="N29" s="105">
        <f t="shared" si="4"/>
        <v>0</v>
      </c>
      <c r="O29" s="105">
        <f t="shared" si="5"/>
        <v>0</v>
      </c>
      <c r="P29" s="106">
        <f t="shared" si="6"/>
        <v>0</v>
      </c>
    </row>
    <row r="30" spans="1:16" x14ac:dyDescent="0.2">
      <c r="A30" s="228">
        <v>17</v>
      </c>
      <c r="B30" s="465"/>
      <c r="C30" s="146" t="s">
        <v>90</v>
      </c>
      <c r="D30" s="142" t="s">
        <v>98</v>
      </c>
      <c r="E30" s="226">
        <v>1</v>
      </c>
      <c r="F30" s="173"/>
      <c r="G30" s="176"/>
      <c r="H30" s="105">
        <f t="shared" si="0"/>
        <v>0</v>
      </c>
      <c r="I30" s="131"/>
      <c r="J30" s="131"/>
      <c r="K30" s="106">
        <f t="shared" si="1"/>
        <v>0</v>
      </c>
      <c r="L30" s="107">
        <f t="shared" si="2"/>
        <v>0</v>
      </c>
      <c r="M30" s="105">
        <f t="shared" si="3"/>
        <v>0</v>
      </c>
      <c r="N30" s="105">
        <f t="shared" si="4"/>
        <v>0</v>
      </c>
      <c r="O30" s="105">
        <f t="shared" si="5"/>
        <v>0</v>
      </c>
      <c r="P30" s="106">
        <f t="shared" si="6"/>
        <v>0</v>
      </c>
    </row>
    <row r="31" spans="1:16" x14ac:dyDescent="0.2">
      <c r="A31" s="228">
        <v>18</v>
      </c>
      <c r="B31" s="465"/>
      <c r="C31" s="123" t="s">
        <v>91</v>
      </c>
      <c r="D31" s="142"/>
      <c r="E31" s="226"/>
      <c r="F31" s="173"/>
      <c r="G31" s="131"/>
      <c r="H31" s="105">
        <f t="shared" si="0"/>
        <v>0</v>
      </c>
      <c r="I31" s="131"/>
      <c r="J31" s="131"/>
      <c r="K31" s="106">
        <f t="shared" si="1"/>
        <v>0</v>
      </c>
      <c r="L31" s="107">
        <f t="shared" si="2"/>
        <v>0</v>
      </c>
      <c r="M31" s="105">
        <f t="shared" si="3"/>
        <v>0</v>
      </c>
      <c r="N31" s="105">
        <f t="shared" si="4"/>
        <v>0</v>
      </c>
      <c r="O31" s="105">
        <f t="shared" si="5"/>
        <v>0</v>
      </c>
      <c r="P31" s="106">
        <f t="shared" si="6"/>
        <v>0</v>
      </c>
    </row>
    <row r="32" spans="1:16" x14ac:dyDescent="0.2">
      <c r="A32" s="228">
        <v>19</v>
      </c>
      <c r="B32" s="465"/>
      <c r="C32" s="146" t="s">
        <v>92</v>
      </c>
      <c r="D32" s="142" t="s">
        <v>84</v>
      </c>
      <c r="E32" s="226">
        <v>19</v>
      </c>
      <c r="F32" s="173"/>
      <c r="G32" s="176"/>
      <c r="H32" s="105">
        <f t="shared" si="0"/>
        <v>0</v>
      </c>
      <c r="I32" s="131"/>
      <c r="J32" s="131"/>
      <c r="K32" s="106">
        <f t="shared" si="1"/>
        <v>0</v>
      </c>
      <c r="L32" s="107">
        <f t="shared" si="2"/>
        <v>0</v>
      </c>
      <c r="M32" s="105">
        <f t="shared" si="3"/>
        <v>0</v>
      </c>
      <c r="N32" s="105">
        <f t="shared" si="4"/>
        <v>0</v>
      </c>
      <c r="O32" s="105">
        <f t="shared" si="5"/>
        <v>0</v>
      </c>
      <c r="P32" s="106">
        <f t="shared" si="6"/>
        <v>0</v>
      </c>
    </row>
    <row r="33" spans="1:16" ht="22.5" x14ac:dyDescent="0.2">
      <c r="A33" s="228">
        <v>20</v>
      </c>
      <c r="B33" s="465"/>
      <c r="C33" s="146" t="s">
        <v>93</v>
      </c>
      <c r="D33" s="142" t="s">
        <v>99</v>
      </c>
      <c r="E33" s="226">
        <v>10</v>
      </c>
      <c r="F33" s="173"/>
      <c r="G33" s="176"/>
      <c r="H33" s="105">
        <f t="shared" si="0"/>
        <v>0</v>
      </c>
      <c r="I33" s="131"/>
      <c r="J33" s="131"/>
      <c r="K33" s="106">
        <f t="shared" si="1"/>
        <v>0</v>
      </c>
      <c r="L33" s="107">
        <f t="shared" si="2"/>
        <v>0</v>
      </c>
      <c r="M33" s="105">
        <f t="shared" si="3"/>
        <v>0</v>
      </c>
      <c r="N33" s="105">
        <f t="shared" si="4"/>
        <v>0</v>
      </c>
      <c r="O33" s="105">
        <f t="shared" si="5"/>
        <v>0</v>
      </c>
      <c r="P33" s="106">
        <f t="shared" si="6"/>
        <v>0</v>
      </c>
    </row>
    <row r="34" spans="1:16" x14ac:dyDescent="0.2">
      <c r="A34" s="228">
        <v>21</v>
      </c>
      <c r="B34" s="465"/>
      <c r="C34" s="146" t="s">
        <v>94</v>
      </c>
      <c r="D34" s="142" t="s">
        <v>85</v>
      </c>
      <c r="E34" s="226">
        <v>18</v>
      </c>
      <c r="F34" s="173"/>
      <c r="G34" s="176"/>
      <c r="H34" s="105">
        <f t="shared" si="0"/>
        <v>0</v>
      </c>
      <c r="I34" s="131"/>
      <c r="J34" s="131"/>
      <c r="K34" s="106">
        <f t="shared" si="1"/>
        <v>0</v>
      </c>
      <c r="L34" s="107">
        <f t="shared" si="2"/>
        <v>0</v>
      </c>
      <c r="M34" s="105">
        <f t="shared" si="3"/>
        <v>0</v>
      </c>
      <c r="N34" s="105">
        <f t="shared" si="4"/>
        <v>0</v>
      </c>
      <c r="O34" s="105">
        <f t="shared" si="5"/>
        <v>0</v>
      </c>
      <c r="P34" s="106">
        <f t="shared" si="6"/>
        <v>0</v>
      </c>
    </row>
    <row r="35" spans="1:16" x14ac:dyDescent="0.2">
      <c r="A35" s="228">
        <v>22</v>
      </c>
      <c r="B35" s="465"/>
      <c r="C35" s="146" t="s">
        <v>95</v>
      </c>
      <c r="D35" s="142" t="s">
        <v>100</v>
      </c>
      <c r="E35" s="226">
        <v>1</v>
      </c>
      <c r="F35" s="173"/>
      <c r="G35" s="176"/>
      <c r="H35" s="105">
        <f t="shared" si="0"/>
        <v>0</v>
      </c>
      <c r="I35" s="131"/>
      <c r="J35" s="131"/>
      <c r="K35" s="106">
        <f t="shared" si="1"/>
        <v>0</v>
      </c>
      <c r="L35" s="107">
        <f t="shared" si="2"/>
        <v>0</v>
      </c>
      <c r="M35" s="105">
        <f t="shared" si="3"/>
        <v>0</v>
      </c>
      <c r="N35" s="105">
        <f t="shared" si="4"/>
        <v>0</v>
      </c>
      <c r="O35" s="105">
        <f t="shared" si="5"/>
        <v>0</v>
      </c>
      <c r="P35" s="106">
        <f t="shared" si="6"/>
        <v>0</v>
      </c>
    </row>
    <row r="36" spans="1:16" ht="23.25" thickBot="1" x14ac:dyDescent="0.25">
      <c r="A36" s="232">
        <v>23</v>
      </c>
      <c r="B36" s="466"/>
      <c r="C36" s="229" t="s">
        <v>96</v>
      </c>
      <c r="D36" s="170" t="s">
        <v>100</v>
      </c>
      <c r="E36" s="230">
        <v>1</v>
      </c>
      <c r="F36" s="173"/>
      <c r="G36" s="176"/>
      <c r="H36" s="105">
        <f t="shared" si="0"/>
        <v>0</v>
      </c>
      <c r="I36" s="131"/>
      <c r="J36" s="131"/>
      <c r="K36" s="106">
        <f t="shared" si="1"/>
        <v>0</v>
      </c>
      <c r="L36" s="107">
        <f t="shared" si="2"/>
        <v>0</v>
      </c>
      <c r="M36" s="105">
        <f t="shared" si="3"/>
        <v>0</v>
      </c>
      <c r="N36" s="105">
        <f t="shared" si="4"/>
        <v>0</v>
      </c>
      <c r="O36" s="105">
        <f t="shared" si="5"/>
        <v>0</v>
      </c>
      <c r="P36" s="106">
        <f t="shared" si="6"/>
        <v>0</v>
      </c>
    </row>
    <row r="37" spans="1:16" ht="12" thickBot="1" x14ac:dyDescent="0.25">
      <c r="A37" s="455" t="s">
        <v>383</v>
      </c>
      <c r="B37" s="456"/>
      <c r="C37" s="456"/>
      <c r="D37" s="456"/>
      <c r="E37" s="456"/>
      <c r="F37" s="456"/>
      <c r="G37" s="456"/>
      <c r="H37" s="456"/>
      <c r="I37" s="456"/>
      <c r="J37" s="456"/>
      <c r="K37" s="457"/>
      <c r="L37" s="118">
        <f>SUM(L14:L36)</f>
        <v>0</v>
      </c>
      <c r="M37" s="119">
        <f>SUM(M14:M36)</f>
        <v>0</v>
      </c>
      <c r="N37" s="119">
        <f>SUM(N14:N36)</f>
        <v>0</v>
      </c>
      <c r="O37" s="119">
        <f>SUM(O14:O36)</f>
        <v>0</v>
      </c>
      <c r="P37" s="120">
        <f>SUM(P14:P36)</f>
        <v>0</v>
      </c>
    </row>
    <row r="38" spans="1:16" x14ac:dyDescent="0.2">
      <c r="A38" s="16"/>
      <c r="B38" s="16"/>
      <c r="C38" s="16"/>
      <c r="D38" s="16"/>
      <c r="E38" s="16"/>
      <c r="F38" s="16"/>
      <c r="G38" s="16"/>
      <c r="H38" s="16"/>
      <c r="I38" s="16"/>
      <c r="J38" s="16"/>
      <c r="K38" s="16"/>
      <c r="L38" s="16"/>
      <c r="M38" s="16"/>
      <c r="N38" s="16"/>
      <c r="O38" s="16"/>
      <c r="P38" s="16"/>
    </row>
    <row r="39" spans="1:16" x14ac:dyDescent="0.2">
      <c r="A39" s="16"/>
      <c r="B39" s="16"/>
      <c r="C39" s="16"/>
      <c r="D39" s="16"/>
      <c r="E39" s="16"/>
      <c r="F39" s="16"/>
      <c r="G39" s="16"/>
      <c r="H39" s="16"/>
      <c r="I39" s="16"/>
      <c r="J39" s="16"/>
      <c r="K39" s="16"/>
      <c r="L39" s="16"/>
      <c r="M39" s="16"/>
      <c r="N39" s="16"/>
      <c r="O39" s="16"/>
      <c r="P39" s="16"/>
    </row>
    <row r="40" spans="1:16" x14ac:dyDescent="0.2">
      <c r="A40" s="1" t="s">
        <v>14</v>
      </c>
      <c r="B40" s="16"/>
      <c r="C40" s="467">
        <f>'Kops a'!C37:H37</f>
        <v>0</v>
      </c>
      <c r="D40" s="467"/>
      <c r="E40" s="467"/>
      <c r="F40" s="467"/>
      <c r="G40" s="467"/>
      <c r="H40" s="467"/>
      <c r="I40" s="16"/>
      <c r="J40" s="16"/>
      <c r="K40" s="16"/>
      <c r="L40" s="16"/>
      <c r="M40" s="16"/>
      <c r="N40" s="16"/>
      <c r="O40" s="16"/>
      <c r="P40" s="16"/>
    </row>
    <row r="41" spans="1:16" x14ac:dyDescent="0.2">
      <c r="A41" s="16"/>
      <c r="B41" s="16"/>
      <c r="C41" s="369" t="s">
        <v>15</v>
      </c>
      <c r="D41" s="369"/>
      <c r="E41" s="369"/>
      <c r="F41" s="369"/>
      <c r="G41" s="369"/>
      <c r="H41" s="369"/>
      <c r="I41" s="16"/>
      <c r="J41" s="16"/>
      <c r="K41" s="16"/>
      <c r="L41" s="16"/>
      <c r="M41" s="16"/>
      <c r="N41" s="16"/>
      <c r="O41" s="16"/>
      <c r="P41" s="16"/>
    </row>
    <row r="42" spans="1:16" x14ac:dyDescent="0.2">
      <c r="A42" s="16"/>
      <c r="B42" s="16"/>
      <c r="C42" s="16"/>
      <c r="D42" s="16"/>
      <c r="E42" s="16"/>
      <c r="F42" s="16"/>
      <c r="G42" s="16"/>
      <c r="H42" s="16"/>
      <c r="I42" s="16"/>
      <c r="J42" s="16"/>
      <c r="K42" s="16"/>
      <c r="L42" s="16"/>
      <c r="M42" s="16"/>
      <c r="N42" s="16"/>
      <c r="O42" s="16"/>
      <c r="P42" s="16"/>
    </row>
    <row r="43" spans="1:16" x14ac:dyDescent="0.2">
      <c r="A43" s="64" t="str">
        <f>'Kops a'!A40</f>
        <v>Tāme sastādīta __ . gada__.__________</v>
      </c>
      <c r="B43" s="65"/>
      <c r="C43" s="65"/>
      <c r="D43" s="65"/>
      <c r="E43" s="16"/>
      <c r="F43" s="16"/>
      <c r="G43" s="16"/>
      <c r="H43" s="16"/>
      <c r="I43" s="16"/>
      <c r="J43" s="16"/>
      <c r="K43" s="16"/>
      <c r="L43" s="16"/>
      <c r="M43" s="16"/>
      <c r="N43" s="16"/>
      <c r="O43" s="16"/>
      <c r="P43" s="16"/>
    </row>
    <row r="44" spans="1:16" x14ac:dyDescent="0.2">
      <c r="A44" s="16"/>
      <c r="B44" s="16"/>
      <c r="C44" s="16"/>
      <c r="D44" s="16"/>
      <c r="E44" s="16"/>
      <c r="F44" s="16"/>
      <c r="G44" s="16"/>
      <c r="H44" s="16"/>
      <c r="I44" s="16"/>
      <c r="J44" s="16"/>
      <c r="K44" s="16"/>
      <c r="L44" s="16"/>
      <c r="M44" s="16"/>
      <c r="N44" s="16"/>
      <c r="O44" s="16"/>
      <c r="P44" s="16"/>
    </row>
    <row r="45" spans="1:16" x14ac:dyDescent="0.2">
      <c r="A45" s="1" t="s">
        <v>37</v>
      </c>
      <c r="B45" s="16"/>
      <c r="C45" s="467">
        <f>'Kops a'!C42:H42</f>
        <v>0</v>
      </c>
      <c r="D45" s="467"/>
      <c r="E45" s="467"/>
      <c r="F45" s="467"/>
      <c r="G45" s="467"/>
      <c r="H45" s="467"/>
      <c r="I45" s="16"/>
      <c r="J45" s="16"/>
      <c r="K45" s="16"/>
      <c r="L45" s="16"/>
      <c r="M45" s="16"/>
      <c r="N45" s="16"/>
      <c r="O45" s="16"/>
      <c r="P45" s="16"/>
    </row>
    <row r="46" spans="1:16" x14ac:dyDescent="0.2">
      <c r="A46" s="16"/>
      <c r="B46" s="16"/>
      <c r="C46" s="369" t="s">
        <v>15</v>
      </c>
      <c r="D46" s="369"/>
      <c r="E46" s="369"/>
      <c r="F46" s="369"/>
      <c r="G46" s="369"/>
      <c r="H46" s="369"/>
      <c r="I46" s="16"/>
      <c r="J46" s="16"/>
      <c r="K46" s="16"/>
      <c r="L46" s="16"/>
      <c r="M46" s="16"/>
      <c r="N46" s="16"/>
      <c r="O46" s="16"/>
      <c r="P46" s="16"/>
    </row>
    <row r="47" spans="1:16" x14ac:dyDescent="0.2">
      <c r="A47" s="16"/>
      <c r="B47" s="16"/>
      <c r="C47" s="16"/>
      <c r="D47" s="16"/>
      <c r="E47" s="16"/>
      <c r="F47" s="16"/>
      <c r="G47" s="16"/>
      <c r="H47" s="16"/>
      <c r="I47" s="16"/>
      <c r="J47" s="16"/>
      <c r="K47" s="16"/>
      <c r="L47" s="16"/>
      <c r="M47" s="16"/>
      <c r="N47" s="16"/>
      <c r="O47" s="16"/>
      <c r="P47" s="16"/>
    </row>
    <row r="48" spans="1:16" x14ac:dyDescent="0.2">
      <c r="A48" s="64" t="s">
        <v>54</v>
      </c>
      <c r="B48" s="65"/>
      <c r="C48" s="69">
        <f>'Kops a'!C45</f>
        <v>0</v>
      </c>
      <c r="D48" s="42"/>
      <c r="E48" s="16"/>
      <c r="F48" s="16"/>
      <c r="G48" s="16"/>
      <c r="H48" s="16"/>
      <c r="I48" s="16"/>
      <c r="J48" s="16"/>
      <c r="K48" s="16"/>
      <c r="L48" s="16"/>
      <c r="M48" s="16"/>
      <c r="N48" s="16"/>
      <c r="O48" s="16"/>
      <c r="P48" s="16"/>
    </row>
    <row r="49" spans="1:16" x14ac:dyDescent="0.2">
      <c r="A49" s="16"/>
      <c r="B49" s="16"/>
      <c r="C49" s="16"/>
      <c r="D49" s="16"/>
      <c r="E49" s="16"/>
      <c r="F49" s="16"/>
      <c r="G49" s="16"/>
      <c r="H49" s="16"/>
      <c r="I49" s="16"/>
      <c r="J49" s="16"/>
      <c r="K49" s="16"/>
      <c r="L49" s="16"/>
      <c r="M49" s="16"/>
      <c r="N49" s="16"/>
      <c r="O49" s="16"/>
      <c r="P49" s="16"/>
    </row>
  </sheetData>
  <mergeCells count="23">
    <mergeCell ref="C2:I2"/>
    <mergeCell ref="C3:I3"/>
    <mergeCell ref="D5:L5"/>
    <mergeCell ref="D6:L6"/>
    <mergeCell ref="D7:L7"/>
    <mergeCell ref="N9:O9"/>
    <mergeCell ref="A12:A13"/>
    <mergeCell ref="B12:B13"/>
    <mergeCell ref="C12:C13"/>
    <mergeCell ref="D12:D13"/>
    <mergeCell ref="E12:E13"/>
    <mergeCell ref="L12:P12"/>
    <mergeCell ref="C46:H46"/>
    <mergeCell ref="C4:I4"/>
    <mergeCell ref="F12:K12"/>
    <mergeCell ref="A9:F9"/>
    <mergeCell ref="J9:M9"/>
    <mergeCell ref="D8:L8"/>
    <mergeCell ref="A37:K37"/>
    <mergeCell ref="C40:H40"/>
    <mergeCell ref="C41:H41"/>
    <mergeCell ref="C45:H45"/>
    <mergeCell ref="B14:B36"/>
  </mergeCells>
  <conditionalFormatting sqref="A15:A16 I15:J36 C31:G31 A18:A19 A21:A22 A24:A25 A27:A28 A30:A31 A33:A34 A36 C15:F30 C32:F36">
    <cfRule type="cellIs" dxfId="251" priority="28" operator="equal">
      <formula>0</formula>
    </cfRule>
  </conditionalFormatting>
  <conditionalFormatting sqref="N9:O9 H14:H36 K14:P36">
    <cfRule type="cellIs" dxfId="250" priority="27" operator="equal">
      <formula>0</formula>
    </cfRule>
  </conditionalFormatting>
  <conditionalFormatting sqref="A9:F9">
    <cfRule type="containsText" dxfId="249" priority="25"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48" priority="24" operator="equal">
      <formula>0</formula>
    </cfRule>
  </conditionalFormatting>
  <conditionalFormatting sqref="O10">
    <cfRule type="cellIs" dxfId="247" priority="23" operator="equal">
      <formula>"20__. gada __. _________"</formula>
    </cfRule>
  </conditionalFormatting>
  <conditionalFormatting sqref="A37:K37">
    <cfRule type="containsText" dxfId="246" priority="22" operator="containsText" text="Tiešās izmaksas kopā, t. sk. darba devēja sociālais nodoklis __.__% ">
      <formula>NOT(ISERROR(SEARCH("Tiešās izmaksas kopā, t. sk. darba devēja sociālais nodoklis __.__% ",A37)))</formula>
    </cfRule>
  </conditionalFormatting>
  <conditionalFormatting sqref="L37:P37">
    <cfRule type="cellIs" dxfId="245" priority="17" operator="equal">
      <formula>0</formula>
    </cfRule>
  </conditionalFormatting>
  <conditionalFormatting sqref="C4:I4">
    <cfRule type="cellIs" dxfId="244" priority="16" operator="equal">
      <formula>0</formula>
    </cfRule>
  </conditionalFormatting>
  <conditionalFormatting sqref="D5:L8">
    <cfRule type="cellIs" dxfId="243" priority="13" operator="equal">
      <formula>0</formula>
    </cfRule>
  </conditionalFormatting>
  <conditionalFormatting sqref="A14:B14 D14:G14 A17 A20 A23 A26 A29 A32 A35">
    <cfRule type="cellIs" dxfId="242" priority="12" operator="equal">
      <formula>0</formula>
    </cfRule>
  </conditionalFormatting>
  <conditionalFormatting sqref="C14">
    <cfRule type="cellIs" dxfId="241" priority="11" operator="equal">
      <formula>0</formula>
    </cfRule>
  </conditionalFormatting>
  <conditionalFormatting sqref="I14:J14">
    <cfRule type="cellIs" dxfId="240" priority="10" operator="equal">
      <formula>0</formula>
    </cfRule>
  </conditionalFormatting>
  <conditionalFormatting sqref="P10">
    <cfRule type="cellIs" dxfId="239" priority="9" operator="equal">
      <formula>"20__. gada __. _________"</formula>
    </cfRule>
  </conditionalFormatting>
  <conditionalFormatting sqref="C45:H45">
    <cfRule type="cellIs" dxfId="238" priority="6" operator="equal">
      <formula>0</formula>
    </cfRule>
  </conditionalFormatting>
  <conditionalFormatting sqref="C40:H40">
    <cfRule type="cellIs" dxfId="237" priority="5" operator="equal">
      <formula>0</formula>
    </cfRule>
  </conditionalFormatting>
  <conditionalFormatting sqref="C45:H45 C48 C40:H40">
    <cfRule type="cellIs" dxfId="236" priority="4" operator="equal">
      <formula>0</formula>
    </cfRule>
  </conditionalFormatting>
  <conditionalFormatting sqref="D1">
    <cfRule type="cellIs" dxfId="235" priority="3" operator="equal">
      <formula>0</formula>
    </cfRule>
  </conditionalFormatting>
  <conditionalFormatting sqref="G15:G30">
    <cfRule type="cellIs" dxfId="234" priority="2" operator="equal">
      <formula>0</formula>
    </cfRule>
  </conditionalFormatting>
  <conditionalFormatting sqref="G32:G36">
    <cfRule type="cellIs" dxfId="233" priority="1" operator="equal">
      <formula>0</formula>
    </cfRule>
  </conditionalFormatting>
  <pageMargins left="0.7" right="0.7" top="0.75" bottom="0.75" header="0.3" footer="0.3"/>
  <pageSetup paperSize="9" scale="93" orientation="landscape" r:id="rId1"/>
  <rowBreaks count="1" manualBreakCount="1">
    <brk id="24"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8" operator="containsText" id="{160D584C-64FF-402E-862E-BC36A5AEB0A3}">
            <xm:f>NOT(ISERROR(SEARCH("Tāme sastādīta ____. gada ___. ______________",A43)))</xm:f>
            <xm:f>"Tāme sastādīta ____. gada ___. ______________"</xm:f>
            <x14:dxf>
              <font>
                <color auto="1"/>
              </font>
              <fill>
                <patternFill>
                  <bgColor rgb="FFC6EFCE"/>
                </patternFill>
              </fill>
            </x14:dxf>
          </x14:cfRule>
          <xm:sqref>A43</xm:sqref>
        </x14:conditionalFormatting>
        <x14:conditionalFormatting xmlns:xm="http://schemas.microsoft.com/office/excel/2006/main">
          <x14:cfRule type="containsText" priority="7" operator="containsText" id="{E1217419-522C-47B8-8672-CC9D11C3FC05}">
            <xm:f>NOT(ISERROR(SEARCH("Sertifikāta Nr. _________________________________",A48)))</xm:f>
            <xm:f>"Sertifikāta Nr. _________________________________"</xm:f>
            <x14:dxf>
              <font>
                <color auto="1"/>
              </font>
              <fill>
                <patternFill>
                  <bgColor rgb="FFC6EFCE"/>
                </patternFill>
              </fill>
            </x14:dxf>
          </x14:cfRule>
          <xm:sqref>A48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X83"/>
  <sheetViews>
    <sheetView topLeftCell="A67" zoomScaleNormal="100" zoomScaleSheetLayoutView="100" workbookViewId="0">
      <selection activeCell="C82" sqref="C82"/>
    </sheetView>
  </sheetViews>
  <sheetFormatPr defaultColWidth="9.140625" defaultRowHeight="11.25" x14ac:dyDescent="0.2"/>
  <cols>
    <col min="1" max="1" width="4.5703125" style="87" customWidth="1"/>
    <col min="2" max="2" width="5.28515625" style="87" customWidth="1"/>
    <col min="3" max="3" width="38.42578125" style="87" customWidth="1"/>
    <col min="4" max="4" width="5.85546875" style="87" customWidth="1"/>
    <col min="5" max="5" width="8.7109375" style="87" customWidth="1"/>
    <col min="6" max="6" width="5.42578125" style="87" customWidth="1"/>
    <col min="7" max="7" width="4.85546875" style="87" customWidth="1"/>
    <col min="8" max="10" width="6.7109375" style="87" customWidth="1"/>
    <col min="11" max="11" width="7" style="87" customWidth="1"/>
    <col min="12" max="12" width="7.7109375" style="87" customWidth="1"/>
    <col min="13" max="13" width="9.7109375" style="87" customWidth="1"/>
    <col min="14" max="14" width="10" style="87" customWidth="1"/>
    <col min="15" max="15" width="7.7109375" style="87" customWidth="1"/>
    <col min="16" max="16" width="9" style="87" customWidth="1"/>
    <col min="17" max="16384" width="9.140625" style="87"/>
  </cols>
  <sheetData>
    <row r="1" spans="1:16" x14ac:dyDescent="0.2">
      <c r="A1" s="90"/>
      <c r="B1" s="90"/>
      <c r="C1" s="92" t="s">
        <v>38</v>
      </c>
      <c r="D1" s="109">
        <v>12</v>
      </c>
      <c r="E1" s="90"/>
      <c r="F1" s="90"/>
      <c r="G1" s="90"/>
      <c r="H1" s="90"/>
      <c r="I1" s="90"/>
      <c r="J1" s="90"/>
      <c r="N1" s="91"/>
      <c r="O1" s="92"/>
      <c r="P1" s="93"/>
    </row>
    <row r="2" spans="1:16" x14ac:dyDescent="0.2">
      <c r="A2" s="94"/>
      <c r="B2" s="94"/>
      <c r="C2" s="426" t="s">
        <v>367</v>
      </c>
      <c r="D2" s="426"/>
      <c r="E2" s="426"/>
      <c r="F2" s="426"/>
      <c r="G2" s="426"/>
      <c r="H2" s="426"/>
      <c r="I2" s="426"/>
      <c r="J2" s="94"/>
    </row>
    <row r="3" spans="1:16" x14ac:dyDescent="0.2">
      <c r="A3" s="95"/>
      <c r="B3" s="95"/>
      <c r="C3" s="407" t="s">
        <v>17</v>
      </c>
      <c r="D3" s="407"/>
      <c r="E3" s="407"/>
      <c r="F3" s="407"/>
      <c r="G3" s="407"/>
      <c r="H3" s="407"/>
      <c r="I3" s="407"/>
      <c r="J3" s="95"/>
    </row>
    <row r="4" spans="1:16" x14ac:dyDescent="0.2">
      <c r="A4" s="95"/>
      <c r="B4" s="95"/>
      <c r="C4" s="427" t="s">
        <v>52</v>
      </c>
      <c r="D4" s="427"/>
      <c r="E4" s="427"/>
      <c r="F4" s="427"/>
      <c r="G4" s="427"/>
      <c r="H4" s="427"/>
      <c r="I4" s="427"/>
      <c r="J4" s="95"/>
    </row>
    <row r="5" spans="1:16" x14ac:dyDescent="0.2">
      <c r="A5" s="90"/>
      <c r="B5" s="90"/>
      <c r="C5" s="92" t="s">
        <v>5</v>
      </c>
      <c r="D5" s="440" t="str">
        <f>'[1]Kops a'!D6</f>
        <v>Daudzdzīvokļu dzīvojamās ēkas energoefektivitātes paaugstināšana</v>
      </c>
      <c r="E5" s="440"/>
      <c r="F5" s="440"/>
      <c r="G5" s="440"/>
      <c r="H5" s="440"/>
      <c r="I5" s="440"/>
      <c r="J5" s="440"/>
      <c r="K5" s="440"/>
      <c r="L5" s="440"/>
      <c r="M5" s="89"/>
      <c r="N5" s="89"/>
      <c r="O5" s="89"/>
      <c r="P5" s="89"/>
    </row>
    <row r="6" spans="1:16" x14ac:dyDescent="0.2">
      <c r="A6" s="90"/>
      <c r="B6" s="90"/>
      <c r="C6" s="92" t="s">
        <v>6</v>
      </c>
      <c r="D6" s="440" t="str">
        <f>'[1]Kops a'!D7</f>
        <v>Daudzdzīvokļu dzīvojamās ēkas energoefektivitātes paaugstināšana</v>
      </c>
      <c r="E6" s="440"/>
      <c r="F6" s="440"/>
      <c r="G6" s="440"/>
      <c r="H6" s="440"/>
      <c r="I6" s="440"/>
      <c r="J6" s="440"/>
      <c r="K6" s="440"/>
      <c r="L6" s="440"/>
      <c r="M6" s="89"/>
      <c r="N6" s="89"/>
      <c r="O6" s="89"/>
      <c r="P6" s="89"/>
    </row>
    <row r="7" spans="1:16" x14ac:dyDescent="0.2">
      <c r="A7" s="90"/>
      <c r="B7" s="90"/>
      <c r="C7" s="92" t="s">
        <v>7</v>
      </c>
      <c r="D7" s="440" t="str">
        <f>'Kopt a'!B15</f>
        <v>Zeiferta iela 1, Olaine, Olaines novads, LV-2114</v>
      </c>
      <c r="E7" s="440"/>
      <c r="F7" s="440"/>
      <c r="G7" s="440"/>
      <c r="H7" s="440"/>
      <c r="I7" s="440"/>
      <c r="J7" s="440"/>
      <c r="K7" s="440"/>
      <c r="L7" s="440"/>
      <c r="M7" s="89"/>
      <c r="N7" s="89"/>
      <c r="O7" s="89"/>
      <c r="P7" s="89"/>
    </row>
    <row r="8" spans="1:16" x14ac:dyDescent="0.2">
      <c r="A8" s="90"/>
      <c r="B8" s="90"/>
      <c r="C8" s="285" t="s">
        <v>20</v>
      </c>
      <c r="D8" s="440" t="str">
        <f>'Kopt a'!B16</f>
        <v>Iepirkums Nr. AS OŪS 2022/04_E</v>
      </c>
      <c r="E8" s="440"/>
      <c r="F8" s="440"/>
      <c r="G8" s="440"/>
      <c r="H8" s="440"/>
      <c r="I8" s="440"/>
      <c r="J8" s="440"/>
      <c r="K8" s="440"/>
      <c r="L8" s="440"/>
      <c r="M8" s="89"/>
      <c r="N8" s="89"/>
      <c r="O8" s="89"/>
      <c r="P8" s="89"/>
    </row>
    <row r="9" spans="1:16" ht="11.25" customHeight="1" x14ac:dyDescent="0.2">
      <c r="A9" s="428" t="s">
        <v>410</v>
      </c>
      <c r="B9" s="428"/>
      <c r="C9" s="428"/>
      <c r="D9" s="428"/>
      <c r="E9" s="428"/>
      <c r="F9" s="428"/>
      <c r="G9" s="96"/>
      <c r="H9" s="96"/>
      <c r="I9" s="96"/>
      <c r="J9" s="432" t="s">
        <v>39</v>
      </c>
      <c r="K9" s="432"/>
      <c r="L9" s="432"/>
      <c r="M9" s="432"/>
      <c r="N9" s="439">
        <f>P71</f>
        <v>0</v>
      </c>
      <c r="O9" s="439"/>
      <c r="P9" s="96"/>
    </row>
    <row r="10" spans="1:16" x14ac:dyDescent="0.2">
      <c r="A10" s="97"/>
      <c r="B10" s="98"/>
      <c r="C10" s="285"/>
      <c r="D10" s="90"/>
      <c r="E10" s="90"/>
      <c r="F10" s="90"/>
      <c r="G10" s="90"/>
      <c r="H10" s="90"/>
      <c r="I10" s="90"/>
      <c r="J10" s="90"/>
      <c r="K10" s="90"/>
      <c r="L10" s="94"/>
      <c r="M10" s="94"/>
      <c r="O10" s="122"/>
      <c r="P10" s="121" t="str">
        <f>A77</f>
        <v>Tāme sastādīta __ . gada__.__________</v>
      </c>
    </row>
    <row r="11" spans="1:16" ht="12" thickBot="1" x14ac:dyDescent="0.25">
      <c r="A11" s="97"/>
      <c r="B11" s="98"/>
      <c r="C11" s="285"/>
      <c r="D11" s="90"/>
      <c r="E11" s="90"/>
      <c r="F11" s="90"/>
      <c r="G11" s="90"/>
      <c r="H11" s="90"/>
      <c r="I11" s="90"/>
      <c r="J11" s="90"/>
      <c r="K11" s="90"/>
      <c r="L11" s="99"/>
      <c r="M11" s="99"/>
      <c r="N11" s="100"/>
      <c r="O11" s="91"/>
      <c r="P11" s="90"/>
    </row>
    <row r="12" spans="1:16" ht="12.75" x14ac:dyDescent="0.2">
      <c r="A12" s="468" t="s">
        <v>23</v>
      </c>
      <c r="B12" s="470" t="s">
        <v>40</v>
      </c>
      <c r="C12" s="472" t="s">
        <v>41</v>
      </c>
      <c r="D12" s="474" t="s">
        <v>42</v>
      </c>
      <c r="E12" s="476" t="s">
        <v>43</v>
      </c>
      <c r="F12" s="478" t="s">
        <v>44</v>
      </c>
      <c r="G12" s="472"/>
      <c r="H12" s="472"/>
      <c r="I12" s="472"/>
      <c r="J12" s="472"/>
      <c r="K12" s="479"/>
      <c r="L12" s="478" t="s">
        <v>45</v>
      </c>
      <c r="M12" s="472"/>
      <c r="N12" s="472"/>
      <c r="O12" s="472"/>
      <c r="P12" s="479"/>
    </row>
    <row r="13" spans="1:16" ht="126.75" customHeight="1" thickBot="1" x14ac:dyDescent="0.25">
      <c r="A13" s="469"/>
      <c r="B13" s="471"/>
      <c r="C13" s="473"/>
      <c r="D13" s="475"/>
      <c r="E13" s="477"/>
      <c r="F13" s="307" t="s">
        <v>46</v>
      </c>
      <c r="G13" s="308" t="s">
        <v>47</v>
      </c>
      <c r="H13" s="308" t="s">
        <v>48</v>
      </c>
      <c r="I13" s="308" t="s">
        <v>49</v>
      </c>
      <c r="J13" s="308" t="s">
        <v>50</v>
      </c>
      <c r="K13" s="309" t="s">
        <v>51</v>
      </c>
      <c r="L13" s="307" t="s">
        <v>46</v>
      </c>
      <c r="M13" s="308" t="s">
        <v>48</v>
      </c>
      <c r="N13" s="308" t="s">
        <v>49</v>
      </c>
      <c r="O13" s="308" t="s">
        <v>50</v>
      </c>
      <c r="P13" s="309" t="s">
        <v>51</v>
      </c>
    </row>
    <row r="14" spans="1:16" ht="15" customHeight="1" x14ac:dyDescent="0.2">
      <c r="A14" s="310"/>
      <c r="B14" s="480" t="s">
        <v>82</v>
      </c>
      <c r="C14" s="253" t="s">
        <v>329</v>
      </c>
      <c r="D14" s="288"/>
      <c r="E14" s="289"/>
      <c r="F14" s="311"/>
      <c r="G14" s="312"/>
      <c r="H14" s="312">
        <f>ROUND(F14*G14,2)</f>
        <v>0</v>
      </c>
      <c r="I14" s="312"/>
      <c r="J14" s="312"/>
      <c r="K14" s="313">
        <f>SUM(H14:J14)</f>
        <v>0</v>
      </c>
      <c r="L14" s="314">
        <f>ROUND(E14*F14,2)</f>
        <v>0</v>
      </c>
      <c r="M14" s="312">
        <f>ROUND(H14*E14,2)</f>
        <v>0</v>
      </c>
      <c r="N14" s="312">
        <f>ROUND(I14*E14,2)</f>
        <v>0</v>
      </c>
      <c r="O14" s="312">
        <f>ROUND(J14*E14,2)</f>
        <v>0</v>
      </c>
      <c r="P14" s="313">
        <f>SUM(M14:O14)</f>
        <v>0</v>
      </c>
    </row>
    <row r="15" spans="1:16" ht="27.75" customHeight="1" x14ac:dyDescent="0.2">
      <c r="A15" s="315">
        <v>1</v>
      </c>
      <c r="B15" s="481"/>
      <c r="C15" s="290" t="s">
        <v>330</v>
      </c>
      <c r="D15" s="292" t="s">
        <v>84</v>
      </c>
      <c r="E15" s="294">
        <v>60.500000000000007</v>
      </c>
      <c r="F15" s="319"/>
      <c r="G15" s="131"/>
      <c r="H15" s="105">
        <f t="shared" ref="H15:H21" si="0">ROUND(F15*G15,2)</f>
        <v>0</v>
      </c>
      <c r="I15" s="131"/>
      <c r="J15" s="131"/>
      <c r="K15" s="106">
        <f t="shared" ref="K15:K18" si="1">SUM(H15:J15)</f>
        <v>0</v>
      </c>
      <c r="L15" s="306">
        <f t="shared" ref="L15:L21" si="2">ROUND(E15*F15,2)</f>
        <v>0</v>
      </c>
      <c r="M15" s="105">
        <f t="shared" ref="M15:M21" si="3">ROUND(H15*E15,2)</f>
        <v>0</v>
      </c>
      <c r="N15" s="105">
        <f t="shared" ref="N15:N21" si="4">ROUND(I15*E15,2)</f>
        <v>0</v>
      </c>
      <c r="O15" s="105">
        <f t="shared" ref="O15:O21" si="5">ROUND(J15*E15,2)</f>
        <v>0</v>
      </c>
      <c r="P15" s="106">
        <f t="shared" ref="P15:P21" si="6">SUM(M15:O15)</f>
        <v>0</v>
      </c>
    </row>
    <row r="16" spans="1:16" ht="23.45" customHeight="1" x14ac:dyDescent="0.2">
      <c r="A16" s="315">
        <v>2</v>
      </c>
      <c r="B16" s="481"/>
      <c r="C16" s="290" t="s">
        <v>331</v>
      </c>
      <c r="D16" s="292" t="s">
        <v>84</v>
      </c>
      <c r="E16" s="294">
        <v>176</v>
      </c>
      <c r="F16" s="319"/>
      <c r="G16" s="131"/>
      <c r="H16" s="105">
        <f t="shared" si="0"/>
        <v>0</v>
      </c>
      <c r="I16" s="131"/>
      <c r="J16" s="131"/>
      <c r="K16" s="106">
        <f t="shared" si="1"/>
        <v>0</v>
      </c>
      <c r="L16" s="306">
        <f t="shared" si="2"/>
        <v>0</v>
      </c>
      <c r="M16" s="105">
        <f t="shared" si="3"/>
        <v>0</v>
      </c>
      <c r="N16" s="105">
        <f t="shared" si="4"/>
        <v>0</v>
      </c>
      <c r="O16" s="105">
        <f t="shared" si="5"/>
        <v>0</v>
      </c>
      <c r="P16" s="106">
        <f t="shared" si="6"/>
        <v>0</v>
      </c>
    </row>
    <row r="17" spans="1:16" ht="23.45" customHeight="1" x14ac:dyDescent="0.2">
      <c r="A17" s="315">
        <v>3</v>
      </c>
      <c r="B17" s="481"/>
      <c r="C17" s="290" t="s">
        <v>332</v>
      </c>
      <c r="D17" s="292" t="s">
        <v>84</v>
      </c>
      <c r="E17" s="294">
        <v>60.500000000000007</v>
      </c>
      <c r="F17" s="320"/>
      <c r="G17" s="131"/>
      <c r="H17" s="105">
        <f t="shared" si="0"/>
        <v>0</v>
      </c>
      <c r="I17" s="131"/>
      <c r="J17" s="131"/>
      <c r="K17" s="106">
        <f t="shared" si="1"/>
        <v>0</v>
      </c>
      <c r="L17" s="306">
        <f t="shared" si="2"/>
        <v>0</v>
      </c>
      <c r="M17" s="105">
        <f t="shared" si="3"/>
        <v>0</v>
      </c>
      <c r="N17" s="105">
        <f t="shared" si="4"/>
        <v>0</v>
      </c>
      <c r="O17" s="105">
        <f t="shared" si="5"/>
        <v>0</v>
      </c>
      <c r="P17" s="106">
        <f t="shared" si="6"/>
        <v>0</v>
      </c>
    </row>
    <row r="18" spans="1:16" ht="23.45" customHeight="1" x14ac:dyDescent="0.2">
      <c r="A18" s="315">
        <v>4</v>
      </c>
      <c r="B18" s="481"/>
      <c r="C18" s="290" t="s">
        <v>333</v>
      </c>
      <c r="D18" s="292" t="s">
        <v>84</v>
      </c>
      <c r="E18" s="294">
        <v>176</v>
      </c>
      <c r="F18" s="320"/>
      <c r="G18" s="131"/>
      <c r="H18" s="105">
        <f t="shared" si="0"/>
        <v>0</v>
      </c>
      <c r="I18" s="131"/>
      <c r="J18" s="131"/>
      <c r="K18" s="106">
        <f t="shared" si="1"/>
        <v>0</v>
      </c>
      <c r="L18" s="306">
        <f t="shared" si="2"/>
        <v>0</v>
      </c>
      <c r="M18" s="105">
        <f t="shared" si="3"/>
        <v>0</v>
      </c>
      <c r="N18" s="105">
        <f t="shared" si="4"/>
        <v>0</v>
      </c>
      <c r="O18" s="105">
        <f t="shared" si="5"/>
        <v>0</v>
      </c>
      <c r="P18" s="106">
        <f t="shared" si="6"/>
        <v>0</v>
      </c>
    </row>
    <row r="19" spans="1:16" ht="23.45" customHeight="1" x14ac:dyDescent="0.2">
      <c r="A19" s="315">
        <v>5</v>
      </c>
      <c r="B19" s="481"/>
      <c r="C19" s="290" t="s">
        <v>334</v>
      </c>
      <c r="D19" s="292" t="s">
        <v>83</v>
      </c>
      <c r="E19" s="294">
        <v>55</v>
      </c>
      <c r="F19" s="320"/>
      <c r="G19" s="131"/>
      <c r="H19" s="105">
        <f t="shared" si="0"/>
        <v>0</v>
      </c>
      <c r="I19" s="131"/>
      <c r="J19" s="131"/>
      <c r="K19" s="106">
        <f t="shared" ref="K19:K21" si="7">SUM(H19:J19)</f>
        <v>0</v>
      </c>
      <c r="L19" s="306">
        <f t="shared" si="2"/>
        <v>0</v>
      </c>
      <c r="M19" s="105">
        <f t="shared" si="3"/>
        <v>0</v>
      </c>
      <c r="N19" s="105">
        <f t="shared" si="4"/>
        <v>0</v>
      </c>
      <c r="O19" s="105">
        <f t="shared" si="5"/>
        <v>0</v>
      </c>
      <c r="P19" s="106">
        <f t="shared" si="6"/>
        <v>0</v>
      </c>
    </row>
    <row r="20" spans="1:16" ht="26.25" customHeight="1" x14ac:dyDescent="0.2">
      <c r="A20" s="315">
        <v>6</v>
      </c>
      <c r="B20" s="481"/>
      <c r="C20" s="290" t="s">
        <v>335</v>
      </c>
      <c r="D20" s="292" t="s">
        <v>83</v>
      </c>
      <c r="E20" s="294">
        <v>11</v>
      </c>
      <c r="F20" s="320"/>
      <c r="G20" s="131"/>
      <c r="H20" s="105">
        <f t="shared" si="0"/>
        <v>0</v>
      </c>
      <c r="I20" s="131"/>
      <c r="J20" s="131"/>
      <c r="K20" s="106">
        <f t="shared" si="7"/>
        <v>0</v>
      </c>
      <c r="L20" s="306">
        <f t="shared" si="2"/>
        <v>0</v>
      </c>
      <c r="M20" s="105">
        <f t="shared" si="3"/>
        <v>0</v>
      </c>
      <c r="N20" s="105">
        <f t="shared" si="4"/>
        <v>0</v>
      </c>
      <c r="O20" s="105">
        <f t="shared" si="5"/>
        <v>0</v>
      </c>
      <c r="P20" s="106">
        <f t="shared" si="6"/>
        <v>0</v>
      </c>
    </row>
    <row r="21" spans="1:16" ht="23.45" customHeight="1" x14ac:dyDescent="0.2">
      <c r="A21" s="315">
        <v>7</v>
      </c>
      <c r="B21" s="481"/>
      <c r="C21" s="290" t="s">
        <v>336</v>
      </c>
      <c r="D21" s="292" t="s">
        <v>83</v>
      </c>
      <c r="E21" s="294">
        <v>11</v>
      </c>
      <c r="F21" s="320"/>
      <c r="G21" s="131"/>
      <c r="H21" s="105">
        <f t="shared" si="0"/>
        <v>0</v>
      </c>
      <c r="I21" s="131"/>
      <c r="J21" s="131"/>
      <c r="K21" s="106">
        <f t="shared" si="7"/>
        <v>0</v>
      </c>
      <c r="L21" s="306">
        <f t="shared" si="2"/>
        <v>0</v>
      </c>
      <c r="M21" s="105">
        <f t="shared" si="3"/>
        <v>0</v>
      </c>
      <c r="N21" s="105">
        <f t="shared" si="4"/>
        <v>0</v>
      </c>
      <c r="O21" s="105">
        <f t="shared" si="5"/>
        <v>0</v>
      </c>
      <c r="P21" s="106">
        <f t="shared" si="6"/>
        <v>0</v>
      </c>
    </row>
    <row r="22" spans="1:16" ht="28.5" customHeight="1" x14ac:dyDescent="0.2">
      <c r="A22" s="315">
        <v>8</v>
      </c>
      <c r="B22" s="481"/>
      <c r="C22" s="290" t="s">
        <v>337</v>
      </c>
      <c r="D22" s="292" t="s">
        <v>85</v>
      </c>
      <c r="E22" s="294">
        <v>55</v>
      </c>
      <c r="F22" s="320"/>
      <c r="G22" s="131"/>
      <c r="H22" s="105">
        <f t="shared" ref="H22" si="8">ROUND(F22*G22,2)</f>
        <v>0</v>
      </c>
      <c r="I22" s="131"/>
      <c r="J22" s="131"/>
      <c r="K22" s="106">
        <f t="shared" ref="K22" si="9">SUM(H22:J22)</f>
        <v>0</v>
      </c>
      <c r="L22" s="306">
        <f t="shared" ref="L22" si="10">ROUND(E22*F22,2)</f>
        <v>0</v>
      </c>
      <c r="M22" s="105">
        <f t="shared" ref="M22" si="11">ROUND(H22*E22,2)</f>
        <v>0</v>
      </c>
      <c r="N22" s="105">
        <f t="shared" ref="N22" si="12">ROUND(I22*E22,2)</f>
        <v>0</v>
      </c>
      <c r="O22" s="105">
        <f t="shared" ref="O22" si="13">ROUND(J22*E22,2)</f>
        <v>0</v>
      </c>
      <c r="P22" s="106">
        <f t="shared" ref="P22" si="14">SUM(M22:O22)</f>
        <v>0</v>
      </c>
    </row>
    <row r="23" spans="1:16" ht="23.45" customHeight="1" x14ac:dyDescent="0.2">
      <c r="A23" s="315">
        <v>9</v>
      </c>
      <c r="B23" s="481"/>
      <c r="C23" s="291" t="s">
        <v>338</v>
      </c>
      <c r="D23" s="292"/>
      <c r="E23" s="294"/>
      <c r="F23" s="227"/>
      <c r="G23" s="208"/>
      <c r="H23" s="105"/>
      <c r="I23" s="208"/>
      <c r="J23" s="208"/>
      <c r="K23" s="106"/>
      <c r="L23" s="107"/>
      <c r="M23" s="105"/>
      <c r="N23" s="105"/>
      <c r="O23" s="105"/>
      <c r="P23" s="106"/>
    </row>
    <row r="24" spans="1:16" ht="23.45" customHeight="1" x14ac:dyDescent="0.2">
      <c r="A24" s="315">
        <v>10</v>
      </c>
      <c r="B24" s="481"/>
      <c r="C24" s="250" t="s">
        <v>339</v>
      </c>
      <c r="D24" s="288" t="s">
        <v>84</v>
      </c>
      <c r="E24" s="294">
        <v>16.5</v>
      </c>
      <c r="F24" s="320"/>
      <c r="G24" s="131"/>
      <c r="H24" s="105">
        <f t="shared" ref="H24" si="15">ROUND(F24*G24,2)</f>
        <v>0</v>
      </c>
      <c r="I24" s="131"/>
      <c r="J24" s="131"/>
      <c r="K24" s="106">
        <f t="shared" ref="K24" si="16">SUM(H24:J24)</f>
        <v>0</v>
      </c>
      <c r="L24" s="306">
        <f t="shared" ref="L24" si="17">ROUND(E24*F24,2)</f>
        <v>0</v>
      </c>
      <c r="M24" s="105">
        <f t="shared" ref="M24" si="18">ROUND(H24*E24,2)</f>
        <v>0</v>
      </c>
      <c r="N24" s="105">
        <f t="shared" ref="N24" si="19">ROUND(I24*E24,2)</f>
        <v>0</v>
      </c>
      <c r="O24" s="105">
        <f t="shared" ref="O24" si="20">ROUND(J24*E24,2)</f>
        <v>0</v>
      </c>
      <c r="P24" s="106">
        <f t="shared" ref="P24" si="21">SUM(M24:O24)</f>
        <v>0</v>
      </c>
    </row>
    <row r="25" spans="1:16" ht="26.25" customHeight="1" x14ac:dyDescent="0.2">
      <c r="A25" s="315">
        <v>11</v>
      </c>
      <c r="B25" s="481"/>
      <c r="C25" s="250" t="s">
        <v>340</v>
      </c>
      <c r="D25" s="288" t="s">
        <v>84</v>
      </c>
      <c r="E25" s="294">
        <v>38.5</v>
      </c>
      <c r="F25" s="320"/>
      <c r="G25" s="131"/>
      <c r="H25" s="105">
        <f t="shared" ref="H25:H27" si="22">ROUND(F25*G25,2)</f>
        <v>0</v>
      </c>
      <c r="I25" s="131"/>
      <c r="J25" s="131"/>
      <c r="K25" s="106">
        <f t="shared" ref="K25:K26" si="23">SUM(H25:J25)</f>
        <v>0</v>
      </c>
      <c r="L25" s="306">
        <f t="shared" ref="L25:L27" si="24">ROUND(E25*F25,2)</f>
        <v>0</v>
      </c>
      <c r="M25" s="105">
        <f t="shared" ref="M25:M27" si="25">ROUND(H25*E25,2)</f>
        <v>0</v>
      </c>
      <c r="N25" s="105">
        <f t="shared" ref="N25:N27" si="26">ROUND(I25*E25,2)</f>
        <v>0</v>
      </c>
      <c r="O25" s="105">
        <f t="shared" ref="O25:O27" si="27">ROUND(J25*E25,2)</f>
        <v>0</v>
      </c>
      <c r="P25" s="106">
        <f t="shared" ref="P25:P27" si="28">SUM(M25:O25)</f>
        <v>0</v>
      </c>
    </row>
    <row r="26" spans="1:16" ht="23.45" customHeight="1" x14ac:dyDescent="0.2">
      <c r="A26" s="315">
        <v>12</v>
      </c>
      <c r="B26" s="481"/>
      <c r="C26" s="250" t="s">
        <v>331</v>
      </c>
      <c r="D26" s="288" t="s">
        <v>84</v>
      </c>
      <c r="E26" s="294">
        <v>44</v>
      </c>
      <c r="F26" s="320"/>
      <c r="G26" s="131"/>
      <c r="H26" s="105">
        <f t="shared" si="22"/>
        <v>0</v>
      </c>
      <c r="I26" s="131"/>
      <c r="J26" s="131"/>
      <c r="K26" s="106">
        <f t="shared" si="23"/>
        <v>0</v>
      </c>
      <c r="L26" s="306">
        <f t="shared" si="24"/>
        <v>0</v>
      </c>
      <c r="M26" s="105">
        <f t="shared" si="25"/>
        <v>0</v>
      </c>
      <c r="N26" s="105">
        <f t="shared" si="26"/>
        <v>0</v>
      </c>
      <c r="O26" s="105">
        <f t="shared" si="27"/>
        <v>0</v>
      </c>
      <c r="P26" s="106">
        <f t="shared" si="28"/>
        <v>0</v>
      </c>
    </row>
    <row r="27" spans="1:16" ht="23.45" customHeight="1" x14ac:dyDescent="0.2">
      <c r="A27" s="315">
        <v>13</v>
      </c>
      <c r="B27" s="481"/>
      <c r="C27" s="250" t="s">
        <v>341</v>
      </c>
      <c r="D27" s="288" t="s">
        <v>84</v>
      </c>
      <c r="E27" s="294">
        <v>16.5</v>
      </c>
      <c r="F27" s="320"/>
      <c r="G27" s="131"/>
      <c r="H27" s="105">
        <f t="shared" si="22"/>
        <v>0</v>
      </c>
      <c r="I27" s="131"/>
      <c r="J27" s="131"/>
      <c r="K27" s="106">
        <f t="shared" ref="K27" si="29">SUM(H27:J27)</f>
        <v>0</v>
      </c>
      <c r="L27" s="306">
        <f t="shared" si="24"/>
        <v>0</v>
      </c>
      <c r="M27" s="105">
        <f t="shared" si="25"/>
        <v>0</v>
      </c>
      <c r="N27" s="105">
        <f t="shared" si="26"/>
        <v>0</v>
      </c>
      <c r="O27" s="105">
        <f t="shared" si="27"/>
        <v>0</v>
      </c>
      <c r="P27" s="106">
        <f t="shared" si="28"/>
        <v>0</v>
      </c>
    </row>
    <row r="28" spans="1:16" ht="23.45" customHeight="1" x14ac:dyDescent="0.2">
      <c r="A28" s="315">
        <v>14</v>
      </c>
      <c r="B28" s="481"/>
      <c r="C28" s="250" t="s">
        <v>342</v>
      </c>
      <c r="D28" s="288" t="s">
        <v>84</v>
      </c>
      <c r="E28" s="294">
        <v>38.5</v>
      </c>
      <c r="F28" s="320"/>
      <c r="G28" s="131"/>
      <c r="H28" s="105">
        <f t="shared" ref="H28:H32" si="30">ROUND(F28*G28,2)</f>
        <v>0</v>
      </c>
      <c r="I28" s="131"/>
      <c r="J28" s="131"/>
      <c r="K28" s="106">
        <f t="shared" ref="K28:K29" si="31">SUM(H28:J28)</f>
        <v>0</v>
      </c>
      <c r="L28" s="306">
        <f t="shared" ref="L28:L32" si="32">ROUND(E28*F28,2)</f>
        <v>0</v>
      </c>
      <c r="M28" s="105">
        <f t="shared" ref="M28:M32" si="33">ROUND(H28*E28,2)</f>
        <v>0</v>
      </c>
      <c r="N28" s="105">
        <f t="shared" ref="N28:N32" si="34">ROUND(I28*E28,2)</f>
        <v>0</v>
      </c>
      <c r="O28" s="105">
        <f t="shared" ref="O28:O32" si="35">ROUND(J28*E28,2)</f>
        <v>0</v>
      </c>
      <c r="P28" s="106">
        <f t="shared" ref="P28:P32" si="36">SUM(M28:O28)</f>
        <v>0</v>
      </c>
    </row>
    <row r="29" spans="1:16" ht="23.45" customHeight="1" x14ac:dyDescent="0.2">
      <c r="A29" s="315">
        <v>15</v>
      </c>
      <c r="B29" s="481"/>
      <c r="C29" s="250" t="s">
        <v>333</v>
      </c>
      <c r="D29" s="288" t="s">
        <v>84</v>
      </c>
      <c r="E29" s="294">
        <v>44</v>
      </c>
      <c r="F29" s="320"/>
      <c r="G29" s="131"/>
      <c r="H29" s="105">
        <f t="shared" si="30"/>
        <v>0</v>
      </c>
      <c r="I29" s="131"/>
      <c r="J29" s="131"/>
      <c r="K29" s="106">
        <f t="shared" si="31"/>
        <v>0</v>
      </c>
      <c r="L29" s="306">
        <f t="shared" si="32"/>
        <v>0</v>
      </c>
      <c r="M29" s="105">
        <f t="shared" si="33"/>
        <v>0</v>
      </c>
      <c r="N29" s="105">
        <f t="shared" si="34"/>
        <v>0</v>
      </c>
      <c r="O29" s="105">
        <f t="shared" si="35"/>
        <v>0</v>
      </c>
      <c r="P29" s="106">
        <f t="shared" si="36"/>
        <v>0</v>
      </c>
    </row>
    <row r="30" spans="1:16" ht="23.45" customHeight="1" x14ac:dyDescent="0.2">
      <c r="A30" s="315">
        <v>16</v>
      </c>
      <c r="B30" s="481"/>
      <c r="C30" s="250" t="s">
        <v>343</v>
      </c>
      <c r="D30" s="288" t="s">
        <v>83</v>
      </c>
      <c r="E30" s="294">
        <v>1</v>
      </c>
      <c r="F30" s="320"/>
      <c r="G30" s="131"/>
      <c r="H30" s="105">
        <f t="shared" si="30"/>
        <v>0</v>
      </c>
      <c r="I30" s="131"/>
      <c r="J30" s="131"/>
      <c r="K30" s="106">
        <f t="shared" ref="K30:K32" si="37">SUM(H30:J30)</f>
        <v>0</v>
      </c>
      <c r="L30" s="306">
        <f t="shared" si="32"/>
        <v>0</v>
      </c>
      <c r="M30" s="105">
        <f t="shared" si="33"/>
        <v>0</v>
      </c>
      <c r="N30" s="105">
        <f t="shared" si="34"/>
        <v>0</v>
      </c>
      <c r="O30" s="105">
        <f t="shared" si="35"/>
        <v>0</v>
      </c>
      <c r="P30" s="106">
        <f t="shared" si="36"/>
        <v>0</v>
      </c>
    </row>
    <row r="31" spans="1:16" ht="23.45" customHeight="1" x14ac:dyDescent="0.2">
      <c r="A31" s="315">
        <v>17</v>
      </c>
      <c r="B31" s="481"/>
      <c r="C31" s="250" t="s">
        <v>344</v>
      </c>
      <c r="D31" s="288" t="s">
        <v>85</v>
      </c>
      <c r="E31" s="294">
        <v>1</v>
      </c>
      <c r="F31" s="320"/>
      <c r="G31" s="131"/>
      <c r="H31" s="105">
        <f t="shared" si="30"/>
        <v>0</v>
      </c>
      <c r="I31" s="131"/>
      <c r="J31" s="131"/>
      <c r="K31" s="106">
        <f t="shared" si="37"/>
        <v>0</v>
      </c>
      <c r="L31" s="306">
        <f t="shared" si="32"/>
        <v>0</v>
      </c>
      <c r="M31" s="105">
        <f t="shared" si="33"/>
        <v>0</v>
      </c>
      <c r="N31" s="105">
        <f t="shared" si="34"/>
        <v>0</v>
      </c>
      <c r="O31" s="105">
        <f t="shared" si="35"/>
        <v>0</v>
      </c>
      <c r="P31" s="106">
        <f t="shared" si="36"/>
        <v>0</v>
      </c>
    </row>
    <row r="32" spans="1:16" ht="24.75" customHeight="1" x14ac:dyDescent="0.2">
      <c r="A32" s="315">
        <v>18</v>
      </c>
      <c r="B32" s="481"/>
      <c r="C32" s="290" t="s">
        <v>336</v>
      </c>
      <c r="D32" s="292" t="s">
        <v>83</v>
      </c>
      <c r="E32" s="294">
        <v>2</v>
      </c>
      <c r="F32" s="320"/>
      <c r="G32" s="131"/>
      <c r="H32" s="105">
        <f t="shared" si="30"/>
        <v>0</v>
      </c>
      <c r="I32" s="131"/>
      <c r="J32" s="131"/>
      <c r="K32" s="106">
        <f t="shared" si="37"/>
        <v>0</v>
      </c>
      <c r="L32" s="306">
        <f t="shared" si="32"/>
        <v>0</v>
      </c>
      <c r="M32" s="105">
        <f t="shared" si="33"/>
        <v>0</v>
      </c>
      <c r="N32" s="105">
        <f t="shared" si="34"/>
        <v>0</v>
      </c>
      <c r="O32" s="105">
        <f t="shared" si="35"/>
        <v>0</v>
      </c>
      <c r="P32" s="106">
        <f t="shared" si="36"/>
        <v>0</v>
      </c>
    </row>
    <row r="33" spans="1:16" ht="28.5" customHeight="1" x14ac:dyDescent="0.2">
      <c r="A33" s="315">
        <v>19</v>
      </c>
      <c r="B33" s="481"/>
      <c r="C33" s="291" t="s">
        <v>345</v>
      </c>
      <c r="D33" s="292"/>
      <c r="E33" s="294"/>
      <c r="F33" s="227"/>
      <c r="G33" s="208"/>
      <c r="H33" s="105"/>
      <c r="I33" s="208"/>
      <c r="J33" s="208"/>
      <c r="K33" s="106"/>
      <c r="L33" s="107"/>
      <c r="M33" s="105"/>
      <c r="N33" s="105"/>
      <c r="O33" s="105"/>
      <c r="P33" s="106"/>
    </row>
    <row r="34" spans="1:16" ht="25.5" customHeight="1" x14ac:dyDescent="0.2">
      <c r="A34" s="315">
        <v>20</v>
      </c>
      <c r="B34" s="481"/>
      <c r="C34" s="290" t="s">
        <v>346</v>
      </c>
      <c r="D34" s="292" t="s">
        <v>84</v>
      </c>
      <c r="E34" s="294">
        <v>260.70000000000005</v>
      </c>
      <c r="F34" s="320"/>
      <c r="G34" s="131"/>
      <c r="H34" s="105">
        <f t="shared" ref="H34:H43" si="38">ROUND(F34*G34,2)</f>
        <v>0</v>
      </c>
      <c r="I34" s="131"/>
      <c r="J34" s="131"/>
      <c r="K34" s="106">
        <f t="shared" ref="K34:K35" si="39">SUM(H34:J34)</f>
        <v>0</v>
      </c>
      <c r="L34" s="306">
        <f t="shared" ref="L34:L43" si="40">ROUND(E34*F34,2)</f>
        <v>0</v>
      </c>
      <c r="M34" s="105">
        <f t="shared" ref="M34:M43" si="41">ROUND(H34*E34,2)</f>
        <v>0</v>
      </c>
      <c r="N34" s="105">
        <f t="shared" ref="N34:N43" si="42">ROUND(I34*E34,2)</f>
        <v>0</v>
      </c>
      <c r="O34" s="105">
        <f t="shared" ref="O34:O43" si="43">ROUND(J34*E34,2)</f>
        <v>0</v>
      </c>
      <c r="P34" s="106">
        <f t="shared" ref="P34:P43" si="44">SUM(M34:O34)</f>
        <v>0</v>
      </c>
    </row>
    <row r="35" spans="1:16" ht="32.25" customHeight="1" x14ac:dyDescent="0.2">
      <c r="A35" s="315">
        <v>21</v>
      </c>
      <c r="B35" s="481"/>
      <c r="C35" s="290" t="s">
        <v>331</v>
      </c>
      <c r="D35" s="292" t="s">
        <v>84</v>
      </c>
      <c r="E35" s="294">
        <v>193.60000000000002</v>
      </c>
      <c r="F35" s="320"/>
      <c r="G35" s="131"/>
      <c r="H35" s="105">
        <f t="shared" si="38"/>
        <v>0</v>
      </c>
      <c r="I35" s="131"/>
      <c r="J35" s="131"/>
      <c r="K35" s="106">
        <f t="shared" si="39"/>
        <v>0</v>
      </c>
      <c r="L35" s="306">
        <f t="shared" si="40"/>
        <v>0</v>
      </c>
      <c r="M35" s="105">
        <f t="shared" si="41"/>
        <v>0</v>
      </c>
      <c r="N35" s="105">
        <f t="shared" si="42"/>
        <v>0</v>
      </c>
      <c r="O35" s="105">
        <f t="shared" si="43"/>
        <v>0</v>
      </c>
      <c r="P35" s="106">
        <f t="shared" si="44"/>
        <v>0</v>
      </c>
    </row>
    <row r="36" spans="1:16" ht="48.75" customHeight="1" x14ac:dyDescent="0.2">
      <c r="A36" s="315">
        <v>22</v>
      </c>
      <c r="B36" s="481"/>
      <c r="C36" s="290" t="s">
        <v>347</v>
      </c>
      <c r="D36" s="292" t="s">
        <v>84</v>
      </c>
      <c r="E36" s="294">
        <v>260.70000000000005</v>
      </c>
      <c r="F36" s="320"/>
      <c r="G36" s="131"/>
      <c r="H36" s="105">
        <f t="shared" si="38"/>
        <v>0</v>
      </c>
      <c r="I36" s="131"/>
      <c r="J36" s="131"/>
      <c r="K36" s="106">
        <f t="shared" ref="K36" si="45">SUM(H36:J36)</f>
        <v>0</v>
      </c>
      <c r="L36" s="306">
        <f t="shared" si="40"/>
        <v>0</v>
      </c>
      <c r="M36" s="105">
        <f t="shared" si="41"/>
        <v>0</v>
      </c>
      <c r="N36" s="105">
        <f t="shared" si="42"/>
        <v>0</v>
      </c>
      <c r="O36" s="105">
        <f t="shared" si="43"/>
        <v>0</v>
      </c>
      <c r="P36" s="106">
        <f t="shared" si="44"/>
        <v>0</v>
      </c>
    </row>
    <row r="37" spans="1:16" ht="46.5" customHeight="1" x14ac:dyDescent="0.2">
      <c r="A37" s="315">
        <v>23</v>
      </c>
      <c r="B37" s="481"/>
      <c r="C37" s="290" t="s">
        <v>348</v>
      </c>
      <c r="D37" s="292" t="s">
        <v>84</v>
      </c>
      <c r="E37" s="294">
        <v>193.60000000000002</v>
      </c>
      <c r="F37" s="320"/>
      <c r="G37" s="131"/>
      <c r="H37" s="105">
        <f t="shared" si="38"/>
        <v>0</v>
      </c>
      <c r="I37" s="131"/>
      <c r="J37" s="131"/>
      <c r="K37" s="106">
        <f t="shared" ref="K37:K40" si="46">SUM(H37:J37)</f>
        <v>0</v>
      </c>
      <c r="L37" s="306">
        <f t="shared" si="40"/>
        <v>0</v>
      </c>
      <c r="M37" s="105">
        <f t="shared" si="41"/>
        <v>0</v>
      </c>
      <c r="N37" s="105">
        <f t="shared" si="42"/>
        <v>0</v>
      </c>
      <c r="O37" s="105">
        <f t="shared" si="43"/>
        <v>0</v>
      </c>
      <c r="P37" s="106">
        <f t="shared" si="44"/>
        <v>0</v>
      </c>
    </row>
    <row r="38" spans="1:16" ht="23.45" customHeight="1" x14ac:dyDescent="0.2">
      <c r="A38" s="315">
        <v>24</v>
      </c>
      <c r="B38" s="481"/>
      <c r="C38" s="290" t="s">
        <v>349</v>
      </c>
      <c r="D38" s="292" t="s">
        <v>83</v>
      </c>
      <c r="E38" s="294">
        <v>66</v>
      </c>
      <c r="F38" s="320"/>
      <c r="G38" s="131"/>
      <c r="H38" s="105">
        <f t="shared" si="38"/>
        <v>0</v>
      </c>
      <c r="I38" s="131"/>
      <c r="J38" s="131"/>
      <c r="K38" s="106">
        <f t="shared" si="46"/>
        <v>0</v>
      </c>
      <c r="L38" s="306">
        <f t="shared" si="40"/>
        <v>0</v>
      </c>
      <c r="M38" s="105">
        <f t="shared" si="41"/>
        <v>0</v>
      </c>
      <c r="N38" s="105">
        <f t="shared" si="42"/>
        <v>0</v>
      </c>
      <c r="O38" s="105">
        <f t="shared" si="43"/>
        <v>0</v>
      </c>
      <c r="P38" s="106">
        <f t="shared" si="44"/>
        <v>0</v>
      </c>
    </row>
    <row r="39" spans="1:16" ht="23.45" customHeight="1" x14ac:dyDescent="0.2">
      <c r="A39" s="315">
        <v>25</v>
      </c>
      <c r="B39" s="481"/>
      <c r="C39" s="290" t="s">
        <v>350</v>
      </c>
      <c r="D39" s="292" t="s">
        <v>83</v>
      </c>
      <c r="E39" s="294">
        <v>12</v>
      </c>
      <c r="F39" s="320"/>
      <c r="G39" s="131"/>
      <c r="H39" s="105">
        <f t="shared" si="38"/>
        <v>0</v>
      </c>
      <c r="I39" s="131"/>
      <c r="J39" s="131"/>
      <c r="K39" s="106">
        <f t="shared" si="46"/>
        <v>0</v>
      </c>
      <c r="L39" s="306">
        <f t="shared" si="40"/>
        <v>0</v>
      </c>
      <c r="M39" s="105">
        <f t="shared" si="41"/>
        <v>0</v>
      </c>
      <c r="N39" s="105">
        <f t="shared" si="42"/>
        <v>0</v>
      </c>
      <c r="O39" s="105">
        <f t="shared" si="43"/>
        <v>0</v>
      </c>
      <c r="P39" s="106">
        <f t="shared" si="44"/>
        <v>0</v>
      </c>
    </row>
    <row r="40" spans="1:16" ht="23.45" customHeight="1" x14ac:dyDescent="0.2">
      <c r="A40" s="315">
        <v>26</v>
      </c>
      <c r="B40" s="481"/>
      <c r="C40" s="290" t="s">
        <v>336</v>
      </c>
      <c r="D40" s="292" t="s">
        <v>83</v>
      </c>
      <c r="E40" s="292">
        <v>22</v>
      </c>
      <c r="F40" s="320"/>
      <c r="G40" s="131"/>
      <c r="H40" s="105">
        <f t="shared" si="38"/>
        <v>0</v>
      </c>
      <c r="I40" s="131"/>
      <c r="J40" s="131"/>
      <c r="K40" s="106">
        <f t="shared" si="46"/>
        <v>0</v>
      </c>
      <c r="L40" s="306">
        <f t="shared" si="40"/>
        <v>0</v>
      </c>
      <c r="M40" s="105">
        <f t="shared" si="41"/>
        <v>0</v>
      </c>
      <c r="N40" s="105">
        <f t="shared" si="42"/>
        <v>0</v>
      </c>
      <c r="O40" s="105">
        <f t="shared" si="43"/>
        <v>0</v>
      </c>
      <c r="P40" s="106">
        <f t="shared" si="44"/>
        <v>0</v>
      </c>
    </row>
    <row r="41" spans="1:16" ht="23.45" customHeight="1" x14ac:dyDescent="0.2">
      <c r="A41" s="315">
        <v>27</v>
      </c>
      <c r="B41" s="481"/>
      <c r="C41" s="290" t="s">
        <v>351</v>
      </c>
      <c r="D41" s="292" t="s">
        <v>83</v>
      </c>
      <c r="E41" s="292">
        <v>11</v>
      </c>
      <c r="F41" s="320"/>
      <c r="G41" s="131"/>
      <c r="H41" s="105">
        <f t="shared" si="38"/>
        <v>0</v>
      </c>
      <c r="I41" s="131"/>
      <c r="J41" s="131"/>
      <c r="K41" s="106">
        <f t="shared" ref="K41:K42" si="47">SUM(H41:J41)</f>
        <v>0</v>
      </c>
      <c r="L41" s="306">
        <f t="shared" si="40"/>
        <v>0</v>
      </c>
      <c r="M41" s="105">
        <f t="shared" si="41"/>
        <v>0</v>
      </c>
      <c r="N41" s="105">
        <f t="shared" si="42"/>
        <v>0</v>
      </c>
      <c r="O41" s="105">
        <f t="shared" si="43"/>
        <v>0</v>
      </c>
      <c r="P41" s="106">
        <f t="shared" si="44"/>
        <v>0</v>
      </c>
    </row>
    <row r="42" spans="1:16" ht="23.45" customHeight="1" x14ac:dyDescent="0.2">
      <c r="A42" s="315">
        <v>28</v>
      </c>
      <c r="B42" s="481"/>
      <c r="C42" s="290" t="s">
        <v>352</v>
      </c>
      <c r="D42" s="292" t="s">
        <v>83</v>
      </c>
      <c r="E42" s="292">
        <v>11</v>
      </c>
      <c r="F42" s="320"/>
      <c r="G42" s="131"/>
      <c r="H42" s="105">
        <f t="shared" si="38"/>
        <v>0</v>
      </c>
      <c r="I42" s="131"/>
      <c r="J42" s="131"/>
      <c r="K42" s="106">
        <f t="shared" si="47"/>
        <v>0</v>
      </c>
      <c r="L42" s="306">
        <f t="shared" si="40"/>
        <v>0</v>
      </c>
      <c r="M42" s="105">
        <f t="shared" si="41"/>
        <v>0</v>
      </c>
      <c r="N42" s="105">
        <f t="shared" si="42"/>
        <v>0</v>
      </c>
      <c r="O42" s="105">
        <f t="shared" si="43"/>
        <v>0</v>
      </c>
      <c r="P42" s="106">
        <f t="shared" si="44"/>
        <v>0</v>
      </c>
    </row>
    <row r="43" spans="1:16" ht="30.75" customHeight="1" x14ac:dyDescent="0.2">
      <c r="A43" s="315">
        <v>29</v>
      </c>
      <c r="B43" s="481"/>
      <c r="C43" s="290" t="s">
        <v>337</v>
      </c>
      <c r="D43" s="292" t="s">
        <v>85</v>
      </c>
      <c r="E43" s="292">
        <v>55</v>
      </c>
      <c r="F43" s="320"/>
      <c r="G43" s="131"/>
      <c r="H43" s="105">
        <f t="shared" si="38"/>
        <v>0</v>
      </c>
      <c r="I43" s="131"/>
      <c r="J43" s="131"/>
      <c r="K43" s="106">
        <f t="shared" ref="K43" si="48">SUM(H43:J43)</f>
        <v>0</v>
      </c>
      <c r="L43" s="306">
        <f t="shared" si="40"/>
        <v>0</v>
      </c>
      <c r="M43" s="105">
        <f t="shared" si="41"/>
        <v>0</v>
      </c>
      <c r="N43" s="105">
        <f t="shared" si="42"/>
        <v>0</v>
      </c>
      <c r="O43" s="105">
        <f t="shared" si="43"/>
        <v>0</v>
      </c>
      <c r="P43" s="106">
        <f t="shared" si="44"/>
        <v>0</v>
      </c>
    </row>
    <row r="44" spans="1:16" ht="23.45" customHeight="1" x14ac:dyDescent="0.2">
      <c r="A44" s="315">
        <v>30</v>
      </c>
      <c r="B44" s="481"/>
      <c r="C44" s="253" t="s">
        <v>353</v>
      </c>
      <c r="D44" s="288"/>
      <c r="E44" s="292"/>
      <c r="F44" s="227"/>
      <c r="G44" s="208"/>
      <c r="H44" s="105"/>
      <c r="I44" s="208"/>
      <c r="J44" s="208"/>
      <c r="K44" s="106"/>
      <c r="L44" s="107"/>
      <c r="M44" s="105"/>
      <c r="N44" s="105"/>
      <c r="O44" s="105"/>
      <c r="P44" s="106"/>
    </row>
    <row r="45" spans="1:16" ht="23.45" customHeight="1" x14ac:dyDescent="0.2">
      <c r="A45" s="315">
        <v>31</v>
      </c>
      <c r="B45" s="481"/>
      <c r="C45" s="250" t="s">
        <v>339</v>
      </c>
      <c r="D45" s="288" t="s">
        <v>84</v>
      </c>
      <c r="E45" s="294">
        <v>21</v>
      </c>
      <c r="F45" s="320"/>
      <c r="G45" s="131"/>
      <c r="H45" s="105">
        <f t="shared" ref="H45:H49" si="49">ROUND(F45*G45,2)</f>
        <v>0</v>
      </c>
      <c r="I45" s="131"/>
      <c r="J45" s="131"/>
      <c r="K45" s="106">
        <f t="shared" ref="K45:K48" si="50">SUM(H45:J45)</f>
        <v>0</v>
      </c>
      <c r="L45" s="306">
        <f t="shared" ref="L45:L49" si="51">ROUND(E45*F45,2)</f>
        <v>0</v>
      </c>
      <c r="M45" s="105">
        <f t="shared" ref="M45:M49" si="52">ROUND(H45*E45,2)</f>
        <v>0</v>
      </c>
      <c r="N45" s="105">
        <f t="shared" ref="N45:N49" si="53">ROUND(I45*E45,2)</f>
        <v>0</v>
      </c>
      <c r="O45" s="105">
        <f t="shared" ref="O45:O49" si="54">ROUND(J45*E45,2)</f>
        <v>0</v>
      </c>
      <c r="P45" s="106">
        <f t="shared" ref="P45:P49" si="55">SUM(M45:O45)</f>
        <v>0</v>
      </c>
    </row>
    <row r="46" spans="1:16" ht="23.45" customHeight="1" x14ac:dyDescent="0.2">
      <c r="A46" s="315">
        <v>32</v>
      </c>
      <c r="B46" s="481"/>
      <c r="C46" s="250" t="s">
        <v>340</v>
      </c>
      <c r="D46" s="288" t="s">
        <v>84</v>
      </c>
      <c r="E46" s="292">
        <v>53</v>
      </c>
      <c r="F46" s="320"/>
      <c r="G46" s="131"/>
      <c r="H46" s="105">
        <f t="shared" si="49"/>
        <v>0</v>
      </c>
      <c r="I46" s="131"/>
      <c r="J46" s="131"/>
      <c r="K46" s="106">
        <f t="shared" si="50"/>
        <v>0</v>
      </c>
      <c r="L46" s="306">
        <f t="shared" si="51"/>
        <v>0</v>
      </c>
      <c r="M46" s="105">
        <f t="shared" si="52"/>
        <v>0</v>
      </c>
      <c r="N46" s="105">
        <f t="shared" si="53"/>
        <v>0</v>
      </c>
      <c r="O46" s="105">
        <f t="shared" si="54"/>
        <v>0</v>
      </c>
      <c r="P46" s="106">
        <f t="shared" si="55"/>
        <v>0</v>
      </c>
    </row>
    <row r="47" spans="1:16" ht="23.45" customHeight="1" x14ac:dyDescent="0.2">
      <c r="A47" s="315">
        <v>33</v>
      </c>
      <c r="B47" s="481"/>
      <c r="C47" s="250" t="s">
        <v>331</v>
      </c>
      <c r="D47" s="288" t="s">
        <v>84</v>
      </c>
      <c r="E47" s="292">
        <v>43</v>
      </c>
      <c r="F47" s="320"/>
      <c r="G47" s="131"/>
      <c r="H47" s="105">
        <f t="shared" si="49"/>
        <v>0</v>
      </c>
      <c r="I47" s="131"/>
      <c r="J47" s="131"/>
      <c r="K47" s="106">
        <f t="shared" si="50"/>
        <v>0</v>
      </c>
      <c r="L47" s="306">
        <f t="shared" si="51"/>
        <v>0</v>
      </c>
      <c r="M47" s="105">
        <f t="shared" si="52"/>
        <v>0</v>
      </c>
      <c r="N47" s="105">
        <f t="shared" si="53"/>
        <v>0</v>
      </c>
      <c r="O47" s="105">
        <f t="shared" si="54"/>
        <v>0</v>
      </c>
      <c r="P47" s="106">
        <f t="shared" si="55"/>
        <v>0</v>
      </c>
    </row>
    <row r="48" spans="1:16" ht="23.45" customHeight="1" x14ac:dyDescent="0.2">
      <c r="A48" s="315">
        <v>34</v>
      </c>
      <c r="B48" s="481"/>
      <c r="C48" s="250" t="s">
        <v>346</v>
      </c>
      <c r="D48" s="288" t="s">
        <v>84</v>
      </c>
      <c r="E48" s="292">
        <v>70</v>
      </c>
      <c r="F48" s="320"/>
      <c r="G48" s="131"/>
      <c r="H48" s="105">
        <f t="shared" si="49"/>
        <v>0</v>
      </c>
      <c r="I48" s="131"/>
      <c r="J48" s="131"/>
      <c r="K48" s="106">
        <f t="shared" si="50"/>
        <v>0</v>
      </c>
      <c r="L48" s="306">
        <f t="shared" si="51"/>
        <v>0</v>
      </c>
      <c r="M48" s="105">
        <f t="shared" si="52"/>
        <v>0</v>
      </c>
      <c r="N48" s="105">
        <f t="shared" si="53"/>
        <v>0</v>
      </c>
      <c r="O48" s="105">
        <f t="shared" si="54"/>
        <v>0</v>
      </c>
      <c r="P48" s="106">
        <f t="shared" si="55"/>
        <v>0</v>
      </c>
    </row>
    <row r="49" spans="1:16" ht="51" customHeight="1" x14ac:dyDescent="0.2">
      <c r="A49" s="315">
        <v>35</v>
      </c>
      <c r="B49" s="481"/>
      <c r="C49" s="290" t="s">
        <v>354</v>
      </c>
      <c r="D49" s="292" t="s">
        <v>84</v>
      </c>
      <c r="E49" s="294">
        <v>21</v>
      </c>
      <c r="F49" s="320"/>
      <c r="G49" s="131"/>
      <c r="H49" s="105">
        <f t="shared" si="49"/>
        <v>0</v>
      </c>
      <c r="I49" s="131"/>
      <c r="J49" s="131"/>
      <c r="K49" s="106">
        <f t="shared" ref="K49" si="56">SUM(H49:J49)</f>
        <v>0</v>
      </c>
      <c r="L49" s="306">
        <f t="shared" si="51"/>
        <v>0</v>
      </c>
      <c r="M49" s="105">
        <f t="shared" si="52"/>
        <v>0</v>
      </c>
      <c r="N49" s="105">
        <f t="shared" si="53"/>
        <v>0</v>
      </c>
      <c r="O49" s="105">
        <f t="shared" si="54"/>
        <v>0</v>
      </c>
      <c r="P49" s="106">
        <f t="shared" si="55"/>
        <v>0</v>
      </c>
    </row>
    <row r="50" spans="1:16" ht="54.75" customHeight="1" x14ac:dyDescent="0.2">
      <c r="A50" s="315">
        <v>36</v>
      </c>
      <c r="B50" s="481"/>
      <c r="C50" s="290" t="s">
        <v>355</v>
      </c>
      <c r="D50" s="292" t="s">
        <v>84</v>
      </c>
      <c r="E50" s="294">
        <v>53</v>
      </c>
      <c r="F50" s="320"/>
      <c r="G50" s="131"/>
      <c r="H50" s="105">
        <f t="shared" ref="H50" si="57">ROUND(F50*G50,2)</f>
        <v>0</v>
      </c>
      <c r="I50" s="131"/>
      <c r="J50" s="131"/>
      <c r="K50" s="106">
        <f t="shared" ref="K50" si="58">SUM(H50:J50)</f>
        <v>0</v>
      </c>
      <c r="L50" s="306">
        <f t="shared" ref="L50" si="59">ROUND(E50*F50,2)</f>
        <v>0</v>
      </c>
      <c r="M50" s="105">
        <f t="shared" ref="M50" si="60">ROUND(H50*E50,2)</f>
        <v>0</v>
      </c>
      <c r="N50" s="105">
        <f t="shared" ref="N50" si="61">ROUND(I50*E50,2)</f>
        <v>0</v>
      </c>
      <c r="O50" s="105">
        <f t="shared" ref="O50" si="62">ROUND(J50*E50,2)</f>
        <v>0</v>
      </c>
      <c r="P50" s="106">
        <f t="shared" ref="P50" si="63">SUM(M50:O50)</f>
        <v>0</v>
      </c>
    </row>
    <row r="51" spans="1:16" ht="57.75" customHeight="1" x14ac:dyDescent="0.2">
      <c r="A51" s="315">
        <v>37</v>
      </c>
      <c r="B51" s="481"/>
      <c r="C51" s="290" t="s">
        <v>348</v>
      </c>
      <c r="D51" s="292" t="s">
        <v>84</v>
      </c>
      <c r="E51" s="294">
        <v>43</v>
      </c>
      <c r="F51" s="320"/>
      <c r="G51" s="131"/>
      <c r="H51" s="105">
        <f t="shared" ref="H51" si="64">ROUND(F51*G51,2)</f>
        <v>0</v>
      </c>
      <c r="I51" s="131"/>
      <c r="J51" s="131"/>
      <c r="K51" s="106">
        <f t="shared" ref="K51" si="65">SUM(H51:J51)</f>
        <v>0</v>
      </c>
      <c r="L51" s="306">
        <f t="shared" ref="L51" si="66">ROUND(E51*F51,2)</f>
        <v>0</v>
      </c>
      <c r="M51" s="105">
        <f t="shared" ref="M51" si="67">ROUND(H51*E51,2)</f>
        <v>0</v>
      </c>
      <c r="N51" s="105">
        <f t="shared" ref="N51" si="68">ROUND(I51*E51,2)</f>
        <v>0</v>
      </c>
      <c r="O51" s="105">
        <f t="shared" ref="O51" si="69">ROUND(J51*E51,2)</f>
        <v>0</v>
      </c>
      <c r="P51" s="106">
        <f t="shared" ref="P51" si="70">SUM(M51:O51)</f>
        <v>0</v>
      </c>
    </row>
    <row r="52" spans="1:16" ht="52.5" customHeight="1" x14ac:dyDescent="0.2">
      <c r="A52" s="315">
        <v>38</v>
      </c>
      <c r="B52" s="481"/>
      <c r="C52" s="290" t="s">
        <v>347</v>
      </c>
      <c r="D52" s="292" t="s">
        <v>84</v>
      </c>
      <c r="E52" s="294">
        <v>70</v>
      </c>
      <c r="F52" s="320"/>
      <c r="G52" s="131"/>
      <c r="H52" s="105">
        <f t="shared" ref="H52:H60" si="71">ROUND(F52*G52,2)</f>
        <v>0</v>
      </c>
      <c r="I52" s="131"/>
      <c r="J52" s="131"/>
      <c r="K52" s="106">
        <f t="shared" ref="K52:K53" si="72">SUM(H52:J52)</f>
        <v>0</v>
      </c>
      <c r="L52" s="306">
        <f t="shared" ref="L52:L60" si="73">ROUND(E52*F52,2)</f>
        <v>0</v>
      </c>
      <c r="M52" s="105">
        <f t="shared" ref="M52:M60" si="74">ROUND(H52*E52,2)</f>
        <v>0</v>
      </c>
      <c r="N52" s="105">
        <f t="shared" ref="N52:N60" si="75">ROUND(I52*E52,2)</f>
        <v>0</v>
      </c>
      <c r="O52" s="105">
        <f t="shared" ref="O52:O60" si="76">ROUND(J52*E52,2)</f>
        <v>0</v>
      </c>
      <c r="P52" s="106">
        <f t="shared" ref="P52:P60" si="77">SUM(M52:O52)</f>
        <v>0</v>
      </c>
    </row>
    <row r="53" spans="1:16" ht="21.75" customHeight="1" x14ac:dyDescent="0.2">
      <c r="A53" s="315">
        <v>39</v>
      </c>
      <c r="B53" s="481"/>
      <c r="C53" s="290" t="s">
        <v>336</v>
      </c>
      <c r="D53" s="292" t="s">
        <v>83</v>
      </c>
      <c r="E53" s="292">
        <v>4</v>
      </c>
      <c r="F53" s="320"/>
      <c r="G53" s="131"/>
      <c r="H53" s="105">
        <f t="shared" si="71"/>
        <v>0</v>
      </c>
      <c r="I53" s="131"/>
      <c r="J53" s="131"/>
      <c r="K53" s="106">
        <f t="shared" si="72"/>
        <v>0</v>
      </c>
      <c r="L53" s="306">
        <f t="shared" si="73"/>
        <v>0</v>
      </c>
      <c r="M53" s="105">
        <f t="shared" si="74"/>
        <v>0</v>
      </c>
      <c r="N53" s="105">
        <f t="shared" si="75"/>
        <v>0</v>
      </c>
      <c r="O53" s="105">
        <f t="shared" si="76"/>
        <v>0</v>
      </c>
      <c r="P53" s="106">
        <f t="shared" si="77"/>
        <v>0</v>
      </c>
    </row>
    <row r="54" spans="1:16" ht="26.25" customHeight="1" x14ac:dyDescent="0.2">
      <c r="A54" s="315">
        <v>40</v>
      </c>
      <c r="B54" s="481"/>
      <c r="C54" s="290" t="s">
        <v>351</v>
      </c>
      <c r="D54" s="292" t="s">
        <v>83</v>
      </c>
      <c r="E54" s="292">
        <v>2</v>
      </c>
      <c r="F54" s="320"/>
      <c r="G54" s="131"/>
      <c r="H54" s="105">
        <f t="shared" si="71"/>
        <v>0</v>
      </c>
      <c r="I54" s="131"/>
      <c r="J54" s="131"/>
      <c r="K54" s="106">
        <f t="shared" ref="K54:K55" si="78">SUM(H54:J54)</f>
        <v>0</v>
      </c>
      <c r="L54" s="306">
        <f t="shared" si="73"/>
        <v>0</v>
      </c>
      <c r="M54" s="105">
        <f t="shared" si="74"/>
        <v>0</v>
      </c>
      <c r="N54" s="105">
        <f t="shared" si="75"/>
        <v>0</v>
      </c>
      <c r="O54" s="105">
        <f t="shared" si="76"/>
        <v>0</v>
      </c>
      <c r="P54" s="106">
        <f t="shared" si="77"/>
        <v>0</v>
      </c>
    </row>
    <row r="55" spans="1:16" ht="23.45" customHeight="1" x14ac:dyDescent="0.2">
      <c r="A55" s="315">
        <v>41</v>
      </c>
      <c r="B55" s="481"/>
      <c r="C55" s="290" t="s">
        <v>352</v>
      </c>
      <c r="D55" s="292" t="s">
        <v>83</v>
      </c>
      <c r="E55" s="292">
        <v>4</v>
      </c>
      <c r="F55" s="320"/>
      <c r="G55" s="131"/>
      <c r="H55" s="105">
        <f t="shared" si="71"/>
        <v>0</v>
      </c>
      <c r="I55" s="131"/>
      <c r="J55" s="131"/>
      <c r="K55" s="106">
        <f t="shared" si="78"/>
        <v>0</v>
      </c>
      <c r="L55" s="306">
        <f t="shared" si="73"/>
        <v>0</v>
      </c>
      <c r="M55" s="105">
        <f t="shared" si="74"/>
        <v>0</v>
      </c>
      <c r="N55" s="105">
        <f t="shared" si="75"/>
        <v>0</v>
      </c>
      <c r="O55" s="105">
        <f t="shared" si="76"/>
        <v>0</v>
      </c>
      <c r="P55" s="106">
        <f t="shared" si="77"/>
        <v>0</v>
      </c>
    </row>
    <row r="56" spans="1:16" ht="27.75" customHeight="1" x14ac:dyDescent="0.2">
      <c r="A56" s="315">
        <v>42</v>
      </c>
      <c r="B56" s="481"/>
      <c r="C56" s="250" t="s">
        <v>271</v>
      </c>
      <c r="D56" s="288" t="s">
        <v>83</v>
      </c>
      <c r="E56" s="292">
        <v>1</v>
      </c>
      <c r="F56" s="320"/>
      <c r="G56" s="131"/>
      <c r="H56" s="105">
        <f t="shared" si="71"/>
        <v>0</v>
      </c>
      <c r="I56" s="131"/>
      <c r="J56" s="131"/>
      <c r="K56" s="106">
        <f t="shared" ref="K56" si="79">SUM(H56:J56)</f>
        <v>0</v>
      </c>
      <c r="L56" s="306">
        <f t="shared" si="73"/>
        <v>0</v>
      </c>
      <c r="M56" s="105">
        <f t="shared" si="74"/>
        <v>0</v>
      </c>
      <c r="N56" s="105">
        <f t="shared" si="75"/>
        <v>0</v>
      </c>
      <c r="O56" s="105">
        <f t="shared" si="76"/>
        <v>0</v>
      </c>
      <c r="P56" s="106">
        <f t="shared" si="77"/>
        <v>0</v>
      </c>
    </row>
    <row r="57" spans="1:16" ht="31.5" customHeight="1" x14ac:dyDescent="0.2">
      <c r="A57" s="315">
        <v>43</v>
      </c>
      <c r="B57" s="481"/>
      <c r="C57" s="250" t="s">
        <v>356</v>
      </c>
      <c r="D57" s="288" t="s">
        <v>83</v>
      </c>
      <c r="E57" s="294">
        <v>1</v>
      </c>
      <c r="F57" s="320"/>
      <c r="G57" s="131"/>
      <c r="H57" s="105">
        <f t="shared" si="71"/>
        <v>0</v>
      </c>
      <c r="I57" s="131"/>
      <c r="J57" s="131"/>
      <c r="K57" s="106">
        <f t="shared" ref="K57:K60" si="80">SUM(H57:J57)</f>
        <v>0</v>
      </c>
      <c r="L57" s="306">
        <f t="shared" si="73"/>
        <v>0</v>
      </c>
      <c r="M57" s="105">
        <f t="shared" si="74"/>
        <v>0</v>
      </c>
      <c r="N57" s="105">
        <f t="shared" si="75"/>
        <v>0</v>
      </c>
      <c r="O57" s="105">
        <f t="shared" si="76"/>
        <v>0</v>
      </c>
      <c r="P57" s="106">
        <f t="shared" si="77"/>
        <v>0</v>
      </c>
    </row>
    <row r="58" spans="1:16" ht="23.45" customHeight="1" x14ac:dyDescent="0.2">
      <c r="A58" s="315">
        <v>44</v>
      </c>
      <c r="B58" s="481"/>
      <c r="C58" s="250" t="s">
        <v>343</v>
      </c>
      <c r="D58" s="288" t="s">
        <v>83</v>
      </c>
      <c r="E58" s="294">
        <v>1</v>
      </c>
      <c r="F58" s="320"/>
      <c r="G58" s="131"/>
      <c r="H58" s="105">
        <f t="shared" si="71"/>
        <v>0</v>
      </c>
      <c r="I58" s="131"/>
      <c r="J58" s="131"/>
      <c r="K58" s="106">
        <f t="shared" si="80"/>
        <v>0</v>
      </c>
      <c r="L58" s="306">
        <f t="shared" si="73"/>
        <v>0</v>
      </c>
      <c r="M58" s="105">
        <f t="shared" si="74"/>
        <v>0</v>
      </c>
      <c r="N58" s="105">
        <f t="shared" si="75"/>
        <v>0</v>
      </c>
      <c r="O58" s="105">
        <f t="shared" si="76"/>
        <v>0</v>
      </c>
      <c r="P58" s="106">
        <f t="shared" si="77"/>
        <v>0</v>
      </c>
    </row>
    <row r="59" spans="1:16" ht="23.45" customHeight="1" x14ac:dyDescent="0.2">
      <c r="A59" s="315">
        <v>45</v>
      </c>
      <c r="B59" s="481"/>
      <c r="C59" s="250" t="s">
        <v>357</v>
      </c>
      <c r="D59" s="288" t="s">
        <v>83</v>
      </c>
      <c r="E59" s="294">
        <v>1</v>
      </c>
      <c r="F59" s="320"/>
      <c r="G59" s="131"/>
      <c r="H59" s="105">
        <f t="shared" si="71"/>
        <v>0</v>
      </c>
      <c r="I59" s="131"/>
      <c r="J59" s="131"/>
      <c r="K59" s="106">
        <f t="shared" si="80"/>
        <v>0</v>
      </c>
      <c r="L59" s="306">
        <f t="shared" si="73"/>
        <v>0</v>
      </c>
      <c r="M59" s="105">
        <f t="shared" si="74"/>
        <v>0</v>
      </c>
      <c r="N59" s="105">
        <f t="shared" si="75"/>
        <v>0</v>
      </c>
      <c r="O59" s="105">
        <f t="shared" si="76"/>
        <v>0</v>
      </c>
      <c r="P59" s="106">
        <f t="shared" si="77"/>
        <v>0</v>
      </c>
    </row>
    <row r="60" spans="1:16" ht="23.45" customHeight="1" x14ac:dyDescent="0.2">
      <c r="A60" s="315">
        <v>46</v>
      </c>
      <c r="B60" s="481"/>
      <c r="C60" s="301" t="s">
        <v>358</v>
      </c>
      <c r="D60" s="288" t="s">
        <v>85</v>
      </c>
      <c r="E60" s="292">
        <v>1</v>
      </c>
      <c r="F60" s="320"/>
      <c r="G60" s="131"/>
      <c r="H60" s="105">
        <f t="shared" si="71"/>
        <v>0</v>
      </c>
      <c r="I60" s="131"/>
      <c r="J60" s="131"/>
      <c r="K60" s="106">
        <f t="shared" si="80"/>
        <v>0</v>
      </c>
      <c r="L60" s="306">
        <f t="shared" si="73"/>
        <v>0</v>
      </c>
      <c r="M60" s="105">
        <f t="shared" si="74"/>
        <v>0</v>
      </c>
      <c r="N60" s="105">
        <f t="shared" si="75"/>
        <v>0</v>
      </c>
      <c r="O60" s="105">
        <f t="shared" si="76"/>
        <v>0</v>
      </c>
      <c r="P60" s="106">
        <f t="shared" si="77"/>
        <v>0</v>
      </c>
    </row>
    <row r="61" spans="1:16" ht="23.45" customHeight="1" x14ac:dyDescent="0.2">
      <c r="A61" s="315">
        <v>47</v>
      </c>
      <c r="B61" s="481"/>
      <c r="C61" s="253" t="s">
        <v>359</v>
      </c>
      <c r="D61" s="288"/>
      <c r="E61" s="288"/>
      <c r="F61" s="227"/>
      <c r="G61" s="208"/>
      <c r="H61" s="105"/>
      <c r="I61" s="208"/>
      <c r="J61" s="208"/>
      <c r="K61" s="106"/>
      <c r="L61" s="107"/>
      <c r="M61" s="105"/>
      <c r="N61" s="105"/>
      <c r="O61" s="105"/>
      <c r="P61" s="106"/>
    </row>
    <row r="62" spans="1:16" ht="42.75" customHeight="1" x14ac:dyDescent="0.2">
      <c r="A62" s="315">
        <v>48</v>
      </c>
      <c r="B62" s="481"/>
      <c r="C62" s="297" t="s">
        <v>360</v>
      </c>
      <c r="D62" s="288" t="s">
        <v>83</v>
      </c>
      <c r="E62" s="293">
        <v>55</v>
      </c>
      <c r="F62" s="320"/>
      <c r="G62" s="131"/>
      <c r="H62" s="105">
        <f t="shared" ref="H62:H70" si="81">ROUND(F62*G62,2)</f>
        <v>0</v>
      </c>
      <c r="I62" s="131"/>
      <c r="J62" s="131"/>
      <c r="K62" s="106">
        <f t="shared" ref="K62" si="82">SUM(H62:J62)</f>
        <v>0</v>
      </c>
      <c r="L62" s="306">
        <f t="shared" ref="L62:L70" si="83">ROUND(E62*F62,2)</f>
        <v>0</v>
      </c>
      <c r="M62" s="105">
        <f t="shared" ref="M62:M70" si="84">ROUND(H62*E62,2)</f>
        <v>0</v>
      </c>
      <c r="N62" s="105">
        <f t="shared" ref="N62:N70" si="85">ROUND(I62*E62,2)</f>
        <v>0</v>
      </c>
      <c r="O62" s="105">
        <f t="shared" ref="O62:O70" si="86">ROUND(J62*E62,2)</f>
        <v>0</v>
      </c>
      <c r="P62" s="106">
        <f t="shared" ref="P62:P70" si="87">SUM(M62:O62)</f>
        <v>0</v>
      </c>
    </row>
    <row r="63" spans="1:16" ht="23.45" customHeight="1" x14ac:dyDescent="0.2">
      <c r="A63" s="315">
        <v>49</v>
      </c>
      <c r="B63" s="481"/>
      <c r="C63" s="298" t="s">
        <v>79</v>
      </c>
      <c r="D63" s="288" t="s">
        <v>85</v>
      </c>
      <c r="E63" s="300">
        <v>1</v>
      </c>
      <c r="F63" s="320"/>
      <c r="G63" s="131"/>
      <c r="H63" s="105">
        <f t="shared" si="81"/>
        <v>0</v>
      </c>
      <c r="I63" s="131"/>
      <c r="J63" s="131"/>
      <c r="K63" s="106">
        <f t="shared" ref="K63:K69" si="88">SUM(H63:J63)</f>
        <v>0</v>
      </c>
      <c r="L63" s="306">
        <f t="shared" si="83"/>
        <v>0</v>
      </c>
      <c r="M63" s="105">
        <f t="shared" si="84"/>
        <v>0</v>
      </c>
      <c r="N63" s="105">
        <f t="shared" si="85"/>
        <v>0</v>
      </c>
      <c r="O63" s="105">
        <f t="shared" si="86"/>
        <v>0</v>
      </c>
      <c r="P63" s="106">
        <f t="shared" si="87"/>
        <v>0</v>
      </c>
    </row>
    <row r="64" spans="1:16" ht="23.45" customHeight="1" x14ac:dyDescent="0.2">
      <c r="A64" s="315">
        <v>50</v>
      </c>
      <c r="B64" s="481"/>
      <c r="C64" s="250" t="s">
        <v>361</v>
      </c>
      <c r="D64" s="288" t="s">
        <v>85</v>
      </c>
      <c r="E64" s="300">
        <v>1</v>
      </c>
      <c r="F64" s="320"/>
      <c r="G64" s="131"/>
      <c r="H64" s="105">
        <f t="shared" si="81"/>
        <v>0</v>
      </c>
      <c r="I64" s="131"/>
      <c r="J64" s="131"/>
      <c r="K64" s="106">
        <f t="shared" si="88"/>
        <v>0</v>
      </c>
      <c r="L64" s="306">
        <f t="shared" si="83"/>
        <v>0</v>
      </c>
      <c r="M64" s="105">
        <f t="shared" si="84"/>
        <v>0</v>
      </c>
      <c r="N64" s="105">
        <f t="shared" si="85"/>
        <v>0</v>
      </c>
      <c r="O64" s="105">
        <f t="shared" si="86"/>
        <v>0</v>
      </c>
      <c r="P64" s="106">
        <f t="shared" si="87"/>
        <v>0</v>
      </c>
    </row>
    <row r="65" spans="1:24" ht="23.45" customHeight="1" x14ac:dyDescent="0.2">
      <c r="A65" s="315">
        <v>51</v>
      </c>
      <c r="B65" s="481"/>
      <c r="C65" s="250" t="s">
        <v>362</v>
      </c>
      <c r="D65" s="288" t="s">
        <v>85</v>
      </c>
      <c r="E65" s="300">
        <v>1</v>
      </c>
      <c r="F65" s="320"/>
      <c r="G65" s="131"/>
      <c r="H65" s="105">
        <f t="shared" si="81"/>
        <v>0</v>
      </c>
      <c r="I65" s="131"/>
      <c r="J65" s="131"/>
      <c r="K65" s="106">
        <f t="shared" si="88"/>
        <v>0</v>
      </c>
      <c r="L65" s="306">
        <f t="shared" si="83"/>
        <v>0</v>
      </c>
      <c r="M65" s="105">
        <f t="shared" si="84"/>
        <v>0</v>
      </c>
      <c r="N65" s="105">
        <f t="shared" si="85"/>
        <v>0</v>
      </c>
      <c r="O65" s="105">
        <f t="shared" si="86"/>
        <v>0</v>
      </c>
      <c r="P65" s="106">
        <f t="shared" si="87"/>
        <v>0</v>
      </c>
    </row>
    <row r="66" spans="1:24" ht="23.45" customHeight="1" x14ac:dyDescent="0.2">
      <c r="A66" s="315">
        <v>52</v>
      </c>
      <c r="B66" s="481"/>
      <c r="C66" s="250" t="s">
        <v>363</v>
      </c>
      <c r="D66" s="288" t="s">
        <v>85</v>
      </c>
      <c r="E66" s="300">
        <v>1</v>
      </c>
      <c r="F66" s="320"/>
      <c r="G66" s="131"/>
      <c r="H66" s="105">
        <f t="shared" si="81"/>
        <v>0</v>
      </c>
      <c r="I66" s="131"/>
      <c r="J66" s="131"/>
      <c r="K66" s="106">
        <f t="shared" si="88"/>
        <v>0</v>
      </c>
      <c r="L66" s="306">
        <f t="shared" si="83"/>
        <v>0</v>
      </c>
      <c r="M66" s="105">
        <f t="shared" si="84"/>
        <v>0</v>
      </c>
      <c r="N66" s="105">
        <f t="shared" si="85"/>
        <v>0</v>
      </c>
      <c r="O66" s="105">
        <f t="shared" si="86"/>
        <v>0</v>
      </c>
      <c r="P66" s="106">
        <f t="shared" si="87"/>
        <v>0</v>
      </c>
    </row>
    <row r="67" spans="1:24" ht="23.45" customHeight="1" x14ac:dyDescent="0.2">
      <c r="A67" s="315">
        <v>53</v>
      </c>
      <c r="B67" s="481"/>
      <c r="C67" s="250" t="s">
        <v>80</v>
      </c>
      <c r="D67" s="288" t="s">
        <v>85</v>
      </c>
      <c r="E67" s="300">
        <v>1</v>
      </c>
      <c r="F67" s="320"/>
      <c r="G67" s="131"/>
      <c r="H67" s="105">
        <f t="shared" si="81"/>
        <v>0</v>
      </c>
      <c r="I67" s="131"/>
      <c r="J67" s="131"/>
      <c r="K67" s="106">
        <f t="shared" si="88"/>
        <v>0</v>
      </c>
      <c r="L67" s="306">
        <f t="shared" si="83"/>
        <v>0</v>
      </c>
      <c r="M67" s="105">
        <f t="shared" si="84"/>
        <v>0</v>
      </c>
      <c r="N67" s="105">
        <f t="shared" si="85"/>
        <v>0</v>
      </c>
      <c r="O67" s="105">
        <f t="shared" si="86"/>
        <v>0</v>
      </c>
      <c r="P67" s="106">
        <f t="shared" si="87"/>
        <v>0</v>
      </c>
    </row>
    <row r="68" spans="1:24" ht="23.45" customHeight="1" x14ac:dyDescent="0.2">
      <c r="A68" s="315">
        <v>54</v>
      </c>
      <c r="B68" s="481"/>
      <c r="C68" s="250" t="s">
        <v>77</v>
      </c>
      <c r="D68" s="288" t="s">
        <v>85</v>
      </c>
      <c r="E68" s="288">
        <v>1</v>
      </c>
      <c r="F68" s="320"/>
      <c r="G68" s="131"/>
      <c r="H68" s="105">
        <f t="shared" si="81"/>
        <v>0</v>
      </c>
      <c r="I68" s="131"/>
      <c r="J68" s="131"/>
      <c r="K68" s="106">
        <f t="shared" si="88"/>
        <v>0</v>
      </c>
      <c r="L68" s="306">
        <f t="shared" si="83"/>
        <v>0</v>
      </c>
      <c r="M68" s="105">
        <f t="shared" si="84"/>
        <v>0</v>
      </c>
      <c r="N68" s="105">
        <f t="shared" si="85"/>
        <v>0</v>
      </c>
      <c r="O68" s="105">
        <f t="shared" si="86"/>
        <v>0</v>
      </c>
      <c r="P68" s="106">
        <f t="shared" si="87"/>
        <v>0</v>
      </c>
    </row>
    <row r="69" spans="1:24" ht="23.45" customHeight="1" x14ac:dyDescent="0.2">
      <c r="A69" s="315">
        <v>55</v>
      </c>
      <c r="B69" s="481"/>
      <c r="C69" s="250" t="s">
        <v>364</v>
      </c>
      <c r="D69" s="288" t="s">
        <v>85</v>
      </c>
      <c r="E69" s="288">
        <v>1</v>
      </c>
      <c r="F69" s="320"/>
      <c r="G69" s="131"/>
      <c r="H69" s="105">
        <f t="shared" si="81"/>
        <v>0</v>
      </c>
      <c r="I69" s="131"/>
      <c r="J69" s="131"/>
      <c r="K69" s="106">
        <f t="shared" si="88"/>
        <v>0</v>
      </c>
      <c r="L69" s="306">
        <f t="shared" si="83"/>
        <v>0</v>
      </c>
      <c r="M69" s="105">
        <f t="shared" si="84"/>
        <v>0</v>
      </c>
      <c r="N69" s="105">
        <f t="shared" si="85"/>
        <v>0</v>
      </c>
      <c r="O69" s="105">
        <f t="shared" si="86"/>
        <v>0</v>
      </c>
      <c r="P69" s="106">
        <f t="shared" si="87"/>
        <v>0</v>
      </c>
    </row>
    <row r="70" spans="1:24" ht="23.45" customHeight="1" thickBot="1" x14ac:dyDescent="0.25">
      <c r="A70" s="315">
        <v>56</v>
      </c>
      <c r="B70" s="481"/>
      <c r="C70" s="250" t="s">
        <v>365</v>
      </c>
      <c r="D70" s="288" t="s">
        <v>85</v>
      </c>
      <c r="E70" s="294">
        <v>1</v>
      </c>
      <c r="F70" s="321"/>
      <c r="G70" s="322"/>
      <c r="H70" s="303">
        <f t="shared" si="81"/>
        <v>0</v>
      </c>
      <c r="I70" s="322"/>
      <c r="J70" s="322"/>
      <c r="K70" s="305">
        <f t="shared" ref="K70" si="89">SUM(H70:J70)</f>
        <v>0</v>
      </c>
      <c r="L70" s="306">
        <f t="shared" si="83"/>
        <v>0</v>
      </c>
      <c r="M70" s="105">
        <f t="shared" si="84"/>
        <v>0</v>
      </c>
      <c r="N70" s="105">
        <f t="shared" si="85"/>
        <v>0</v>
      </c>
      <c r="O70" s="105">
        <f t="shared" si="86"/>
        <v>0</v>
      </c>
      <c r="P70" s="106">
        <f t="shared" si="87"/>
        <v>0</v>
      </c>
    </row>
    <row r="71" spans="1:24" ht="13.5" thickBot="1" x14ac:dyDescent="0.25">
      <c r="A71" s="482" t="s">
        <v>383</v>
      </c>
      <c r="B71" s="483"/>
      <c r="C71" s="483"/>
      <c r="D71" s="483"/>
      <c r="E71" s="483"/>
      <c r="F71" s="483"/>
      <c r="G71" s="483"/>
      <c r="H71" s="483"/>
      <c r="I71" s="483"/>
      <c r="J71" s="483"/>
      <c r="K71" s="484"/>
      <c r="L71" s="316">
        <f>SUM(L14:L70)</f>
        <v>0</v>
      </c>
      <c r="M71" s="317">
        <f>SUM(M14:M70)</f>
        <v>0</v>
      </c>
      <c r="N71" s="317">
        <f>SUM(N14:N70)</f>
        <v>0</v>
      </c>
      <c r="O71" s="317">
        <f>SUM(O14:O70)</f>
        <v>0</v>
      </c>
      <c r="P71" s="318">
        <f>SUM(P14:P70)</f>
        <v>0</v>
      </c>
      <c r="Q71" s="72"/>
      <c r="R71" s="72"/>
      <c r="S71" s="72"/>
      <c r="T71" s="72"/>
      <c r="U71" s="72"/>
      <c r="V71" s="72"/>
      <c r="W71" s="72"/>
      <c r="X71" s="72"/>
    </row>
    <row r="72" spans="1:24" x14ac:dyDescent="0.2">
      <c r="A72" s="89"/>
      <c r="B72" s="89"/>
      <c r="C72" s="89"/>
      <c r="D72" s="89"/>
      <c r="E72" s="89"/>
      <c r="F72" s="89"/>
      <c r="G72" s="89"/>
      <c r="H72" s="89"/>
      <c r="I72" s="89"/>
      <c r="J72" s="89"/>
      <c r="K72" s="89"/>
      <c r="L72" s="89"/>
      <c r="M72" s="89"/>
      <c r="N72" s="89"/>
      <c r="O72" s="89"/>
      <c r="P72" s="89"/>
      <c r="Q72" s="72"/>
      <c r="R72" s="72"/>
      <c r="S72" s="72"/>
      <c r="T72" s="72"/>
      <c r="U72" s="72"/>
      <c r="V72" s="72"/>
      <c r="W72" s="72"/>
      <c r="X72" s="72"/>
    </row>
    <row r="73" spans="1:24" x14ac:dyDescent="0.2">
      <c r="A73" s="89"/>
      <c r="B73" s="89"/>
      <c r="C73" s="89"/>
      <c r="D73" s="89"/>
      <c r="E73" s="89"/>
      <c r="F73" s="89"/>
      <c r="G73" s="89"/>
      <c r="H73" s="89"/>
      <c r="I73" s="89"/>
      <c r="J73" s="89"/>
      <c r="K73" s="89"/>
      <c r="L73" s="89"/>
      <c r="M73" s="89"/>
      <c r="N73" s="89"/>
      <c r="O73" s="89"/>
      <c r="P73" s="89"/>
    </row>
    <row r="74" spans="1:24" x14ac:dyDescent="0.2">
      <c r="A74" s="87" t="s">
        <v>14</v>
      </c>
      <c r="B74" s="89"/>
      <c r="C74" s="467"/>
      <c r="D74" s="467"/>
      <c r="E74" s="467"/>
      <c r="F74" s="467"/>
      <c r="G74" s="467"/>
      <c r="H74" s="467"/>
      <c r="I74" s="89"/>
      <c r="J74" s="89"/>
      <c r="K74" s="89"/>
      <c r="L74" s="89"/>
      <c r="M74" s="89"/>
      <c r="N74" s="89"/>
      <c r="O74" s="89"/>
      <c r="P74" s="89"/>
    </row>
    <row r="75" spans="1:24" x14ac:dyDescent="0.2">
      <c r="A75" s="89"/>
      <c r="B75" s="89"/>
      <c r="C75" s="369" t="s">
        <v>15</v>
      </c>
      <c r="D75" s="369"/>
      <c r="E75" s="369"/>
      <c r="F75" s="369"/>
      <c r="G75" s="369"/>
      <c r="H75" s="369"/>
      <c r="I75" s="89"/>
      <c r="J75" s="89"/>
      <c r="K75" s="89"/>
      <c r="L75" s="89"/>
      <c r="M75" s="89"/>
      <c r="N75" s="89"/>
      <c r="O75" s="89"/>
      <c r="P75" s="89"/>
    </row>
    <row r="76" spans="1:24" x14ac:dyDescent="0.2">
      <c r="A76" s="89"/>
      <c r="B76" s="89"/>
      <c r="C76" s="89"/>
      <c r="D76" s="89"/>
      <c r="E76" s="89"/>
      <c r="F76" s="89"/>
      <c r="G76" s="89"/>
      <c r="H76" s="89"/>
      <c r="I76" s="89"/>
      <c r="J76" s="89"/>
      <c r="K76" s="89"/>
      <c r="L76" s="89"/>
      <c r="M76" s="89"/>
      <c r="N76" s="89"/>
      <c r="O76" s="89"/>
      <c r="P76" s="89"/>
    </row>
    <row r="77" spans="1:24" x14ac:dyDescent="0.2">
      <c r="A77" s="257" t="str">
        <f>'Kopt a'!A31</f>
        <v>Tāme sastādīta __ . gada__.__________</v>
      </c>
      <c r="B77" s="108"/>
      <c r="C77" s="108"/>
      <c r="D77" s="108"/>
      <c r="E77" s="89"/>
      <c r="F77" s="89"/>
      <c r="G77" s="89"/>
      <c r="H77" s="89"/>
      <c r="I77" s="89"/>
      <c r="J77" s="89"/>
      <c r="K77" s="89"/>
      <c r="L77" s="89"/>
      <c r="M77" s="89"/>
      <c r="N77" s="89"/>
      <c r="O77" s="89"/>
      <c r="P77" s="89"/>
    </row>
    <row r="78" spans="1:24" x14ac:dyDescent="0.2">
      <c r="A78" s="89"/>
      <c r="B78" s="89"/>
      <c r="C78" s="89"/>
      <c r="D78" s="89"/>
      <c r="E78" s="89"/>
      <c r="F78" s="89"/>
      <c r="G78" s="89"/>
      <c r="H78" s="89"/>
      <c r="I78" s="89"/>
      <c r="J78" s="89"/>
      <c r="K78" s="89"/>
      <c r="L78" s="89"/>
      <c r="M78" s="89"/>
      <c r="N78" s="89"/>
      <c r="O78" s="89"/>
      <c r="P78" s="89"/>
    </row>
    <row r="79" spans="1:24" x14ac:dyDescent="0.2">
      <c r="A79" s="87" t="s">
        <v>37</v>
      </c>
      <c r="B79" s="89"/>
      <c r="C79" s="467"/>
      <c r="D79" s="467"/>
      <c r="E79" s="467"/>
      <c r="F79" s="467"/>
      <c r="G79" s="467"/>
      <c r="H79" s="467"/>
      <c r="I79" s="89"/>
      <c r="J79" s="89"/>
      <c r="K79" s="89"/>
      <c r="L79" s="89"/>
      <c r="M79" s="89"/>
      <c r="N79" s="89"/>
      <c r="O79" s="89"/>
      <c r="P79" s="89"/>
    </row>
    <row r="80" spans="1:24" x14ac:dyDescent="0.2">
      <c r="A80" s="89"/>
      <c r="B80" s="89"/>
      <c r="C80" s="369" t="s">
        <v>15</v>
      </c>
      <c r="D80" s="369"/>
      <c r="E80" s="369"/>
      <c r="F80" s="369"/>
      <c r="G80" s="369"/>
      <c r="H80" s="369"/>
      <c r="I80" s="89"/>
      <c r="J80" s="89"/>
      <c r="K80" s="89"/>
      <c r="L80" s="89"/>
      <c r="M80" s="89"/>
      <c r="N80" s="89"/>
      <c r="O80" s="89"/>
      <c r="P80" s="89"/>
    </row>
    <row r="81" spans="1:16" x14ac:dyDescent="0.2">
      <c r="A81" s="89"/>
      <c r="B81" s="89"/>
      <c r="C81" s="89"/>
      <c r="D81" s="89"/>
      <c r="E81" s="89"/>
      <c r="F81" s="89"/>
      <c r="G81" s="89"/>
      <c r="H81" s="89"/>
      <c r="I81" s="89"/>
      <c r="J81" s="89"/>
      <c r="K81" s="89"/>
      <c r="L81" s="89"/>
      <c r="M81" s="89"/>
      <c r="N81" s="89"/>
      <c r="O81" s="89"/>
      <c r="P81" s="89"/>
    </row>
    <row r="82" spans="1:16" x14ac:dyDescent="0.2">
      <c r="A82" s="257" t="s">
        <v>54</v>
      </c>
      <c r="B82" s="108"/>
      <c r="C82" s="258"/>
      <c r="D82" s="108"/>
      <c r="E82" s="89"/>
      <c r="F82" s="89"/>
      <c r="G82" s="89"/>
      <c r="H82" s="89"/>
      <c r="I82" s="89"/>
      <c r="J82" s="89"/>
      <c r="K82" s="89"/>
      <c r="L82" s="89"/>
      <c r="M82" s="89"/>
      <c r="N82" s="89"/>
      <c r="O82" s="89"/>
      <c r="P82" s="89"/>
    </row>
    <row r="83" spans="1:16" x14ac:dyDescent="0.2">
      <c r="A83" s="89"/>
      <c r="B83" s="89"/>
      <c r="C83" s="89"/>
      <c r="D83" s="89"/>
      <c r="E83" s="89"/>
      <c r="F83" s="89"/>
      <c r="G83" s="89"/>
      <c r="H83" s="89"/>
      <c r="I83" s="89"/>
      <c r="J83" s="89"/>
      <c r="K83" s="89"/>
      <c r="L83" s="89"/>
      <c r="M83" s="89"/>
      <c r="N83" s="89"/>
      <c r="O83" s="89"/>
      <c r="P83" s="89"/>
    </row>
  </sheetData>
  <mergeCells count="23">
    <mergeCell ref="C79:H79"/>
    <mergeCell ref="C80:H80"/>
    <mergeCell ref="L12:P12"/>
    <mergeCell ref="B14:B70"/>
    <mergeCell ref="A71:K71"/>
    <mergeCell ref="C74:H74"/>
    <mergeCell ref="C75:H75"/>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B14 D15:E41 D61:G61 I61:J61 C15:C70 D62:E70 A14:A70">
    <cfRule type="cellIs" dxfId="230" priority="273" operator="equal">
      <formula>0</formula>
    </cfRule>
  </conditionalFormatting>
  <conditionalFormatting sqref="N9:O9 H14 K14:P14 H61 K61:P61">
    <cfRule type="cellIs" dxfId="229" priority="272" operator="equal">
      <formula>0</formula>
    </cfRule>
  </conditionalFormatting>
  <conditionalFormatting sqref="A9:F9">
    <cfRule type="containsText" dxfId="228" priority="27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227" priority="270" operator="equal">
      <formula>0</formula>
    </cfRule>
  </conditionalFormatting>
  <conditionalFormatting sqref="O10">
    <cfRule type="cellIs" dxfId="226" priority="269" operator="equal">
      <formula>"20__. gada __. _________"</formula>
    </cfRule>
  </conditionalFormatting>
  <conditionalFormatting sqref="A71:K71">
    <cfRule type="containsText" dxfId="225" priority="268" operator="containsText" text="Tiešās izmaksas kopā, t. sk. darba devēja sociālais nodoklis __.__% ">
      <formula>NOT(ISERROR(SEARCH("Tiešās izmaksas kopā, t. sk. darba devēja sociālais nodoklis __.__% ",A71)))</formula>
    </cfRule>
  </conditionalFormatting>
  <conditionalFormatting sqref="L71:P71">
    <cfRule type="cellIs" dxfId="224" priority="267" operator="equal">
      <formula>0</formula>
    </cfRule>
  </conditionalFormatting>
  <conditionalFormatting sqref="C4:I4">
    <cfRule type="cellIs" dxfId="223" priority="266" operator="equal">
      <formula>0</formula>
    </cfRule>
  </conditionalFormatting>
  <conditionalFormatting sqref="D5:L8">
    <cfRule type="cellIs" dxfId="222" priority="265" operator="equal">
      <formula>0</formula>
    </cfRule>
  </conditionalFormatting>
  <conditionalFormatting sqref="F14:G14">
    <cfRule type="cellIs" dxfId="221" priority="264" operator="equal">
      <formula>0</formula>
    </cfRule>
  </conditionalFormatting>
  <conditionalFormatting sqref="C14">
    <cfRule type="cellIs" dxfId="220" priority="263" operator="equal">
      <formula>0</formula>
    </cfRule>
  </conditionalFormatting>
  <conditionalFormatting sqref="I14:J14">
    <cfRule type="cellIs" dxfId="219" priority="262" operator="equal">
      <formula>0</formula>
    </cfRule>
  </conditionalFormatting>
  <conditionalFormatting sqref="P10">
    <cfRule type="cellIs" dxfId="218" priority="261" operator="equal">
      <formula>"20__. gada __. _________"</formula>
    </cfRule>
  </conditionalFormatting>
  <conditionalFormatting sqref="C79:H79">
    <cfRule type="cellIs" dxfId="217" priority="258" operator="equal">
      <formula>0</formula>
    </cfRule>
  </conditionalFormatting>
  <conditionalFormatting sqref="C74:H74">
    <cfRule type="cellIs" dxfId="216" priority="257" operator="equal">
      <formula>0</formula>
    </cfRule>
  </conditionalFormatting>
  <conditionalFormatting sqref="C79:H79 C82 C74:H74">
    <cfRule type="cellIs" dxfId="215" priority="256" operator="equal">
      <formula>0</formula>
    </cfRule>
  </conditionalFormatting>
  <conditionalFormatting sqref="D1">
    <cfRule type="cellIs" dxfId="214" priority="255" operator="equal">
      <formula>0</formula>
    </cfRule>
  </conditionalFormatting>
  <conditionalFormatting sqref="D14:E14">
    <cfRule type="cellIs" dxfId="213" priority="254" operator="equal">
      <formula>0</formula>
    </cfRule>
  </conditionalFormatting>
  <conditionalFormatting sqref="I23:J23 F23">
    <cfRule type="cellIs" dxfId="212" priority="239" operator="equal">
      <formula>0</formula>
    </cfRule>
  </conditionalFormatting>
  <conditionalFormatting sqref="H23 K23:P23">
    <cfRule type="cellIs" dxfId="211" priority="238" operator="equal">
      <formula>0</formula>
    </cfRule>
  </conditionalFormatting>
  <conditionalFormatting sqref="G23">
    <cfRule type="cellIs" dxfId="210" priority="237" operator="equal">
      <formula>0</formula>
    </cfRule>
  </conditionalFormatting>
  <conditionalFormatting sqref="I33:J33 F33">
    <cfRule type="cellIs" dxfId="209" priority="218" operator="equal">
      <formula>0</formula>
    </cfRule>
  </conditionalFormatting>
  <conditionalFormatting sqref="H33 K33:P33">
    <cfRule type="cellIs" dxfId="208" priority="217" operator="equal">
      <formula>0</formula>
    </cfRule>
  </conditionalFormatting>
  <conditionalFormatting sqref="G33">
    <cfRule type="cellIs" dxfId="207" priority="214" operator="equal">
      <formula>0</formula>
    </cfRule>
  </conditionalFormatting>
  <conditionalFormatting sqref="I44:J44 F44">
    <cfRule type="cellIs" dxfId="206" priority="202" operator="equal">
      <formula>0</formula>
    </cfRule>
  </conditionalFormatting>
  <conditionalFormatting sqref="H44 K44:P44">
    <cfRule type="cellIs" dxfId="205" priority="201" operator="equal">
      <formula>0</formula>
    </cfRule>
  </conditionalFormatting>
  <conditionalFormatting sqref="G44">
    <cfRule type="cellIs" dxfId="204" priority="193" operator="equal">
      <formula>0</formula>
    </cfRule>
  </conditionalFormatting>
  <conditionalFormatting sqref="D42:E48">
    <cfRule type="cellIs" dxfId="203" priority="192" operator="equal">
      <formula>0</formula>
    </cfRule>
  </conditionalFormatting>
  <conditionalFormatting sqref="D49:E54">
    <cfRule type="cellIs" dxfId="202" priority="188" operator="equal">
      <formula>0</formula>
    </cfRule>
  </conditionalFormatting>
  <conditionalFormatting sqref="D55:E60">
    <cfRule type="cellIs" dxfId="201" priority="172" operator="equal">
      <formula>0</formula>
    </cfRule>
  </conditionalFormatting>
  <conditionalFormatting sqref="I16:J16 F16">
    <cfRule type="cellIs" dxfId="200" priority="142" operator="equal">
      <formula>0</formula>
    </cfRule>
  </conditionalFormatting>
  <conditionalFormatting sqref="H16 K16:P16">
    <cfRule type="cellIs" dxfId="199" priority="141" operator="equal">
      <formula>0</formula>
    </cfRule>
  </conditionalFormatting>
  <conditionalFormatting sqref="I15:J15 F15">
    <cfRule type="cellIs" dxfId="198" priority="140" operator="equal">
      <formula>0</formula>
    </cfRule>
  </conditionalFormatting>
  <conditionalFormatting sqref="H15 K15:P15">
    <cfRule type="cellIs" dxfId="197" priority="139" operator="equal">
      <formula>0</formula>
    </cfRule>
  </conditionalFormatting>
  <conditionalFormatting sqref="G15:G16">
    <cfRule type="cellIs" dxfId="196" priority="138" operator="equal">
      <formula>0</formula>
    </cfRule>
  </conditionalFormatting>
  <conditionalFormatting sqref="G17:G18">
    <cfRule type="cellIs" dxfId="195" priority="137" operator="equal">
      <formula>0</formula>
    </cfRule>
  </conditionalFormatting>
  <conditionalFormatting sqref="I17:J17 F17">
    <cfRule type="cellIs" dxfId="194" priority="136" operator="equal">
      <formula>0</formula>
    </cfRule>
  </conditionalFormatting>
  <conditionalFormatting sqref="H17 K17:P17">
    <cfRule type="cellIs" dxfId="193" priority="135" operator="equal">
      <formula>0</formula>
    </cfRule>
  </conditionalFormatting>
  <conditionalFormatting sqref="I18:J18 F18">
    <cfRule type="cellIs" dxfId="192" priority="134" operator="equal">
      <formula>0</formula>
    </cfRule>
  </conditionalFormatting>
  <conditionalFormatting sqref="H18 K18:P18">
    <cfRule type="cellIs" dxfId="191" priority="133" operator="equal">
      <formula>0</formula>
    </cfRule>
  </conditionalFormatting>
  <conditionalFormatting sqref="G19">
    <cfRule type="cellIs" dxfId="190" priority="132" operator="equal">
      <formula>0</formula>
    </cfRule>
  </conditionalFormatting>
  <conditionalFormatting sqref="F19 I19:J19">
    <cfRule type="cellIs" dxfId="189" priority="131" operator="equal">
      <formula>0</formula>
    </cfRule>
  </conditionalFormatting>
  <conditionalFormatting sqref="H19 K19:P19">
    <cfRule type="cellIs" dxfId="188" priority="130" operator="equal">
      <formula>0</formula>
    </cfRule>
  </conditionalFormatting>
  <conditionalFormatting sqref="G20">
    <cfRule type="cellIs" dxfId="187" priority="129" operator="equal">
      <formula>0</formula>
    </cfRule>
  </conditionalFormatting>
  <conditionalFormatting sqref="F20 I20:J20">
    <cfRule type="cellIs" dxfId="186" priority="128" operator="equal">
      <formula>0</formula>
    </cfRule>
  </conditionalFormatting>
  <conditionalFormatting sqref="H20 K20:P20">
    <cfRule type="cellIs" dxfId="185" priority="127" operator="equal">
      <formula>0</formula>
    </cfRule>
  </conditionalFormatting>
  <conditionalFormatting sqref="G22">
    <cfRule type="cellIs" dxfId="184" priority="123" operator="equal">
      <formula>0</formula>
    </cfRule>
  </conditionalFormatting>
  <conditionalFormatting sqref="F22 I22:J22">
    <cfRule type="cellIs" dxfId="183" priority="122" operator="equal">
      <formula>0</formula>
    </cfRule>
  </conditionalFormatting>
  <conditionalFormatting sqref="H22 K22:P22">
    <cfRule type="cellIs" dxfId="182" priority="121" operator="equal">
      <formula>0</formula>
    </cfRule>
  </conditionalFormatting>
  <conditionalFormatting sqref="G21">
    <cfRule type="cellIs" dxfId="181" priority="120" operator="equal">
      <formula>0</formula>
    </cfRule>
  </conditionalFormatting>
  <conditionalFormatting sqref="F21 I21:J21">
    <cfRule type="cellIs" dxfId="180" priority="119" operator="equal">
      <formula>0</formula>
    </cfRule>
  </conditionalFormatting>
  <conditionalFormatting sqref="H21 K21:P21">
    <cfRule type="cellIs" dxfId="179" priority="118" operator="equal">
      <formula>0</formula>
    </cfRule>
  </conditionalFormatting>
  <conditionalFormatting sqref="G25">
    <cfRule type="cellIs" dxfId="178" priority="117" operator="equal">
      <formula>0</formula>
    </cfRule>
  </conditionalFormatting>
  <conditionalFormatting sqref="I25:J25 F25">
    <cfRule type="cellIs" dxfId="177" priority="116" operator="equal">
      <formula>0</formula>
    </cfRule>
  </conditionalFormatting>
  <conditionalFormatting sqref="H25 K25:P25">
    <cfRule type="cellIs" dxfId="176" priority="115" operator="equal">
      <formula>0</formula>
    </cfRule>
  </conditionalFormatting>
  <conditionalFormatting sqref="G24">
    <cfRule type="cellIs" dxfId="175" priority="114" operator="equal">
      <formula>0</formula>
    </cfRule>
  </conditionalFormatting>
  <conditionalFormatting sqref="I24:J24 F24">
    <cfRule type="cellIs" dxfId="174" priority="113" operator="equal">
      <formula>0</formula>
    </cfRule>
  </conditionalFormatting>
  <conditionalFormatting sqref="H24 K24:P24">
    <cfRule type="cellIs" dxfId="173" priority="112" operator="equal">
      <formula>0</formula>
    </cfRule>
  </conditionalFormatting>
  <conditionalFormatting sqref="G26">
    <cfRule type="cellIs" dxfId="172" priority="111" operator="equal">
      <formula>0</formula>
    </cfRule>
  </conditionalFormatting>
  <conditionalFormatting sqref="I26:J26 F26">
    <cfRule type="cellIs" dxfId="171" priority="110" operator="equal">
      <formula>0</formula>
    </cfRule>
  </conditionalFormatting>
  <conditionalFormatting sqref="H26 K26:P26">
    <cfRule type="cellIs" dxfId="170" priority="109" operator="equal">
      <formula>0</formula>
    </cfRule>
  </conditionalFormatting>
  <conditionalFormatting sqref="G28:G29">
    <cfRule type="cellIs" dxfId="169" priority="108" operator="equal">
      <formula>0</formula>
    </cfRule>
  </conditionalFormatting>
  <conditionalFormatting sqref="F28 I28:J28">
    <cfRule type="cellIs" dxfId="168" priority="107" operator="equal">
      <formula>0</formula>
    </cfRule>
  </conditionalFormatting>
  <conditionalFormatting sqref="H28 K28:P28">
    <cfRule type="cellIs" dxfId="167" priority="106" operator="equal">
      <formula>0</formula>
    </cfRule>
  </conditionalFormatting>
  <conditionalFormatting sqref="F29 I29:J29">
    <cfRule type="cellIs" dxfId="166" priority="105" operator="equal">
      <formula>0</formula>
    </cfRule>
  </conditionalFormatting>
  <conditionalFormatting sqref="H29 K29:P29">
    <cfRule type="cellIs" dxfId="165" priority="104" operator="equal">
      <formula>0</formula>
    </cfRule>
  </conditionalFormatting>
  <conditionalFormatting sqref="G27">
    <cfRule type="cellIs" dxfId="164" priority="103" operator="equal">
      <formula>0</formula>
    </cfRule>
  </conditionalFormatting>
  <conditionalFormatting sqref="F27 I27:J27">
    <cfRule type="cellIs" dxfId="163" priority="102" operator="equal">
      <formula>0</formula>
    </cfRule>
  </conditionalFormatting>
  <conditionalFormatting sqref="H27 K27:P27">
    <cfRule type="cellIs" dxfId="162" priority="101" operator="equal">
      <formula>0</formula>
    </cfRule>
  </conditionalFormatting>
  <conditionalFormatting sqref="G30">
    <cfRule type="cellIs" dxfId="161" priority="100" operator="equal">
      <formula>0</formula>
    </cfRule>
  </conditionalFormatting>
  <conditionalFormatting sqref="F30 I30:J30">
    <cfRule type="cellIs" dxfId="160" priority="99" operator="equal">
      <formula>0</formula>
    </cfRule>
  </conditionalFormatting>
  <conditionalFormatting sqref="H30 K30:P30">
    <cfRule type="cellIs" dxfId="159" priority="98" operator="equal">
      <formula>0</formula>
    </cfRule>
  </conditionalFormatting>
  <conditionalFormatting sqref="G31">
    <cfRule type="cellIs" dxfId="158" priority="97" operator="equal">
      <formula>0</formula>
    </cfRule>
  </conditionalFormatting>
  <conditionalFormatting sqref="F31 I31:J31">
    <cfRule type="cellIs" dxfId="157" priority="96" operator="equal">
      <formula>0</formula>
    </cfRule>
  </conditionalFormatting>
  <conditionalFormatting sqref="H31 K31:P31">
    <cfRule type="cellIs" dxfId="156" priority="95" operator="equal">
      <formula>0</formula>
    </cfRule>
  </conditionalFormatting>
  <conditionalFormatting sqref="G32">
    <cfRule type="cellIs" dxfId="155" priority="94" operator="equal">
      <formula>0</formula>
    </cfRule>
  </conditionalFormatting>
  <conditionalFormatting sqref="F32 I32:J32">
    <cfRule type="cellIs" dxfId="154" priority="93" operator="equal">
      <formula>0</formula>
    </cfRule>
  </conditionalFormatting>
  <conditionalFormatting sqref="H32 K32:P32">
    <cfRule type="cellIs" dxfId="153" priority="92" operator="equal">
      <formula>0</formula>
    </cfRule>
  </conditionalFormatting>
  <conditionalFormatting sqref="G34">
    <cfRule type="cellIs" dxfId="152" priority="91" operator="equal">
      <formula>0</formula>
    </cfRule>
  </conditionalFormatting>
  <conditionalFormatting sqref="I34:J34 F34">
    <cfRule type="cellIs" dxfId="151" priority="90" operator="equal">
      <formula>0</formula>
    </cfRule>
  </conditionalFormatting>
  <conditionalFormatting sqref="H34 K34:P34">
    <cfRule type="cellIs" dxfId="150" priority="89" operator="equal">
      <formula>0</formula>
    </cfRule>
  </conditionalFormatting>
  <conditionalFormatting sqref="G35">
    <cfRule type="cellIs" dxfId="149" priority="88" operator="equal">
      <formula>0</formula>
    </cfRule>
  </conditionalFormatting>
  <conditionalFormatting sqref="I35:J35 F35">
    <cfRule type="cellIs" dxfId="148" priority="87" operator="equal">
      <formula>0</formula>
    </cfRule>
  </conditionalFormatting>
  <conditionalFormatting sqref="H35 K35:P35">
    <cfRule type="cellIs" dxfId="147" priority="86" operator="equal">
      <formula>0</formula>
    </cfRule>
  </conditionalFormatting>
  <conditionalFormatting sqref="G37">
    <cfRule type="cellIs" dxfId="146" priority="82" operator="equal">
      <formula>0</formula>
    </cfRule>
  </conditionalFormatting>
  <conditionalFormatting sqref="F37 I37:J37">
    <cfRule type="cellIs" dxfId="145" priority="81" operator="equal">
      <formula>0</formula>
    </cfRule>
  </conditionalFormatting>
  <conditionalFormatting sqref="H37 K37:P37">
    <cfRule type="cellIs" dxfId="144" priority="80" operator="equal">
      <formula>0</formula>
    </cfRule>
  </conditionalFormatting>
  <conditionalFormatting sqref="G36">
    <cfRule type="cellIs" dxfId="143" priority="79" operator="equal">
      <formula>0</formula>
    </cfRule>
  </conditionalFormatting>
  <conditionalFormatting sqref="F36 I36:J36">
    <cfRule type="cellIs" dxfId="142" priority="78" operator="equal">
      <formula>0</formula>
    </cfRule>
  </conditionalFormatting>
  <conditionalFormatting sqref="H36 K36:P36">
    <cfRule type="cellIs" dxfId="141" priority="77" operator="equal">
      <formula>0</formula>
    </cfRule>
  </conditionalFormatting>
  <conditionalFormatting sqref="G38:G39">
    <cfRule type="cellIs" dxfId="140" priority="76" operator="equal">
      <formula>0</formula>
    </cfRule>
  </conditionalFormatting>
  <conditionalFormatting sqref="F38 I38:J38">
    <cfRule type="cellIs" dxfId="139" priority="75" operator="equal">
      <formula>0</formula>
    </cfRule>
  </conditionalFormatting>
  <conditionalFormatting sqref="H38 K38:P38">
    <cfRule type="cellIs" dxfId="138" priority="74" operator="equal">
      <formula>0</formula>
    </cfRule>
  </conditionalFormatting>
  <conditionalFormatting sqref="F39 I39:J39">
    <cfRule type="cellIs" dxfId="137" priority="73" operator="equal">
      <formula>0</formula>
    </cfRule>
  </conditionalFormatting>
  <conditionalFormatting sqref="H39 K39:P39">
    <cfRule type="cellIs" dxfId="136" priority="72" operator="equal">
      <formula>0</formula>
    </cfRule>
  </conditionalFormatting>
  <conditionalFormatting sqref="G40">
    <cfRule type="cellIs" dxfId="135" priority="71" operator="equal">
      <formula>0</formula>
    </cfRule>
  </conditionalFormatting>
  <conditionalFormatting sqref="F40 I40:J40">
    <cfRule type="cellIs" dxfId="134" priority="70" operator="equal">
      <formula>0</formula>
    </cfRule>
  </conditionalFormatting>
  <conditionalFormatting sqref="H40 K40:P40">
    <cfRule type="cellIs" dxfId="133" priority="69" operator="equal">
      <formula>0</formula>
    </cfRule>
  </conditionalFormatting>
  <conditionalFormatting sqref="G41">
    <cfRule type="cellIs" dxfId="132" priority="68" operator="equal">
      <formula>0</formula>
    </cfRule>
  </conditionalFormatting>
  <conditionalFormatting sqref="F41 I41:J41">
    <cfRule type="cellIs" dxfId="131" priority="67" operator="equal">
      <formula>0</formula>
    </cfRule>
  </conditionalFormatting>
  <conditionalFormatting sqref="H41 K41:P41">
    <cfRule type="cellIs" dxfId="130" priority="66" operator="equal">
      <formula>0</formula>
    </cfRule>
  </conditionalFormatting>
  <conditionalFormatting sqref="G42">
    <cfRule type="cellIs" dxfId="129" priority="65" operator="equal">
      <formula>0</formula>
    </cfRule>
  </conditionalFormatting>
  <conditionalFormatting sqref="F42 I42:J42">
    <cfRule type="cellIs" dxfId="128" priority="64" operator="equal">
      <formula>0</formula>
    </cfRule>
  </conditionalFormatting>
  <conditionalFormatting sqref="H42 K42:P42">
    <cfRule type="cellIs" dxfId="127" priority="63" operator="equal">
      <formula>0</formula>
    </cfRule>
  </conditionalFormatting>
  <conditionalFormatting sqref="G43">
    <cfRule type="cellIs" dxfId="126" priority="62" operator="equal">
      <formula>0</formula>
    </cfRule>
  </conditionalFormatting>
  <conditionalFormatting sqref="F43 I43:J43">
    <cfRule type="cellIs" dxfId="125" priority="61" operator="equal">
      <formula>0</formula>
    </cfRule>
  </conditionalFormatting>
  <conditionalFormatting sqref="H43 K43:P43">
    <cfRule type="cellIs" dxfId="124" priority="60" operator="equal">
      <formula>0</formula>
    </cfRule>
  </conditionalFormatting>
  <conditionalFormatting sqref="G46">
    <cfRule type="cellIs" dxfId="123" priority="59" operator="equal">
      <formula>0</formula>
    </cfRule>
  </conditionalFormatting>
  <conditionalFormatting sqref="I46:J46 F46">
    <cfRule type="cellIs" dxfId="122" priority="58" operator="equal">
      <formula>0</formula>
    </cfRule>
  </conditionalFormatting>
  <conditionalFormatting sqref="H46 K46:P46">
    <cfRule type="cellIs" dxfId="121" priority="57" operator="equal">
      <formula>0</formula>
    </cfRule>
  </conditionalFormatting>
  <conditionalFormatting sqref="G45">
    <cfRule type="cellIs" dxfId="120" priority="56" operator="equal">
      <formula>0</formula>
    </cfRule>
  </conditionalFormatting>
  <conditionalFormatting sqref="I45:J45 F45">
    <cfRule type="cellIs" dxfId="119" priority="55" operator="equal">
      <formula>0</formula>
    </cfRule>
  </conditionalFormatting>
  <conditionalFormatting sqref="H45 K45:P45">
    <cfRule type="cellIs" dxfId="118" priority="54" operator="equal">
      <formula>0</formula>
    </cfRule>
  </conditionalFormatting>
  <conditionalFormatting sqref="G47">
    <cfRule type="cellIs" dxfId="117" priority="53" operator="equal">
      <formula>0</formula>
    </cfRule>
  </conditionalFormatting>
  <conditionalFormatting sqref="I47:J47 F47">
    <cfRule type="cellIs" dxfId="116" priority="52" operator="equal">
      <formula>0</formula>
    </cfRule>
  </conditionalFormatting>
  <conditionalFormatting sqref="H47 K47:P47">
    <cfRule type="cellIs" dxfId="115" priority="51" operator="equal">
      <formula>0</formula>
    </cfRule>
  </conditionalFormatting>
  <conditionalFormatting sqref="G48">
    <cfRule type="cellIs" dxfId="114" priority="50" operator="equal">
      <formula>0</formula>
    </cfRule>
  </conditionalFormatting>
  <conditionalFormatting sqref="I48:J48 F48">
    <cfRule type="cellIs" dxfId="113" priority="49" operator="equal">
      <formula>0</formula>
    </cfRule>
  </conditionalFormatting>
  <conditionalFormatting sqref="H48 K48:P48">
    <cfRule type="cellIs" dxfId="112" priority="48" operator="equal">
      <formula>0</formula>
    </cfRule>
  </conditionalFormatting>
  <conditionalFormatting sqref="G52">
    <cfRule type="cellIs" dxfId="111" priority="47" operator="equal">
      <formula>0</formula>
    </cfRule>
  </conditionalFormatting>
  <conditionalFormatting sqref="F52 I52:J52">
    <cfRule type="cellIs" dxfId="110" priority="46" operator="equal">
      <formula>0</formula>
    </cfRule>
  </conditionalFormatting>
  <conditionalFormatting sqref="H52 K52:P52">
    <cfRule type="cellIs" dxfId="109" priority="45" operator="equal">
      <formula>0</formula>
    </cfRule>
  </conditionalFormatting>
  <conditionalFormatting sqref="G51">
    <cfRule type="cellIs" dxfId="108" priority="44" operator="equal">
      <formula>0</formula>
    </cfRule>
  </conditionalFormatting>
  <conditionalFormatting sqref="F51 I51:J51">
    <cfRule type="cellIs" dxfId="107" priority="43" operator="equal">
      <formula>0</formula>
    </cfRule>
  </conditionalFormatting>
  <conditionalFormatting sqref="H51 K51:P51">
    <cfRule type="cellIs" dxfId="106" priority="42" operator="equal">
      <formula>0</formula>
    </cfRule>
  </conditionalFormatting>
  <conditionalFormatting sqref="G50">
    <cfRule type="cellIs" dxfId="105" priority="41" operator="equal">
      <formula>0</formula>
    </cfRule>
  </conditionalFormatting>
  <conditionalFormatting sqref="F50 I50:J50">
    <cfRule type="cellIs" dxfId="104" priority="40" operator="equal">
      <formula>0</formula>
    </cfRule>
  </conditionalFormatting>
  <conditionalFormatting sqref="H50 K50:P50">
    <cfRule type="cellIs" dxfId="103" priority="39" operator="equal">
      <formula>0</formula>
    </cfRule>
  </conditionalFormatting>
  <conditionalFormatting sqref="G49">
    <cfRule type="cellIs" dxfId="102" priority="38" operator="equal">
      <formula>0</formula>
    </cfRule>
  </conditionalFormatting>
  <conditionalFormatting sqref="I49:J49">
    <cfRule type="cellIs" dxfId="101" priority="37" operator="equal">
      <formula>0</formula>
    </cfRule>
  </conditionalFormatting>
  <conditionalFormatting sqref="H49 K49:P49">
    <cfRule type="cellIs" dxfId="100" priority="36" operator="equal">
      <formula>0</formula>
    </cfRule>
  </conditionalFormatting>
  <conditionalFormatting sqref="F49">
    <cfRule type="cellIs" dxfId="99" priority="35" operator="equal">
      <formula>0</formula>
    </cfRule>
  </conditionalFormatting>
  <conditionalFormatting sqref="G53">
    <cfRule type="cellIs" dxfId="98" priority="34" operator="equal">
      <formula>0</formula>
    </cfRule>
  </conditionalFormatting>
  <conditionalFormatting sqref="F53 I53:J53">
    <cfRule type="cellIs" dxfId="97" priority="33" operator="equal">
      <formula>0</formula>
    </cfRule>
  </conditionalFormatting>
  <conditionalFormatting sqref="H53 K53:P53">
    <cfRule type="cellIs" dxfId="96" priority="32" operator="equal">
      <formula>0</formula>
    </cfRule>
  </conditionalFormatting>
  <conditionalFormatting sqref="G54">
    <cfRule type="cellIs" dxfId="95" priority="31" operator="equal">
      <formula>0</formula>
    </cfRule>
  </conditionalFormatting>
  <conditionalFormatting sqref="F54 I54:J54">
    <cfRule type="cellIs" dxfId="94" priority="30" operator="equal">
      <formula>0</formula>
    </cfRule>
  </conditionalFormatting>
  <conditionalFormatting sqref="H54 K54:P54">
    <cfRule type="cellIs" dxfId="93" priority="29" operator="equal">
      <formula>0</formula>
    </cfRule>
  </conditionalFormatting>
  <conditionalFormatting sqref="G55">
    <cfRule type="cellIs" dxfId="92" priority="28" operator="equal">
      <formula>0</formula>
    </cfRule>
  </conditionalFormatting>
  <conditionalFormatting sqref="F55 I55:J55">
    <cfRule type="cellIs" dxfId="91" priority="27" operator="equal">
      <formula>0</formula>
    </cfRule>
  </conditionalFormatting>
  <conditionalFormatting sqref="H55 K55:P55">
    <cfRule type="cellIs" dxfId="90" priority="26" operator="equal">
      <formula>0</formula>
    </cfRule>
  </conditionalFormatting>
  <conditionalFormatting sqref="G56:G59">
    <cfRule type="cellIs" dxfId="89" priority="25" operator="equal">
      <formula>0</formula>
    </cfRule>
  </conditionalFormatting>
  <conditionalFormatting sqref="F57 I57:J57">
    <cfRule type="cellIs" dxfId="88" priority="24" operator="equal">
      <formula>0</formula>
    </cfRule>
  </conditionalFormatting>
  <conditionalFormatting sqref="H57 K57:P57">
    <cfRule type="cellIs" dxfId="87" priority="23" operator="equal">
      <formula>0</formula>
    </cfRule>
  </conditionalFormatting>
  <conditionalFormatting sqref="F56 I56:J56">
    <cfRule type="cellIs" dxfId="86" priority="22" operator="equal">
      <formula>0</formula>
    </cfRule>
  </conditionalFormatting>
  <conditionalFormatting sqref="H56 K56:P56">
    <cfRule type="cellIs" dxfId="85" priority="21" operator="equal">
      <formula>0</formula>
    </cfRule>
  </conditionalFormatting>
  <conditionalFormatting sqref="F58 I58:J58">
    <cfRule type="cellIs" dxfId="84" priority="20" operator="equal">
      <formula>0</formula>
    </cfRule>
  </conditionalFormatting>
  <conditionalFormatting sqref="H58 K58:P58">
    <cfRule type="cellIs" dxfId="83" priority="19" operator="equal">
      <formula>0</formula>
    </cfRule>
  </conditionalFormatting>
  <conditionalFormatting sqref="F59 I59:J59">
    <cfRule type="cellIs" dxfId="82" priority="18" operator="equal">
      <formula>0</formula>
    </cfRule>
  </conditionalFormatting>
  <conditionalFormatting sqref="H59 K59:P59">
    <cfRule type="cellIs" dxfId="81" priority="17" operator="equal">
      <formula>0</formula>
    </cfRule>
  </conditionalFormatting>
  <conditionalFormatting sqref="G60">
    <cfRule type="cellIs" dxfId="80" priority="16" operator="equal">
      <formula>0</formula>
    </cfRule>
  </conditionalFormatting>
  <conditionalFormatting sqref="F60 I60:J60">
    <cfRule type="cellIs" dxfId="79" priority="15" operator="equal">
      <formula>0</formula>
    </cfRule>
  </conditionalFormatting>
  <conditionalFormatting sqref="H60 K60:P60">
    <cfRule type="cellIs" dxfId="78" priority="14" operator="equal">
      <formula>0</formula>
    </cfRule>
  </conditionalFormatting>
  <conditionalFormatting sqref="G62:G66">
    <cfRule type="cellIs" dxfId="77" priority="13" operator="equal">
      <formula>0</formula>
    </cfRule>
  </conditionalFormatting>
  <conditionalFormatting sqref="I62:J62 F62">
    <cfRule type="cellIs" dxfId="76" priority="12" operator="equal">
      <formula>0</formula>
    </cfRule>
  </conditionalFormatting>
  <conditionalFormatting sqref="H62 K62:P62">
    <cfRule type="cellIs" dxfId="75" priority="11" operator="equal">
      <formula>0</formula>
    </cfRule>
  </conditionalFormatting>
  <conditionalFormatting sqref="F63:F66 I63:J66">
    <cfRule type="cellIs" dxfId="74" priority="10" operator="equal">
      <formula>0</formula>
    </cfRule>
  </conditionalFormatting>
  <conditionalFormatting sqref="H63:H66 K63:P66">
    <cfRule type="cellIs" dxfId="73" priority="9" operator="equal">
      <formula>0</formula>
    </cfRule>
  </conditionalFormatting>
  <conditionalFormatting sqref="G67">
    <cfRule type="cellIs" dxfId="72" priority="8" operator="equal">
      <formula>0</formula>
    </cfRule>
  </conditionalFormatting>
  <conditionalFormatting sqref="F67 I67:J67">
    <cfRule type="cellIs" dxfId="71" priority="7" operator="equal">
      <formula>0</formula>
    </cfRule>
  </conditionalFormatting>
  <conditionalFormatting sqref="H67 K67:P67">
    <cfRule type="cellIs" dxfId="70" priority="6" operator="equal">
      <formula>0</formula>
    </cfRule>
  </conditionalFormatting>
  <conditionalFormatting sqref="I70:J70 F70">
    <cfRule type="cellIs" dxfId="69" priority="2" operator="equal">
      <formula>0</formula>
    </cfRule>
  </conditionalFormatting>
  <conditionalFormatting sqref="H70 K70:P70">
    <cfRule type="cellIs" dxfId="68" priority="1" operator="equal">
      <formula>0</formula>
    </cfRule>
  </conditionalFormatting>
  <conditionalFormatting sqref="G68:G70">
    <cfRule type="cellIs" dxfId="67" priority="5" operator="equal">
      <formula>0</formula>
    </cfRule>
  </conditionalFormatting>
  <conditionalFormatting sqref="I68:J69 F68:F69">
    <cfRule type="cellIs" dxfId="66" priority="4" operator="equal">
      <formula>0</formula>
    </cfRule>
  </conditionalFormatting>
  <conditionalFormatting sqref="H68:H69 K68:P69">
    <cfRule type="cellIs" dxfId="65" priority="3" operator="equal">
      <formula>0</formula>
    </cfRule>
  </conditionalFormatting>
  <pageMargins left="0.7" right="0.7" top="0.75" bottom="0.75" header="0.3" footer="0.3"/>
  <pageSetup paperSize="9" scale="93" orientation="landscape" r:id="rId1"/>
  <colBreaks count="1" manualBreakCount="1">
    <brk id="16" max="81"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60" operator="containsText" id="{2D0CDF8B-2F1B-495C-9239-016F382A836F}">
            <xm:f>NOT(ISERROR(SEARCH("Tāme sastādīta ____. gada ___. ______________",A77)))</xm:f>
            <xm:f>"Tāme sastādīta ____. gada ___. ______________"</xm:f>
            <x14:dxf>
              <font>
                <color auto="1"/>
              </font>
              <fill>
                <patternFill>
                  <bgColor rgb="FFC6EFCE"/>
                </patternFill>
              </fill>
            </x14:dxf>
          </x14:cfRule>
          <xm:sqref>A77</xm:sqref>
        </x14:conditionalFormatting>
        <x14:conditionalFormatting xmlns:xm="http://schemas.microsoft.com/office/excel/2006/main">
          <x14:cfRule type="containsText" priority="259" operator="containsText" id="{77E5F02D-32CA-464A-81C4-0D6194352788}">
            <xm:f>NOT(ISERROR(SEARCH("Sertifikāta Nr. _________________________________",A82)))</xm:f>
            <xm:f>"Sertifikāta Nr. _________________________________"</xm:f>
            <x14:dxf>
              <font>
                <color auto="1"/>
              </font>
              <fill>
                <patternFill>
                  <bgColor rgb="FFC6EFCE"/>
                </patternFill>
              </fill>
            </x14:dxf>
          </x14:cfRule>
          <xm:sqref>A82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X45"/>
  <sheetViews>
    <sheetView zoomScaleNormal="100" zoomScaleSheetLayoutView="100" workbookViewId="0">
      <selection activeCell="V27" sqref="V27"/>
    </sheetView>
  </sheetViews>
  <sheetFormatPr defaultColWidth="9.140625" defaultRowHeight="11.25" x14ac:dyDescent="0.2"/>
  <cols>
    <col min="1" max="1" width="4.5703125" style="87" customWidth="1"/>
    <col min="2" max="2" width="5.28515625" style="87" customWidth="1"/>
    <col min="3" max="3" width="38.42578125" style="87" customWidth="1"/>
    <col min="4" max="4" width="5.85546875" style="87" customWidth="1"/>
    <col min="5" max="5" width="8.7109375" style="87" customWidth="1"/>
    <col min="6" max="6" width="5.42578125" style="87" customWidth="1"/>
    <col min="7" max="7" width="4.85546875" style="87" customWidth="1"/>
    <col min="8" max="10" width="6.7109375" style="87" customWidth="1"/>
    <col min="11" max="11" width="7" style="87" customWidth="1"/>
    <col min="12" max="13" width="7.7109375" style="87" customWidth="1"/>
    <col min="14" max="14" width="10" style="87" customWidth="1"/>
    <col min="15" max="15" width="7.7109375" style="87" customWidth="1"/>
    <col min="16" max="16" width="9" style="87" customWidth="1"/>
    <col min="17" max="16384" width="9.140625" style="87"/>
  </cols>
  <sheetData>
    <row r="1" spans="1:21" x14ac:dyDescent="0.2">
      <c r="A1" s="90"/>
      <c r="B1" s="90"/>
      <c r="C1" s="92" t="s">
        <v>38</v>
      </c>
      <c r="D1" s="109">
        <v>13</v>
      </c>
      <c r="E1" s="90"/>
      <c r="F1" s="90"/>
      <c r="G1" s="90"/>
      <c r="H1" s="90"/>
      <c r="I1" s="90"/>
      <c r="J1" s="90"/>
      <c r="N1" s="91"/>
      <c r="O1" s="92"/>
      <c r="P1" s="93"/>
    </row>
    <row r="2" spans="1:21" x14ac:dyDescent="0.2">
      <c r="A2" s="94"/>
      <c r="B2" s="94"/>
      <c r="C2" s="426" t="s">
        <v>366</v>
      </c>
      <c r="D2" s="426"/>
      <c r="E2" s="426"/>
      <c r="F2" s="426"/>
      <c r="G2" s="426"/>
      <c r="H2" s="426"/>
      <c r="I2" s="426"/>
      <c r="J2" s="94"/>
    </row>
    <row r="3" spans="1:21" x14ac:dyDescent="0.2">
      <c r="A3" s="95"/>
      <c r="B3" s="95"/>
      <c r="C3" s="407" t="s">
        <v>17</v>
      </c>
      <c r="D3" s="407"/>
      <c r="E3" s="407"/>
      <c r="F3" s="407"/>
      <c r="G3" s="407"/>
      <c r="H3" s="407"/>
      <c r="I3" s="407"/>
      <c r="J3" s="95"/>
    </row>
    <row r="4" spans="1:21" x14ac:dyDescent="0.2">
      <c r="A4" s="95"/>
      <c r="B4" s="95"/>
      <c r="C4" s="427" t="s">
        <v>52</v>
      </c>
      <c r="D4" s="427"/>
      <c r="E4" s="427"/>
      <c r="F4" s="427"/>
      <c r="G4" s="427"/>
      <c r="H4" s="427"/>
      <c r="I4" s="427"/>
      <c r="J4" s="95"/>
    </row>
    <row r="5" spans="1:21" x14ac:dyDescent="0.2">
      <c r="A5" s="90"/>
      <c r="B5" s="90"/>
      <c r="C5" s="92" t="s">
        <v>5</v>
      </c>
      <c r="D5" s="440" t="str">
        <f>'[1]Kops a'!D6</f>
        <v>Daudzdzīvokļu dzīvojamās ēkas energoefektivitātes paaugstināšana</v>
      </c>
      <c r="E5" s="440"/>
      <c r="F5" s="440"/>
      <c r="G5" s="440"/>
      <c r="H5" s="440"/>
      <c r="I5" s="440"/>
      <c r="J5" s="440"/>
      <c r="K5" s="440"/>
      <c r="L5" s="440"/>
      <c r="M5" s="89"/>
      <c r="N5" s="89"/>
      <c r="O5" s="89"/>
      <c r="P5" s="89"/>
    </row>
    <row r="6" spans="1:21" x14ac:dyDescent="0.2">
      <c r="A6" s="90"/>
      <c r="B6" s="90"/>
      <c r="C6" s="92" t="s">
        <v>6</v>
      </c>
      <c r="D6" s="440" t="str">
        <f>'[1]Kops a'!D7</f>
        <v>Daudzdzīvokļu dzīvojamās ēkas energoefektivitātes paaugstināšana</v>
      </c>
      <c r="E6" s="440"/>
      <c r="F6" s="440"/>
      <c r="G6" s="440"/>
      <c r="H6" s="440"/>
      <c r="I6" s="440"/>
      <c r="J6" s="440"/>
      <c r="K6" s="440"/>
      <c r="L6" s="440"/>
      <c r="M6" s="89"/>
      <c r="N6" s="89"/>
      <c r="O6" s="89"/>
      <c r="P6" s="89"/>
    </row>
    <row r="7" spans="1:21" x14ac:dyDescent="0.2">
      <c r="A7" s="90"/>
      <c r="B7" s="90"/>
      <c r="C7" s="92" t="s">
        <v>7</v>
      </c>
      <c r="D7" s="440" t="str">
        <f>'Kopt a'!B15</f>
        <v>Zeiferta iela 1, Olaine, Olaines novads, LV-2114</v>
      </c>
      <c r="E7" s="440"/>
      <c r="F7" s="440"/>
      <c r="G7" s="440"/>
      <c r="H7" s="440"/>
      <c r="I7" s="440"/>
      <c r="J7" s="440"/>
      <c r="K7" s="440"/>
      <c r="L7" s="440"/>
      <c r="M7" s="89"/>
      <c r="N7" s="89"/>
      <c r="O7" s="89"/>
      <c r="P7" s="89"/>
    </row>
    <row r="8" spans="1:21" x14ac:dyDescent="0.2">
      <c r="A8" s="90"/>
      <c r="B8" s="90"/>
      <c r="C8" s="285" t="s">
        <v>20</v>
      </c>
      <c r="D8" s="440" t="str">
        <f>'Kopt a'!B16</f>
        <v>Iepirkums Nr. AS OŪS 2022/04_E</v>
      </c>
      <c r="E8" s="440"/>
      <c r="F8" s="440"/>
      <c r="G8" s="440"/>
      <c r="H8" s="440"/>
      <c r="I8" s="440"/>
      <c r="J8" s="440"/>
      <c r="K8" s="440"/>
      <c r="L8" s="440"/>
      <c r="M8" s="89"/>
      <c r="N8" s="89"/>
      <c r="O8" s="89"/>
      <c r="P8" s="89"/>
    </row>
    <row r="9" spans="1:21" ht="11.25" customHeight="1" x14ac:dyDescent="0.2">
      <c r="A9" s="428" t="s">
        <v>410</v>
      </c>
      <c r="B9" s="428"/>
      <c r="C9" s="428"/>
      <c r="D9" s="428"/>
      <c r="E9" s="428"/>
      <c r="F9" s="428"/>
      <c r="G9" s="96"/>
      <c r="H9" s="96"/>
      <c r="I9" s="96"/>
      <c r="J9" s="432" t="s">
        <v>39</v>
      </c>
      <c r="K9" s="432"/>
      <c r="L9" s="432"/>
      <c r="M9" s="432"/>
      <c r="N9" s="439">
        <f>P33</f>
        <v>0</v>
      </c>
      <c r="O9" s="439"/>
      <c r="P9" s="96"/>
    </row>
    <row r="10" spans="1:21" x14ac:dyDescent="0.2">
      <c r="A10" s="97"/>
      <c r="B10" s="98"/>
      <c r="C10" s="285"/>
      <c r="D10" s="90"/>
      <c r="E10" s="90"/>
      <c r="F10" s="90"/>
      <c r="G10" s="90"/>
      <c r="H10" s="90"/>
      <c r="I10" s="90"/>
      <c r="J10" s="90"/>
      <c r="K10" s="90"/>
      <c r="L10" s="94"/>
      <c r="M10" s="94"/>
      <c r="O10" s="122"/>
      <c r="P10" s="121" t="str">
        <f>A39</f>
        <v>Tāme sastādīta __ . gada__.__________</v>
      </c>
    </row>
    <row r="11" spans="1:21" ht="12" thickBot="1" x14ac:dyDescent="0.25">
      <c r="A11" s="97"/>
      <c r="B11" s="98"/>
      <c r="C11" s="285"/>
      <c r="D11" s="90"/>
      <c r="E11" s="90"/>
      <c r="F11" s="90"/>
      <c r="G11" s="90"/>
      <c r="H11" s="90"/>
      <c r="I11" s="90"/>
      <c r="J11" s="90"/>
      <c r="K11" s="90"/>
      <c r="L11" s="99"/>
      <c r="M11" s="99"/>
      <c r="N11" s="100"/>
      <c r="O11" s="91"/>
      <c r="P11" s="90"/>
    </row>
    <row r="12" spans="1:21"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1" ht="126.75" customHeight="1" thickBot="1" x14ac:dyDescent="0.25">
      <c r="A13" s="433"/>
      <c r="B13" s="435"/>
      <c r="C13" s="436"/>
      <c r="D13" s="438"/>
      <c r="E13" s="418"/>
      <c r="F13" s="286" t="s">
        <v>46</v>
      </c>
      <c r="G13" s="287" t="s">
        <v>47</v>
      </c>
      <c r="H13" s="287" t="s">
        <v>48</v>
      </c>
      <c r="I13" s="287" t="s">
        <v>49</v>
      </c>
      <c r="J13" s="287" t="s">
        <v>50</v>
      </c>
      <c r="K13" s="112" t="s">
        <v>51</v>
      </c>
      <c r="L13" s="286" t="s">
        <v>46</v>
      </c>
      <c r="M13" s="287" t="s">
        <v>48</v>
      </c>
      <c r="N13" s="287" t="s">
        <v>49</v>
      </c>
      <c r="O13" s="287" t="s">
        <v>50</v>
      </c>
      <c r="P13" s="112" t="s">
        <v>51</v>
      </c>
    </row>
    <row r="14" spans="1:21" ht="15" customHeight="1" x14ac:dyDescent="0.2">
      <c r="A14" s="147"/>
      <c r="B14" s="464" t="s">
        <v>82</v>
      </c>
      <c r="C14" s="253" t="s">
        <v>368</v>
      </c>
      <c r="D14" s="288"/>
      <c r="E14" s="289"/>
      <c r="F14" s="259"/>
      <c r="G14" s="140"/>
      <c r="H14" s="140">
        <f>ROUND(F14*G14,2)</f>
        <v>0</v>
      </c>
      <c r="I14" s="140"/>
      <c r="J14" s="140"/>
      <c r="K14" s="141">
        <f>SUM(H14:J14)</f>
        <v>0</v>
      </c>
      <c r="L14" s="139">
        <f>ROUND(E14*F14,2)</f>
        <v>0</v>
      </c>
      <c r="M14" s="140">
        <f>ROUND(H14*E14,2)</f>
        <v>0</v>
      </c>
      <c r="N14" s="140">
        <f>ROUND(I14*E14,2)</f>
        <v>0</v>
      </c>
      <c r="O14" s="140">
        <f>ROUND(J14*E14,2)</f>
        <v>0</v>
      </c>
      <c r="P14" s="141">
        <f>SUM(M14:O14)</f>
        <v>0</v>
      </c>
    </row>
    <row r="15" spans="1:21" ht="23.45" customHeight="1" x14ac:dyDescent="0.2">
      <c r="A15" s="113">
        <v>1</v>
      </c>
      <c r="B15" s="465"/>
      <c r="C15" s="250" t="s">
        <v>369</v>
      </c>
      <c r="D15" s="288" t="s">
        <v>84</v>
      </c>
      <c r="E15" s="361">
        <v>26.400000000000002</v>
      </c>
      <c r="F15" s="295"/>
      <c r="G15" s="296"/>
      <c r="H15" s="105">
        <f t="shared" ref="H15" si="0">ROUND(F15*G15,2)</f>
        <v>0</v>
      </c>
      <c r="I15" s="296"/>
      <c r="J15" s="296"/>
      <c r="K15" s="106">
        <f t="shared" ref="K15" si="1">SUM(H15:J15)</f>
        <v>0</v>
      </c>
      <c r="L15" s="107">
        <f t="shared" ref="L15" si="2">ROUND(E15*F15,2)</f>
        <v>0</v>
      </c>
      <c r="M15" s="105">
        <f t="shared" ref="M15" si="3">ROUND(H15*E15,2)</f>
        <v>0</v>
      </c>
      <c r="N15" s="105">
        <f t="shared" ref="N15" si="4">ROUND(I15*E15,2)</f>
        <v>0</v>
      </c>
      <c r="O15" s="105">
        <f t="shared" ref="O15" si="5">ROUND(J15*E15,2)</f>
        <v>0</v>
      </c>
      <c r="P15" s="106">
        <f t="shared" ref="P15" si="6">SUM(M15:O15)</f>
        <v>0</v>
      </c>
      <c r="R15" s="416"/>
      <c r="S15" s="416"/>
      <c r="T15" s="416"/>
      <c r="U15" s="416"/>
    </row>
    <row r="16" spans="1:21" ht="23.45" customHeight="1" x14ac:dyDescent="0.2">
      <c r="A16" s="113">
        <v>2</v>
      </c>
      <c r="B16" s="465"/>
      <c r="C16" s="250" t="s">
        <v>370</v>
      </c>
      <c r="D16" s="288" t="s">
        <v>84</v>
      </c>
      <c r="E16" s="361">
        <v>68.399999999999991</v>
      </c>
      <c r="F16" s="295"/>
      <c r="G16" s="296"/>
      <c r="H16" s="105">
        <f t="shared" ref="H16:H19" si="7">ROUND(F16*G16,2)</f>
        <v>0</v>
      </c>
      <c r="I16" s="296"/>
      <c r="J16" s="296"/>
      <c r="K16" s="106">
        <f t="shared" ref="K16:K19" si="8">SUM(H16:J16)</f>
        <v>0</v>
      </c>
      <c r="L16" s="107">
        <f t="shared" ref="L16:L19" si="9">ROUND(E16*F16,2)</f>
        <v>0</v>
      </c>
      <c r="M16" s="105">
        <f t="shared" ref="M16:M19" si="10">ROUND(H16*E16,2)</f>
        <v>0</v>
      </c>
      <c r="N16" s="105">
        <f t="shared" ref="N16:N19" si="11">ROUND(I16*E16,2)</f>
        <v>0</v>
      </c>
      <c r="O16" s="105">
        <f t="shared" ref="O16:O19" si="12">ROUND(J16*E16,2)</f>
        <v>0</v>
      </c>
      <c r="P16" s="106">
        <f t="shared" ref="P16:P19" si="13">SUM(M16:O16)</f>
        <v>0</v>
      </c>
    </row>
    <row r="17" spans="1:16" ht="23.45" customHeight="1" x14ac:dyDescent="0.2">
      <c r="A17" s="113">
        <v>3</v>
      </c>
      <c r="B17" s="465"/>
      <c r="C17" s="250" t="s">
        <v>371</v>
      </c>
      <c r="D17" s="288" t="s">
        <v>83</v>
      </c>
      <c r="E17" s="361">
        <v>3</v>
      </c>
      <c r="F17" s="295"/>
      <c r="G17" s="296"/>
      <c r="H17" s="105">
        <f t="shared" si="7"/>
        <v>0</v>
      </c>
      <c r="I17" s="296"/>
      <c r="J17" s="296"/>
      <c r="K17" s="106">
        <f t="shared" si="8"/>
        <v>0</v>
      </c>
      <c r="L17" s="107">
        <f t="shared" si="9"/>
        <v>0</v>
      </c>
      <c r="M17" s="105">
        <f t="shared" si="10"/>
        <v>0</v>
      </c>
      <c r="N17" s="105">
        <f t="shared" si="11"/>
        <v>0</v>
      </c>
      <c r="O17" s="105">
        <f t="shared" si="12"/>
        <v>0</v>
      </c>
      <c r="P17" s="106">
        <f t="shared" si="13"/>
        <v>0</v>
      </c>
    </row>
    <row r="18" spans="1:16" ht="23.45" customHeight="1" x14ac:dyDescent="0.2">
      <c r="A18" s="113">
        <v>4</v>
      </c>
      <c r="B18" s="465"/>
      <c r="C18" s="250" t="s">
        <v>372</v>
      </c>
      <c r="D18" s="288" t="s">
        <v>83</v>
      </c>
      <c r="E18" s="361">
        <v>11</v>
      </c>
      <c r="F18" s="295"/>
      <c r="G18" s="296"/>
      <c r="H18" s="105">
        <f t="shared" si="7"/>
        <v>0</v>
      </c>
      <c r="I18" s="296"/>
      <c r="J18" s="296"/>
      <c r="K18" s="106">
        <f t="shared" si="8"/>
        <v>0</v>
      </c>
      <c r="L18" s="107">
        <f t="shared" si="9"/>
        <v>0</v>
      </c>
      <c r="M18" s="105">
        <f t="shared" si="10"/>
        <v>0</v>
      </c>
      <c r="N18" s="105">
        <f t="shared" si="11"/>
        <v>0</v>
      </c>
      <c r="O18" s="105">
        <f t="shared" si="12"/>
        <v>0</v>
      </c>
      <c r="P18" s="106">
        <f t="shared" si="13"/>
        <v>0</v>
      </c>
    </row>
    <row r="19" spans="1:16" ht="23.45" customHeight="1" x14ac:dyDescent="0.2">
      <c r="A19" s="113">
        <v>5</v>
      </c>
      <c r="B19" s="465"/>
      <c r="C19" s="301" t="s">
        <v>373</v>
      </c>
      <c r="D19" s="288" t="s">
        <v>85</v>
      </c>
      <c r="E19" s="361">
        <v>3</v>
      </c>
      <c r="F19" s="295"/>
      <c r="G19" s="296"/>
      <c r="H19" s="105">
        <f t="shared" si="7"/>
        <v>0</v>
      </c>
      <c r="I19" s="296"/>
      <c r="J19" s="296"/>
      <c r="K19" s="106">
        <f t="shared" si="8"/>
        <v>0</v>
      </c>
      <c r="L19" s="107">
        <f t="shared" si="9"/>
        <v>0</v>
      </c>
      <c r="M19" s="105">
        <f t="shared" si="10"/>
        <v>0</v>
      </c>
      <c r="N19" s="105">
        <f t="shared" si="11"/>
        <v>0</v>
      </c>
      <c r="O19" s="105">
        <f t="shared" si="12"/>
        <v>0</v>
      </c>
      <c r="P19" s="106">
        <f t="shared" si="13"/>
        <v>0</v>
      </c>
    </row>
    <row r="20" spans="1:16" ht="23.45" customHeight="1" x14ac:dyDescent="0.2">
      <c r="A20" s="113">
        <v>6</v>
      </c>
      <c r="B20" s="465"/>
      <c r="C20" s="253" t="s">
        <v>374</v>
      </c>
      <c r="D20" s="288"/>
      <c r="E20" s="361"/>
      <c r="F20" s="227"/>
      <c r="G20" s="208"/>
      <c r="H20" s="105"/>
      <c r="I20" s="208"/>
      <c r="J20" s="208"/>
      <c r="K20" s="106"/>
      <c r="L20" s="107"/>
      <c r="M20" s="105"/>
      <c r="N20" s="105"/>
      <c r="O20" s="105"/>
      <c r="P20" s="106"/>
    </row>
    <row r="21" spans="1:16" ht="23.45" customHeight="1" x14ac:dyDescent="0.2">
      <c r="A21" s="113">
        <v>7</v>
      </c>
      <c r="B21" s="465"/>
      <c r="C21" s="250" t="s">
        <v>370</v>
      </c>
      <c r="D21" s="288" t="s">
        <v>84</v>
      </c>
      <c r="E21" s="361">
        <v>217.8</v>
      </c>
      <c r="F21" s="295"/>
      <c r="G21" s="296"/>
      <c r="H21" s="105">
        <f t="shared" ref="H21:H24" si="14">ROUND(F21*G21,2)</f>
        <v>0</v>
      </c>
      <c r="I21" s="296"/>
      <c r="J21" s="296"/>
      <c r="K21" s="106">
        <f t="shared" ref="K21:K24" si="15">SUM(H21:J21)</f>
        <v>0</v>
      </c>
      <c r="L21" s="107">
        <f t="shared" ref="L21:L24" si="16">ROUND(E21*F21,2)</f>
        <v>0</v>
      </c>
      <c r="M21" s="105">
        <f t="shared" ref="M21:M24" si="17">ROUND(H21*E21,2)</f>
        <v>0</v>
      </c>
      <c r="N21" s="105">
        <f t="shared" ref="N21:N24" si="18">ROUND(I21*E21,2)</f>
        <v>0</v>
      </c>
      <c r="O21" s="105">
        <f t="shared" ref="O21:O24" si="19">ROUND(J21*E21,2)</f>
        <v>0</v>
      </c>
      <c r="P21" s="106">
        <f t="shared" ref="P21:P24" si="20">SUM(M21:O21)</f>
        <v>0</v>
      </c>
    </row>
    <row r="22" spans="1:16" ht="23.45" customHeight="1" x14ac:dyDescent="0.2">
      <c r="A22" s="113">
        <v>8</v>
      </c>
      <c r="B22" s="465"/>
      <c r="C22" s="301" t="s">
        <v>375</v>
      </c>
      <c r="D22" s="288" t="s">
        <v>83</v>
      </c>
      <c r="E22" s="361">
        <v>55</v>
      </c>
      <c r="F22" s="295"/>
      <c r="G22" s="296"/>
      <c r="H22" s="105">
        <f t="shared" si="14"/>
        <v>0</v>
      </c>
      <c r="I22" s="296"/>
      <c r="J22" s="296"/>
      <c r="K22" s="106">
        <f t="shared" si="15"/>
        <v>0</v>
      </c>
      <c r="L22" s="107">
        <f t="shared" si="16"/>
        <v>0</v>
      </c>
      <c r="M22" s="105">
        <f t="shared" si="17"/>
        <v>0</v>
      </c>
      <c r="N22" s="105">
        <f t="shared" si="18"/>
        <v>0</v>
      </c>
      <c r="O22" s="105">
        <f t="shared" si="19"/>
        <v>0</v>
      </c>
      <c r="P22" s="106">
        <f t="shared" si="20"/>
        <v>0</v>
      </c>
    </row>
    <row r="23" spans="1:16" ht="23.45" customHeight="1" x14ac:dyDescent="0.2">
      <c r="A23" s="113">
        <v>9</v>
      </c>
      <c r="B23" s="465"/>
      <c r="C23" s="250" t="s">
        <v>376</v>
      </c>
      <c r="D23" s="288" t="s">
        <v>85</v>
      </c>
      <c r="E23" s="361">
        <v>55</v>
      </c>
      <c r="F23" s="295"/>
      <c r="G23" s="296"/>
      <c r="H23" s="105">
        <f t="shared" si="14"/>
        <v>0</v>
      </c>
      <c r="I23" s="296"/>
      <c r="J23" s="296"/>
      <c r="K23" s="106">
        <f t="shared" si="15"/>
        <v>0</v>
      </c>
      <c r="L23" s="107">
        <f t="shared" si="16"/>
        <v>0</v>
      </c>
      <c r="M23" s="105">
        <f t="shared" si="17"/>
        <v>0</v>
      </c>
      <c r="N23" s="105">
        <f t="shared" si="18"/>
        <v>0</v>
      </c>
      <c r="O23" s="105">
        <f t="shared" si="19"/>
        <v>0</v>
      </c>
      <c r="P23" s="106">
        <f t="shared" si="20"/>
        <v>0</v>
      </c>
    </row>
    <row r="24" spans="1:16" ht="23.45" customHeight="1" x14ac:dyDescent="0.2">
      <c r="A24" s="113">
        <v>10</v>
      </c>
      <c r="B24" s="465"/>
      <c r="C24" s="301" t="s">
        <v>377</v>
      </c>
      <c r="D24" s="288" t="s">
        <v>85</v>
      </c>
      <c r="E24" s="361">
        <v>11</v>
      </c>
      <c r="F24" s="295"/>
      <c r="G24" s="296"/>
      <c r="H24" s="105">
        <f t="shared" si="14"/>
        <v>0</v>
      </c>
      <c r="I24" s="296"/>
      <c r="J24" s="296"/>
      <c r="K24" s="106">
        <f t="shared" si="15"/>
        <v>0</v>
      </c>
      <c r="L24" s="107">
        <f t="shared" si="16"/>
        <v>0</v>
      </c>
      <c r="M24" s="105">
        <f t="shared" si="17"/>
        <v>0</v>
      </c>
      <c r="N24" s="105">
        <f t="shared" si="18"/>
        <v>0</v>
      </c>
      <c r="O24" s="105">
        <f t="shared" si="19"/>
        <v>0</v>
      </c>
      <c r="P24" s="106">
        <f t="shared" si="20"/>
        <v>0</v>
      </c>
    </row>
    <row r="25" spans="1:16" ht="26.25" customHeight="1" x14ac:dyDescent="0.2">
      <c r="A25" s="113">
        <v>11</v>
      </c>
      <c r="B25" s="465"/>
      <c r="C25" s="253" t="s">
        <v>73</v>
      </c>
      <c r="D25" s="288"/>
      <c r="E25" s="361"/>
      <c r="F25" s="227"/>
      <c r="G25" s="208"/>
      <c r="H25" s="105"/>
      <c r="I25" s="208"/>
      <c r="J25" s="208"/>
      <c r="K25" s="106"/>
      <c r="L25" s="107"/>
      <c r="M25" s="105"/>
      <c r="N25" s="105"/>
      <c r="O25" s="105"/>
      <c r="P25" s="106"/>
    </row>
    <row r="26" spans="1:16" ht="23.45" customHeight="1" x14ac:dyDescent="0.2">
      <c r="A26" s="113">
        <v>12</v>
      </c>
      <c r="B26" s="465"/>
      <c r="C26" s="250" t="s">
        <v>378</v>
      </c>
      <c r="D26" s="288" t="s">
        <v>85</v>
      </c>
      <c r="E26" s="361">
        <v>11</v>
      </c>
      <c r="F26" s="295"/>
      <c r="G26" s="296"/>
      <c r="H26" s="105">
        <f t="shared" ref="H26:H32" si="21">ROUND(F26*G26,2)</f>
        <v>0</v>
      </c>
      <c r="I26" s="296"/>
      <c r="J26" s="296"/>
      <c r="K26" s="106">
        <f t="shared" ref="K26:K29" si="22">SUM(H26:J26)</f>
        <v>0</v>
      </c>
      <c r="L26" s="107">
        <f t="shared" ref="L26:L32" si="23">ROUND(E26*F26,2)</f>
        <v>0</v>
      </c>
      <c r="M26" s="105">
        <f t="shared" ref="M26:M32" si="24">ROUND(H26*E26,2)</f>
        <v>0</v>
      </c>
      <c r="N26" s="105">
        <f t="shared" ref="N26:N32" si="25">ROUND(I26*E26,2)</f>
        <v>0</v>
      </c>
      <c r="O26" s="105">
        <f t="shared" ref="O26:O32" si="26">ROUND(J26*E26,2)</f>
        <v>0</v>
      </c>
      <c r="P26" s="106">
        <f t="shared" ref="P26:P32" si="27">SUM(M26:O26)</f>
        <v>0</v>
      </c>
    </row>
    <row r="27" spans="1:16" ht="23.45" customHeight="1" x14ac:dyDescent="0.2">
      <c r="A27" s="113">
        <v>13</v>
      </c>
      <c r="B27" s="465"/>
      <c r="C27" s="301" t="s">
        <v>79</v>
      </c>
      <c r="D27" s="288" t="s">
        <v>85</v>
      </c>
      <c r="E27" s="362">
        <v>1</v>
      </c>
      <c r="F27" s="295"/>
      <c r="G27" s="296"/>
      <c r="H27" s="105">
        <f t="shared" si="21"/>
        <v>0</v>
      </c>
      <c r="I27" s="296"/>
      <c r="J27" s="296"/>
      <c r="K27" s="106">
        <f t="shared" si="22"/>
        <v>0</v>
      </c>
      <c r="L27" s="107">
        <f t="shared" si="23"/>
        <v>0</v>
      </c>
      <c r="M27" s="105">
        <f t="shared" si="24"/>
        <v>0</v>
      </c>
      <c r="N27" s="105">
        <f t="shared" si="25"/>
        <v>0</v>
      </c>
      <c r="O27" s="105">
        <f t="shared" si="26"/>
        <v>0</v>
      </c>
      <c r="P27" s="106">
        <f t="shared" si="27"/>
        <v>0</v>
      </c>
    </row>
    <row r="28" spans="1:16" ht="23.45" customHeight="1" x14ac:dyDescent="0.2">
      <c r="A28" s="113">
        <v>14</v>
      </c>
      <c r="B28" s="465"/>
      <c r="C28" s="250" t="s">
        <v>362</v>
      </c>
      <c r="D28" s="288" t="s">
        <v>85</v>
      </c>
      <c r="E28" s="362">
        <v>1</v>
      </c>
      <c r="F28" s="295"/>
      <c r="G28" s="296"/>
      <c r="H28" s="105">
        <f t="shared" si="21"/>
        <v>0</v>
      </c>
      <c r="I28" s="296"/>
      <c r="J28" s="296"/>
      <c r="K28" s="106">
        <f t="shared" si="22"/>
        <v>0</v>
      </c>
      <c r="L28" s="107">
        <f t="shared" si="23"/>
        <v>0</v>
      </c>
      <c r="M28" s="105">
        <f t="shared" si="24"/>
        <v>0</v>
      </c>
      <c r="N28" s="105">
        <f t="shared" si="25"/>
        <v>0</v>
      </c>
      <c r="O28" s="105">
        <f t="shared" si="26"/>
        <v>0</v>
      </c>
      <c r="P28" s="106">
        <f t="shared" si="27"/>
        <v>0</v>
      </c>
    </row>
    <row r="29" spans="1:16" ht="23.45" customHeight="1" x14ac:dyDescent="0.2">
      <c r="A29" s="113">
        <v>15</v>
      </c>
      <c r="B29" s="465"/>
      <c r="C29" s="250" t="s">
        <v>379</v>
      </c>
      <c r="D29" s="288" t="s">
        <v>380</v>
      </c>
      <c r="E29" s="362">
        <v>55</v>
      </c>
      <c r="F29" s="295"/>
      <c r="G29" s="296"/>
      <c r="H29" s="105">
        <f t="shared" si="21"/>
        <v>0</v>
      </c>
      <c r="I29" s="296"/>
      <c r="J29" s="296"/>
      <c r="K29" s="106">
        <f t="shared" si="22"/>
        <v>0</v>
      </c>
      <c r="L29" s="107">
        <f t="shared" si="23"/>
        <v>0</v>
      </c>
      <c r="M29" s="105">
        <f t="shared" si="24"/>
        <v>0</v>
      </c>
      <c r="N29" s="105">
        <f t="shared" si="25"/>
        <v>0</v>
      </c>
      <c r="O29" s="105">
        <f t="shared" si="26"/>
        <v>0</v>
      </c>
      <c r="P29" s="106">
        <f t="shared" si="27"/>
        <v>0</v>
      </c>
    </row>
    <row r="30" spans="1:16" ht="23.45" customHeight="1" x14ac:dyDescent="0.2">
      <c r="A30" s="113">
        <v>16</v>
      </c>
      <c r="B30" s="465"/>
      <c r="C30" s="301" t="s">
        <v>381</v>
      </c>
      <c r="D30" s="299" t="s">
        <v>99</v>
      </c>
      <c r="E30" s="294">
        <v>82.5</v>
      </c>
      <c r="F30" s="295"/>
      <c r="G30" s="296"/>
      <c r="H30" s="105">
        <f t="shared" si="21"/>
        <v>0</v>
      </c>
      <c r="I30" s="296"/>
      <c r="J30" s="296"/>
      <c r="K30" s="106">
        <f t="shared" ref="K30:K32" si="28">SUM(H30:J30)</f>
        <v>0</v>
      </c>
      <c r="L30" s="107">
        <f t="shared" si="23"/>
        <v>0</v>
      </c>
      <c r="M30" s="105">
        <f t="shared" si="24"/>
        <v>0</v>
      </c>
      <c r="N30" s="105">
        <f t="shared" si="25"/>
        <v>0</v>
      </c>
      <c r="O30" s="105">
        <f t="shared" si="26"/>
        <v>0</v>
      </c>
      <c r="P30" s="106">
        <f t="shared" si="27"/>
        <v>0</v>
      </c>
    </row>
    <row r="31" spans="1:16" ht="23.45" customHeight="1" x14ac:dyDescent="0.2">
      <c r="A31" s="113">
        <v>17</v>
      </c>
      <c r="B31" s="465"/>
      <c r="C31" s="301" t="s">
        <v>382</v>
      </c>
      <c r="D31" s="288" t="s">
        <v>85</v>
      </c>
      <c r="E31" s="362">
        <v>1</v>
      </c>
      <c r="F31" s="295"/>
      <c r="G31" s="296"/>
      <c r="H31" s="105">
        <f t="shared" si="21"/>
        <v>0</v>
      </c>
      <c r="I31" s="296"/>
      <c r="J31" s="296"/>
      <c r="K31" s="106">
        <f t="shared" si="28"/>
        <v>0</v>
      </c>
      <c r="L31" s="107">
        <f t="shared" si="23"/>
        <v>0</v>
      </c>
      <c r="M31" s="105">
        <f t="shared" si="24"/>
        <v>0</v>
      </c>
      <c r="N31" s="105">
        <f t="shared" si="25"/>
        <v>0</v>
      </c>
      <c r="O31" s="105">
        <f t="shared" si="26"/>
        <v>0</v>
      </c>
      <c r="P31" s="106">
        <f t="shared" si="27"/>
        <v>0</v>
      </c>
    </row>
    <row r="32" spans="1:16" ht="24.75" customHeight="1" thickBot="1" x14ac:dyDescent="0.25">
      <c r="A32" s="113">
        <v>18</v>
      </c>
      <c r="B32" s="465"/>
      <c r="C32" s="250" t="s">
        <v>365</v>
      </c>
      <c r="D32" s="288" t="s">
        <v>85</v>
      </c>
      <c r="E32" s="362">
        <v>1</v>
      </c>
      <c r="F32" s="302"/>
      <c r="G32" s="296"/>
      <c r="H32" s="303">
        <f t="shared" si="21"/>
        <v>0</v>
      </c>
      <c r="I32" s="304"/>
      <c r="J32" s="304"/>
      <c r="K32" s="305">
        <f t="shared" si="28"/>
        <v>0</v>
      </c>
      <c r="L32" s="107">
        <f t="shared" si="23"/>
        <v>0</v>
      </c>
      <c r="M32" s="105">
        <f t="shared" si="24"/>
        <v>0</v>
      </c>
      <c r="N32" s="105">
        <f t="shared" si="25"/>
        <v>0</v>
      </c>
      <c r="O32" s="105">
        <f t="shared" si="26"/>
        <v>0</v>
      </c>
      <c r="P32" s="106">
        <f t="shared" si="27"/>
        <v>0</v>
      </c>
    </row>
    <row r="33" spans="1:24" ht="12" thickBot="1" x14ac:dyDescent="0.25">
      <c r="A33" s="455" t="s">
        <v>383</v>
      </c>
      <c r="B33" s="456"/>
      <c r="C33" s="456"/>
      <c r="D33" s="456"/>
      <c r="E33" s="456"/>
      <c r="F33" s="456"/>
      <c r="G33" s="456"/>
      <c r="H33" s="456"/>
      <c r="I33" s="456"/>
      <c r="J33" s="456"/>
      <c r="K33" s="457"/>
      <c r="L33" s="118">
        <f>SUM(L14:L32)</f>
        <v>0</v>
      </c>
      <c r="M33" s="119">
        <f>SUM(M14:M32)</f>
        <v>0</v>
      </c>
      <c r="N33" s="119">
        <f>SUM(N14:N32)</f>
        <v>0</v>
      </c>
      <c r="O33" s="119">
        <f>SUM(O14:O32)</f>
        <v>0</v>
      </c>
      <c r="P33" s="120">
        <f>SUM(P14:P32)</f>
        <v>0</v>
      </c>
      <c r="Q33" s="72"/>
      <c r="R33" s="72"/>
      <c r="S33" s="72"/>
      <c r="T33" s="72"/>
      <c r="U33" s="72"/>
      <c r="V33" s="72"/>
      <c r="W33" s="72"/>
      <c r="X33" s="72"/>
    </row>
    <row r="34" spans="1:24" x14ac:dyDescent="0.2">
      <c r="A34" s="89"/>
      <c r="B34" s="89"/>
      <c r="C34" s="89"/>
      <c r="D34" s="89"/>
      <c r="E34" s="89"/>
      <c r="F34" s="89"/>
      <c r="G34" s="89"/>
      <c r="H34" s="89"/>
      <c r="I34" s="89"/>
      <c r="J34" s="89"/>
      <c r="K34" s="89"/>
      <c r="L34" s="89"/>
      <c r="M34" s="89"/>
      <c r="N34" s="89"/>
      <c r="O34" s="89"/>
      <c r="P34" s="89"/>
      <c r="Q34" s="72"/>
      <c r="R34" s="72"/>
      <c r="S34" s="72"/>
      <c r="T34" s="72"/>
      <c r="U34" s="72"/>
      <c r="V34" s="72"/>
      <c r="W34" s="72"/>
      <c r="X34" s="72"/>
    </row>
    <row r="35" spans="1:24" x14ac:dyDescent="0.2">
      <c r="A35" s="89"/>
      <c r="B35" s="89"/>
      <c r="C35" s="89"/>
      <c r="D35" s="89"/>
      <c r="E35" s="89"/>
      <c r="F35" s="89"/>
      <c r="G35" s="89"/>
      <c r="H35" s="89"/>
      <c r="I35" s="89"/>
      <c r="J35" s="89"/>
      <c r="K35" s="89"/>
      <c r="L35" s="89"/>
      <c r="M35" s="89"/>
      <c r="N35" s="89"/>
      <c r="O35" s="89"/>
      <c r="P35" s="89"/>
    </row>
    <row r="36" spans="1:24" x14ac:dyDescent="0.2">
      <c r="A36" s="87" t="s">
        <v>14</v>
      </c>
      <c r="B36" s="89"/>
      <c r="C36" s="467"/>
      <c r="D36" s="467"/>
      <c r="E36" s="467"/>
      <c r="F36" s="467"/>
      <c r="G36" s="467"/>
      <c r="H36" s="467"/>
      <c r="I36" s="89"/>
      <c r="J36" s="89"/>
      <c r="K36" s="89"/>
      <c r="L36" s="89"/>
      <c r="M36" s="89"/>
      <c r="N36" s="89"/>
      <c r="O36" s="89"/>
      <c r="P36" s="89"/>
    </row>
    <row r="37" spans="1:24" x14ac:dyDescent="0.2">
      <c r="A37" s="89"/>
      <c r="B37" s="89"/>
      <c r="C37" s="369" t="s">
        <v>15</v>
      </c>
      <c r="D37" s="369"/>
      <c r="E37" s="369"/>
      <c r="F37" s="369"/>
      <c r="G37" s="369"/>
      <c r="H37" s="369"/>
      <c r="I37" s="89"/>
      <c r="J37" s="89"/>
      <c r="K37" s="89"/>
      <c r="L37" s="89"/>
      <c r="M37" s="89"/>
      <c r="N37" s="89"/>
      <c r="O37" s="89"/>
      <c r="P37" s="89"/>
    </row>
    <row r="38" spans="1:24" x14ac:dyDescent="0.2">
      <c r="A38" s="89"/>
      <c r="B38" s="89"/>
      <c r="C38" s="89"/>
      <c r="D38" s="89"/>
      <c r="E38" s="89"/>
      <c r="F38" s="89"/>
      <c r="G38" s="89"/>
      <c r="H38" s="89"/>
      <c r="I38" s="89"/>
      <c r="J38" s="89"/>
      <c r="K38" s="89"/>
      <c r="L38" s="89"/>
      <c r="M38" s="89"/>
      <c r="N38" s="89"/>
      <c r="O38" s="89"/>
      <c r="P38" s="89"/>
    </row>
    <row r="39" spans="1:24" x14ac:dyDescent="0.2">
      <c r="A39" s="257" t="str">
        <f>'Kopt a'!A31</f>
        <v>Tāme sastādīta __ . gada__.__________</v>
      </c>
      <c r="B39" s="108"/>
      <c r="C39" s="108"/>
      <c r="D39" s="108"/>
      <c r="E39" s="89"/>
      <c r="F39" s="89"/>
      <c r="G39" s="89"/>
      <c r="H39" s="89"/>
      <c r="I39" s="89"/>
      <c r="J39" s="89"/>
      <c r="K39" s="89"/>
      <c r="L39" s="89"/>
      <c r="M39" s="89"/>
      <c r="N39" s="89"/>
      <c r="O39" s="89"/>
      <c r="P39" s="89"/>
    </row>
    <row r="40" spans="1:24" x14ac:dyDescent="0.2">
      <c r="A40" s="89"/>
      <c r="B40" s="89"/>
      <c r="C40" s="89"/>
      <c r="D40" s="89"/>
      <c r="E40" s="89"/>
      <c r="F40" s="89"/>
      <c r="G40" s="89"/>
      <c r="H40" s="89"/>
      <c r="I40" s="89"/>
      <c r="J40" s="89"/>
      <c r="K40" s="89"/>
      <c r="L40" s="89"/>
      <c r="M40" s="89"/>
      <c r="N40" s="89"/>
      <c r="O40" s="89"/>
      <c r="P40" s="89"/>
    </row>
    <row r="41" spans="1:24" x14ac:dyDescent="0.2">
      <c r="A41" s="87" t="s">
        <v>37</v>
      </c>
      <c r="B41" s="89"/>
      <c r="C41" s="467"/>
      <c r="D41" s="467"/>
      <c r="E41" s="467"/>
      <c r="F41" s="467"/>
      <c r="G41" s="467"/>
      <c r="H41" s="467"/>
      <c r="I41" s="89"/>
      <c r="J41" s="89"/>
      <c r="K41" s="89"/>
      <c r="L41" s="89"/>
      <c r="M41" s="89"/>
      <c r="N41" s="89"/>
      <c r="O41" s="89"/>
      <c r="P41" s="89"/>
    </row>
    <row r="42" spans="1:24" x14ac:dyDescent="0.2">
      <c r="A42" s="89"/>
      <c r="B42" s="89"/>
      <c r="C42" s="369" t="s">
        <v>15</v>
      </c>
      <c r="D42" s="369"/>
      <c r="E42" s="369"/>
      <c r="F42" s="369"/>
      <c r="G42" s="369"/>
      <c r="H42" s="369"/>
      <c r="I42" s="89"/>
      <c r="J42" s="89"/>
      <c r="K42" s="89"/>
      <c r="L42" s="89"/>
      <c r="M42" s="89"/>
      <c r="N42" s="89"/>
      <c r="O42" s="89"/>
      <c r="P42" s="89"/>
    </row>
    <row r="43" spans="1:24" x14ac:dyDescent="0.2">
      <c r="A43" s="89"/>
      <c r="B43" s="89"/>
      <c r="C43" s="89"/>
      <c r="D43" s="89"/>
      <c r="E43" s="89"/>
      <c r="F43" s="89"/>
      <c r="G43" s="89"/>
      <c r="H43" s="89"/>
      <c r="I43" s="89"/>
      <c r="J43" s="89"/>
      <c r="K43" s="89"/>
      <c r="L43" s="89"/>
      <c r="M43" s="89"/>
      <c r="N43" s="89"/>
      <c r="O43" s="89"/>
      <c r="P43" s="89"/>
    </row>
    <row r="44" spans="1:24" x14ac:dyDescent="0.2">
      <c r="A44" s="257" t="s">
        <v>54</v>
      </c>
      <c r="B44" s="108"/>
      <c r="C44" s="258"/>
      <c r="D44" s="108"/>
      <c r="E44" s="89"/>
      <c r="F44" s="89"/>
      <c r="G44" s="89"/>
      <c r="H44" s="89"/>
      <c r="I44" s="89"/>
      <c r="J44" s="89"/>
      <c r="K44" s="89"/>
      <c r="L44" s="89"/>
      <c r="M44" s="89"/>
      <c r="N44" s="89"/>
      <c r="O44" s="89"/>
      <c r="P44" s="89"/>
    </row>
    <row r="45" spans="1:24" x14ac:dyDescent="0.2">
      <c r="A45" s="89"/>
      <c r="B45" s="89"/>
      <c r="C45" s="89"/>
      <c r="D45" s="89"/>
      <c r="E45" s="89"/>
      <c r="F45" s="89"/>
      <c r="G45" s="89"/>
      <c r="H45" s="89"/>
      <c r="I45" s="89"/>
      <c r="J45" s="89"/>
      <c r="K45" s="89"/>
      <c r="L45" s="89"/>
      <c r="M45" s="89"/>
      <c r="N45" s="89"/>
      <c r="O45" s="89"/>
      <c r="P45" s="89"/>
    </row>
  </sheetData>
  <mergeCells count="24">
    <mergeCell ref="R15:U15"/>
    <mergeCell ref="C42:H42"/>
    <mergeCell ref="L12:P12"/>
    <mergeCell ref="B14:B32"/>
    <mergeCell ref="A33:K33"/>
    <mergeCell ref="C36:H36"/>
    <mergeCell ref="C37:H37"/>
    <mergeCell ref="C41:H41"/>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B14 C15:E32 A14:A32">
    <cfRule type="cellIs" dxfId="62" priority="161" operator="equal">
      <formula>0</formula>
    </cfRule>
  </conditionalFormatting>
  <conditionalFormatting sqref="N9:O9 H14 K14:P14">
    <cfRule type="cellIs" dxfId="61" priority="160" operator="equal">
      <formula>0</formula>
    </cfRule>
  </conditionalFormatting>
  <conditionalFormatting sqref="A9:F9">
    <cfRule type="containsText" dxfId="60" priority="159"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9" priority="158" operator="equal">
      <formula>0</formula>
    </cfRule>
  </conditionalFormatting>
  <conditionalFormatting sqref="O10">
    <cfRule type="cellIs" dxfId="58" priority="157" operator="equal">
      <formula>"20__. gada __. _________"</formula>
    </cfRule>
  </conditionalFormatting>
  <conditionalFormatting sqref="A33:K33">
    <cfRule type="containsText" dxfId="57" priority="156" operator="containsText" text="Tiešās izmaksas kopā, t. sk. darba devēja sociālais nodoklis __.__% ">
      <formula>NOT(ISERROR(SEARCH("Tiešās izmaksas kopā, t. sk. darba devēja sociālais nodoklis __.__% ",A33)))</formula>
    </cfRule>
  </conditionalFormatting>
  <conditionalFormatting sqref="L33:P33">
    <cfRule type="cellIs" dxfId="56" priority="155" operator="equal">
      <formula>0</formula>
    </cfRule>
  </conditionalFormatting>
  <conditionalFormatting sqref="C4:I4">
    <cfRule type="cellIs" dxfId="55" priority="154" operator="equal">
      <formula>0</formula>
    </cfRule>
  </conditionalFormatting>
  <conditionalFormatting sqref="D5:L8">
    <cfRule type="cellIs" dxfId="54" priority="153" operator="equal">
      <formula>0</formula>
    </cfRule>
  </conditionalFormatting>
  <conditionalFormatting sqref="F14:G14">
    <cfRule type="cellIs" dxfId="53" priority="152" operator="equal">
      <formula>0</formula>
    </cfRule>
  </conditionalFormatting>
  <conditionalFormatting sqref="C14">
    <cfRule type="cellIs" dxfId="52" priority="151" operator="equal">
      <formula>0</formula>
    </cfRule>
  </conditionalFormatting>
  <conditionalFormatting sqref="I14:J14">
    <cfRule type="cellIs" dxfId="51" priority="150" operator="equal">
      <formula>0</formula>
    </cfRule>
  </conditionalFormatting>
  <conditionalFormatting sqref="P10">
    <cfRule type="cellIs" dxfId="50" priority="149" operator="equal">
      <formula>"20__. gada __. _________"</formula>
    </cfRule>
  </conditionalFormatting>
  <conditionalFormatting sqref="C41:H41">
    <cfRule type="cellIs" dxfId="49" priority="146" operator="equal">
      <formula>0</formula>
    </cfRule>
  </conditionalFormatting>
  <conditionalFormatting sqref="C36:H36">
    <cfRule type="cellIs" dxfId="48" priority="145" operator="equal">
      <formula>0</formula>
    </cfRule>
  </conditionalFormatting>
  <conditionalFormatting sqref="C41:H41 C44 C36:H36">
    <cfRule type="cellIs" dxfId="47" priority="144" operator="equal">
      <formula>0</formula>
    </cfRule>
  </conditionalFormatting>
  <conditionalFormatting sqref="D1">
    <cfRule type="cellIs" dxfId="46" priority="143" operator="equal">
      <formula>0</formula>
    </cfRule>
  </conditionalFormatting>
  <conditionalFormatting sqref="D14:E14">
    <cfRule type="cellIs" dxfId="45" priority="142" operator="equal">
      <formula>0</formula>
    </cfRule>
  </conditionalFormatting>
  <conditionalFormatting sqref="I20:J20 F20:G20">
    <cfRule type="cellIs" dxfId="44" priority="131" operator="equal">
      <formula>0</formula>
    </cfRule>
  </conditionalFormatting>
  <conditionalFormatting sqref="H20 K20:P20">
    <cfRule type="cellIs" dxfId="43" priority="130" operator="equal">
      <formula>0</formula>
    </cfRule>
  </conditionalFormatting>
  <conditionalFormatting sqref="F25 I25:J25">
    <cfRule type="cellIs" dxfId="42" priority="124" operator="equal">
      <formula>0</formula>
    </cfRule>
  </conditionalFormatting>
  <conditionalFormatting sqref="K25:P25 H25">
    <cfRule type="cellIs" dxfId="41" priority="123" operator="equal">
      <formula>0</formula>
    </cfRule>
  </conditionalFormatting>
  <conditionalFormatting sqref="G25">
    <cfRule type="cellIs" dxfId="40" priority="122" operator="equal">
      <formula>0</formula>
    </cfRule>
  </conditionalFormatting>
  <conditionalFormatting sqref="I15:J15 F15:G15">
    <cfRule type="cellIs" dxfId="39" priority="38" operator="equal">
      <formula>0</formula>
    </cfRule>
  </conditionalFormatting>
  <conditionalFormatting sqref="H15 K15:P15">
    <cfRule type="cellIs" dxfId="38" priority="37" operator="equal">
      <formula>0</formula>
    </cfRule>
  </conditionalFormatting>
  <conditionalFormatting sqref="I16:J16 F16:G16">
    <cfRule type="cellIs" dxfId="37" priority="36" operator="equal">
      <formula>0</formula>
    </cfRule>
  </conditionalFormatting>
  <conditionalFormatting sqref="H16 K16:P16">
    <cfRule type="cellIs" dxfId="36" priority="35" operator="equal">
      <formula>0</formula>
    </cfRule>
  </conditionalFormatting>
  <conditionalFormatting sqref="G17">
    <cfRule type="cellIs" dxfId="35" priority="34" operator="equal">
      <formula>0</formula>
    </cfRule>
  </conditionalFormatting>
  <conditionalFormatting sqref="I17:J17 F17">
    <cfRule type="cellIs" dxfId="34" priority="33" operator="equal">
      <formula>0</formula>
    </cfRule>
  </conditionalFormatting>
  <conditionalFormatting sqref="H17 K17:P17">
    <cfRule type="cellIs" dxfId="33" priority="32" operator="equal">
      <formula>0</formula>
    </cfRule>
  </conditionalFormatting>
  <conditionalFormatting sqref="G18">
    <cfRule type="cellIs" dxfId="32" priority="31" operator="equal">
      <formula>0</formula>
    </cfRule>
  </conditionalFormatting>
  <conditionalFormatting sqref="I18:J18 F18">
    <cfRule type="cellIs" dxfId="31" priority="30" operator="equal">
      <formula>0</formula>
    </cfRule>
  </conditionalFormatting>
  <conditionalFormatting sqref="H18 K18:P18">
    <cfRule type="cellIs" dxfId="30" priority="29" operator="equal">
      <formula>0</formula>
    </cfRule>
  </conditionalFormatting>
  <conditionalFormatting sqref="G19">
    <cfRule type="cellIs" dxfId="29" priority="28" operator="equal">
      <formula>0</formula>
    </cfRule>
  </conditionalFormatting>
  <conditionalFormatting sqref="I19:J19 F19">
    <cfRule type="cellIs" dxfId="28" priority="27" operator="equal">
      <formula>0</formula>
    </cfRule>
  </conditionalFormatting>
  <conditionalFormatting sqref="H19 K19:P19">
    <cfRule type="cellIs" dxfId="27" priority="26" operator="equal">
      <formula>0</formula>
    </cfRule>
  </conditionalFormatting>
  <conditionalFormatting sqref="I21:J21 F21:G21">
    <cfRule type="cellIs" dxfId="26" priority="25" operator="equal">
      <formula>0</formula>
    </cfRule>
  </conditionalFormatting>
  <conditionalFormatting sqref="H21 K21:P21">
    <cfRule type="cellIs" dxfId="25" priority="24" operator="equal">
      <formula>0</formula>
    </cfRule>
  </conditionalFormatting>
  <conditionalFormatting sqref="G22">
    <cfRule type="cellIs" dxfId="24" priority="23" operator="equal">
      <formula>0</formula>
    </cfRule>
  </conditionalFormatting>
  <conditionalFormatting sqref="I22:J22 F22">
    <cfRule type="cellIs" dxfId="23" priority="22" operator="equal">
      <formula>0</formula>
    </cfRule>
  </conditionalFormatting>
  <conditionalFormatting sqref="H22 K22:P22">
    <cfRule type="cellIs" dxfId="22" priority="21" operator="equal">
      <formula>0</formula>
    </cfRule>
  </conditionalFormatting>
  <conditionalFormatting sqref="G23">
    <cfRule type="cellIs" dxfId="21" priority="20" operator="equal">
      <formula>0</formula>
    </cfRule>
  </conditionalFormatting>
  <conditionalFormatting sqref="I23:J23 F23">
    <cfRule type="cellIs" dxfId="20" priority="19" operator="equal">
      <formula>0</formula>
    </cfRule>
  </conditionalFormatting>
  <conditionalFormatting sqref="H23 K23:P23">
    <cfRule type="cellIs" dxfId="19" priority="18" operator="equal">
      <formula>0</formula>
    </cfRule>
  </conditionalFormatting>
  <conditionalFormatting sqref="G24">
    <cfRule type="cellIs" dxfId="18" priority="17" operator="equal">
      <formula>0</formula>
    </cfRule>
  </conditionalFormatting>
  <conditionalFormatting sqref="I24:J24 F24">
    <cfRule type="cellIs" dxfId="17" priority="16" operator="equal">
      <formula>0</formula>
    </cfRule>
  </conditionalFormatting>
  <conditionalFormatting sqref="H24 K24:P24">
    <cfRule type="cellIs" dxfId="16" priority="15" operator="equal">
      <formula>0</formula>
    </cfRule>
  </conditionalFormatting>
  <conditionalFormatting sqref="G26">
    <cfRule type="cellIs" dxfId="15" priority="14" operator="equal">
      <formula>0</formula>
    </cfRule>
  </conditionalFormatting>
  <conditionalFormatting sqref="I26:J26 F26">
    <cfRule type="cellIs" dxfId="14" priority="13" operator="equal">
      <formula>0</formula>
    </cfRule>
  </conditionalFormatting>
  <conditionalFormatting sqref="H26 K26:P26">
    <cfRule type="cellIs" dxfId="13" priority="12" operator="equal">
      <formula>0</formula>
    </cfRule>
  </conditionalFormatting>
  <conditionalFormatting sqref="G27">
    <cfRule type="cellIs" dxfId="12" priority="11" operator="equal">
      <formula>0</formula>
    </cfRule>
  </conditionalFormatting>
  <conditionalFormatting sqref="I27:J27 F27">
    <cfRule type="cellIs" dxfId="11" priority="10" operator="equal">
      <formula>0</formula>
    </cfRule>
  </conditionalFormatting>
  <conditionalFormatting sqref="H27 K27:P27">
    <cfRule type="cellIs" dxfId="10" priority="9" operator="equal">
      <formula>0</formula>
    </cfRule>
  </conditionalFormatting>
  <conditionalFormatting sqref="I30:J30 F30">
    <cfRule type="cellIs" dxfId="9" priority="8" operator="equal">
      <formula>0</formula>
    </cfRule>
  </conditionalFormatting>
  <conditionalFormatting sqref="H30 K30:P30">
    <cfRule type="cellIs" dxfId="8" priority="7" operator="equal">
      <formula>0</formula>
    </cfRule>
  </conditionalFormatting>
  <conditionalFormatting sqref="G28:G30">
    <cfRule type="cellIs" dxfId="7" priority="6" operator="equal">
      <formula>0</formula>
    </cfRule>
  </conditionalFormatting>
  <conditionalFormatting sqref="H28:H29 K28:P29">
    <cfRule type="cellIs" dxfId="6" priority="4" operator="equal">
      <formula>0</formula>
    </cfRule>
  </conditionalFormatting>
  <conditionalFormatting sqref="I28:J29 F28:F29">
    <cfRule type="cellIs" dxfId="5" priority="5" operator="equal">
      <formula>0</formula>
    </cfRule>
  </conditionalFormatting>
  <conditionalFormatting sqref="I31:J32 F31:F32">
    <cfRule type="cellIs" dxfId="4" priority="3" operator="equal">
      <formula>0</formula>
    </cfRule>
  </conditionalFormatting>
  <conditionalFormatting sqref="H31:H32 K31:P32">
    <cfRule type="cellIs" dxfId="3" priority="2" operator="equal">
      <formula>0</formula>
    </cfRule>
  </conditionalFormatting>
  <conditionalFormatting sqref="G31:G32">
    <cfRule type="cellIs" dxfId="2" priority="1" operator="equal">
      <formula>0</formula>
    </cfRule>
  </conditionalFormatting>
  <pageMargins left="0.7" right="0.7" top="0.75" bottom="0.75" header="0.3" footer="0.3"/>
  <pageSetup paperSize="9" scale="93" orientation="landscape" r:id="rId1"/>
  <colBreaks count="1" manualBreakCount="1">
    <brk id="16" max="81"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148" operator="containsText" id="{DC7C73BB-5FF6-4F28-9966-E4D5B8EB1507}">
            <xm:f>NOT(ISERROR(SEARCH("Tāme sastādīta ____. gada ___. ______________",A39)))</xm:f>
            <xm:f>"Tāme sastādīta ____. gada ___. ______________"</xm:f>
            <x14:dxf>
              <font>
                <color auto="1"/>
              </font>
              <fill>
                <patternFill>
                  <bgColor rgb="FFC6EFCE"/>
                </patternFill>
              </fill>
            </x14:dxf>
          </x14:cfRule>
          <xm:sqref>A39</xm:sqref>
        </x14:conditionalFormatting>
        <x14:conditionalFormatting xmlns:xm="http://schemas.microsoft.com/office/excel/2006/main">
          <x14:cfRule type="containsText" priority="147" operator="containsText" id="{8894C24F-6689-4FAA-A401-D955FEC3AE1D}">
            <xm:f>NOT(ISERROR(SEARCH("Sertifikāta Nr. _________________________________",A44)))</xm:f>
            <xm:f>"Sertifikāta Nr. _________________________________"</xm:f>
            <x14:dxf>
              <font>
                <color auto="1"/>
              </font>
              <fill>
                <patternFill>
                  <bgColor rgb="FFC6EFCE"/>
                </patternFill>
              </fill>
            </x14:dxf>
          </x14:cfRule>
          <xm:sqref>A44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55"/>
  <sheetViews>
    <sheetView view="pageBreakPreview" topLeftCell="A28" zoomScale="160" zoomScaleNormal="85" zoomScaleSheetLayoutView="160" workbookViewId="0">
      <selection activeCell="C22" sqref="C22:D22"/>
    </sheetView>
  </sheetViews>
  <sheetFormatPr defaultColWidth="3.7109375" defaultRowHeight="11.25" x14ac:dyDescent="0.2"/>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88" width="9.140625" style="1" customWidth="1"/>
    <col min="189" max="189" width="3.7109375" style="1"/>
    <col min="190" max="190" width="4.5703125" style="1" customWidth="1"/>
    <col min="191" max="191" width="5.85546875" style="1" customWidth="1"/>
    <col min="192" max="192" width="36" style="1" customWidth="1"/>
    <col min="193" max="193" width="9.7109375" style="1" customWidth="1"/>
    <col min="194" max="194" width="11.85546875" style="1" customWidth="1"/>
    <col min="195" max="195" width="9" style="1" customWidth="1"/>
    <col min="196" max="196" width="9.7109375" style="1" customWidth="1"/>
    <col min="197" max="197" width="9.28515625" style="1" customWidth="1"/>
    <col min="198" max="198" width="8.7109375" style="1" customWidth="1"/>
    <col min="199" max="199" width="6.85546875" style="1" customWidth="1"/>
    <col min="200" max="444" width="9.140625" style="1" customWidth="1"/>
    <col min="445" max="445" width="3.7109375" style="1"/>
    <col min="446" max="446" width="4.5703125" style="1" customWidth="1"/>
    <col min="447" max="447" width="5.85546875" style="1" customWidth="1"/>
    <col min="448" max="448" width="36" style="1" customWidth="1"/>
    <col min="449" max="449" width="9.7109375" style="1" customWidth="1"/>
    <col min="450" max="450" width="11.85546875" style="1" customWidth="1"/>
    <col min="451" max="451" width="9" style="1" customWidth="1"/>
    <col min="452" max="452" width="9.7109375" style="1" customWidth="1"/>
    <col min="453" max="453" width="9.28515625" style="1" customWidth="1"/>
    <col min="454" max="454" width="8.7109375" style="1" customWidth="1"/>
    <col min="455" max="455" width="6.85546875" style="1" customWidth="1"/>
    <col min="456" max="700" width="9.140625" style="1" customWidth="1"/>
    <col min="701" max="701" width="3.7109375" style="1"/>
    <col min="702" max="702" width="4.5703125" style="1" customWidth="1"/>
    <col min="703" max="703" width="5.85546875" style="1" customWidth="1"/>
    <col min="704" max="704" width="36" style="1" customWidth="1"/>
    <col min="705" max="705" width="9.7109375" style="1" customWidth="1"/>
    <col min="706" max="706" width="11.85546875" style="1" customWidth="1"/>
    <col min="707" max="707" width="9" style="1" customWidth="1"/>
    <col min="708" max="708" width="9.7109375" style="1" customWidth="1"/>
    <col min="709" max="709" width="9.28515625" style="1" customWidth="1"/>
    <col min="710" max="710" width="8.7109375" style="1" customWidth="1"/>
    <col min="711" max="711" width="6.85546875" style="1" customWidth="1"/>
    <col min="712" max="956" width="9.140625" style="1" customWidth="1"/>
    <col min="957" max="957" width="3.7109375" style="1"/>
    <col min="958" max="958" width="4.5703125" style="1" customWidth="1"/>
    <col min="959" max="959" width="5.85546875" style="1" customWidth="1"/>
    <col min="960" max="960" width="36" style="1" customWidth="1"/>
    <col min="961" max="961" width="9.7109375" style="1" customWidth="1"/>
    <col min="962" max="962" width="11.85546875" style="1" customWidth="1"/>
    <col min="963" max="963" width="9" style="1" customWidth="1"/>
    <col min="964" max="964" width="9.7109375" style="1" customWidth="1"/>
    <col min="965" max="965" width="9.28515625" style="1" customWidth="1"/>
    <col min="966" max="966" width="8.7109375" style="1" customWidth="1"/>
    <col min="967" max="967" width="6.85546875" style="1" customWidth="1"/>
    <col min="968" max="1212" width="9.140625" style="1" customWidth="1"/>
    <col min="1213" max="1213" width="3.7109375" style="1"/>
    <col min="1214" max="1214" width="4.5703125" style="1" customWidth="1"/>
    <col min="1215" max="1215" width="5.85546875" style="1" customWidth="1"/>
    <col min="1216" max="1216" width="36" style="1" customWidth="1"/>
    <col min="1217" max="1217" width="9.7109375" style="1" customWidth="1"/>
    <col min="1218" max="1218" width="11.85546875" style="1" customWidth="1"/>
    <col min="1219" max="1219" width="9" style="1" customWidth="1"/>
    <col min="1220" max="1220" width="9.7109375" style="1" customWidth="1"/>
    <col min="1221" max="1221" width="9.28515625" style="1" customWidth="1"/>
    <col min="1222" max="1222" width="8.7109375" style="1" customWidth="1"/>
    <col min="1223" max="1223" width="6.85546875" style="1" customWidth="1"/>
    <col min="1224" max="1468" width="9.140625" style="1" customWidth="1"/>
    <col min="1469" max="1469" width="3.7109375" style="1"/>
    <col min="1470" max="1470" width="4.5703125" style="1" customWidth="1"/>
    <col min="1471" max="1471" width="5.85546875" style="1" customWidth="1"/>
    <col min="1472" max="1472" width="36" style="1" customWidth="1"/>
    <col min="1473" max="1473" width="9.7109375" style="1" customWidth="1"/>
    <col min="1474" max="1474" width="11.85546875" style="1" customWidth="1"/>
    <col min="1475" max="1475" width="9" style="1" customWidth="1"/>
    <col min="1476" max="1476" width="9.7109375" style="1" customWidth="1"/>
    <col min="1477" max="1477" width="9.28515625" style="1" customWidth="1"/>
    <col min="1478" max="1478" width="8.7109375" style="1" customWidth="1"/>
    <col min="1479" max="1479" width="6.85546875" style="1" customWidth="1"/>
    <col min="1480" max="1724" width="9.140625" style="1" customWidth="1"/>
    <col min="1725" max="1725" width="3.7109375" style="1"/>
    <col min="1726" max="1726" width="4.5703125" style="1" customWidth="1"/>
    <col min="1727" max="1727" width="5.85546875" style="1" customWidth="1"/>
    <col min="1728" max="1728" width="36" style="1" customWidth="1"/>
    <col min="1729" max="1729" width="9.7109375" style="1" customWidth="1"/>
    <col min="1730" max="1730" width="11.85546875" style="1" customWidth="1"/>
    <col min="1731" max="1731" width="9" style="1" customWidth="1"/>
    <col min="1732" max="1732" width="9.7109375" style="1" customWidth="1"/>
    <col min="1733" max="1733" width="9.28515625" style="1" customWidth="1"/>
    <col min="1734" max="1734" width="8.7109375" style="1" customWidth="1"/>
    <col min="1735" max="1735" width="6.85546875" style="1" customWidth="1"/>
    <col min="1736" max="1980" width="9.140625" style="1" customWidth="1"/>
    <col min="1981" max="1981" width="3.7109375" style="1"/>
    <col min="1982" max="1982" width="4.5703125" style="1" customWidth="1"/>
    <col min="1983" max="1983" width="5.85546875" style="1" customWidth="1"/>
    <col min="1984" max="1984" width="36" style="1" customWidth="1"/>
    <col min="1985" max="1985" width="9.7109375" style="1" customWidth="1"/>
    <col min="1986" max="1986" width="11.85546875" style="1" customWidth="1"/>
    <col min="1987" max="1987" width="9" style="1" customWidth="1"/>
    <col min="1988" max="1988" width="9.7109375" style="1" customWidth="1"/>
    <col min="1989" max="1989" width="9.28515625" style="1" customWidth="1"/>
    <col min="1990" max="1990" width="8.7109375" style="1" customWidth="1"/>
    <col min="1991" max="1991" width="6.85546875" style="1" customWidth="1"/>
    <col min="1992" max="2236" width="9.140625" style="1" customWidth="1"/>
    <col min="2237" max="2237" width="3.7109375" style="1"/>
    <col min="2238" max="2238" width="4.5703125" style="1" customWidth="1"/>
    <col min="2239" max="2239" width="5.85546875" style="1" customWidth="1"/>
    <col min="2240" max="2240" width="36" style="1" customWidth="1"/>
    <col min="2241" max="2241" width="9.7109375" style="1" customWidth="1"/>
    <col min="2242" max="2242" width="11.85546875" style="1" customWidth="1"/>
    <col min="2243" max="2243" width="9" style="1" customWidth="1"/>
    <col min="2244" max="2244" width="9.7109375" style="1" customWidth="1"/>
    <col min="2245" max="2245" width="9.28515625" style="1" customWidth="1"/>
    <col min="2246" max="2246" width="8.7109375" style="1" customWidth="1"/>
    <col min="2247" max="2247" width="6.85546875" style="1" customWidth="1"/>
    <col min="2248" max="2492" width="9.140625" style="1" customWidth="1"/>
    <col min="2493" max="2493" width="3.7109375" style="1"/>
    <col min="2494" max="2494" width="4.5703125" style="1" customWidth="1"/>
    <col min="2495" max="2495" width="5.85546875" style="1" customWidth="1"/>
    <col min="2496" max="2496" width="36" style="1" customWidth="1"/>
    <col min="2497" max="2497" width="9.7109375" style="1" customWidth="1"/>
    <col min="2498" max="2498" width="11.85546875" style="1" customWidth="1"/>
    <col min="2499" max="2499" width="9" style="1" customWidth="1"/>
    <col min="2500" max="2500" width="9.7109375" style="1" customWidth="1"/>
    <col min="2501" max="2501" width="9.28515625" style="1" customWidth="1"/>
    <col min="2502" max="2502" width="8.7109375" style="1" customWidth="1"/>
    <col min="2503" max="2503" width="6.85546875" style="1" customWidth="1"/>
    <col min="2504" max="2748" width="9.140625" style="1" customWidth="1"/>
    <col min="2749" max="2749" width="3.7109375" style="1"/>
    <col min="2750" max="2750" width="4.5703125" style="1" customWidth="1"/>
    <col min="2751" max="2751" width="5.85546875" style="1" customWidth="1"/>
    <col min="2752" max="2752" width="36" style="1" customWidth="1"/>
    <col min="2753" max="2753" width="9.7109375" style="1" customWidth="1"/>
    <col min="2754" max="2754" width="11.85546875" style="1" customWidth="1"/>
    <col min="2755" max="2755" width="9" style="1" customWidth="1"/>
    <col min="2756" max="2756" width="9.7109375" style="1" customWidth="1"/>
    <col min="2757" max="2757" width="9.28515625" style="1" customWidth="1"/>
    <col min="2758" max="2758" width="8.7109375" style="1" customWidth="1"/>
    <col min="2759" max="2759" width="6.85546875" style="1" customWidth="1"/>
    <col min="2760" max="3004" width="9.140625" style="1" customWidth="1"/>
    <col min="3005" max="3005" width="3.7109375" style="1"/>
    <col min="3006" max="3006" width="4.5703125" style="1" customWidth="1"/>
    <col min="3007" max="3007" width="5.85546875" style="1" customWidth="1"/>
    <col min="3008" max="3008" width="36" style="1" customWidth="1"/>
    <col min="3009" max="3009" width="9.7109375" style="1" customWidth="1"/>
    <col min="3010" max="3010" width="11.85546875" style="1" customWidth="1"/>
    <col min="3011" max="3011" width="9" style="1" customWidth="1"/>
    <col min="3012" max="3012" width="9.7109375" style="1" customWidth="1"/>
    <col min="3013" max="3013" width="9.28515625" style="1" customWidth="1"/>
    <col min="3014" max="3014" width="8.7109375" style="1" customWidth="1"/>
    <col min="3015" max="3015" width="6.85546875" style="1" customWidth="1"/>
    <col min="3016" max="3260" width="9.140625" style="1" customWidth="1"/>
    <col min="3261" max="3261" width="3.7109375" style="1"/>
    <col min="3262" max="3262" width="4.5703125" style="1" customWidth="1"/>
    <col min="3263" max="3263" width="5.85546875" style="1" customWidth="1"/>
    <col min="3264" max="3264" width="36" style="1" customWidth="1"/>
    <col min="3265" max="3265" width="9.7109375" style="1" customWidth="1"/>
    <col min="3266" max="3266" width="11.85546875" style="1" customWidth="1"/>
    <col min="3267" max="3267" width="9" style="1" customWidth="1"/>
    <col min="3268" max="3268" width="9.7109375" style="1" customWidth="1"/>
    <col min="3269" max="3269" width="9.28515625" style="1" customWidth="1"/>
    <col min="3270" max="3270" width="8.7109375" style="1" customWidth="1"/>
    <col min="3271" max="3271" width="6.85546875" style="1" customWidth="1"/>
    <col min="3272" max="3516" width="9.140625" style="1" customWidth="1"/>
    <col min="3517" max="3517" width="3.7109375" style="1"/>
    <col min="3518" max="3518" width="4.5703125" style="1" customWidth="1"/>
    <col min="3519" max="3519" width="5.85546875" style="1" customWidth="1"/>
    <col min="3520" max="3520" width="36" style="1" customWidth="1"/>
    <col min="3521" max="3521" width="9.7109375" style="1" customWidth="1"/>
    <col min="3522" max="3522" width="11.85546875" style="1" customWidth="1"/>
    <col min="3523" max="3523" width="9" style="1" customWidth="1"/>
    <col min="3524" max="3524" width="9.7109375" style="1" customWidth="1"/>
    <col min="3525" max="3525" width="9.28515625" style="1" customWidth="1"/>
    <col min="3526" max="3526" width="8.7109375" style="1" customWidth="1"/>
    <col min="3527" max="3527" width="6.85546875" style="1" customWidth="1"/>
    <col min="3528" max="3772" width="9.140625" style="1" customWidth="1"/>
    <col min="3773" max="3773" width="3.7109375" style="1"/>
    <col min="3774" max="3774" width="4.5703125" style="1" customWidth="1"/>
    <col min="3775" max="3775" width="5.85546875" style="1" customWidth="1"/>
    <col min="3776" max="3776" width="36" style="1" customWidth="1"/>
    <col min="3777" max="3777" width="9.7109375" style="1" customWidth="1"/>
    <col min="3778" max="3778" width="11.85546875" style="1" customWidth="1"/>
    <col min="3779" max="3779" width="9" style="1" customWidth="1"/>
    <col min="3780" max="3780" width="9.7109375" style="1" customWidth="1"/>
    <col min="3781" max="3781" width="9.28515625" style="1" customWidth="1"/>
    <col min="3782" max="3782" width="8.7109375" style="1" customWidth="1"/>
    <col min="3783" max="3783" width="6.85546875" style="1" customWidth="1"/>
    <col min="3784" max="4028" width="9.140625" style="1" customWidth="1"/>
    <col min="4029" max="4029" width="3.7109375" style="1"/>
    <col min="4030" max="4030" width="4.5703125" style="1" customWidth="1"/>
    <col min="4031" max="4031" width="5.85546875" style="1" customWidth="1"/>
    <col min="4032" max="4032" width="36" style="1" customWidth="1"/>
    <col min="4033" max="4033" width="9.7109375" style="1" customWidth="1"/>
    <col min="4034" max="4034" width="11.85546875" style="1" customWidth="1"/>
    <col min="4035" max="4035" width="9" style="1" customWidth="1"/>
    <col min="4036" max="4036" width="9.7109375" style="1" customWidth="1"/>
    <col min="4037" max="4037" width="9.28515625" style="1" customWidth="1"/>
    <col min="4038" max="4038" width="8.7109375" style="1" customWidth="1"/>
    <col min="4039" max="4039" width="6.85546875" style="1" customWidth="1"/>
    <col min="4040" max="4284" width="9.140625" style="1" customWidth="1"/>
    <col min="4285" max="4285" width="3.7109375" style="1"/>
    <col min="4286" max="4286" width="4.5703125" style="1" customWidth="1"/>
    <col min="4287" max="4287" width="5.85546875" style="1" customWidth="1"/>
    <col min="4288" max="4288" width="36" style="1" customWidth="1"/>
    <col min="4289" max="4289" width="9.7109375" style="1" customWidth="1"/>
    <col min="4290" max="4290" width="11.85546875" style="1" customWidth="1"/>
    <col min="4291" max="4291" width="9" style="1" customWidth="1"/>
    <col min="4292" max="4292" width="9.7109375" style="1" customWidth="1"/>
    <col min="4293" max="4293" width="9.28515625" style="1" customWidth="1"/>
    <col min="4294" max="4294" width="8.7109375" style="1" customWidth="1"/>
    <col min="4295" max="4295" width="6.85546875" style="1" customWidth="1"/>
    <col min="4296" max="4540" width="9.140625" style="1" customWidth="1"/>
    <col min="4541" max="4541" width="3.7109375" style="1"/>
    <col min="4542" max="4542" width="4.5703125" style="1" customWidth="1"/>
    <col min="4543" max="4543" width="5.85546875" style="1" customWidth="1"/>
    <col min="4544" max="4544" width="36" style="1" customWidth="1"/>
    <col min="4545" max="4545" width="9.7109375" style="1" customWidth="1"/>
    <col min="4546" max="4546" width="11.85546875" style="1" customWidth="1"/>
    <col min="4547" max="4547" width="9" style="1" customWidth="1"/>
    <col min="4548" max="4548" width="9.7109375" style="1" customWidth="1"/>
    <col min="4549" max="4549" width="9.28515625" style="1" customWidth="1"/>
    <col min="4550" max="4550" width="8.7109375" style="1" customWidth="1"/>
    <col min="4551" max="4551" width="6.85546875" style="1" customWidth="1"/>
    <col min="4552" max="4796" width="9.140625" style="1" customWidth="1"/>
    <col min="4797" max="4797" width="3.7109375" style="1"/>
    <col min="4798" max="4798" width="4.5703125" style="1" customWidth="1"/>
    <col min="4799" max="4799" width="5.85546875" style="1" customWidth="1"/>
    <col min="4800" max="4800" width="36" style="1" customWidth="1"/>
    <col min="4801" max="4801" width="9.7109375" style="1" customWidth="1"/>
    <col min="4802" max="4802" width="11.85546875" style="1" customWidth="1"/>
    <col min="4803" max="4803" width="9" style="1" customWidth="1"/>
    <col min="4804" max="4804" width="9.7109375" style="1" customWidth="1"/>
    <col min="4805" max="4805" width="9.28515625" style="1" customWidth="1"/>
    <col min="4806" max="4806" width="8.7109375" style="1" customWidth="1"/>
    <col min="4807" max="4807" width="6.85546875" style="1" customWidth="1"/>
    <col min="4808" max="5052" width="9.140625" style="1" customWidth="1"/>
    <col min="5053" max="5053" width="3.7109375" style="1"/>
    <col min="5054" max="5054" width="4.5703125" style="1" customWidth="1"/>
    <col min="5055" max="5055" width="5.85546875" style="1" customWidth="1"/>
    <col min="5056" max="5056" width="36" style="1" customWidth="1"/>
    <col min="5057" max="5057" width="9.7109375" style="1" customWidth="1"/>
    <col min="5058" max="5058" width="11.85546875" style="1" customWidth="1"/>
    <col min="5059" max="5059" width="9" style="1" customWidth="1"/>
    <col min="5060" max="5060" width="9.7109375" style="1" customWidth="1"/>
    <col min="5061" max="5061" width="9.28515625" style="1" customWidth="1"/>
    <col min="5062" max="5062" width="8.7109375" style="1" customWidth="1"/>
    <col min="5063" max="5063" width="6.85546875" style="1" customWidth="1"/>
    <col min="5064" max="5308" width="9.140625" style="1" customWidth="1"/>
    <col min="5309" max="5309" width="3.7109375" style="1"/>
    <col min="5310" max="5310" width="4.5703125" style="1" customWidth="1"/>
    <col min="5311" max="5311" width="5.85546875" style="1" customWidth="1"/>
    <col min="5312" max="5312" width="36" style="1" customWidth="1"/>
    <col min="5313" max="5313" width="9.7109375" style="1" customWidth="1"/>
    <col min="5314" max="5314" width="11.85546875" style="1" customWidth="1"/>
    <col min="5315" max="5315" width="9" style="1" customWidth="1"/>
    <col min="5316" max="5316" width="9.7109375" style="1" customWidth="1"/>
    <col min="5317" max="5317" width="9.28515625" style="1" customWidth="1"/>
    <col min="5318" max="5318" width="8.7109375" style="1" customWidth="1"/>
    <col min="5319" max="5319" width="6.85546875" style="1" customWidth="1"/>
    <col min="5320" max="5564" width="9.140625" style="1" customWidth="1"/>
    <col min="5565" max="5565" width="3.7109375" style="1"/>
    <col min="5566" max="5566" width="4.5703125" style="1" customWidth="1"/>
    <col min="5567" max="5567" width="5.85546875" style="1" customWidth="1"/>
    <col min="5568" max="5568" width="36" style="1" customWidth="1"/>
    <col min="5569" max="5569" width="9.7109375" style="1" customWidth="1"/>
    <col min="5570" max="5570" width="11.85546875" style="1" customWidth="1"/>
    <col min="5571" max="5571" width="9" style="1" customWidth="1"/>
    <col min="5572" max="5572" width="9.7109375" style="1" customWidth="1"/>
    <col min="5573" max="5573" width="9.28515625" style="1" customWidth="1"/>
    <col min="5574" max="5574" width="8.7109375" style="1" customWidth="1"/>
    <col min="5575" max="5575" width="6.85546875" style="1" customWidth="1"/>
    <col min="5576" max="5820" width="9.140625" style="1" customWidth="1"/>
    <col min="5821" max="5821" width="3.7109375" style="1"/>
    <col min="5822" max="5822" width="4.5703125" style="1" customWidth="1"/>
    <col min="5823" max="5823" width="5.85546875" style="1" customWidth="1"/>
    <col min="5824" max="5824" width="36" style="1" customWidth="1"/>
    <col min="5825" max="5825" width="9.7109375" style="1" customWidth="1"/>
    <col min="5826" max="5826" width="11.85546875" style="1" customWidth="1"/>
    <col min="5827" max="5827" width="9" style="1" customWidth="1"/>
    <col min="5828" max="5828" width="9.7109375" style="1" customWidth="1"/>
    <col min="5829" max="5829" width="9.28515625" style="1" customWidth="1"/>
    <col min="5830" max="5830" width="8.7109375" style="1" customWidth="1"/>
    <col min="5831" max="5831" width="6.85546875" style="1" customWidth="1"/>
    <col min="5832" max="6076" width="9.140625" style="1" customWidth="1"/>
    <col min="6077" max="6077" width="3.7109375" style="1"/>
    <col min="6078" max="6078" width="4.5703125" style="1" customWidth="1"/>
    <col min="6079" max="6079" width="5.85546875" style="1" customWidth="1"/>
    <col min="6080" max="6080" width="36" style="1" customWidth="1"/>
    <col min="6081" max="6081" width="9.7109375" style="1" customWidth="1"/>
    <col min="6082" max="6082" width="11.85546875" style="1" customWidth="1"/>
    <col min="6083" max="6083" width="9" style="1" customWidth="1"/>
    <col min="6084" max="6084" width="9.7109375" style="1" customWidth="1"/>
    <col min="6085" max="6085" width="9.28515625" style="1" customWidth="1"/>
    <col min="6086" max="6086" width="8.7109375" style="1" customWidth="1"/>
    <col min="6087" max="6087" width="6.85546875" style="1" customWidth="1"/>
    <col min="6088" max="6332" width="9.140625" style="1" customWidth="1"/>
    <col min="6333" max="6333" width="3.7109375" style="1"/>
    <col min="6334" max="6334" width="4.5703125" style="1" customWidth="1"/>
    <col min="6335" max="6335" width="5.85546875" style="1" customWidth="1"/>
    <col min="6336" max="6336" width="36" style="1" customWidth="1"/>
    <col min="6337" max="6337" width="9.7109375" style="1" customWidth="1"/>
    <col min="6338" max="6338" width="11.85546875" style="1" customWidth="1"/>
    <col min="6339" max="6339" width="9" style="1" customWidth="1"/>
    <col min="6340" max="6340" width="9.7109375" style="1" customWidth="1"/>
    <col min="6341" max="6341" width="9.28515625" style="1" customWidth="1"/>
    <col min="6342" max="6342" width="8.7109375" style="1" customWidth="1"/>
    <col min="6343" max="6343" width="6.85546875" style="1" customWidth="1"/>
    <col min="6344" max="6588" width="9.140625" style="1" customWidth="1"/>
    <col min="6589" max="6589" width="3.7109375" style="1"/>
    <col min="6590" max="6590" width="4.5703125" style="1" customWidth="1"/>
    <col min="6591" max="6591" width="5.85546875" style="1" customWidth="1"/>
    <col min="6592" max="6592" width="36" style="1" customWidth="1"/>
    <col min="6593" max="6593" width="9.7109375" style="1" customWidth="1"/>
    <col min="6594" max="6594" width="11.85546875" style="1" customWidth="1"/>
    <col min="6595" max="6595" width="9" style="1" customWidth="1"/>
    <col min="6596" max="6596" width="9.7109375" style="1" customWidth="1"/>
    <col min="6597" max="6597" width="9.28515625" style="1" customWidth="1"/>
    <col min="6598" max="6598" width="8.7109375" style="1" customWidth="1"/>
    <col min="6599" max="6599" width="6.85546875" style="1" customWidth="1"/>
    <col min="6600" max="6844" width="9.140625" style="1" customWidth="1"/>
    <col min="6845" max="6845" width="3.7109375" style="1"/>
    <col min="6846" max="6846" width="4.5703125" style="1" customWidth="1"/>
    <col min="6847" max="6847" width="5.85546875" style="1" customWidth="1"/>
    <col min="6848" max="6848" width="36" style="1" customWidth="1"/>
    <col min="6849" max="6849" width="9.7109375" style="1" customWidth="1"/>
    <col min="6850" max="6850" width="11.85546875" style="1" customWidth="1"/>
    <col min="6851" max="6851" width="9" style="1" customWidth="1"/>
    <col min="6852" max="6852" width="9.7109375" style="1" customWidth="1"/>
    <col min="6853" max="6853" width="9.28515625" style="1" customWidth="1"/>
    <col min="6854" max="6854" width="8.7109375" style="1" customWidth="1"/>
    <col min="6855" max="6855" width="6.85546875" style="1" customWidth="1"/>
    <col min="6856" max="7100" width="9.140625" style="1" customWidth="1"/>
    <col min="7101" max="7101" width="3.7109375" style="1"/>
    <col min="7102" max="7102" width="4.5703125" style="1" customWidth="1"/>
    <col min="7103" max="7103" width="5.85546875" style="1" customWidth="1"/>
    <col min="7104" max="7104" width="36" style="1" customWidth="1"/>
    <col min="7105" max="7105" width="9.7109375" style="1" customWidth="1"/>
    <col min="7106" max="7106" width="11.85546875" style="1" customWidth="1"/>
    <col min="7107" max="7107" width="9" style="1" customWidth="1"/>
    <col min="7108" max="7108" width="9.7109375" style="1" customWidth="1"/>
    <col min="7109" max="7109" width="9.28515625" style="1" customWidth="1"/>
    <col min="7110" max="7110" width="8.7109375" style="1" customWidth="1"/>
    <col min="7111" max="7111" width="6.85546875" style="1" customWidth="1"/>
    <col min="7112" max="7356" width="9.140625" style="1" customWidth="1"/>
    <col min="7357" max="7357" width="3.7109375" style="1"/>
    <col min="7358" max="7358" width="4.5703125" style="1" customWidth="1"/>
    <col min="7359" max="7359" width="5.85546875" style="1" customWidth="1"/>
    <col min="7360" max="7360" width="36" style="1" customWidth="1"/>
    <col min="7361" max="7361" width="9.7109375" style="1" customWidth="1"/>
    <col min="7362" max="7362" width="11.85546875" style="1" customWidth="1"/>
    <col min="7363" max="7363" width="9" style="1" customWidth="1"/>
    <col min="7364" max="7364" width="9.7109375" style="1" customWidth="1"/>
    <col min="7365" max="7365" width="9.28515625" style="1" customWidth="1"/>
    <col min="7366" max="7366" width="8.7109375" style="1" customWidth="1"/>
    <col min="7367" max="7367" width="6.85546875" style="1" customWidth="1"/>
    <col min="7368" max="7612" width="9.140625" style="1" customWidth="1"/>
    <col min="7613" max="7613" width="3.7109375" style="1"/>
    <col min="7614" max="7614" width="4.5703125" style="1" customWidth="1"/>
    <col min="7615" max="7615" width="5.85546875" style="1" customWidth="1"/>
    <col min="7616" max="7616" width="36" style="1" customWidth="1"/>
    <col min="7617" max="7617" width="9.7109375" style="1" customWidth="1"/>
    <col min="7618" max="7618" width="11.85546875" style="1" customWidth="1"/>
    <col min="7619" max="7619" width="9" style="1" customWidth="1"/>
    <col min="7620" max="7620" width="9.7109375" style="1" customWidth="1"/>
    <col min="7621" max="7621" width="9.28515625" style="1" customWidth="1"/>
    <col min="7622" max="7622" width="8.7109375" style="1" customWidth="1"/>
    <col min="7623" max="7623" width="6.85546875" style="1" customWidth="1"/>
    <col min="7624" max="7868" width="9.140625" style="1" customWidth="1"/>
    <col min="7869" max="7869" width="3.7109375" style="1"/>
    <col min="7870" max="7870" width="4.5703125" style="1" customWidth="1"/>
    <col min="7871" max="7871" width="5.85546875" style="1" customWidth="1"/>
    <col min="7872" max="7872" width="36" style="1" customWidth="1"/>
    <col min="7873" max="7873" width="9.7109375" style="1" customWidth="1"/>
    <col min="7874" max="7874" width="11.85546875" style="1" customWidth="1"/>
    <col min="7875" max="7875" width="9" style="1" customWidth="1"/>
    <col min="7876" max="7876" width="9.7109375" style="1" customWidth="1"/>
    <col min="7877" max="7877" width="9.28515625" style="1" customWidth="1"/>
    <col min="7878" max="7878" width="8.7109375" style="1" customWidth="1"/>
    <col min="7879" max="7879" width="6.85546875" style="1" customWidth="1"/>
    <col min="7880" max="8124" width="9.140625" style="1" customWidth="1"/>
    <col min="8125" max="8125" width="3.7109375" style="1"/>
    <col min="8126" max="8126" width="4.5703125" style="1" customWidth="1"/>
    <col min="8127" max="8127" width="5.85546875" style="1" customWidth="1"/>
    <col min="8128" max="8128" width="36" style="1" customWidth="1"/>
    <col min="8129" max="8129" width="9.7109375" style="1" customWidth="1"/>
    <col min="8130" max="8130" width="11.85546875" style="1" customWidth="1"/>
    <col min="8131" max="8131" width="9" style="1" customWidth="1"/>
    <col min="8132" max="8132" width="9.7109375" style="1" customWidth="1"/>
    <col min="8133" max="8133" width="9.28515625" style="1" customWidth="1"/>
    <col min="8134" max="8134" width="8.7109375" style="1" customWidth="1"/>
    <col min="8135" max="8135" width="6.85546875" style="1" customWidth="1"/>
    <col min="8136" max="8380" width="9.140625" style="1" customWidth="1"/>
    <col min="8381" max="8381" width="3.7109375" style="1"/>
    <col min="8382" max="8382" width="4.5703125" style="1" customWidth="1"/>
    <col min="8383" max="8383" width="5.85546875" style="1" customWidth="1"/>
    <col min="8384" max="8384" width="36" style="1" customWidth="1"/>
    <col min="8385" max="8385" width="9.7109375" style="1" customWidth="1"/>
    <col min="8386" max="8386" width="11.85546875" style="1" customWidth="1"/>
    <col min="8387" max="8387" width="9" style="1" customWidth="1"/>
    <col min="8388" max="8388" width="9.7109375" style="1" customWidth="1"/>
    <col min="8389" max="8389" width="9.28515625" style="1" customWidth="1"/>
    <col min="8390" max="8390" width="8.7109375" style="1" customWidth="1"/>
    <col min="8391" max="8391" width="6.85546875" style="1" customWidth="1"/>
    <col min="8392" max="8636" width="9.140625" style="1" customWidth="1"/>
    <col min="8637" max="8637" width="3.7109375" style="1"/>
    <col min="8638" max="8638" width="4.5703125" style="1" customWidth="1"/>
    <col min="8639" max="8639" width="5.85546875" style="1" customWidth="1"/>
    <col min="8640" max="8640" width="36" style="1" customWidth="1"/>
    <col min="8641" max="8641" width="9.7109375" style="1" customWidth="1"/>
    <col min="8642" max="8642" width="11.85546875" style="1" customWidth="1"/>
    <col min="8643" max="8643" width="9" style="1" customWidth="1"/>
    <col min="8644" max="8644" width="9.7109375" style="1" customWidth="1"/>
    <col min="8645" max="8645" width="9.28515625" style="1" customWidth="1"/>
    <col min="8646" max="8646" width="8.7109375" style="1" customWidth="1"/>
    <col min="8647" max="8647" width="6.85546875" style="1" customWidth="1"/>
    <col min="8648" max="8892" width="9.140625" style="1" customWidth="1"/>
    <col min="8893" max="8893" width="3.7109375" style="1"/>
    <col min="8894" max="8894" width="4.5703125" style="1" customWidth="1"/>
    <col min="8895" max="8895" width="5.85546875" style="1" customWidth="1"/>
    <col min="8896" max="8896" width="36" style="1" customWidth="1"/>
    <col min="8897" max="8897" width="9.7109375" style="1" customWidth="1"/>
    <col min="8898" max="8898" width="11.85546875" style="1" customWidth="1"/>
    <col min="8899" max="8899" width="9" style="1" customWidth="1"/>
    <col min="8900" max="8900" width="9.7109375" style="1" customWidth="1"/>
    <col min="8901" max="8901" width="9.28515625" style="1" customWidth="1"/>
    <col min="8902" max="8902" width="8.7109375" style="1" customWidth="1"/>
    <col min="8903" max="8903" width="6.85546875" style="1" customWidth="1"/>
    <col min="8904" max="9148" width="9.140625" style="1" customWidth="1"/>
    <col min="9149" max="9149" width="3.7109375" style="1"/>
    <col min="9150" max="9150" width="4.5703125" style="1" customWidth="1"/>
    <col min="9151" max="9151" width="5.85546875" style="1" customWidth="1"/>
    <col min="9152" max="9152" width="36" style="1" customWidth="1"/>
    <col min="9153" max="9153" width="9.7109375" style="1" customWidth="1"/>
    <col min="9154" max="9154" width="11.85546875" style="1" customWidth="1"/>
    <col min="9155" max="9155" width="9" style="1" customWidth="1"/>
    <col min="9156" max="9156" width="9.7109375" style="1" customWidth="1"/>
    <col min="9157" max="9157" width="9.28515625" style="1" customWidth="1"/>
    <col min="9158" max="9158" width="8.7109375" style="1" customWidth="1"/>
    <col min="9159" max="9159" width="6.85546875" style="1" customWidth="1"/>
    <col min="9160" max="9404" width="9.140625" style="1" customWidth="1"/>
    <col min="9405" max="9405" width="3.7109375" style="1"/>
    <col min="9406" max="9406" width="4.5703125" style="1" customWidth="1"/>
    <col min="9407" max="9407" width="5.85546875" style="1" customWidth="1"/>
    <col min="9408" max="9408" width="36" style="1" customWidth="1"/>
    <col min="9409" max="9409" width="9.7109375" style="1" customWidth="1"/>
    <col min="9410" max="9410" width="11.85546875" style="1" customWidth="1"/>
    <col min="9411" max="9411" width="9" style="1" customWidth="1"/>
    <col min="9412" max="9412" width="9.7109375" style="1" customWidth="1"/>
    <col min="9413" max="9413" width="9.28515625" style="1" customWidth="1"/>
    <col min="9414" max="9414" width="8.7109375" style="1" customWidth="1"/>
    <col min="9415" max="9415" width="6.85546875" style="1" customWidth="1"/>
    <col min="9416" max="9660" width="9.140625" style="1" customWidth="1"/>
    <col min="9661" max="9661" width="3.7109375" style="1"/>
    <col min="9662" max="9662" width="4.5703125" style="1" customWidth="1"/>
    <col min="9663" max="9663" width="5.85546875" style="1" customWidth="1"/>
    <col min="9664" max="9664" width="36" style="1" customWidth="1"/>
    <col min="9665" max="9665" width="9.7109375" style="1" customWidth="1"/>
    <col min="9666" max="9666" width="11.85546875" style="1" customWidth="1"/>
    <col min="9667" max="9667" width="9" style="1" customWidth="1"/>
    <col min="9668" max="9668" width="9.7109375" style="1" customWidth="1"/>
    <col min="9669" max="9669" width="9.28515625" style="1" customWidth="1"/>
    <col min="9670" max="9670" width="8.7109375" style="1" customWidth="1"/>
    <col min="9671" max="9671" width="6.85546875" style="1" customWidth="1"/>
    <col min="9672" max="9916" width="9.140625" style="1" customWidth="1"/>
    <col min="9917" max="9917" width="3.7109375" style="1"/>
    <col min="9918" max="9918" width="4.5703125" style="1" customWidth="1"/>
    <col min="9919" max="9919" width="5.85546875" style="1" customWidth="1"/>
    <col min="9920" max="9920" width="36" style="1" customWidth="1"/>
    <col min="9921" max="9921" width="9.7109375" style="1" customWidth="1"/>
    <col min="9922" max="9922" width="11.85546875" style="1" customWidth="1"/>
    <col min="9923" max="9923" width="9" style="1" customWidth="1"/>
    <col min="9924" max="9924" width="9.7109375" style="1" customWidth="1"/>
    <col min="9925" max="9925" width="9.28515625" style="1" customWidth="1"/>
    <col min="9926" max="9926" width="8.7109375" style="1" customWidth="1"/>
    <col min="9927" max="9927" width="6.85546875" style="1" customWidth="1"/>
    <col min="9928" max="10172" width="9.140625" style="1" customWidth="1"/>
    <col min="10173" max="10173" width="3.7109375" style="1"/>
    <col min="10174" max="10174" width="4.5703125" style="1" customWidth="1"/>
    <col min="10175" max="10175" width="5.85546875" style="1" customWidth="1"/>
    <col min="10176" max="10176" width="36" style="1" customWidth="1"/>
    <col min="10177" max="10177" width="9.7109375" style="1" customWidth="1"/>
    <col min="10178" max="10178" width="11.85546875" style="1" customWidth="1"/>
    <col min="10179" max="10179" width="9" style="1" customWidth="1"/>
    <col min="10180" max="10180" width="9.7109375" style="1" customWidth="1"/>
    <col min="10181" max="10181" width="9.28515625" style="1" customWidth="1"/>
    <col min="10182" max="10182" width="8.7109375" style="1" customWidth="1"/>
    <col min="10183" max="10183" width="6.85546875" style="1" customWidth="1"/>
    <col min="10184" max="10428" width="9.140625" style="1" customWidth="1"/>
    <col min="10429" max="10429" width="3.7109375" style="1"/>
    <col min="10430" max="10430" width="4.5703125" style="1" customWidth="1"/>
    <col min="10431" max="10431" width="5.85546875" style="1" customWidth="1"/>
    <col min="10432" max="10432" width="36" style="1" customWidth="1"/>
    <col min="10433" max="10433" width="9.7109375" style="1" customWidth="1"/>
    <col min="10434" max="10434" width="11.85546875" style="1" customWidth="1"/>
    <col min="10435" max="10435" width="9" style="1" customWidth="1"/>
    <col min="10436" max="10436" width="9.7109375" style="1" customWidth="1"/>
    <col min="10437" max="10437" width="9.28515625" style="1" customWidth="1"/>
    <col min="10438" max="10438" width="8.7109375" style="1" customWidth="1"/>
    <col min="10439" max="10439" width="6.85546875" style="1" customWidth="1"/>
    <col min="10440" max="10684" width="9.140625" style="1" customWidth="1"/>
    <col min="10685" max="10685" width="3.7109375" style="1"/>
    <col min="10686" max="10686" width="4.5703125" style="1" customWidth="1"/>
    <col min="10687" max="10687" width="5.85546875" style="1" customWidth="1"/>
    <col min="10688" max="10688" width="36" style="1" customWidth="1"/>
    <col min="10689" max="10689" width="9.7109375" style="1" customWidth="1"/>
    <col min="10690" max="10690" width="11.85546875" style="1" customWidth="1"/>
    <col min="10691" max="10691" width="9" style="1" customWidth="1"/>
    <col min="10692" max="10692" width="9.7109375" style="1" customWidth="1"/>
    <col min="10693" max="10693" width="9.28515625" style="1" customWidth="1"/>
    <col min="10694" max="10694" width="8.7109375" style="1" customWidth="1"/>
    <col min="10695" max="10695" width="6.85546875" style="1" customWidth="1"/>
    <col min="10696" max="10940" width="9.140625" style="1" customWidth="1"/>
    <col min="10941" max="10941" width="3.7109375" style="1"/>
    <col min="10942" max="10942" width="4.5703125" style="1" customWidth="1"/>
    <col min="10943" max="10943" width="5.85546875" style="1" customWidth="1"/>
    <col min="10944" max="10944" width="36" style="1" customWidth="1"/>
    <col min="10945" max="10945" width="9.7109375" style="1" customWidth="1"/>
    <col min="10946" max="10946" width="11.85546875" style="1" customWidth="1"/>
    <col min="10947" max="10947" width="9" style="1" customWidth="1"/>
    <col min="10948" max="10948" width="9.7109375" style="1" customWidth="1"/>
    <col min="10949" max="10949" width="9.28515625" style="1" customWidth="1"/>
    <col min="10950" max="10950" width="8.7109375" style="1" customWidth="1"/>
    <col min="10951" max="10951" width="6.85546875" style="1" customWidth="1"/>
    <col min="10952" max="11196" width="9.140625" style="1" customWidth="1"/>
    <col min="11197" max="11197" width="3.7109375" style="1"/>
    <col min="11198" max="11198" width="4.5703125" style="1" customWidth="1"/>
    <col min="11199" max="11199" width="5.85546875" style="1" customWidth="1"/>
    <col min="11200" max="11200" width="36" style="1" customWidth="1"/>
    <col min="11201" max="11201" width="9.7109375" style="1" customWidth="1"/>
    <col min="11202" max="11202" width="11.85546875" style="1" customWidth="1"/>
    <col min="11203" max="11203" width="9" style="1" customWidth="1"/>
    <col min="11204" max="11204" width="9.7109375" style="1" customWidth="1"/>
    <col min="11205" max="11205" width="9.28515625" style="1" customWidth="1"/>
    <col min="11206" max="11206" width="8.7109375" style="1" customWidth="1"/>
    <col min="11207" max="11207" width="6.85546875" style="1" customWidth="1"/>
    <col min="11208" max="11452" width="9.140625" style="1" customWidth="1"/>
    <col min="11453" max="11453" width="3.7109375" style="1"/>
    <col min="11454" max="11454" width="4.5703125" style="1" customWidth="1"/>
    <col min="11455" max="11455" width="5.85546875" style="1" customWidth="1"/>
    <col min="11456" max="11456" width="36" style="1" customWidth="1"/>
    <col min="11457" max="11457" width="9.7109375" style="1" customWidth="1"/>
    <col min="11458" max="11458" width="11.85546875" style="1" customWidth="1"/>
    <col min="11459" max="11459" width="9" style="1" customWidth="1"/>
    <col min="11460" max="11460" width="9.7109375" style="1" customWidth="1"/>
    <col min="11461" max="11461" width="9.28515625" style="1" customWidth="1"/>
    <col min="11462" max="11462" width="8.7109375" style="1" customWidth="1"/>
    <col min="11463" max="11463" width="6.85546875" style="1" customWidth="1"/>
    <col min="11464" max="11708" width="9.140625" style="1" customWidth="1"/>
    <col min="11709" max="11709" width="3.7109375" style="1"/>
    <col min="11710" max="11710" width="4.5703125" style="1" customWidth="1"/>
    <col min="11711" max="11711" width="5.85546875" style="1" customWidth="1"/>
    <col min="11712" max="11712" width="36" style="1" customWidth="1"/>
    <col min="11713" max="11713" width="9.7109375" style="1" customWidth="1"/>
    <col min="11714" max="11714" width="11.85546875" style="1" customWidth="1"/>
    <col min="11715" max="11715" width="9" style="1" customWidth="1"/>
    <col min="11716" max="11716" width="9.7109375" style="1" customWidth="1"/>
    <col min="11717" max="11717" width="9.28515625" style="1" customWidth="1"/>
    <col min="11718" max="11718" width="8.7109375" style="1" customWidth="1"/>
    <col min="11719" max="11719" width="6.85546875" style="1" customWidth="1"/>
    <col min="11720" max="11964" width="9.140625" style="1" customWidth="1"/>
    <col min="11965" max="11965" width="3.7109375" style="1"/>
    <col min="11966" max="11966" width="4.5703125" style="1" customWidth="1"/>
    <col min="11967" max="11967" width="5.85546875" style="1" customWidth="1"/>
    <col min="11968" max="11968" width="36" style="1" customWidth="1"/>
    <col min="11969" max="11969" width="9.7109375" style="1" customWidth="1"/>
    <col min="11970" max="11970" width="11.85546875" style="1" customWidth="1"/>
    <col min="11971" max="11971" width="9" style="1" customWidth="1"/>
    <col min="11972" max="11972" width="9.7109375" style="1" customWidth="1"/>
    <col min="11973" max="11973" width="9.28515625" style="1" customWidth="1"/>
    <col min="11974" max="11974" width="8.7109375" style="1" customWidth="1"/>
    <col min="11975" max="11975" width="6.85546875" style="1" customWidth="1"/>
    <col min="11976" max="12220" width="9.140625" style="1" customWidth="1"/>
    <col min="12221" max="12221" width="3.7109375" style="1"/>
    <col min="12222" max="12222" width="4.5703125" style="1" customWidth="1"/>
    <col min="12223" max="12223" width="5.85546875" style="1" customWidth="1"/>
    <col min="12224" max="12224" width="36" style="1" customWidth="1"/>
    <col min="12225" max="12225" width="9.7109375" style="1" customWidth="1"/>
    <col min="12226" max="12226" width="11.85546875" style="1" customWidth="1"/>
    <col min="12227" max="12227" width="9" style="1" customWidth="1"/>
    <col min="12228" max="12228" width="9.7109375" style="1" customWidth="1"/>
    <col min="12229" max="12229" width="9.28515625" style="1" customWidth="1"/>
    <col min="12230" max="12230" width="8.7109375" style="1" customWidth="1"/>
    <col min="12231" max="12231" width="6.85546875" style="1" customWidth="1"/>
    <col min="12232" max="12476" width="9.140625" style="1" customWidth="1"/>
    <col min="12477" max="12477" width="3.7109375" style="1"/>
    <col min="12478" max="12478" width="4.5703125" style="1" customWidth="1"/>
    <col min="12479" max="12479" width="5.85546875" style="1" customWidth="1"/>
    <col min="12480" max="12480" width="36" style="1" customWidth="1"/>
    <col min="12481" max="12481" width="9.7109375" style="1" customWidth="1"/>
    <col min="12482" max="12482" width="11.85546875" style="1" customWidth="1"/>
    <col min="12483" max="12483" width="9" style="1" customWidth="1"/>
    <col min="12484" max="12484" width="9.7109375" style="1" customWidth="1"/>
    <col min="12485" max="12485" width="9.28515625" style="1" customWidth="1"/>
    <col min="12486" max="12486" width="8.7109375" style="1" customWidth="1"/>
    <col min="12487" max="12487" width="6.85546875" style="1" customWidth="1"/>
    <col min="12488" max="12732" width="9.140625" style="1" customWidth="1"/>
    <col min="12733" max="12733" width="3.7109375" style="1"/>
    <col min="12734" max="12734" width="4.5703125" style="1" customWidth="1"/>
    <col min="12735" max="12735" width="5.85546875" style="1" customWidth="1"/>
    <col min="12736" max="12736" width="36" style="1" customWidth="1"/>
    <col min="12737" max="12737" width="9.7109375" style="1" customWidth="1"/>
    <col min="12738" max="12738" width="11.85546875" style="1" customWidth="1"/>
    <col min="12739" max="12739" width="9" style="1" customWidth="1"/>
    <col min="12740" max="12740" width="9.7109375" style="1" customWidth="1"/>
    <col min="12741" max="12741" width="9.28515625" style="1" customWidth="1"/>
    <col min="12742" max="12742" width="8.7109375" style="1" customWidth="1"/>
    <col min="12743" max="12743" width="6.85546875" style="1" customWidth="1"/>
    <col min="12744" max="12988" width="9.140625" style="1" customWidth="1"/>
    <col min="12989" max="12989" width="3.7109375" style="1"/>
    <col min="12990" max="12990" width="4.5703125" style="1" customWidth="1"/>
    <col min="12991" max="12991" width="5.85546875" style="1" customWidth="1"/>
    <col min="12992" max="12992" width="36" style="1" customWidth="1"/>
    <col min="12993" max="12993" width="9.7109375" style="1" customWidth="1"/>
    <col min="12994" max="12994" width="11.85546875" style="1" customWidth="1"/>
    <col min="12995" max="12995" width="9" style="1" customWidth="1"/>
    <col min="12996" max="12996" width="9.7109375" style="1" customWidth="1"/>
    <col min="12997" max="12997" width="9.28515625" style="1" customWidth="1"/>
    <col min="12998" max="12998" width="8.7109375" style="1" customWidth="1"/>
    <col min="12999" max="12999" width="6.85546875" style="1" customWidth="1"/>
    <col min="13000" max="13244" width="9.140625" style="1" customWidth="1"/>
    <col min="13245" max="13245" width="3.7109375" style="1"/>
    <col min="13246" max="13246" width="4.5703125" style="1" customWidth="1"/>
    <col min="13247" max="13247" width="5.85546875" style="1" customWidth="1"/>
    <col min="13248" max="13248" width="36" style="1" customWidth="1"/>
    <col min="13249" max="13249" width="9.7109375" style="1" customWidth="1"/>
    <col min="13250" max="13250" width="11.85546875" style="1" customWidth="1"/>
    <col min="13251" max="13251" width="9" style="1" customWidth="1"/>
    <col min="13252" max="13252" width="9.7109375" style="1" customWidth="1"/>
    <col min="13253" max="13253" width="9.28515625" style="1" customWidth="1"/>
    <col min="13254" max="13254" width="8.7109375" style="1" customWidth="1"/>
    <col min="13255" max="13255" width="6.85546875" style="1" customWidth="1"/>
    <col min="13256" max="13500" width="9.140625" style="1" customWidth="1"/>
    <col min="13501" max="13501" width="3.7109375" style="1"/>
    <col min="13502" max="13502" width="4.5703125" style="1" customWidth="1"/>
    <col min="13503" max="13503" width="5.85546875" style="1" customWidth="1"/>
    <col min="13504" max="13504" width="36" style="1" customWidth="1"/>
    <col min="13505" max="13505" width="9.7109375" style="1" customWidth="1"/>
    <col min="13506" max="13506" width="11.85546875" style="1" customWidth="1"/>
    <col min="13507" max="13507" width="9" style="1" customWidth="1"/>
    <col min="13508" max="13508" width="9.7109375" style="1" customWidth="1"/>
    <col min="13509" max="13509" width="9.28515625" style="1" customWidth="1"/>
    <col min="13510" max="13510" width="8.7109375" style="1" customWidth="1"/>
    <col min="13511" max="13511" width="6.85546875" style="1" customWidth="1"/>
    <col min="13512" max="13756" width="9.140625" style="1" customWidth="1"/>
    <col min="13757" max="13757" width="3.7109375" style="1"/>
    <col min="13758" max="13758" width="4.5703125" style="1" customWidth="1"/>
    <col min="13759" max="13759" width="5.85546875" style="1" customWidth="1"/>
    <col min="13760" max="13760" width="36" style="1" customWidth="1"/>
    <col min="13761" max="13761" width="9.7109375" style="1" customWidth="1"/>
    <col min="13762" max="13762" width="11.85546875" style="1" customWidth="1"/>
    <col min="13763" max="13763" width="9" style="1" customWidth="1"/>
    <col min="13764" max="13764" width="9.7109375" style="1" customWidth="1"/>
    <col min="13765" max="13765" width="9.28515625" style="1" customWidth="1"/>
    <col min="13766" max="13766" width="8.7109375" style="1" customWidth="1"/>
    <col min="13767" max="13767" width="6.85546875" style="1" customWidth="1"/>
    <col min="13768" max="14012" width="9.140625" style="1" customWidth="1"/>
    <col min="14013" max="14013" width="3.7109375" style="1"/>
    <col min="14014" max="14014" width="4.5703125" style="1" customWidth="1"/>
    <col min="14015" max="14015" width="5.85546875" style="1" customWidth="1"/>
    <col min="14016" max="14016" width="36" style="1" customWidth="1"/>
    <col min="14017" max="14017" width="9.7109375" style="1" customWidth="1"/>
    <col min="14018" max="14018" width="11.85546875" style="1" customWidth="1"/>
    <col min="14019" max="14019" width="9" style="1" customWidth="1"/>
    <col min="14020" max="14020" width="9.7109375" style="1" customWidth="1"/>
    <col min="14021" max="14021" width="9.28515625" style="1" customWidth="1"/>
    <col min="14022" max="14022" width="8.7109375" style="1" customWidth="1"/>
    <col min="14023" max="14023" width="6.85546875" style="1" customWidth="1"/>
    <col min="14024" max="14268" width="9.140625" style="1" customWidth="1"/>
    <col min="14269" max="14269" width="3.7109375" style="1"/>
    <col min="14270" max="14270" width="4.5703125" style="1" customWidth="1"/>
    <col min="14271" max="14271" width="5.85546875" style="1" customWidth="1"/>
    <col min="14272" max="14272" width="36" style="1" customWidth="1"/>
    <col min="14273" max="14273" width="9.7109375" style="1" customWidth="1"/>
    <col min="14274" max="14274" width="11.85546875" style="1" customWidth="1"/>
    <col min="14275" max="14275" width="9" style="1" customWidth="1"/>
    <col min="14276" max="14276" width="9.7109375" style="1" customWidth="1"/>
    <col min="14277" max="14277" width="9.28515625" style="1" customWidth="1"/>
    <col min="14278" max="14278" width="8.7109375" style="1" customWidth="1"/>
    <col min="14279" max="14279" width="6.85546875" style="1" customWidth="1"/>
    <col min="14280" max="14524" width="9.140625" style="1" customWidth="1"/>
    <col min="14525" max="14525" width="3.7109375" style="1"/>
    <col min="14526" max="14526" width="4.5703125" style="1" customWidth="1"/>
    <col min="14527" max="14527" width="5.85546875" style="1" customWidth="1"/>
    <col min="14528" max="14528" width="36" style="1" customWidth="1"/>
    <col min="14529" max="14529" width="9.7109375" style="1" customWidth="1"/>
    <col min="14530" max="14530" width="11.85546875" style="1" customWidth="1"/>
    <col min="14531" max="14531" width="9" style="1" customWidth="1"/>
    <col min="14532" max="14532" width="9.7109375" style="1" customWidth="1"/>
    <col min="14533" max="14533" width="9.28515625" style="1" customWidth="1"/>
    <col min="14534" max="14534" width="8.7109375" style="1" customWidth="1"/>
    <col min="14535" max="14535" width="6.85546875" style="1" customWidth="1"/>
    <col min="14536" max="14780" width="9.140625" style="1" customWidth="1"/>
    <col min="14781" max="14781" width="3.7109375" style="1"/>
    <col min="14782" max="14782" width="4.5703125" style="1" customWidth="1"/>
    <col min="14783" max="14783" width="5.85546875" style="1" customWidth="1"/>
    <col min="14784" max="14784" width="36" style="1" customWidth="1"/>
    <col min="14785" max="14785" width="9.7109375" style="1" customWidth="1"/>
    <col min="14786" max="14786" width="11.85546875" style="1" customWidth="1"/>
    <col min="14787" max="14787" width="9" style="1" customWidth="1"/>
    <col min="14788" max="14788" width="9.7109375" style="1" customWidth="1"/>
    <col min="14789" max="14789" width="9.28515625" style="1" customWidth="1"/>
    <col min="14790" max="14790" width="8.7109375" style="1" customWidth="1"/>
    <col min="14791" max="14791" width="6.85546875" style="1" customWidth="1"/>
    <col min="14792" max="15036" width="9.140625" style="1" customWidth="1"/>
    <col min="15037" max="15037" width="3.7109375" style="1"/>
    <col min="15038" max="15038" width="4.5703125" style="1" customWidth="1"/>
    <col min="15039" max="15039" width="5.85546875" style="1" customWidth="1"/>
    <col min="15040" max="15040" width="36" style="1" customWidth="1"/>
    <col min="15041" max="15041" width="9.7109375" style="1" customWidth="1"/>
    <col min="15042" max="15042" width="11.85546875" style="1" customWidth="1"/>
    <col min="15043" max="15043" width="9" style="1" customWidth="1"/>
    <col min="15044" max="15044" width="9.7109375" style="1" customWidth="1"/>
    <col min="15045" max="15045" width="9.28515625" style="1" customWidth="1"/>
    <col min="15046" max="15046" width="8.7109375" style="1" customWidth="1"/>
    <col min="15047" max="15047" width="6.85546875" style="1" customWidth="1"/>
    <col min="15048" max="15292" width="9.140625" style="1" customWidth="1"/>
    <col min="15293" max="15293" width="3.7109375" style="1"/>
    <col min="15294" max="15294" width="4.5703125" style="1" customWidth="1"/>
    <col min="15295" max="15295" width="5.85546875" style="1" customWidth="1"/>
    <col min="15296" max="15296" width="36" style="1" customWidth="1"/>
    <col min="15297" max="15297" width="9.7109375" style="1" customWidth="1"/>
    <col min="15298" max="15298" width="11.85546875" style="1" customWidth="1"/>
    <col min="15299" max="15299" width="9" style="1" customWidth="1"/>
    <col min="15300" max="15300" width="9.7109375" style="1" customWidth="1"/>
    <col min="15301" max="15301" width="9.28515625" style="1" customWidth="1"/>
    <col min="15302" max="15302" width="8.7109375" style="1" customWidth="1"/>
    <col min="15303" max="15303" width="6.85546875" style="1" customWidth="1"/>
    <col min="15304" max="15548" width="9.140625" style="1" customWidth="1"/>
    <col min="15549" max="15549" width="3.7109375" style="1"/>
    <col min="15550" max="15550" width="4.5703125" style="1" customWidth="1"/>
    <col min="15551" max="15551" width="5.85546875" style="1" customWidth="1"/>
    <col min="15552" max="15552" width="36" style="1" customWidth="1"/>
    <col min="15553" max="15553" width="9.7109375" style="1" customWidth="1"/>
    <col min="15554" max="15554" width="11.85546875" style="1" customWidth="1"/>
    <col min="15555" max="15555" width="9" style="1" customWidth="1"/>
    <col min="15556" max="15556" width="9.7109375" style="1" customWidth="1"/>
    <col min="15557" max="15557" width="9.28515625" style="1" customWidth="1"/>
    <col min="15558" max="15558" width="8.7109375" style="1" customWidth="1"/>
    <col min="15559" max="15559" width="6.85546875" style="1" customWidth="1"/>
    <col min="15560" max="15804" width="9.140625" style="1" customWidth="1"/>
    <col min="15805" max="15805" width="3.7109375" style="1"/>
    <col min="15806" max="15806" width="4.5703125" style="1" customWidth="1"/>
    <col min="15807" max="15807" width="5.85546875" style="1" customWidth="1"/>
    <col min="15808" max="15808" width="36" style="1" customWidth="1"/>
    <col min="15809" max="15809" width="9.7109375" style="1" customWidth="1"/>
    <col min="15810" max="15810" width="11.85546875" style="1" customWidth="1"/>
    <col min="15811" max="15811" width="9" style="1" customWidth="1"/>
    <col min="15812" max="15812" width="9.7109375" style="1" customWidth="1"/>
    <col min="15813" max="15813" width="9.28515625" style="1" customWidth="1"/>
    <col min="15814" max="15814" width="8.7109375" style="1" customWidth="1"/>
    <col min="15815" max="15815" width="6.85546875" style="1" customWidth="1"/>
    <col min="15816" max="16060" width="9.140625" style="1" customWidth="1"/>
    <col min="16061" max="16061" width="3.7109375" style="1"/>
    <col min="16062" max="16062" width="4.5703125" style="1" customWidth="1"/>
    <col min="16063" max="16063" width="5.85546875" style="1" customWidth="1"/>
    <col min="16064" max="16064" width="36" style="1" customWidth="1"/>
    <col min="16065" max="16065" width="9.7109375" style="1" customWidth="1"/>
    <col min="16066" max="16066" width="11.85546875" style="1" customWidth="1"/>
    <col min="16067" max="16067" width="9" style="1" customWidth="1"/>
    <col min="16068" max="16068" width="9.7109375" style="1" customWidth="1"/>
    <col min="16069" max="16069" width="9.28515625" style="1" customWidth="1"/>
    <col min="16070" max="16070" width="8.7109375" style="1" customWidth="1"/>
    <col min="16071" max="16071" width="6.85546875" style="1" customWidth="1"/>
    <col min="16072" max="16316" width="9.140625" style="1" customWidth="1"/>
    <col min="16317" max="16384" width="3.7109375" style="1"/>
  </cols>
  <sheetData>
    <row r="1" spans="1:9" x14ac:dyDescent="0.2">
      <c r="C1" s="4"/>
      <c r="G1" s="371"/>
      <c r="H1" s="371"/>
      <c r="I1" s="371"/>
    </row>
    <row r="2" spans="1:9" x14ac:dyDescent="0.2">
      <c r="A2" s="406" t="s">
        <v>16</v>
      </c>
      <c r="B2" s="406"/>
      <c r="C2" s="406"/>
      <c r="D2" s="406"/>
      <c r="E2" s="406"/>
      <c r="F2" s="406"/>
      <c r="G2" s="406"/>
      <c r="H2" s="406"/>
      <c r="I2" s="406"/>
    </row>
    <row r="3" spans="1:9" x14ac:dyDescent="0.2">
      <c r="A3" s="2"/>
      <c r="B3" s="2"/>
      <c r="C3" s="410" t="s">
        <v>58</v>
      </c>
      <c r="D3" s="410"/>
      <c r="E3" s="410"/>
      <c r="F3" s="410"/>
      <c r="G3" s="410"/>
      <c r="H3" s="410"/>
      <c r="I3" s="410"/>
    </row>
    <row r="4" spans="1:9" x14ac:dyDescent="0.2">
      <c r="A4" s="2"/>
      <c r="B4" s="2"/>
      <c r="C4" s="407" t="s">
        <v>17</v>
      </c>
      <c r="D4" s="407"/>
      <c r="E4" s="407"/>
      <c r="F4" s="407"/>
      <c r="G4" s="407"/>
      <c r="H4" s="407"/>
      <c r="I4" s="407"/>
    </row>
    <row r="5" spans="1:9" ht="11.25" customHeight="1" x14ac:dyDescent="0.2">
      <c r="A5" s="63"/>
      <c r="B5" s="63"/>
      <c r="C5" s="409" t="s">
        <v>52</v>
      </c>
      <c r="D5" s="409"/>
      <c r="E5" s="409"/>
      <c r="F5" s="409"/>
      <c r="G5" s="409"/>
      <c r="H5" s="409"/>
      <c r="I5" s="409"/>
    </row>
    <row r="6" spans="1:9" x14ac:dyDescent="0.2">
      <c r="A6" s="405" t="s">
        <v>18</v>
      </c>
      <c r="B6" s="405"/>
      <c r="C6" s="405"/>
      <c r="D6" s="408" t="str">
        <f>'Kopt a'!B13</f>
        <v>Daudzdzīvokļu dzīvojamās ēkas energoefektivitātes paaugstināšana</v>
      </c>
      <c r="E6" s="408"/>
      <c r="F6" s="408"/>
      <c r="G6" s="408"/>
      <c r="H6" s="408"/>
      <c r="I6" s="408"/>
    </row>
    <row r="7" spans="1:9" x14ac:dyDescent="0.2">
      <c r="A7" s="405" t="s">
        <v>6</v>
      </c>
      <c r="B7" s="405"/>
      <c r="C7" s="405"/>
      <c r="D7" s="391" t="str">
        <f>'Kopt a'!B14</f>
        <v>Daudzdzīvokļu dzīvojamās ēkas energoefektivitātes paaugstināšana</v>
      </c>
      <c r="E7" s="391"/>
      <c r="F7" s="391"/>
      <c r="G7" s="391"/>
      <c r="H7" s="391"/>
      <c r="I7" s="391"/>
    </row>
    <row r="8" spans="1:9" x14ac:dyDescent="0.2">
      <c r="A8" s="415" t="s">
        <v>19</v>
      </c>
      <c r="B8" s="415"/>
      <c r="C8" s="415"/>
      <c r="D8" s="391" t="str">
        <f>'Kopt a'!B15</f>
        <v>Zeiferta iela 1, Olaine, Olaines novads, LV-2114</v>
      </c>
      <c r="E8" s="391"/>
      <c r="F8" s="391"/>
      <c r="G8" s="391"/>
      <c r="H8" s="391"/>
      <c r="I8" s="391"/>
    </row>
    <row r="9" spans="1:9" x14ac:dyDescent="0.2">
      <c r="A9" s="415" t="s">
        <v>20</v>
      </c>
      <c r="B9" s="415"/>
      <c r="C9" s="415"/>
      <c r="D9" s="391" t="str">
        <f>'Kopt a'!B16</f>
        <v>Iepirkums Nr. AS OŪS 2022/04_E</v>
      </c>
      <c r="E9" s="391"/>
      <c r="F9" s="391"/>
      <c r="G9" s="391"/>
      <c r="H9" s="391"/>
      <c r="I9" s="391"/>
    </row>
    <row r="10" spans="1:9" x14ac:dyDescent="0.2">
      <c r="C10" s="4" t="s">
        <v>21</v>
      </c>
      <c r="D10" s="392" t="e">
        <f>E32</f>
        <v>#VALUE!</v>
      </c>
      <c r="E10" s="392"/>
      <c r="F10" s="58"/>
      <c r="G10" s="58"/>
      <c r="H10" s="58"/>
      <c r="I10" s="58"/>
    </row>
    <row r="11" spans="1:9" x14ac:dyDescent="0.2">
      <c r="C11" s="4" t="s">
        <v>22</v>
      </c>
      <c r="D11" s="392">
        <f>I28</f>
        <v>0</v>
      </c>
      <c r="E11" s="392"/>
      <c r="F11" s="58"/>
      <c r="G11" s="58"/>
      <c r="H11" s="58"/>
      <c r="I11" s="58"/>
    </row>
    <row r="12" spans="1:9" ht="12" thickBot="1" x14ac:dyDescent="0.25">
      <c r="F12" s="17"/>
      <c r="G12" s="17"/>
      <c r="H12" s="17"/>
      <c r="I12" s="17"/>
    </row>
    <row r="13" spans="1:9" x14ac:dyDescent="0.2">
      <c r="A13" s="393" t="s">
        <v>23</v>
      </c>
      <c r="B13" s="395" t="s">
        <v>24</v>
      </c>
      <c r="C13" s="397" t="s">
        <v>25</v>
      </c>
      <c r="D13" s="398"/>
      <c r="E13" s="401" t="s">
        <v>26</v>
      </c>
      <c r="F13" s="411" t="s">
        <v>27</v>
      </c>
      <c r="G13" s="412"/>
      <c r="H13" s="412"/>
      <c r="I13" s="413" t="s">
        <v>28</v>
      </c>
    </row>
    <row r="14" spans="1:9" ht="23.25" thickBot="1" x14ac:dyDescent="0.25">
      <c r="A14" s="394"/>
      <c r="B14" s="396"/>
      <c r="C14" s="399"/>
      <c r="D14" s="400"/>
      <c r="E14" s="402"/>
      <c r="F14" s="18" t="s">
        <v>29</v>
      </c>
      <c r="G14" s="19" t="s">
        <v>30</v>
      </c>
      <c r="H14" s="19" t="s">
        <v>31</v>
      </c>
      <c r="I14" s="414"/>
    </row>
    <row r="15" spans="1:9" x14ac:dyDescent="0.2">
      <c r="A15" s="53">
        <v>1</v>
      </c>
      <c r="B15" s="23" t="str">
        <f>IF(A15=0,0,CONCATENATE("Lt-",A15))</f>
        <v>Lt-1</v>
      </c>
      <c r="C15" s="403" t="str">
        <f>'1a'!C2:I2</f>
        <v>Būvlaukuma sagatavošana</v>
      </c>
      <c r="D15" s="404"/>
      <c r="E15" s="49">
        <f>'1a'!P25</f>
        <v>0</v>
      </c>
      <c r="F15" s="44">
        <f>'1a'!M25</f>
        <v>0</v>
      </c>
      <c r="G15" s="45">
        <f>'1a'!N25</f>
        <v>0</v>
      </c>
      <c r="H15" s="45">
        <f>'1a'!O25</f>
        <v>0</v>
      </c>
      <c r="I15" s="46">
        <f>'1a'!L25</f>
        <v>0</v>
      </c>
    </row>
    <row r="16" spans="1:9" x14ac:dyDescent="0.2">
      <c r="A16" s="54">
        <v>2</v>
      </c>
      <c r="B16" s="24" t="str">
        <f>IF(A16=0,0,CONCATENATE("Lt-",A16))</f>
        <v>Lt-2</v>
      </c>
      <c r="C16" s="389" t="str">
        <f>'2a'!C2:I2</f>
        <v>Demontāžas darbi</v>
      </c>
      <c r="D16" s="390"/>
      <c r="E16" s="50">
        <f>'2a'!P24</f>
        <v>0</v>
      </c>
      <c r="F16" s="41">
        <f>'2a'!M24</f>
        <v>0</v>
      </c>
      <c r="G16" s="47">
        <f>'2a'!N24</f>
        <v>0</v>
      </c>
      <c r="H16" s="47">
        <f>'2a'!O24</f>
        <v>0</v>
      </c>
      <c r="I16" s="48">
        <f>'2a'!L24</f>
        <v>0</v>
      </c>
    </row>
    <row r="17" spans="1:9" x14ac:dyDescent="0.2">
      <c r="A17" s="368">
        <v>3</v>
      </c>
      <c r="B17" s="24" t="str">
        <f t="shared" ref="B17:B25" si="0">IF(A17=0,0,CONCATENATE("Lt-",A17))</f>
        <v>Lt-3</v>
      </c>
      <c r="C17" s="389" t="str">
        <f>'3a'!C2:I2</f>
        <v>Fasādes</v>
      </c>
      <c r="D17" s="390"/>
      <c r="E17" s="51">
        <f>'3a'!P98</f>
        <v>0</v>
      </c>
      <c r="F17" s="41">
        <f>'3a'!M98</f>
        <v>0</v>
      </c>
      <c r="G17" s="47">
        <f>'3a'!N98</f>
        <v>0</v>
      </c>
      <c r="H17" s="47">
        <f>'3a'!O98</f>
        <v>0</v>
      </c>
      <c r="I17" s="48">
        <f>'3a'!L98</f>
        <v>0</v>
      </c>
    </row>
    <row r="18" spans="1:9" ht="11.25" customHeight="1" x14ac:dyDescent="0.2">
      <c r="A18" s="368">
        <v>4</v>
      </c>
      <c r="B18" s="24" t="str">
        <f t="shared" si="0"/>
        <v>Lt-4</v>
      </c>
      <c r="C18" s="389" t="str">
        <f>'4a'!C2:I2</f>
        <v>Logi un durvis</v>
      </c>
      <c r="D18" s="390"/>
      <c r="E18" s="51">
        <f>'4a'!P32</f>
        <v>0</v>
      </c>
      <c r="F18" s="41">
        <f>'4a'!M32</f>
        <v>0</v>
      </c>
      <c r="G18" s="47">
        <f>'4a'!N32</f>
        <v>0</v>
      </c>
      <c r="H18" s="47">
        <f>'4a'!O32</f>
        <v>0</v>
      </c>
      <c r="I18" s="48">
        <f>'4a'!L32</f>
        <v>0</v>
      </c>
    </row>
    <row r="19" spans="1:9" x14ac:dyDescent="0.2">
      <c r="A19" s="368">
        <v>5</v>
      </c>
      <c r="B19" s="24" t="str">
        <f t="shared" si="0"/>
        <v>Lt-5</v>
      </c>
      <c r="C19" s="389" t="str">
        <f>'5a'!C2:I2</f>
        <v>Pagraba pārseguma siltināšana</v>
      </c>
      <c r="D19" s="390"/>
      <c r="E19" s="51">
        <f>'5a'!P30</f>
        <v>0</v>
      </c>
      <c r="F19" s="41">
        <f>'5a'!M30</f>
        <v>0</v>
      </c>
      <c r="G19" s="47">
        <f>'5a'!N30</f>
        <v>0</v>
      </c>
      <c r="H19" s="47">
        <f>'5a'!O30</f>
        <v>0</v>
      </c>
      <c r="I19" s="48">
        <f>'5a'!L30</f>
        <v>0</v>
      </c>
    </row>
    <row r="20" spans="1:9" x14ac:dyDescent="0.2">
      <c r="A20" s="368">
        <v>6</v>
      </c>
      <c r="B20" s="24" t="str">
        <f t="shared" si="0"/>
        <v>Lt-6</v>
      </c>
      <c r="C20" s="389" t="str">
        <f>'6a'!C2:I2</f>
        <v>Jumta atjaunošana</v>
      </c>
      <c r="D20" s="390"/>
      <c r="E20" s="51">
        <f>'6a'!P31</f>
        <v>0</v>
      </c>
      <c r="F20" s="41">
        <f>'6a'!M31</f>
        <v>0</v>
      </c>
      <c r="G20" s="47">
        <f>'6a'!N31</f>
        <v>0</v>
      </c>
      <c r="H20" s="47">
        <f>'6a'!O31</f>
        <v>0</v>
      </c>
      <c r="I20" s="48">
        <f>'6a'!L31</f>
        <v>0</v>
      </c>
    </row>
    <row r="21" spans="1:9" x14ac:dyDescent="0.2">
      <c r="A21" s="368">
        <v>7</v>
      </c>
      <c r="B21" s="24" t="str">
        <f t="shared" si="0"/>
        <v>Lt-7</v>
      </c>
      <c r="C21" s="389" t="str">
        <f>'7a'!C2:I2</f>
        <v>Iekštelpu darbi</v>
      </c>
      <c r="D21" s="390"/>
      <c r="E21" s="51">
        <f>'7a'!P21</f>
        <v>0</v>
      </c>
      <c r="F21" s="41">
        <f>'7a'!M21</f>
        <v>0</v>
      </c>
      <c r="G21" s="47">
        <f>'7a'!N21</f>
        <v>0</v>
      </c>
      <c r="H21" s="47">
        <f>'7a'!O21</f>
        <v>0</v>
      </c>
      <c r="I21" s="48">
        <f>'7a'!L21</f>
        <v>0</v>
      </c>
    </row>
    <row r="22" spans="1:9" x14ac:dyDescent="0.2">
      <c r="A22" s="368">
        <v>8</v>
      </c>
      <c r="B22" s="24" t="str">
        <f t="shared" si="0"/>
        <v>Lt-8</v>
      </c>
      <c r="C22" s="389" t="str">
        <f>'8a'!C2:I2</f>
        <v>Bēniņu siltināšana</v>
      </c>
      <c r="D22" s="390"/>
      <c r="E22" s="51">
        <f>'8a'!P42</f>
        <v>0</v>
      </c>
      <c r="F22" s="41">
        <f>'8a'!M42</f>
        <v>0</v>
      </c>
      <c r="G22" s="47">
        <f>'8a'!N42</f>
        <v>0</v>
      </c>
      <c r="H22" s="47">
        <f>'8a'!O42</f>
        <v>0</v>
      </c>
      <c r="I22" s="48">
        <f>'8a'!L42</f>
        <v>0</v>
      </c>
    </row>
    <row r="23" spans="1:9" x14ac:dyDescent="0.2">
      <c r="A23" s="368">
        <v>9</v>
      </c>
      <c r="B23" s="24" t="str">
        <f t="shared" si="0"/>
        <v>Lt-9</v>
      </c>
      <c r="C23" s="389" t="str">
        <f>'9a'!C2:I2</f>
        <v>Labiekārtošana</v>
      </c>
      <c r="D23" s="390"/>
      <c r="E23" s="51">
        <f>'9a'!P24</f>
        <v>0</v>
      </c>
      <c r="F23" s="41">
        <f>'9a'!M24</f>
        <v>0</v>
      </c>
      <c r="G23" s="47">
        <f>'9a'!N24</f>
        <v>0</v>
      </c>
      <c r="H23" s="47">
        <f>'9a'!O24</f>
        <v>0</v>
      </c>
      <c r="I23" s="48">
        <f>'9a'!L24</f>
        <v>0</v>
      </c>
    </row>
    <row r="24" spans="1:9" x14ac:dyDescent="0.2">
      <c r="A24" s="368">
        <v>10</v>
      </c>
      <c r="B24" s="24" t="str">
        <f t="shared" si="0"/>
        <v>Lt-10</v>
      </c>
      <c r="C24" s="389" t="str">
        <f>'10a'!C2:I2</f>
        <v>Apkure, vēdināšana un gaisa kondicionēšana</v>
      </c>
      <c r="D24" s="390"/>
      <c r="E24" s="51">
        <f>'10a'!P71</f>
        <v>0</v>
      </c>
      <c r="F24" s="41">
        <f>'10a'!M71</f>
        <v>0</v>
      </c>
      <c r="G24" s="47">
        <f>'10a'!N71</f>
        <v>0</v>
      </c>
      <c r="H24" s="47">
        <f>'10a'!O71</f>
        <v>0</v>
      </c>
      <c r="I24" s="48">
        <f>'10a'!L71</f>
        <v>0</v>
      </c>
    </row>
    <row r="25" spans="1:9" x14ac:dyDescent="0.2">
      <c r="A25" s="368">
        <v>11</v>
      </c>
      <c r="B25" s="24" t="str">
        <f t="shared" si="0"/>
        <v>Lt-11</v>
      </c>
      <c r="C25" s="389" t="str">
        <f>'11a'!C2:I2</f>
        <v>Ārējie elektrības tīkli</v>
      </c>
      <c r="D25" s="390"/>
      <c r="E25" s="51">
        <f>'11a'!P37</f>
        <v>0</v>
      </c>
      <c r="F25" s="41">
        <f>'11a'!M37</f>
        <v>0</v>
      </c>
      <c r="G25" s="47">
        <f>'11a'!N37</f>
        <v>0</v>
      </c>
      <c r="H25" s="47">
        <f>'11a'!O37</f>
        <v>0</v>
      </c>
      <c r="I25" s="48">
        <f>'11a'!L37</f>
        <v>0</v>
      </c>
    </row>
    <row r="26" spans="1:9" s="87" customFormat="1" x14ac:dyDescent="0.2">
      <c r="A26" s="54">
        <v>12</v>
      </c>
      <c r="B26" s="24" t="str">
        <f t="shared" ref="B26" si="1">IF(A26=0,0,CONCATENATE("Lt-",A26))</f>
        <v>Lt-12</v>
      </c>
      <c r="C26" s="389" t="str">
        <f>'12a'!C2:I2</f>
        <v>Ūdensapgāde</v>
      </c>
      <c r="D26" s="390"/>
      <c r="E26" s="51">
        <f>'12a'!P71</f>
        <v>0</v>
      </c>
      <c r="F26" s="41">
        <f>'12a'!M71</f>
        <v>0</v>
      </c>
      <c r="G26" s="47">
        <f>'12a'!N71</f>
        <v>0</v>
      </c>
      <c r="H26" s="47">
        <f>'12a'!O71</f>
        <v>0</v>
      </c>
      <c r="I26" s="111">
        <f>'12a'!L71</f>
        <v>0</v>
      </c>
    </row>
    <row r="27" spans="1:9" s="87" customFormat="1" ht="12" thickBot="1" x14ac:dyDescent="0.25">
      <c r="A27" s="54">
        <v>13</v>
      </c>
      <c r="B27" s="24" t="str">
        <f t="shared" ref="B27" si="2">IF(A27=0,0,CONCATENATE("Lt-",A27))</f>
        <v>Lt-13</v>
      </c>
      <c r="C27" s="389" t="str">
        <f>'13a'!C2:I2</f>
        <v>Sadzīves kanalizācija</v>
      </c>
      <c r="D27" s="390"/>
      <c r="E27" s="51">
        <f>'13a'!P33</f>
        <v>0</v>
      </c>
      <c r="F27" s="41">
        <f>'13a'!M33</f>
        <v>0</v>
      </c>
      <c r="G27" s="47">
        <f>'13a'!N33</f>
        <v>0</v>
      </c>
      <c r="H27" s="47">
        <f>'13a'!O33</f>
        <v>0</v>
      </c>
      <c r="I27" s="111">
        <f>'13a'!L33</f>
        <v>0</v>
      </c>
    </row>
    <row r="28" spans="1:9" ht="12" thickBot="1" x14ac:dyDescent="0.25">
      <c r="A28" s="375" t="s">
        <v>32</v>
      </c>
      <c r="B28" s="376"/>
      <c r="C28" s="376"/>
      <c r="D28" s="376"/>
      <c r="E28" s="38">
        <f>SUM(E15:E27)</f>
        <v>0</v>
      </c>
      <c r="F28" s="37">
        <f>SUM(F15:F27)</f>
        <v>0</v>
      </c>
      <c r="G28" s="37">
        <f>SUM(G15:G27)</f>
        <v>0</v>
      </c>
      <c r="H28" s="37">
        <f>SUM(H15:H27)</f>
        <v>0</v>
      </c>
      <c r="I28" s="38">
        <f>SUM(I15:I27)</f>
        <v>0</v>
      </c>
    </row>
    <row r="29" spans="1:9" x14ac:dyDescent="0.2">
      <c r="A29" s="377" t="s">
        <v>33</v>
      </c>
      <c r="B29" s="378"/>
      <c r="C29" s="379"/>
      <c r="D29" s="76" t="s">
        <v>407</v>
      </c>
      <c r="E29" s="79" t="e">
        <f>E28*D29</f>
        <v>#VALUE!</v>
      </c>
      <c r="F29" s="39"/>
      <c r="G29" s="39"/>
      <c r="H29" s="39"/>
      <c r="I29" s="39"/>
    </row>
    <row r="30" spans="1:9" x14ac:dyDescent="0.2">
      <c r="A30" s="380" t="s">
        <v>34</v>
      </c>
      <c r="B30" s="381"/>
      <c r="C30" s="382"/>
      <c r="D30" s="77" t="s">
        <v>407</v>
      </c>
      <c r="E30" s="80" t="e">
        <f>E29*D30</f>
        <v>#VALUE!</v>
      </c>
      <c r="F30" s="39"/>
      <c r="G30" s="39"/>
      <c r="H30" s="39"/>
      <c r="I30" s="39"/>
    </row>
    <row r="31" spans="1:9" x14ac:dyDescent="0.2">
      <c r="A31" s="383" t="s">
        <v>35</v>
      </c>
      <c r="B31" s="384"/>
      <c r="C31" s="385"/>
      <c r="D31" s="78" t="s">
        <v>407</v>
      </c>
      <c r="E31" s="81" t="e">
        <f>E28*D31</f>
        <v>#VALUE!</v>
      </c>
      <c r="F31" s="39"/>
      <c r="G31" s="39"/>
      <c r="H31" s="39"/>
      <c r="I31" s="39"/>
    </row>
    <row r="32" spans="1:9" ht="12" thickBot="1" x14ac:dyDescent="0.25">
      <c r="A32" s="386" t="s">
        <v>36</v>
      </c>
      <c r="B32" s="387"/>
      <c r="C32" s="388"/>
      <c r="D32" s="21"/>
      <c r="E32" s="40" t="e">
        <f>SUM(E28:E31)-E30</f>
        <v>#VALUE!</v>
      </c>
      <c r="F32" s="39"/>
      <c r="G32" s="39"/>
      <c r="H32" s="39"/>
      <c r="I32" s="39"/>
    </row>
    <row r="33" spans="1:9" x14ac:dyDescent="0.2">
      <c r="G33" s="20"/>
    </row>
    <row r="34" spans="1:9" x14ac:dyDescent="0.2">
      <c r="C34" s="16"/>
      <c r="D34" s="16"/>
      <c r="E34" s="16"/>
      <c r="F34" s="22"/>
      <c r="G34" s="22"/>
      <c r="H34" s="22"/>
      <c r="I34" s="22"/>
    </row>
    <row r="37" spans="1:9" x14ac:dyDescent="0.2">
      <c r="A37" s="1" t="s">
        <v>14</v>
      </c>
      <c r="B37" s="16"/>
      <c r="C37" s="374"/>
      <c r="D37" s="374"/>
      <c r="E37" s="374"/>
      <c r="F37" s="374"/>
      <c r="G37" s="374"/>
      <c r="H37" s="374"/>
    </row>
    <row r="38" spans="1:9" x14ac:dyDescent="0.2">
      <c r="A38" s="16"/>
      <c r="B38" s="16"/>
      <c r="C38" s="369" t="s">
        <v>15</v>
      </c>
      <c r="D38" s="369"/>
      <c r="E38" s="369"/>
      <c r="F38" s="369"/>
      <c r="G38" s="369"/>
      <c r="H38" s="369"/>
    </row>
    <row r="39" spans="1:9" x14ac:dyDescent="0.2">
      <c r="A39" s="16"/>
      <c r="B39" s="16"/>
      <c r="C39" s="16"/>
      <c r="D39" s="16"/>
      <c r="E39" s="16"/>
      <c r="F39" s="16"/>
      <c r="G39" s="16"/>
      <c r="H39" s="16"/>
    </row>
    <row r="40" spans="1:9" x14ac:dyDescent="0.2">
      <c r="A40" s="64" t="str">
        <f>'Kopt a'!A31</f>
        <v>Tāme sastādīta __ . gada__.__________</v>
      </c>
      <c r="B40" s="65"/>
      <c r="C40" s="65"/>
      <c r="D40" s="65"/>
      <c r="F40" s="16"/>
      <c r="G40" s="16"/>
      <c r="H40" s="16"/>
    </row>
    <row r="41" spans="1:9" x14ac:dyDescent="0.2">
      <c r="A41" s="16"/>
      <c r="B41" s="16"/>
      <c r="C41" s="16"/>
      <c r="D41" s="16"/>
      <c r="E41" s="16"/>
      <c r="F41" s="16"/>
      <c r="G41" s="16"/>
      <c r="H41" s="16"/>
    </row>
    <row r="42" spans="1:9" x14ac:dyDescent="0.2">
      <c r="A42" s="1" t="s">
        <v>37</v>
      </c>
      <c r="B42" s="16"/>
      <c r="C42" s="374"/>
      <c r="D42" s="374"/>
      <c r="E42" s="374"/>
      <c r="F42" s="374"/>
      <c r="G42" s="374"/>
      <c r="H42" s="374"/>
    </row>
    <row r="43" spans="1:9" x14ac:dyDescent="0.2">
      <c r="A43" s="16"/>
      <c r="B43" s="16"/>
      <c r="C43" s="369" t="s">
        <v>15</v>
      </c>
      <c r="D43" s="369"/>
      <c r="E43" s="369"/>
      <c r="F43" s="369"/>
      <c r="G43" s="369"/>
      <c r="H43" s="369"/>
    </row>
    <row r="44" spans="1:9" x14ac:dyDescent="0.2">
      <c r="A44" s="16"/>
      <c r="B44" s="16"/>
      <c r="C44" s="16"/>
      <c r="D44" s="16"/>
      <c r="E44" s="16"/>
      <c r="F44" s="16"/>
      <c r="G44" s="16"/>
      <c r="H44" s="16"/>
    </row>
    <row r="45" spans="1:9" x14ac:dyDescent="0.2">
      <c r="A45" s="64" t="s">
        <v>53</v>
      </c>
      <c r="B45" s="65"/>
      <c r="C45" s="70"/>
      <c r="D45" s="65"/>
      <c r="F45" s="16"/>
      <c r="G45" s="16"/>
      <c r="H45" s="16"/>
    </row>
    <row r="55" spans="5:9" x14ac:dyDescent="0.2">
      <c r="E55" s="20"/>
      <c r="F55" s="20"/>
      <c r="G55" s="20"/>
      <c r="H55" s="20"/>
      <c r="I55" s="20"/>
    </row>
  </sheetData>
  <mergeCells count="43">
    <mergeCell ref="C26:D26"/>
    <mergeCell ref="C27:D27"/>
    <mergeCell ref="A7:C7"/>
    <mergeCell ref="D7:I7"/>
    <mergeCell ref="G1:I1"/>
    <mergeCell ref="A2:I2"/>
    <mergeCell ref="C4:I4"/>
    <mergeCell ref="A6:C6"/>
    <mergeCell ref="D6:I6"/>
    <mergeCell ref="C5:I5"/>
    <mergeCell ref="C3:I3"/>
    <mergeCell ref="F13:H13"/>
    <mergeCell ref="I13:I14"/>
    <mergeCell ref="A8:C8"/>
    <mergeCell ref="D8:I8"/>
    <mergeCell ref="A9:C9"/>
    <mergeCell ref="D9:I9"/>
    <mergeCell ref="D10:E10"/>
    <mergeCell ref="D11:E11"/>
    <mergeCell ref="C20:D20"/>
    <mergeCell ref="A13:A14"/>
    <mergeCell ref="B13:B14"/>
    <mergeCell ref="C13:D14"/>
    <mergeCell ref="E13:E14"/>
    <mergeCell ref="C15:D15"/>
    <mergeCell ref="C16:D16"/>
    <mergeCell ref="C17:D17"/>
    <mergeCell ref="C18:D18"/>
    <mergeCell ref="C19:D19"/>
    <mergeCell ref="C21:D21"/>
    <mergeCell ref="C22:D22"/>
    <mergeCell ref="C24:D24"/>
    <mergeCell ref="C25:D25"/>
    <mergeCell ref="C23:D23"/>
    <mergeCell ref="C37:H37"/>
    <mergeCell ref="C38:H38"/>
    <mergeCell ref="C42:H42"/>
    <mergeCell ref="C43:H43"/>
    <mergeCell ref="A28:D28"/>
    <mergeCell ref="A29:C29"/>
    <mergeCell ref="A30:C30"/>
    <mergeCell ref="A31:C31"/>
    <mergeCell ref="A32:C32"/>
  </mergeCells>
  <conditionalFormatting sqref="E28:I28 C23:I25">
    <cfRule type="cellIs" dxfId="810" priority="25" operator="equal">
      <formula>0</formula>
    </cfRule>
  </conditionalFormatting>
  <conditionalFormatting sqref="D10:E11">
    <cfRule type="cellIs" dxfId="809" priority="24" operator="equal">
      <formula>0</formula>
    </cfRule>
  </conditionalFormatting>
  <conditionalFormatting sqref="E15 C15:D22 E29:E32 I15:I22">
    <cfRule type="cellIs" dxfId="808" priority="22" operator="equal">
      <formula>0</formula>
    </cfRule>
  </conditionalFormatting>
  <conditionalFormatting sqref="D29:D31">
    <cfRule type="cellIs" dxfId="807" priority="20" operator="equal">
      <formula>0</formula>
    </cfRule>
  </conditionalFormatting>
  <conditionalFormatting sqref="C42:H42">
    <cfRule type="cellIs" dxfId="806" priority="17" operator="equal">
      <formula>0</formula>
    </cfRule>
  </conditionalFormatting>
  <conditionalFormatting sqref="C37:H37">
    <cfRule type="cellIs" dxfId="805" priority="16" operator="equal">
      <formula>0</formula>
    </cfRule>
  </conditionalFormatting>
  <conditionalFormatting sqref="E15:E22">
    <cfRule type="cellIs" dxfId="804" priority="14" operator="equal">
      <formula>0</formula>
    </cfRule>
  </conditionalFormatting>
  <conditionalFormatting sqref="F15:I22">
    <cfRule type="cellIs" dxfId="803" priority="13" operator="equal">
      <formula>0</formula>
    </cfRule>
  </conditionalFormatting>
  <conditionalFormatting sqref="D6:I9">
    <cfRule type="cellIs" dxfId="802" priority="12" operator="equal">
      <formula>0</formula>
    </cfRule>
  </conditionalFormatting>
  <conditionalFormatting sqref="C45">
    <cfRule type="cellIs" dxfId="801" priority="10" operator="equal">
      <formula>0</formula>
    </cfRule>
  </conditionalFormatting>
  <conditionalFormatting sqref="B15:B25">
    <cfRule type="cellIs" dxfId="800" priority="9" operator="equal">
      <formula>0</formula>
    </cfRule>
  </conditionalFormatting>
  <conditionalFormatting sqref="A15:A25">
    <cfRule type="cellIs" dxfId="799" priority="7" operator="equal">
      <formula>0</formula>
    </cfRule>
  </conditionalFormatting>
  <conditionalFormatting sqref="A26 C26:I26">
    <cfRule type="cellIs" dxfId="798" priority="5" operator="equal">
      <formula>0</formula>
    </cfRule>
  </conditionalFormatting>
  <conditionalFormatting sqref="B26">
    <cfRule type="cellIs" dxfId="797" priority="4" operator="equal">
      <formula>0</formula>
    </cfRule>
  </conditionalFormatting>
  <conditionalFormatting sqref="B27">
    <cfRule type="cellIs" dxfId="796" priority="2" operator="equal">
      <formula>0</formula>
    </cfRule>
  </conditionalFormatting>
  <conditionalFormatting sqref="A27 C27:D27 F27:I27">
    <cfRule type="cellIs" dxfId="795" priority="3" operator="equal">
      <formula>0</formula>
    </cfRule>
  </conditionalFormatting>
  <conditionalFormatting sqref="E27">
    <cfRule type="cellIs" dxfId="794" priority="1" operator="equal">
      <formula>0</formula>
    </cfRule>
  </conditionalFormatting>
  <pageMargins left="0.7" right="0.7" top="0.75" bottom="0.75" header="0.3" footer="0.3"/>
  <pageSetup paperSize="9" scale="97"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9" operator="containsText" id="{12AB918F-DA10-40D3-98FE-0DAD77BA765F}">
            <xm:f>NOT(ISERROR(SEARCH("Tāme sastādīta ____. gada ___. ______________",A40)))</xm:f>
            <xm:f>"Tāme sastādīta ____. gada ___. ______________"</xm:f>
            <x14:dxf>
              <font>
                <color auto="1"/>
              </font>
              <fill>
                <patternFill>
                  <bgColor rgb="FFC6EFCE"/>
                </patternFill>
              </fill>
            </x14:dxf>
          </x14:cfRule>
          <xm:sqref>A40</xm:sqref>
        </x14:conditionalFormatting>
        <x14:conditionalFormatting xmlns:xm="http://schemas.microsoft.com/office/excel/2006/main">
          <x14:cfRule type="containsText" priority="15" operator="containsText" id="{B0E18B02-73ED-406C-A15F-5DAFFA939ECE}">
            <xm:f>NOT(ISERROR(SEARCH("Sertifikāta Nr. _________________________________",A45)))</xm:f>
            <xm:f>"Sertifikāta Nr. _________________________________"</xm:f>
            <x14:dxf>
              <font>
                <color auto="1"/>
              </font>
              <fill>
                <patternFill>
                  <bgColor rgb="FFC6EFCE"/>
                </patternFill>
              </fill>
            </x14:dxf>
          </x14:cfRule>
          <xm:sqref>A45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U37"/>
  <sheetViews>
    <sheetView tabSelected="1" topLeftCell="A25" zoomScaleNormal="100" zoomScaleSheetLayoutView="85" workbookViewId="0">
      <selection activeCell="G13" sqref="G13"/>
    </sheetView>
  </sheetViews>
  <sheetFormatPr defaultColWidth="9.140625" defaultRowHeight="11.25" x14ac:dyDescent="0.2"/>
  <cols>
    <col min="1" max="1" width="4.5703125" style="1" customWidth="1"/>
    <col min="2" max="2" width="5.8554687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6" t="s">
        <v>38</v>
      </c>
      <c r="D1" s="43">
        <f>'Kops a'!A15</f>
        <v>1</v>
      </c>
      <c r="E1" s="22"/>
      <c r="F1" s="22"/>
      <c r="G1" s="22"/>
      <c r="H1" s="22"/>
      <c r="I1" s="22"/>
      <c r="J1" s="22"/>
      <c r="N1" s="25"/>
      <c r="O1" s="26"/>
      <c r="P1" s="27"/>
    </row>
    <row r="2" spans="1:16" x14ac:dyDescent="0.2">
      <c r="A2" s="28"/>
      <c r="B2" s="28"/>
      <c r="C2" s="426" t="s">
        <v>101</v>
      </c>
      <c r="D2" s="426"/>
      <c r="E2" s="426"/>
      <c r="F2" s="426"/>
      <c r="G2" s="426"/>
      <c r="H2" s="426"/>
      <c r="I2" s="426"/>
      <c r="J2" s="28"/>
    </row>
    <row r="3" spans="1:16" x14ac:dyDescent="0.2">
      <c r="A3" s="29"/>
      <c r="B3" s="29"/>
      <c r="C3" s="407" t="s">
        <v>17</v>
      </c>
      <c r="D3" s="407"/>
      <c r="E3" s="407"/>
      <c r="F3" s="407"/>
      <c r="G3" s="407"/>
      <c r="H3" s="407"/>
      <c r="I3" s="407"/>
      <c r="J3" s="29"/>
    </row>
    <row r="4" spans="1:16" x14ac:dyDescent="0.2">
      <c r="A4" s="29"/>
      <c r="B4" s="29"/>
      <c r="C4" s="427" t="s">
        <v>52</v>
      </c>
      <c r="D4" s="427"/>
      <c r="E4" s="427"/>
      <c r="F4" s="427"/>
      <c r="G4" s="427"/>
      <c r="H4" s="427"/>
      <c r="I4" s="427"/>
      <c r="J4" s="29"/>
    </row>
    <row r="5" spans="1:16" ht="11.25" customHeight="1"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16"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16" x14ac:dyDescent="0.2">
      <c r="A7" s="22"/>
      <c r="B7" s="22"/>
      <c r="C7" s="26" t="s">
        <v>7</v>
      </c>
      <c r="D7" s="440" t="str">
        <f>'Kops a'!D8</f>
        <v>Zeiferta iela 1, Olaine, Olaines novads, LV-2114</v>
      </c>
      <c r="E7" s="440"/>
      <c r="F7" s="440"/>
      <c r="G7" s="440"/>
      <c r="H7" s="440"/>
      <c r="I7" s="440"/>
      <c r="J7" s="440"/>
      <c r="K7" s="440"/>
      <c r="L7" s="440"/>
      <c r="M7" s="16"/>
      <c r="N7" s="16"/>
      <c r="O7" s="16"/>
      <c r="P7" s="16"/>
    </row>
    <row r="8" spans="1:16" x14ac:dyDescent="0.2">
      <c r="A8" s="22"/>
      <c r="B8" s="22"/>
      <c r="C8" s="4" t="s">
        <v>20</v>
      </c>
      <c r="D8" s="440" t="str">
        <f>'Kops a'!D9</f>
        <v>Iepirkums Nr. AS OŪS 2022/04_E</v>
      </c>
      <c r="E8" s="440"/>
      <c r="F8" s="440"/>
      <c r="G8" s="440"/>
      <c r="H8" s="440"/>
      <c r="I8" s="440"/>
      <c r="J8" s="440"/>
      <c r="K8" s="440"/>
      <c r="L8" s="440"/>
      <c r="M8" s="16"/>
      <c r="N8" s="16"/>
      <c r="O8" s="16"/>
      <c r="P8" s="16"/>
    </row>
    <row r="9" spans="1:16" ht="11.25" customHeight="1" x14ac:dyDescent="0.2">
      <c r="A9" s="428" t="s">
        <v>408</v>
      </c>
      <c r="B9" s="428"/>
      <c r="C9" s="428"/>
      <c r="D9" s="428"/>
      <c r="E9" s="428"/>
      <c r="F9" s="428"/>
      <c r="G9" s="30"/>
      <c r="H9" s="30"/>
      <c r="I9" s="30"/>
      <c r="J9" s="432" t="s">
        <v>39</v>
      </c>
      <c r="K9" s="432"/>
      <c r="L9" s="432"/>
      <c r="M9" s="432"/>
      <c r="N9" s="439">
        <f>P25</f>
        <v>0</v>
      </c>
      <c r="O9" s="439"/>
      <c r="P9" s="30"/>
    </row>
    <row r="10" spans="1:16" x14ac:dyDescent="0.2">
      <c r="A10" s="31"/>
      <c r="B10" s="32"/>
      <c r="C10" s="4"/>
      <c r="D10" s="22"/>
      <c r="E10" s="22"/>
      <c r="F10" s="22"/>
      <c r="G10" s="22"/>
      <c r="H10" s="22"/>
      <c r="I10" s="22"/>
      <c r="J10" s="22"/>
      <c r="K10" s="22"/>
      <c r="L10" s="28"/>
      <c r="M10" s="28"/>
      <c r="O10" s="68"/>
      <c r="P10" s="66" t="str">
        <f>A31</f>
        <v>Tāme sastādīta __ . gada__.__________</v>
      </c>
    </row>
    <row r="11" spans="1:16" ht="12" thickBot="1" x14ac:dyDescent="0.25">
      <c r="A11" s="31"/>
      <c r="B11" s="32"/>
      <c r="C11" s="4"/>
      <c r="D11" s="22"/>
      <c r="E11" s="22"/>
      <c r="F11" s="22"/>
      <c r="G11" s="22"/>
      <c r="H11" s="22"/>
      <c r="I11" s="22"/>
      <c r="J11" s="22"/>
      <c r="K11" s="22"/>
      <c r="L11" s="33"/>
      <c r="M11" s="33"/>
      <c r="N11" s="34"/>
      <c r="O11" s="25"/>
      <c r="P11" s="22"/>
    </row>
    <row r="12" spans="1:16"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16" ht="126.75" customHeight="1" thickBot="1" x14ac:dyDescent="0.25">
      <c r="A13" s="433"/>
      <c r="B13" s="435"/>
      <c r="C13" s="436"/>
      <c r="D13" s="438"/>
      <c r="E13" s="418"/>
      <c r="F13" s="101" t="s">
        <v>46</v>
      </c>
      <c r="G13" s="102" t="s">
        <v>47</v>
      </c>
      <c r="H13" s="102" t="s">
        <v>48</v>
      </c>
      <c r="I13" s="102" t="s">
        <v>49</v>
      </c>
      <c r="J13" s="102" t="s">
        <v>50</v>
      </c>
      <c r="K13" s="112" t="s">
        <v>51</v>
      </c>
      <c r="L13" s="101" t="s">
        <v>46</v>
      </c>
      <c r="M13" s="102" t="s">
        <v>48</v>
      </c>
      <c r="N13" s="102" t="s">
        <v>49</v>
      </c>
      <c r="O13" s="102" t="s">
        <v>50</v>
      </c>
      <c r="P13" s="112" t="s">
        <v>51</v>
      </c>
    </row>
    <row r="14" spans="1:16" ht="22.5" x14ac:dyDescent="0.2">
      <c r="A14" s="174">
        <v>1</v>
      </c>
      <c r="B14" s="423" t="s">
        <v>102</v>
      </c>
      <c r="C14" s="158" t="s">
        <v>103</v>
      </c>
      <c r="D14" s="159" t="s">
        <v>112</v>
      </c>
      <c r="E14" s="73">
        <v>170</v>
      </c>
      <c r="F14" s="175"/>
      <c r="G14" s="176"/>
      <c r="H14" s="177">
        <f t="shared" ref="H14:H24" si="0">ROUND(F14*G14,2)</f>
        <v>0</v>
      </c>
      <c r="I14" s="176"/>
      <c r="J14" s="176"/>
      <c r="K14" s="178">
        <f>SUM(H14:J14)</f>
        <v>0</v>
      </c>
      <c r="L14" s="179">
        <f t="shared" ref="L14:L24" si="1">ROUND(E14*F14,2)</f>
        <v>0</v>
      </c>
      <c r="M14" s="177">
        <f t="shared" ref="M14:M24" si="2">ROUND(H14*E14,2)</f>
        <v>0</v>
      </c>
      <c r="N14" s="177">
        <f t="shared" ref="N14:N24" si="3">ROUND(I14*E14,2)</f>
        <v>0</v>
      </c>
      <c r="O14" s="177">
        <f t="shared" ref="O14:O24" si="4">ROUND(J14*E14,2)</f>
        <v>0</v>
      </c>
      <c r="P14" s="178">
        <f t="shared" ref="P14:P24" si="5">SUM(M14:O14)</f>
        <v>0</v>
      </c>
    </row>
    <row r="15" spans="1:16" ht="15" customHeight="1" x14ac:dyDescent="0.2">
      <c r="A15" s="180">
        <v>2</v>
      </c>
      <c r="B15" s="424"/>
      <c r="C15" s="132" t="s">
        <v>104</v>
      </c>
      <c r="D15" s="133" t="s">
        <v>86</v>
      </c>
      <c r="E15" s="74">
        <v>1</v>
      </c>
      <c r="F15" s="175"/>
      <c r="G15" s="176"/>
      <c r="H15" s="177">
        <f t="shared" si="0"/>
        <v>0</v>
      </c>
      <c r="I15" s="176"/>
      <c r="J15" s="176"/>
      <c r="K15" s="178">
        <f t="shared" ref="K15:K24" si="6">SUM(H15:J15)</f>
        <v>0</v>
      </c>
      <c r="L15" s="179">
        <f t="shared" si="1"/>
        <v>0</v>
      </c>
      <c r="M15" s="177">
        <f t="shared" si="2"/>
        <v>0</v>
      </c>
      <c r="N15" s="177">
        <f t="shared" si="3"/>
        <v>0</v>
      </c>
      <c r="O15" s="177">
        <f t="shared" si="4"/>
        <v>0</v>
      </c>
      <c r="P15" s="178">
        <f t="shared" si="5"/>
        <v>0</v>
      </c>
    </row>
    <row r="16" spans="1:16" ht="22.5" x14ac:dyDescent="0.2">
      <c r="A16" s="180">
        <v>3</v>
      </c>
      <c r="B16" s="424"/>
      <c r="C16" s="132" t="s">
        <v>203</v>
      </c>
      <c r="D16" s="133" t="s">
        <v>113</v>
      </c>
      <c r="E16" s="74">
        <v>2</v>
      </c>
      <c r="F16" s="175"/>
      <c r="G16" s="176"/>
      <c r="H16" s="177">
        <f t="shared" si="0"/>
        <v>0</v>
      </c>
      <c r="I16" s="176"/>
      <c r="J16" s="176"/>
      <c r="K16" s="178">
        <f t="shared" si="6"/>
        <v>0</v>
      </c>
      <c r="L16" s="179">
        <f t="shared" si="1"/>
        <v>0</v>
      </c>
      <c r="M16" s="177">
        <f t="shared" si="2"/>
        <v>0</v>
      </c>
      <c r="N16" s="177">
        <f t="shared" si="3"/>
        <v>0</v>
      </c>
      <c r="O16" s="177">
        <f t="shared" si="4"/>
        <v>0</v>
      </c>
      <c r="P16" s="178">
        <f t="shared" si="5"/>
        <v>0</v>
      </c>
    </row>
    <row r="17" spans="1:21" ht="15" customHeight="1" x14ac:dyDescent="0.2">
      <c r="A17" s="181">
        <v>4</v>
      </c>
      <c r="B17" s="424"/>
      <c r="C17" s="132" t="s">
        <v>105</v>
      </c>
      <c r="D17" s="133" t="s">
        <v>113</v>
      </c>
      <c r="E17" s="74">
        <v>1</v>
      </c>
      <c r="F17" s="175"/>
      <c r="G17" s="176"/>
      <c r="H17" s="177">
        <f t="shared" si="0"/>
        <v>0</v>
      </c>
      <c r="I17" s="176"/>
      <c r="J17" s="176"/>
      <c r="K17" s="178">
        <f t="shared" si="6"/>
        <v>0</v>
      </c>
      <c r="L17" s="179">
        <f t="shared" si="1"/>
        <v>0</v>
      </c>
      <c r="M17" s="177">
        <f t="shared" si="2"/>
        <v>0</v>
      </c>
      <c r="N17" s="177">
        <f t="shared" si="3"/>
        <v>0</v>
      </c>
      <c r="O17" s="177">
        <f t="shared" si="4"/>
        <v>0</v>
      </c>
      <c r="P17" s="178">
        <f t="shared" si="5"/>
        <v>0</v>
      </c>
    </row>
    <row r="18" spans="1:21" ht="22.5" x14ac:dyDescent="0.2">
      <c r="A18" s="180">
        <v>5</v>
      </c>
      <c r="B18" s="424"/>
      <c r="C18" s="132" t="s">
        <v>106</v>
      </c>
      <c r="D18" s="133" t="s">
        <v>86</v>
      </c>
      <c r="E18" s="74">
        <v>1</v>
      </c>
      <c r="F18" s="175"/>
      <c r="G18" s="176"/>
      <c r="H18" s="177">
        <f t="shared" si="0"/>
        <v>0</v>
      </c>
      <c r="I18" s="176"/>
      <c r="J18" s="176"/>
      <c r="K18" s="178">
        <f t="shared" si="6"/>
        <v>0</v>
      </c>
      <c r="L18" s="179">
        <f t="shared" si="1"/>
        <v>0</v>
      </c>
      <c r="M18" s="177">
        <f t="shared" si="2"/>
        <v>0</v>
      </c>
      <c r="N18" s="177">
        <f t="shared" si="3"/>
        <v>0</v>
      </c>
      <c r="O18" s="177">
        <f t="shared" si="4"/>
        <v>0</v>
      </c>
      <c r="P18" s="178">
        <f t="shared" si="5"/>
        <v>0</v>
      </c>
      <c r="S18" s="87"/>
    </row>
    <row r="19" spans="1:21" ht="15" customHeight="1" x14ac:dyDescent="0.2">
      <c r="A19" s="180">
        <v>6</v>
      </c>
      <c r="B19" s="424"/>
      <c r="C19" s="132" t="s">
        <v>107</v>
      </c>
      <c r="D19" s="133" t="s">
        <v>113</v>
      </c>
      <c r="E19" s="74">
        <v>1</v>
      </c>
      <c r="F19" s="175"/>
      <c r="G19" s="176"/>
      <c r="H19" s="177">
        <f t="shared" si="0"/>
        <v>0</v>
      </c>
      <c r="I19" s="176"/>
      <c r="J19" s="176"/>
      <c r="K19" s="178">
        <f t="shared" si="6"/>
        <v>0</v>
      </c>
      <c r="L19" s="179">
        <f t="shared" si="1"/>
        <v>0</v>
      </c>
      <c r="M19" s="177">
        <f t="shared" si="2"/>
        <v>0</v>
      </c>
      <c r="N19" s="177">
        <f t="shared" si="3"/>
        <v>0</v>
      </c>
      <c r="O19" s="177">
        <f t="shared" si="4"/>
        <v>0</v>
      </c>
      <c r="P19" s="178">
        <f t="shared" si="5"/>
        <v>0</v>
      </c>
    </row>
    <row r="20" spans="1:21" ht="22.5" x14ac:dyDescent="0.2">
      <c r="A20" s="181">
        <v>7</v>
      </c>
      <c r="B20" s="424"/>
      <c r="C20" s="162" t="s">
        <v>305</v>
      </c>
      <c r="D20" s="235" t="s">
        <v>99</v>
      </c>
      <c r="E20" s="86">
        <v>2260</v>
      </c>
      <c r="F20" s="175"/>
      <c r="G20" s="176"/>
      <c r="H20" s="177">
        <f t="shared" si="0"/>
        <v>0</v>
      </c>
      <c r="I20" s="176"/>
      <c r="J20" s="176"/>
      <c r="K20" s="178">
        <f t="shared" si="6"/>
        <v>0</v>
      </c>
      <c r="L20" s="179">
        <f t="shared" si="1"/>
        <v>0</v>
      </c>
      <c r="M20" s="177">
        <f t="shared" si="2"/>
        <v>0</v>
      </c>
      <c r="N20" s="177">
        <f t="shared" si="3"/>
        <v>0</v>
      </c>
      <c r="O20" s="177">
        <f t="shared" si="4"/>
        <v>0</v>
      </c>
      <c r="P20" s="178">
        <f t="shared" si="5"/>
        <v>0</v>
      </c>
      <c r="Q20" s="72"/>
      <c r="R20" s="72"/>
      <c r="S20" s="416"/>
      <c r="T20" s="416"/>
      <c r="U20" s="416"/>
    </row>
    <row r="21" spans="1:21" ht="15" customHeight="1" x14ac:dyDescent="0.2">
      <c r="A21" s="180">
        <v>8</v>
      </c>
      <c r="B21" s="424"/>
      <c r="C21" s="132" t="s">
        <v>108</v>
      </c>
      <c r="D21" s="133" t="s">
        <v>113</v>
      </c>
      <c r="E21" s="74">
        <v>3</v>
      </c>
      <c r="F21" s="175"/>
      <c r="G21" s="176"/>
      <c r="H21" s="177">
        <f t="shared" si="0"/>
        <v>0</v>
      </c>
      <c r="I21" s="176"/>
      <c r="J21" s="176"/>
      <c r="K21" s="178">
        <f t="shared" si="6"/>
        <v>0</v>
      </c>
      <c r="L21" s="179">
        <f t="shared" si="1"/>
        <v>0</v>
      </c>
      <c r="M21" s="177">
        <f t="shared" si="2"/>
        <v>0</v>
      </c>
      <c r="N21" s="177">
        <f t="shared" si="3"/>
        <v>0</v>
      </c>
      <c r="O21" s="177">
        <f t="shared" si="4"/>
        <v>0</v>
      </c>
      <c r="P21" s="178">
        <f t="shared" si="5"/>
        <v>0</v>
      </c>
    </row>
    <row r="22" spans="1:21" ht="22.5" x14ac:dyDescent="0.2">
      <c r="A22" s="180">
        <v>9</v>
      </c>
      <c r="B22" s="424"/>
      <c r="C22" s="132" t="s">
        <v>109</v>
      </c>
      <c r="D22" s="133" t="s">
        <v>113</v>
      </c>
      <c r="E22" s="74">
        <v>1</v>
      </c>
      <c r="F22" s="175"/>
      <c r="G22" s="176"/>
      <c r="H22" s="177">
        <f t="shared" si="0"/>
        <v>0</v>
      </c>
      <c r="I22" s="176"/>
      <c r="J22" s="176"/>
      <c r="K22" s="178">
        <f t="shared" si="6"/>
        <v>0</v>
      </c>
      <c r="L22" s="179">
        <f t="shared" si="1"/>
        <v>0</v>
      </c>
      <c r="M22" s="177">
        <f t="shared" si="2"/>
        <v>0</v>
      </c>
      <c r="N22" s="177">
        <f t="shared" si="3"/>
        <v>0</v>
      </c>
      <c r="O22" s="177">
        <f t="shared" si="4"/>
        <v>0</v>
      </c>
      <c r="P22" s="178">
        <f t="shared" si="5"/>
        <v>0</v>
      </c>
    </row>
    <row r="23" spans="1:21" ht="15" customHeight="1" x14ac:dyDescent="0.2">
      <c r="A23" s="181">
        <v>10</v>
      </c>
      <c r="B23" s="424"/>
      <c r="C23" s="132" t="s">
        <v>110</v>
      </c>
      <c r="D23" s="133" t="s">
        <v>113</v>
      </c>
      <c r="E23" s="74">
        <v>1</v>
      </c>
      <c r="F23" s="175"/>
      <c r="G23" s="176"/>
      <c r="H23" s="177">
        <f t="shared" si="0"/>
        <v>0</v>
      </c>
      <c r="I23" s="176"/>
      <c r="J23" s="176"/>
      <c r="K23" s="178">
        <f t="shared" si="6"/>
        <v>0</v>
      </c>
      <c r="L23" s="179">
        <f t="shared" si="1"/>
        <v>0</v>
      </c>
      <c r="M23" s="177">
        <f t="shared" si="2"/>
        <v>0</v>
      </c>
      <c r="N23" s="177">
        <f t="shared" si="3"/>
        <v>0</v>
      </c>
      <c r="O23" s="177">
        <f t="shared" si="4"/>
        <v>0</v>
      </c>
      <c r="P23" s="178">
        <f t="shared" si="5"/>
        <v>0</v>
      </c>
    </row>
    <row r="24" spans="1:21" ht="15.75" customHeight="1" thickBot="1" x14ac:dyDescent="0.25">
      <c r="A24" s="182">
        <v>11</v>
      </c>
      <c r="B24" s="425"/>
      <c r="C24" s="153" t="s">
        <v>111</v>
      </c>
      <c r="D24" s="160" t="s">
        <v>113</v>
      </c>
      <c r="E24" s="75">
        <v>1</v>
      </c>
      <c r="F24" s="175"/>
      <c r="G24" s="176"/>
      <c r="H24" s="177">
        <f t="shared" si="0"/>
        <v>0</v>
      </c>
      <c r="I24" s="176"/>
      <c r="J24" s="176"/>
      <c r="K24" s="178">
        <f t="shared" si="6"/>
        <v>0</v>
      </c>
      <c r="L24" s="179">
        <f t="shared" si="1"/>
        <v>0</v>
      </c>
      <c r="M24" s="177">
        <f t="shared" si="2"/>
        <v>0</v>
      </c>
      <c r="N24" s="177">
        <f t="shared" si="3"/>
        <v>0</v>
      </c>
      <c r="O24" s="177">
        <f t="shared" si="4"/>
        <v>0</v>
      </c>
      <c r="P24" s="178">
        <f t="shared" si="5"/>
        <v>0</v>
      </c>
    </row>
    <row r="25" spans="1:21" ht="12" thickBot="1" x14ac:dyDescent="0.25">
      <c r="A25" s="420" t="s">
        <v>383</v>
      </c>
      <c r="B25" s="421"/>
      <c r="C25" s="421"/>
      <c r="D25" s="421"/>
      <c r="E25" s="421"/>
      <c r="F25" s="421"/>
      <c r="G25" s="421"/>
      <c r="H25" s="421"/>
      <c r="I25" s="421"/>
      <c r="J25" s="421"/>
      <c r="K25" s="422"/>
      <c r="L25" s="188">
        <f>SUM(L14:L24)</f>
        <v>0</v>
      </c>
      <c r="M25" s="189">
        <f>SUM(M14:M24)</f>
        <v>0</v>
      </c>
      <c r="N25" s="189">
        <f>SUM(N14:N24)</f>
        <v>0</v>
      </c>
      <c r="O25" s="189">
        <f>SUM(O14:O24)</f>
        <v>0</v>
      </c>
      <c r="P25" s="190">
        <f>SUM(P14:P24)</f>
        <v>0</v>
      </c>
    </row>
    <row r="26" spans="1:21" x14ac:dyDescent="0.2">
      <c r="A26" s="16"/>
      <c r="B26" s="16"/>
      <c r="C26" s="16"/>
      <c r="D26" s="16"/>
      <c r="E26" s="16"/>
      <c r="F26" s="16"/>
      <c r="G26" s="16"/>
      <c r="H26" s="16"/>
      <c r="I26" s="16"/>
      <c r="J26" s="16"/>
      <c r="K26" s="16"/>
      <c r="L26" s="16"/>
      <c r="M26" s="16"/>
      <c r="N26" s="16"/>
      <c r="O26" s="16"/>
      <c r="P26" s="16"/>
    </row>
    <row r="27" spans="1:21" x14ac:dyDescent="0.2">
      <c r="A27" s="16"/>
      <c r="B27" s="16"/>
      <c r="C27" s="16"/>
      <c r="D27" s="16"/>
      <c r="E27" s="16"/>
      <c r="F27" s="16"/>
      <c r="G27" s="16"/>
      <c r="H27" s="16"/>
      <c r="I27" s="16"/>
      <c r="J27" s="16"/>
      <c r="K27" s="16"/>
      <c r="L27" s="16"/>
      <c r="M27" s="16"/>
      <c r="N27" s="16"/>
      <c r="O27" s="16"/>
      <c r="P27" s="16"/>
    </row>
    <row r="28" spans="1:21" x14ac:dyDescent="0.2">
      <c r="A28" s="1" t="s">
        <v>14</v>
      </c>
      <c r="B28" s="16"/>
      <c r="C28" s="419">
        <f>'Kops a'!C37:H37</f>
        <v>0</v>
      </c>
      <c r="D28" s="419"/>
      <c r="E28" s="419"/>
      <c r="F28" s="419"/>
      <c r="G28" s="419"/>
      <c r="H28" s="419"/>
      <c r="I28" s="16"/>
      <c r="J28" s="16"/>
      <c r="K28" s="16"/>
      <c r="L28" s="16"/>
      <c r="M28" s="16"/>
      <c r="N28" s="16"/>
      <c r="O28" s="16"/>
      <c r="P28" s="16"/>
    </row>
    <row r="29" spans="1:21" x14ac:dyDescent="0.2">
      <c r="A29" s="16"/>
      <c r="B29" s="16"/>
      <c r="C29" s="369" t="s">
        <v>15</v>
      </c>
      <c r="D29" s="369"/>
      <c r="E29" s="369"/>
      <c r="F29" s="369"/>
      <c r="G29" s="369"/>
      <c r="H29" s="369"/>
      <c r="I29" s="16"/>
      <c r="J29" s="16"/>
      <c r="K29" s="16"/>
      <c r="L29" s="16"/>
      <c r="M29" s="16"/>
      <c r="N29" s="16"/>
      <c r="O29" s="16"/>
      <c r="P29" s="16"/>
    </row>
    <row r="30" spans="1:21" x14ac:dyDescent="0.2">
      <c r="A30" s="16"/>
      <c r="B30" s="16"/>
      <c r="C30" s="16"/>
      <c r="D30" s="16"/>
      <c r="E30" s="16"/>
      <c r="F30" s="16"/>
      <c r="G30" s="16"/>
      <c r="H30" s="16"/>
      <c r="I30" s="16"/>
      <c r="J30" s="16"/>
      <c r="K30" s="16"/>
      <c r="L30" s="16"/>
      <c r="M30" s="16"/>
      <c r="N30" s="16"/>
      <c r="O30" s="16"/>
      <c r="P30" s="16"/>
    </row>
    <row r="31" spans="1:21" x14ac:dyDescent="0.2">
      <c r="A31" s="64" t="str">
        <f>'Kops a'!A40</f>
        <v>Tāme sastādīta __ . gada__.__________</v>
      </c>
      <c r="B31" s="65"/>
      <c r="C31" s="65"/>
      <c r="D31" s="65"/>
      <c r="E31" s="16"/>
      <c r="F31" s="16"/>
      <c r="G31" s="16"/>
      <c r="H31" s="16"/>
      <c r="I31" s="16"/>
      <c r="J31" s="16"/>
      <c r="K31" s="16"/>
      <c r="L31" s="16"/>
      <c r="M31" s="16"/>
      <c r="N31" s="16"/>
      <c r="O31" s="16"/>
      <c r="P31" s="16"/>
    </row>
    <row r="32" spans="1:21" x14ac:dyDescent="0.2">
      <c r="A32" s="16"/>
      <c r="B32" s="16"/>
      <c r="C32" s="16"/>
      <c r="D32" s="16"/>
      <c r="E32" s="16"/>
      <c r="F32" s="16"/>
      <c r="G32" s="16"/>
      <c r="H32" s="16"/>
      <c r="I32" s="16"/>
      <c r="J32" s="16"/>
      <c r="K32" s="16"/>
      <c r="L32" s="16"/>
      <c r="M32" s="16"/>
      <c r="N32" s="16"/>
      <c r="O32" s="16"/>
      <c r="P32" s="16"/>
    </row>
    <row r="33" spans="1:16" x14ac:dyDescent="0.2">
      <c r="A33" s="1" t="s">
        <v>37</v>
      </c>
      <c r="B33" s="16"/>
      <c r="C33" s="419">
        <f>'Kops a'!C42:H42</f>
        <v>0</v>
      </c>
      <c r="D33" s="419"/>
      <c r="E33" s="419"/>
      <c r="F33" s="419"/>
      <c r="G33" s="419"/>
      <c r="H33" s="419"/>
      <c r="I33" s="16"/>
      <c r="J33" s="16"/>
      <c r="K33" s="16"/>
      <c r="L33" s="16"/>
      <c r="M33" s="16"/>
      <c r="N33" s="16"/>
      <c r="O33" s="16"/>
      <c r="P33" s="16"/>
    </row>
    <row r="34" spans="1:16" x14ac:dyDescent="0.2">
      <c r="A34" s="16"/>
      <c r="B34" s="16"/>
      <c r="C34" s="369" t="s">
        <v>15</v>
      </c>
      <c r="D34" s="369"/>
      <c r="E34" s="369"/>
      <c r="F34" s="369"/>
      <c r="G34" s="369"/>
      <c r="H34" s="369"/>
      <c r="I34" s="16"/>
      <c r="J34" s="16"/>
      <c r="K34" s="16"/>
      <c r="L34" s="16"/>
      <c r="M34" s="16"/>
      <c r="N34" s="16"/>
      <c r="O34" s="16"/>
      <c r="P34" s="16"/>
    </row>
    <row r="35" spans="1:16" x14ac:dyDescent="0.2">
      <c r="A35" s="16"/>
      <c r="B35" s="16"/>
      <c r="C35" s="16"/>
      <c r="D35" s="16"/>
      <c r="E35" s="16"/>
      <c r="F35" s="16"/>
      <c r="G35" s="16"/>
      <c r="H35" s="16"/>
      <c r="I35" s="16"/>
      <c r="J35" s="16"/>
      <c r="K35" s="16"/>
      <c r="L35" s="16"/>
      <c r="M35" s="16"/>
      <c r="N35" s="16"/>
      <c r="O35" s="16"/>
      <c r="P35" s="16"/>
    </row>
    <row r="36" spans="1:16" x14ac:dyDescent="0.2">
      <c r="A36" s="64" t="s">
        <v>54</v>
      </c>
      <c r="B36" s="65"/>
      <c r="C36" s="69">
        <f>'Kops a'!C45</f>
        <v>0</v>
      </c>
      <c r="D36" s="42"/>
      <c r="E36" s="16"/>
      <c r="F36" s="16"/>
      <c r="G36" s="16"/>
      <c r="H36" s="16"/>
      <c r="I36" s="16"/>
      <c r="J36" s="16"/>
      <c r="K36" s="16"/>
      <c r="L36" s="16"/>
      <c r="M36" s="16"/>
      <c r="N36" s="16"/>
      <c r="O36" s="16"/>
      <c r="P36" s="16"/>
    </row>
    <row r="37" spans="1:16" x14ac:dyDescent="0.2">
      <c r="A37" s="16"/>
      <c r="B37" s="16"/>
      <c r="C37" s="16"/>
      <c r="D37" s="16"/>
      <c r="E37" s="16"/>
      <c r="F37" s="16"/>
      <c r="G37" s="16"/>
      <c r="H37" s="16"/>
      <c r="I37" s="16"/>
      <c r="J37" s="16"/>
      <c r="K37" s="16"/>
      <c r="L37" s="16"/>
      <c r="M37" s="16"/>
      <c r="N37" s="16"/>
      <c r="O37" s="16"/>
      <c r="P37" s="16"/>
    </row>
  </sheetData>
  <mergeCells count="24">
    <mergeCell ref="C2:I2"/>
    <mergeCell ref="C3:I3"/>
    <mergeCell ref="C4:I4"/>
    <mergeCell ref="A9:F9"/>
    <mergeCell ref="F12:K12"/>
    <mergeCell ref="J9:M9"/>
    <mergeCell ref="L12:P12"/>
    <mergeCell ref="A12:A13"/>
    <mergeCell ref="B12:B13"/>
    <mergeCell ref="C12:C13"/>
    <mergeCell ref="D12:D13"/>
    <mergeCell ref="N9:O9"/>
    <mergeCell ref="D5:L5"/>
    <mergeCell ref="D6:L6"/>
    <mergeCell ref="D7:L7"/>
    <mergeCell ref="D8:L8"/>
    <mergeCell ref="S20:U20"/>
    <mergeCell ref="E12:E13"/>
    <mergeCell ref="C33:H33"/>
    <mergeCell ref="C34:H34"/>
    <mergeCell ref="C28:H28"/>
    <mergeCell ref="C29:H29"/>
    <mergeCell ref="A25:K25"/>
    <mergeCell ref="B14:B24"/>
  </mergeCells>
  <conditionalFormatting sqref="I14:J24 A14:G14 A15:A24 C15:G24">
    <cfRule type="cellIs" dxfId="791" priority="21" operator="equal">
      <formula>0</formula>
    </cfRule>
  </conditionalFormatting>
  <conditionalFormatting sqref="N9:O9">
    <cfRule type="cellIs" dxfId="790" priority="19" operator="equal">
      <formula>0</formula>
    </cfRule>
  </conditionalFormatting>
  <conditionalFormatting sqref="A9:F9">
    <cfRule type="containsText" dxfId="789" priority="1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788" priority="16" operator="equal">
      <formula>0</formula>
    </cfRule>
  </conditionalFormatting>
  <conditionalFormatting sqref="O10:P10">
    <cfRule type="cellIs" dxfId="787" priority="15" operator="equal">
      <formula>"20__. gada __. _________"</formula>
    </cfRule>
  </conditionalFormatting>
  <conditionalFormatting sqref="A25:K25">
    <cfRule type="containsText" dxfId="786" priority="13" operator="containsText" text="Tiešās izmaksas kopā, t. sk. darba devēja sociālais nodoklis __.__% ">
      <formula>NOT(ISERROR(SEARCH("Tiešās izmaksas kopā, t. sk. darba devēja sociālais nodoklis __.__% ",A25)))</formula>
    </cfRule>
  </conditionalFormatting>
  <conditionalFormatting sqref="C33:H33">
    <cfRule type="cellIs" dxfId="785" priority="10" operator="equal">
      <formula>0</formula>
    </cfRule>
  </conditionalFormatting>
  <conditionalFormatting sqref="C28:H28">
    <cfRule type="cellIs" dxfId="784" priority="9" operator="equal">
      <formula>0</formula>
    </cfRule>
  </conditionalFormatting>
  <conditionalFormatting sqref="L25:P25 H14:H24 K14:P24">
    <cfRule type="cellIs" dxfId="783" priority="8" operator="equal">
      <formula>0</formula>
    </cfRule>
  </conditionalFormatting>
  <conditionalFormatting sqref="C4:I4">
    <cfRule type="cellIs" dxfId="782" priority="7" operator="equal">
      <formula>0</formula>
    </cfRule>
  </conditionalFormatting>
  <conditionalFormatting sqref="D5:L8">
    <cfRule type="cellIs" dxfId="781" priority="5" operator="equal">
      <formula>0</formula>
    </cfRule>
  </conditionalFormatting>
  <conditionalFormatting sqref="C33:H33 C36 C28:H28">
    <cfRule type="cellIs" dxfId="780" priority="4" operator="equal">
      <formula>0</formula>
    </cfRule>
  </conditionalFormatting>
  <conditionalFormatting sqref="D1">
    <cfRule type="cellIs" dxfId="779" priority="3" operator="equal">
      <formula>0</formula>
    </cfRule>
  </conditionalFormatting>
  <pageMargins left="1.2649999999999999" right="0.7" top="0.75" bottom="0.75" header="0.3" footer="0.3"/>
  <pageSetup paperSize="9" scale="80" orientation="landscape" r:id="rId1"/>
  <rowBreaks count="1" manualBreakCount="1">
    <brk id="21" max="15"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2" operator="containsText" id="{BC596309-6EE4-47E0-A590-F3D2F6DA868B}">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 xmlns:xm="http://schemas.microsoft.com/office/excel/2006/main">
          <x14:cfRule type="containsText" priority="11" operator="containsText" id="{A5053C80-E745-4777-A201-BBBD02E74FC0}">
            <xm:f>NOT(ISERROR(SEARCH("Sertifikāta Nr. _________________________________",A36)))</xm:f>
            <xm:f>"Sertifikāta Nr. _________________________________"</xm:f>
            <x14:dxf>
              <font>
                <color auto="1"/>
              </font>
              <fill>
                <patternFill>
                  <bgColor rgb="FFC6EFCE"/>
                </patternFill>
              </fill>
            </x14:dxf>
          </x14:cfRule>
          <xm:sqref>A36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Y36"/>
  <sheetViews>
    <sheetView zoomScaleNormal="100" workbookViewId="0">
      <selection activeCell="I14" sqref="I14"/>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5" x14ac:dyDescent="0.2">
      <c r="A1" s="22"/>
      <c r="B1" s="22"/>
      <c r="C1" s="26" t="s">
        <v>38</v>
      </c>
      <c r="D1" s="43">
        <f>'Kops a'!A16</f>
        <v>2</v>
      </c>
      <c r="E1" s="22"/>
      <c r="F1" s="22"/>
      <c r="G1" s="22"/>
      <c r="H1" s="22"/>
      <c r="I1" s="22"/>
      <c r="J1" s="22"/>
      <c r="N1" s="25"/>
      <c r="O1" s="26"/>
      <c r="P1" s="27"/>
    </row>
    <row r="2" spans="1:25" x14ac:dyDescent="0.2">
      <c r="A2" s="28"/>
      <c r="B2" s="28"/>
      <c r="C2" s="426" t="s">
        <v>115</v>
      </c>
      <c r="D2" s="426"/>
      <c r="E2" s="426"/>
      <c r="F2" s="426"/>
      <c r="G2" s="426"/>
      <c r="H2" s="426"/>
      <c r="I2" s="426"/>
      <c r="J2" s="28"/>
    </row>
    <row r="3" spans="1:25" x14ac:dyDescent="0.2">
      <c r="A3" s="29"/>
      <c r="B3" s="29"/>
      <c r="C3" s="407" t="s">
        <v>17</v>
      </c>
      <c r="D3" s="407"/>
      <c r="E3" s="407"/>
      <c r="F3" s="407"/>
      <c r="G3" s="407"/>
      <c r="H3" s="407"/>
      <c r="I3" s="407"/>
      <c r="J3" s="29"/>
    </row>
    <row r="4" spans="1:25" x14ac:dyDescent="0.2">
      <c r="A4" s="29"/>
      <c r="B4" s="29"/>
      <c r="C4" s="427" t="s">
        <v>52</v>
      </c>
      <c r="D4" s="427"/>
      <c r="E4" s="427"/>
      <c r="F4" s="427"/>
      <c r="G4" s="427"/>
      <c r="H4" s="427"/>
      <c r="I4" s="427"/>
      <c r="J4" s="29"/>
    </row>
    <row r="5" spans="1:25"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25"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25" x14ac:dyDescent="0.2">
      <c r="A7" s="22"/>
      <c r="B7" s="22"/>
      <c r="C7" s="26" t="s">
        <v>7</v>
      </c>
      <c r="D7" s="440" t="str">
        <f>'Kops a'!D8</f>
        <v>Zeiferta iela 1, Olaine, Olaines novads, LV-2114</v>
      </c>
      <c r="E7" s="440"/>
      <c r="F7" s="440"/>
      <c r="G7" s="440"/>
      <c r="H7" s="440"/>
      <c r="I7" s="440"/>
      <c r="J7" s="440"/>
      <c r="K7" s="440"/>
      <c r="L7" s="440"/>
      <c r="M7" s="16"/>
      <c r="N7" s="16"/>
      <c r="O7" s="16"/>
      <c r="P7" s="16"/>
    </row>
    <row r="8" spans="1:25" x14ac:dyDescent="0.2">
      <c r="A8" s="22"/>
      <c r="B8" s="22"/>
      <c r="C8" s="4" t="s">
        <v>20</v>
      </c>
      <c r="D8" s="440" t="str">
        <f>'Kops a'!D9</f>
        <v>Iepirkums Nr. AS OŪS 2022/04_E</v>
      </c>
      <c r="E8" s="440"/>
      <c r="F8" s="440"/>
      <c r="G8" s="440"/>
      <c r="H8" s="440"/>
      <c r="I8" s="440"/>
      <c r="J8" s="440"/>
      <c r="K8" s="440"/>
      <c r="L8" s="440"/>
      <c r="M8" s="16"/>
      <c r="N8" s="16"/>
      <c r="O8" s="16"/>
      <c r="P8" s="16"/>
    </row>
    <row r="9" spans="1:25" ht="11.25" customHeight="1" x14ac:dyDescent="0.2">
      <c r="A9" s="428" t="s">
        <v>409</v>
      </c>
      <c r="B9" s="428"/>
      <c r="C9" s="428"/>
      <c r="D9" s="428"/>
      <c r="E9" s="428"/>
      <c r="F9" s="428"/>
      <c r="G9" s="30"/>
      <c r="H9" s="30"/>
      <c r="I9" s="30"/>
      <c r="J9" s="432" t="s">
        <v>39</v>
      </c>
      <c r="K9" s="432"/>
      <c r="L9" s="432"/>
      <c r="M9" s="432"/>
      <c r="N9" s="439">
        <f>P24</f>
        <v>0</v>
      </c>
      <c r="O9" s="439"/>
      <c r="P9" s="30"/>
    </row>
    <row r="10" spans="1:25" x14ac:dyDescent="0.2">
      <c r="A10" s="31"/>
      <c r="B10" s="32"/>
      <c r="C10" s="4"/>
      <c r="D10" s="22"/>
      <c r="E10" s="22"/>
      <c r="F10" s="22"/>
      <c r="G10" s="22"/>
      <c r="H10" s="22"/>
      <c r="I10" s="22"/>
      <c r="J10" s="22"/>
      <c r="K10" s="22"/>
      <c r="L10" s="28"/>
      <c r="M10" s="28"/>
      <c r="O10" s="67"/>
      <c r="P10" s="66" t="str">
        <f>A30</f>
        <v>Tāme sastādīta __ . gada__.__________</v>
      </c>
    </row>
    <row r="11" spans="1:25" ht="12" thickBot="1" x14ac:dyDescent="0.25">
      <c r="A11" s="31"/>
      <c r="B11" s="32"/>
      <c r="C11" s="4"/>
      <c r="D11" s="22"/>
      <c r="E11" s="22"/>
      <c r="F11" s="22"/>
      <c r="G11" s="22"/>
      <c r="H11" s="22"/>
      <c r="I11" s="22"/>
      <c r="J11" s="22"/>
      <c r="K11" s="22"/>
      <c r="L11" s="33"/>
      <c r="M11" s="33"/>
      <c r="N11" s="34"/>
      <c r="O11" s="25"/>
      <c r="P11" s="22"/>
    </row>
    <row r="12" spans="1:25"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5" ht="126.75" customHeight="1" thickBot="1" x14ac:dyDescent="0.25">
      <c r="A13" s="394"/>
      <c r="B13" s="446"/>
      <c r="C13" s="447"/>
      <c r="D13" s="448"/>
      <c r="E13" s="449"/>
      <c r="F13" s="101" t="s">
        <v>46</v>
      </c>
      <c r="G13" s="102" t="s">
        <v>47</v>
      </c>
      <c r="H13" s="102" t="s">
        <v>48</v>
      </c>
      <c r="I13" s="102" t="s">
        <v>49</v>
      </c>
      <c r="J13" s="102" t="s">
        <v>50</v>
      </c>
      <c r="K13" s="112" t="s">
        <v>51</v>
      </c>
      <c r="L13" s="101" t="s">
        <v>46</v>
      </c>
      <c r="M13" s="102" t="s">
        <v>48</v>
      </c>
      <c r="N13" s="102" t="s">
        <v>49</v>
      </c>
      <c r="O13" s="102" t="s">
        <v>50</v>
      </c>
      <c r="P13" s="112" t="s">
        <v>51</v>
      </c>
      <c r="Q13" s="72"/>
      <c r="R13" s="72"/>
      <c r="S13" s="72"/>
      <c r="T13" s="72"/>
      <c r="U13" s="72"/>
      <c r="V13" s="72"/>
      <c r="W13" s="72"/>
      <c r="X13" s="72"/>
      <c r="Y13" s="72"/>
    </row>
    <row r="14" spans="1:25" s="72" customFormat="1" ht="22.5" x14ac:dyDescent="0.2">
      <c r="A14" s="323">
        <v>1</v>
      </c>
      <c r="B14" s="441" t="s">
        <v>119</v>
      </c>
      <c r="C14" s="324" t="s">
        <v>204</v>
      </c>
      <c r="D14" s="198" t="s">
        <v>112</v>
      </c>
      <c r="E14" s="325">
        <v>235</v>
      </c>
      <c r="F14" s="195"/>
      <c r="G14" s="196"/>
      <c r="H14" s="244">
        <f t="shared" ref="H14:H23" si="0">ROUND(F14*G14,2)</f>
        <v>0</v>
      </c>
      <c r="I14" s="196"/>
      <c r="J14" s="196"/>
      <c r="K14" s="245">
        <f t="shared" ref="K14:K23" si="1">SUM(H14:J14)</f>
        <v>0</v>
      </c>
      <c r="L14" s="246">
        <f t="shared" ref="L14:L23" si="2">ROUND(E14*F14,2)</f>
        <v>0</v>
      </c>
      <c r="M14" s="244">
        <f t="shared" ref="M14:M23" si="3">ROUND(H14*E14,2)</f>
        <v>0</v>
      </c>
      <c r="N14" s="244">
        <f t="shared" ref="N14:N23" si="4">ROUND(I14*E14,2)</f>
        <v>0</v>
      </c>
      <c r="O14" s="244">
        <f t="shared" ref="O14:O23" si="5">ROUND(J14*E14,2)</f>
        <v>0</v>
      </c>
      <c r="P14" s="245">
        <f t="shared" ref="P14:P23" si="6">SUM(M14:O14)</f>
        <v>0</v>
      </c>
    </row>
    <row r="15" spans="1:25" s="72" customFormat="1" ht="33.75" x14ac:dyDescent="0.2">
      <c r="A15" s="326">
        <v>2</v>
      </c>
      <c r="B15" s="442"/>
      <c r="C15" s="162" t="s">
        <v>205</v>
      </c>
      <c r="D15" s="161" t="s">
        <v>86</v>
      </c>
      <c r="E15" s="238">
        <v>1</v>
      </c>
      <c r="F15" s="195"/>
      <c r="G15" s="196"/>
      <c r="H15" s="244">
        <f t="shared" si="0"/>
        <v>0</v>
      </c>
      <c r="I15" s="196"/>
      <c r="J15" s="196"/>
      <c r="K15" s="245">
        <f t="shared" si="1"/>
        <v>0</v>
      </c>
      <c r="L15" s="246">
        <f t="shared" si="2"/>
        <v>0</v>
      </c>
      <c r="M15" s="244">
        <f t="shared" si="3"/>
        <v>0</v>
      </c>
      <c r="N15" s="244">
        <f t="shared" si="4"/>
        <v>0</v>
      </c>
      <c r="O15" s="244">
        <f t="shared" si="5"/>
        <v>0</v>
      </c>
      <c r="P15" s="245">
        <f t="shared" si="6"/>
        <v>0</v>
      </c>
    </row>
    <row r="16" spans="1:25" s="72" customFormat="1" ht="15" customHeight="1" x14ac:dyDescent="0.2">
      <c r="A16" s="326">
        <v>3</v>
      </c>
      <c r="B16" s="442"/>
      <c r="C16" s="162" t="s">
        <v>206</v>
      </c>
      <c r="D16" s="161" t="s">
        <v>113</v>
      </c>
      <c r="E16" s="238">
        <v>55</v>
      </c>
      <c r="F16" s="195"/>
      <c r="G16" s="196"/>
      <c r="H16" s="244">
        <f t="shared" si="0"/>
        <v>0</v>
      </c>
      <c r="I16" s="196"/>
      <c r="J16" s="196"/>
      <c r="K16" s="245">
        <f t="shared" si="1"/>
        <v>0</v>
      </c>
      <c r="L16" s="246">
        <f t="shared" si="2"/>
        <v>0</v>
      </c>
      <c r="M16" s="244">
        <f t="shared" si="3"/>
        <v>0</v>
      </c>
      <c r="N16" s="244">
        <f t="shared" si="4"/>
        <v>0</v>
      </c>
      <c r="O16" s="244">
        <f t="shared" si="5"/>
        <v>0</v>
      </c>
      <c r="P16" s="245">
        <f t="shared" si="6"/>
        <v>0</v>
      </c>
    </row>
    <row r="17" spans="1:25" s="72" customFormat="1" ht="22.5" x14ac:dyDescent="0.2">
      <c r="A17" s="326">
        <v>4</v>
      </c>
      <c r="B17" s="442"/>
      <c r="C17" s="162" t="s">
        <v>207</v>
      </c>
      <c r="D17" s="161" t="s">
        <v>113</v>
      </c>
      <c r="E17" s="238">
        <v>2</v>
      </c>
      <c r="F17" s="195"/>
      <c r="G17" s="196"/>
      <c r="H17" s="244">
        <f t="shared" si="0"/>
        <v>0</v>
      </c>
      <c r="I17" s="196"/>
      <c r="J17" s="196"/>
      <c r="K17" s="245">
        <f t="shared" si="1"/>
        <v>0</v>
      </c>
      <c r="L17" s="246">
        <f t="shared" si="2"/>
        <v>0</v>
      </c>
      <c r="M17" s="244">
        <f t="shared" si="3"/>
        <v>0</v>
      </c>
      <c r="N17" s="244">
        <f t="shared" si="4"/>
        <v>0</v>
      </c>
      <c r="O17" s="244">
        <f t="shared" si="5"/>
        <v>0</v>
      </c>
      <c r="P17" s="245">
        <f t="shared" si="6"/>
        <v>0</v>
      </c>
    </row>
    <row r="18" spans="1:25" s="72" customFormat="1" ht="22.5" x14ac:dyDescent="0.2">
      <c r="A18" s="326">
        <v>5</v>
      </c>
      <c r="B18" s="442"/>
      <c r="C18" s="162" t="s">
        <v>208</v>
      </c>
      <c r="D18" s="161" t="s">
        <v>112</v>
      </c>
      <c r="E18" s="238">
        <v>254.06</v>
      </c>
      <c r="F18" s="195"/>
      <c r="G18" s="196"/>
      <c r="H18" s="244">
        <f t="shared" si="0"/>
        <v>0</v>
      </c>
      <c r="I18" s="196"/>
      <c r="J18" s="196"/>
      <c r="K18" s="245">
        <f t="shared" si="1"/>
        <v>0</v>
      </c>
      <c r="L18" s="246">
        <f t="shared" si="2"/>
        <v>0</v>
      </c>
      <c r="M18" s="244">
        <f t="shared" si="3"/>
        <v>0</v>
      </c>
      <c r="N18" s="244">
        <f t="shared" si="4"/>
        <v>0</v>
      </c>
      <c r="O18" s="244">
        <f t="shared" si="5"/>
        <v>0</v>
      </c>
      <c r="P18" s="245">
        <f t="shared" si="6"/>
        <v>0</v>
      </c>
    </row>
    <row r="19" spans="1:25" s="72" customFormat="1" ht="22.5" x14ac:dyDescent="0.2">
      <c r="A19" s="326">
        <v>6</v>
      </c>
      <c r="B19" s="442"/>
      <c r="C19" s="162" t="s">
        <v>320</v>
      </c>
      <c r="D19" s="161" t="s">
        <v>113</v>
      </c>
      <c r="E19" s="238">
        <v>56</v>
      </c>
      <c r="F19" s="195"/>
      <c r="G19" s="196"/>
      <c r="H19" s="244">
        <f t="shared" si="0"/>
        <v>0</v>
      </c>
      <c r="I19" s="196"/>
      <c r="J19" s="196"/>
      <c r="K19" s="245">
        <f t="shared" si="1"/>
        <v>0</v>
      </c>
      <c r="L19" s="246">
        <f t="shared" si="2"/>
        <v>0</v>
      </c>
      <c r="M19" s="244">
        <f t="shared" si="3"/>
        <v>0</v>
      </c>
      <c r="N19" s="244">
        <f t="shared" si="4"/>
        <v>0</v>
      </c>
      <c r="O19" s="244">
        <f t="shared" si="5"/>
        <v>0</v>
      </c>
      <c r="P19" s="245">
        <f t="shared" si="6"/>
        <v>0</v>
      </c>
      <c r="Q19" s="327"/>
      <c r="S19" s="416"/>
      <c r="T19" s="416"/>
      <c r="U19" s="416"/>
    </row>
    <row r="20" spans="1:25" s="72" customFormat="1" ht="15" customHeight="1" x14ac:dyDescent="0.2">
      <c r="A20" s="326">
        <v>7</v>
      </c>
      <c r="B20" s="442"/>
      <c r="C20" s="162" t="s">
        <v>116</v>
      </c>
      <c r="D20" s="161" t="s">
        <v>113</v>
      </c>
      <c r="E20" s="238">
        <v>6</v>
      </c>
      <c r="F20" s="195"/>
      <c r="G20" s="196"/>
      <c r="H20" s="244">
        <f t="shared" si="0"/>
        <v>0</v>
      </c>
      <c r="I20" s="196"/>
      <c r="J20" s="196"/>
      <c r="K20" s="245">
        <f t="shared" si="1"/>
        <v>0</v>
      </c>
      <c r="L20" s="246">
        <f t="shared" si="2"/>
        <v>0</v>
      </c>
      <c r="M20" s="244">
        <f t="shared" si="3"/>
        <v>0</v>
      </c>
      <c r="N20" s="244">
        <f t="shared" si="4"/>
        <v>0</v>
      </c>
      <c r="O20" s="244">
        <f t="shared" si="5"/>
        <v>0</v>
      </c>
      <c r="P20" s="245">
        <f t="shared" si="6"/>
        <v>0</v>
      </c>
    </row>
    <row r="21" spans="1:25" s="72" customFormat="1" ht="22.5" x14ac:dyDescent="0.2">
      <c r="A21" s="326">
        <v>8</v>
      </c>
      <c r="B21" s="442"/>
      <c r="C21" s="162" t="s">
        <v>384</v>
      </c>
      <c r="D21" s="161" t="s">
        <v>113</v>
      </c>
      <c r="E21" s="238">
        <v>5</v>
      </c>
      <c r="F21" s="195"/>
      <c r="G21" s="196"/>
      <c r="H21" s="244">
        <f t="shared" si="0"/>
        <v>0</v>
      </c>
      <c r="I21" s="196"/>
      <c r="J21" s="196"/>
      <c r="K21" s="245">
        <f t="shared" si="1"/>
        <v>0</v>
      </c>
      <c r="L21" s="246">
        <f t="shared" si="2"/>
        <v>0</v>
      </c>
      <c r="M21" s="244">
        <f t="shared" si="3"/>
        <v>0</v>
      </c>
      <c r="N21" s="244">
        <f t="shared" si="4"/>
        <v>0</v>
      </c>
      <c r="O21" s="244">
        <f t="shared" si="5"/>
        <v>0</v>
      </c>
      <c r="P21" s="245">
        <f t="shared" si="6"/>
        <v>0</v>
      </c>
    </row>
    <row r="22" spans="1:25" s="72" customFormat="1" ht="15" customHeight="1" x14ac:dyDescent="0.2">
      <c r="A22" s="326">
        <v>9</v>
      </c>
      <c r="B22" s="442"/>
      <c r="C22" s="162" t="s">
        <v>117</v>
      </c>
      <c r="D22" s="161" t="s">
        <v>112</v>
      </c>
      <c r="E22" s="238">
        <v>9</v>
      </c>
      <c r="F22" s="195"/>
      <c r="G22" s="196"/>
      <c r="H22" s="244">
        <f t="shared" si="0"/>
        <v>0</v>
      </c>
      <c r="I22" s="196"/>
      <c r="J22" s="196"/>
      <c r="K22" s="245">
        <f t="shared" si="1"/>
        <v>0</v>
      </c>
      <c r="L22" s="246">
        <f t="shared" si="2"/>
        <v>0</v>
      </c>
      <c r="M22" s="244">
        <f t="shared" si="3"/>
        <v>0</v>
      </c>
      <c r="N22" s="244">
        <f t="shared" si="4"/>
        <v>0</v>
      </c>
      <c r="O22" s="244">
        <f t="shared" si="5"/>
        <v>0</v>
      </c>
      <c r="P22" s="245">
        <f t="shared" si="6"/>
        <v>0</v>
      </c>
    </row>
    <row r="23" spans="1:25" s="72" customFormat="1" ht="15.75" customHeight="1" thickBot="1" x14ac:dyDescent="0.25">
      <c r="A23" s="328">
        <v>10</v>
      </c>
      <c r="B23" s="443"/>
      <c r="C23" s="192" t="s">
        <v>118</v>
      </c>
      <c r="D23" s="193" t="s">
        <v>112</v>
      </c>
      <c r="E23" s="194">
        <v>135</v>
      </c>
      <c r="F23" s="195"/>
      <c r="G23" s="196"/>
      <c r="H23" s="244">
        <f t="shared" si="0"/>
        <v>0</v>
      </c>
      <c r="I23" s="196"/>
      <c r="J23" s="196"/>
      <c r="K23" s="245">
        <f t="shared" si="1"/>
        <v>0</v>
      </c>
      <c r="L23" s="246">
        <f t="shared" si="2"/>
        <v>0</v>
      </c>
      <c r="M23" s="244">
        <f t="shared" si="3"/>
        <v>0</v>
      </c>
      <c r="N23" s="244">
        <f t="shared" si="4"/>
        <v>0</v>
      </c>
      <c r="O23" s="244">
        <f t="shared" si="5"/>
        <v>0</v>
      </c>
      <c r="P23" s="245">
        <f t="shared" si="6"/>
        <v>0</v>
      </c>
    </row>
    <row r="24" spans="1:25" ht="12" thickBot="1" x14ac:dyDescent="0.25">
      <c r="A24" s="444" t="s">
        <v>383</v>
      </c>
      <c r="B24" s="445"/>
      <c r="C24" s="445"/>
      <c r="D24" s="445"/>
      <c r="E24" s="445"/>
      <c r="F24" s="421"/>
      <c r="G24" s="421"/>
      <c r="H24" s="421"/>
      <c r="I24" s="421"/>
      <c r="J24" s="421"/>
      <c r="K24" s="422"/>
      <c r="L24" s="188">
        <f>SUM(L14:L23)</f>
        <v>0</v>
      </c>
      <c r="M24" s="189">
        <f>SUM(M14:M23)</f>
        <v>0</v>
      </c>
      <c r="N24" s="189">
        <f>SUM(N14:N23)</f>
        <v>0</v>
      </c>
      <c r="O24" s="189">
        <f>SUM(O14:O23)</f>
        <v>0</v>
      </c>
      <c r="P24" s="190">
        <f>SUM(P14:P23)</f>
        <v>0</v>
      </c>
      <c r="Q24" s="72"/>
      <c r="R24" s="72"/>
      <c r="S24" s="72"/>
      <c r="T24" s="72"/>
      <c r="U24" s="72"/>
      <c r="V24" s="72"/>
      <c r="W24" s="72"/>
      <c r="X24" s="72"/>
      <c r="Y24" s="72"/>
    </row>
    <row r="25" spans="1:25" x14ac:dyDescent="0.2">
      <c r="A25" s="16"/>
      <c r="B25" s="16"/>
      <c r="C25" s="16"/>
      <c r="D25" s="16"/>
      <c r="E25" s="16"/>
      <c r="F25" s="16"/>
      <c r="G25" s="16"/>
      <c r="H25" s="16"/>
      <c r="I25" s="16"/>
      <c r="J25" s="16"/>
      <c r="K25" s="16"/>
      <c r="L25" s="16"/>
      <c r="M25" s="16"/>
      <c r="N25" s="16"/>
      <c r="O25" s="16"/>
      <c r="P25" s="16"/>
      <c r="Q25" s="72"/>
      <c r="R25" s="72"/>
      <c r="S25" s="72"/>
      <c r="T25" s="72"/>
      <c r="U25" s="72"/>
      <c r="V25" s="72"/>
      <c r="W25" s="72"/>
      <c r="X25" s="72"/>
      <c r="Y25" s="72"/>
    </row>
    <row r="26" spans="1:25" x14ac:dyDescent="0.2">
      <c r="A26" s="16"/>
      <c r="B26" s="16"/>
      <c r="C26" s="16"/>
      <c r="D26" s="16"/>
      <c r="E26" s="16"/>
      <c r="F26" s="16"/>
      <c r="G26" s="16"/>
      <c r="H26" s="16"/>
      <c r="I26" s="16"/>
      <c r="J26" s="16"/>
      <c r="K26" s="16"/>
      <c r="L26" s="16"/>
      <c r="M26" s="16"/>
      <c r="N26" s="16"/>
      <c r="O26" s="16"/>
      <c r="P26" s="16"/>
      <c r="Q26" s="72"/>
      <c r="R26" s="72"/>
      <c r="S26" s="72"/>
      <c r="T26" s="72"/>
      <c r="U26" s="72"/>
      <c r="V26" s="72"/>
      <c r="W26" s="72"/>
      <c r="X26" s="72"/>
      <c r="Y26" s="72"/>
    </row>
    <row r="27" spans="1:25" x14ac:dyDescent="0.2">
      <c r="A27" s="1" t="s">
        <v>14</v>
      </c>
      <c r="B27" s="16"/>
      <c r="C27" s="419">
        <f>'Kops a'!C37:H37</f>
        <v>0</v>
      </c>
      <c r="D27" s="419"/>
      <c r="E27" s="419"/>
      <c r="F27" s="419"/>
      <c r="G27" s="419"/>
      <c r="H27" s="419"/>
      <c r="I27" s="16"/>
      <c r="J27" s="16"/>
      <c r="K27" s="16"/>
      <c r="L27" s="16"/>
      <c r="M27" s="16"/>
      <c r="N27" s="16"/>
      <c r="O27" s="16"/>
      <c r="P27" s="16"/>
    </row>
    <row r="28" spans="1:25" x14ac:dyDescent="0.2">
      <c r="A28" s="16"/>
      <c r="B28" s="16"/>
      <c r="C28" s="369" t="s">
        <v>15</v>
      </c>
      <c r="D28" s="369"/>
      <c r="E28" s="369"/>
      <c r="F28" s="369"/>
      <c r="G28" s="369"/>
      <c r="H28" s="369"/>
      <c r="I28" s="16"/>
      <c r="J28" s="16"/>
      <c r="K28" s="16"/>
      <c r="L28" s="16"/>
      <c r="M28" s="16"/>
      <c r="N28" s="16"/>
      <c r="O28" s="16"/>
      <c r="P28" s="16"/>
    </row>
    <row r="29" spans="1:25" x14ac:dyDescent="0.2">
      <c r="A29" s="16"/>
      <c r="B29" s="16"/>
      <c r="C29" s="16"/>
      <c r="D29" s="16"/>
      <c r="E29" s="16"/>
      <c r="F29" s="16"/>
      <c r="G29" s="16"/>
      <c r="H29" s="16"/>
      <c r="I29" s="16"/>
      <c r="J29" s="16"/>
      <c r="K29" s="16"/>
      <c r="L29" s="16"/>
      <c r="M29" s="16"/>
      <c r="N29" s="16"/>
      <c r="O29" s="16"/>
      <c r="P29" s="16"/>
    </row>
    <row r="30" spans="1:25" x14ac:dyDescent="0.2">
      <c r="A30" s="64" t="str">
        <f>'Kops a'!A40</f>
        <v>Tāme sastādīta __ . gada__.__________</v>
      </c>
      <c r="B30" s="65"/>
      <c r="C30" s="65"/>
      <c r="D30" s="65"/>
      <c r="E30" s="16"/>
      <c r="F30" s="16"/>
      <c r="G30" s="16"/>
      <c r="H30" s="16"/>
      <c r="I30" s="16"/>
      <c r="J30" s="16"/>
      <c r="K30" s="16"/>
      <c r="L30" s="16"/>
      <c r="M30" s="16"/>
      <c r="N30" s="16"/>
      <c r="O30" s="16"/>
      <c r="P30" s="16"/>
    </row>
    <row r="31" spans="1:25" x14ac:dyDescent="0.2">
      <c r="A31" s="16"/>
      <c r="B31" s="16"/>
      <c r="C31" s="16"/>
      <c r="D31" s="16"/>
      <c r="E31" s="16"/>
      <c r="F31" s="16"/>
      <c r="G31" s="16"/>
      <c r="H31" s="16"/>
      <c r="I31" s="16"/>
      <c r="J31" s="16"/>
      <c r="K31" s="16"/>
      <c r="L31" s="16"/>
      <c r="M31" s="16"/>
      <c r="N31" s="16"/>
      <c r="O31" s="16"/>
      <c r="P31" s="16"/>
    </row>
    <row r="32" spans="1:25" x14ac:dyDescent="0.2">
      <c r="A32" s="1" t="s">
        <v>37</v>
      </c>
      <c r="B32" s="16"/>
      <c r="C32" s="419">
        <f>'Kops a'!C42:H42</f>
        <v>0</v>
      </c>
      <c r="D32" s="419"/>
      <c r="E32" s="419"/>
      <c r="F32" s="419"/>
      <c r="G32" s="419"/>
      <c r="H32" s="419"/>
      <c r="I32" s="16"/>
      <c r="J32" s="16"/>
      <c r="K32" s="16"/>
      <c r="L32" s="16"/>
      <c r="M32" s="16"/>
      <c r="N32" s="16"/>
      <c r="O32" s="16"/>
      <c r="P32" s="16"/>
    </row>
    <row r="33" spans="1:16" x14ac:dyDescent="0.2">
      <c r="A33" s="16"/>
      <c r="B33" s="16"/>
      <c r="C33" s="369" t="s">
        <v>15</v>
      </c>
      <c r="D33" s="369"/>
      <c r="E33" s="369"/>
      <c r="F33" s="369"/>
      <c r="G33" s="369"/>
      <c r="H33" s="369"/>
      <c r="I33" s="16"/>
      <c r="J33" s="16"/>
      <c r="K33" s="16"/>
      <c r="L33" s="16"/>
      <c r="M33" s="16"/>
      <c r="N33" s="16"/>
      <c r="O33" s="16"/>
      <c r="P33" s="16"/>
    </row>
    <row r="34" spans="1:16" x14ac:dyDescent="0.2">
      <c r="A34" s="16"/>
      <c r="B34" s="16"/>
      <c r="C34" s="16"/>
      <c r="D34" s="16"/>
      <c r="E34" s="16"/>
      <c r="F34" s="16"/>
      <c r="G34" s="16"/>
      <c r="H34" s="16"/>
      <c r="I34" s="16"/>
      <c r="J34" s="16"/>
      <c r="K34" s="16"/>
      <c r="L34" s="16"/>
      <c r="M34" s="16"/>
      <c r="N34" s="16"/>
      <c r="O34" s="16"/>
      <c r="P34" s="16"/>
    </row>
    <row r="35" spans="1:16" x14ac:dyDescent="0.2">
      <c r="A35" s="64" t="s">
        <v>54</v>
      </c>
      <c r="B35" s="65"/>
      <c r="C35" s="69">
        <f>'Kops a'!C45</f>
        <v>0</v>
      </c>
      <c r="D35" s="42"/>
      <c r="E35" s="16"/>
      <c r="F35" s="16"/>
      <c r="G35" s="16"/>
      <c r="H35" s="16"/>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sheetData>
  <mergeCells count="24">
    <mergeCell ref="D12:D13"/>
    <mergeCell ref="E12:E13"/>
    <mergeCell ref="L12:P12"/>
    <mergeCell ref="C2:I2"/>
    <mergeCell ref="C3:I3"/>
    <mergeCell ref="D5:L5"/>
    <mergeCell ref="D6:L6"/>
    <mergeCell ref="D7:L7"/>
    <mergeCell ref="B14:B23"/>
    <mergeCell ref="S19:U19"/>
    <mergeCell ref="C33:H33"/>
    <mergeCell ref="C4:I4"/>
    <mergeCell ref="F12:K12"/>
    <mergeCell ref="A9:F9"/>
    <mergeCell ref="J9:M9"/>
    <mergeCell ref="D8:L8"/>
    <mergeCell ref="A24:K24"/>
    <mergeCell ref="C27:H27"/>
    <mergeCell ref="C28:H28"/>
    <mergeCell ref="C32:H32"/>
    <mergeCell ref="N9:O9"/>
    <mergeCell ref="A12:A13"/>
    <mergeCell ref="B12:B13"/>
    <mergeCell ref="C12:C13"/>
  </mergeCells>
  <conditionalFormatting sqref="I14:J14 D15:E16 D17:F23 I17:J23 A14:G14 A15:A23 C15:C23">
    <cfRule type="cellIs" dxfId="776" priority="33" operator="equal">
      <formula>0</formula>
    </cfRule>
  </conditionalFormatting>
  <conditionalFormatting sqref="N9:O9 H14:H23 K14:P23">
    <cfRule type="cellIs" dxfId="775" priority="32" operator="equal">
      <formula>0</formula>
    </cfRule>
  </conditionalFormatting>
  <conditionalFormatting sqref="A9:F9">
    <cfRule type="containsText" dxfId="774" priority="30"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773" priority="29" operator="equal">
      <formula>0</formula>
    </cfRule>
  </conditionalFormatting>
  <conditionalFormatting sqref="O10">
    <cfRule type="cellIs" dxfId="772" priority="28" operator="equal">
      <formula>"20__. gada __. _________"</formula>
    </cfRule>
  </conditionalFormatting>
  <conditionalFormatting sqref="A24:K24">
    <cfRule type="containsText" dxfId="771" priority="27" operator="containsText" text="Tiešās izmaksas kopā, t. sk. darba devēja sociālais nodoklis __.__% ">
      <formula>NOT(ISERROR(SEARCH("Tiešās izmaksas kopā, t. sk. darba devēja sociālais nodoklis __.__% ",A24)))</formula>
    </cfRule>
  </conditionalFormatting>
  <conditionalFormatting sqref="L24:P24">
    <cfRule type="cellIs" dxfId="770" priority="22" operator="equal">
      <formula>0</formula>
    </cfRule>
  </conditionalFormatting>
  <conditionalFormatting sqref="C4:I4">
    <cfRule type="cellIs" dxfId="769" priority="21" operator="equal">
      <formula>0</formula>
    </cfRule>
  </conditionalFormatting>
  <conditionalFormatting sqref="D5:L8">
    <cfRule type="cellIs" dxfId="768" priority="19" operator="equal">
      <formula>0</formula>
    </cfRule>
  </conditionalFormatting>
  <conditionalFormatting sqref="P10">
    <cfRule type="cellIs" dxfId="767" priority="18" operator="equal">
      <formula>"20__. gada __. _________"</formula>
    </cfRule>
  </conditionalFormatting>
  <conditionalFormatting sqref="C32:H32">
    <cfRule type="cellIs" dxfId="766" priority="15" operator="equal">
      <formula>0</formula>
    </cfRule>
  </conditionalFormatting>
  <conditionalFormatting sqref="C27:H27">
    <cfRule type="cellIs" dxfId="765" priority="14" operator="equal">
      <formula>0</formula>
    </cfRule>
  </conditionalFormatting>
  <conditionalFormatting sqref="C32:H32 C35 C27:H27">
    <cfRule type="cellIs" dxfId="764" priority="13" operator="equal">
      <formula>0</formula>
    </cfRule>
  </conditionalFormatting>
  <conditionalFormatting sqref="D1">
    <cfRule type="cellIs" dxfId="763" priority="12" operator="equal">
      <formula>0</formula>
    </cfRule>
  </conditionalFormatting>
  <conditionalFormatting sqref="F15 I15:J15">
    <cfRule type="cellIs" dxfId="762" priority="5" operator="equal">
      <formula>0</formula>
    </cfRule>
  </conditionalFormatting>
  <conditionalFormatting sqref="F16 I16:J16">
    <cfRule type="cellIs" dxfId="761" priority="3" operator="equal">
      <formula>0</formula>
    </cfRule>
  </conditionalFormatting>
  <conditionalFormatting sqref="G15:G23">
    <cfRule type="cellIs" dxfId="760" priority="1" operator="equal">
      <formula>0</formula>
    </cfRule>
  </conditionalFormatting>
  <pageMargins left="0.7" right="0.7" top="1.3149999999999999" bottom="0.75" header="0.3" footer="0.3"/>
  <pageSetup paperSize="9" scale="61"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id="{46B16A03-C867-4231-9EE2-FA19DDA4D492}">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16" operator="containsText" id="{2AF3CC58-04F0-4432-AA0F-D3D058C3CAD1}">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W110"/>
  <sheetViews>
    <sheetView topLeftCell="A28" zoomScaleNormal="100" zoomScaleSheetLayoutView="115" workbookViewId="0">
      <selection activeCell="I18" sqref="I18"/>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1" x14ac:dyDescent="0.2">
      <c r="A1" s="22"/>
      <c r="B1" s="22"/>
      <c r="C1" s="26" t="s">
        <v>38</v>
      </c>
      <c r="D1" s="43">
        <f>'Kops a'!A17</f>
        <v>3</v>
      </c>
      <c r="E1" s="22"/>
      <c r="F1" s="22"/>
      <c r="G1" s="22"/>
      <c r="H1" s="22"/>
      <c r="I1" s="22"/>
      <c r="J1" s="22"/>
      <c r="N1" s="25"/>
      <c r="O1" s="26"/>
      <c r="P1" s="27"/>
    </row>
    <row r="2" spans="1:21" x14ac:dyDescent="0.2">
      <c r="A2" s="28"/>
      <c r="B2" s="28"/>
      <c r="C2" s="426" t="s">
        <v>121</v>
      </c>
      <c r="D2" s="426"/>
      <c r="E2" s="426"/>
      <c r="F2" s="426"/>
      <c r="G2" s="426"/>
      <c r="H2" s="426"/>
      <c r="I2" s="426"/>
      <c r="J2" s="28"/>
    </row>
    <row r="3" spans="1:21" x14ac:dyDescent="0.2">
      <c r="A3" s="29"/>
      <c r="B3" s="29"/>
      <c r="C3" s="407" t="s">
        <v>17</v>
      </c>
      <c r="D3" s="407"/>
      <c r="E3" s="407"/>
      <c r="F3" s="407"/>
      <c r="G3" s="407"/>
      <c r="H3" s="407"/>
      <c r="I3" s="407"/>
      <c r="J3" s="29"/>
    </row>
    <row r="4" spans="1:21" x14ac:dyDescent="0.2">
      <c r="A4" s="29"/>
      <c r="B4" s="29"/>
      <c r="C4" s="427" t="s">
        <v>52</v>
      </c>
      <c r="D4" s="427"/>
      <c r="E4" s="427"/>
      <c r="F4" s="427"/>
      <c r="G4" s="427"/>
      <c r="H4" s="427"/>
      <c r="I4" s="427"/>
      <c r="J4" s="29"/>
    </row>
    <row r="5" spans="1:21"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21"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21" x14ac:dyDescent="0.2">
      <c r="A7" s="22"/>
      <c r="B7" s="22"/>
      <c r="C7" s="26" t="s">
        <v>7</v>
      </c>
      <c r="D7" s="440" t="str">
        <f>'Kops a'!D8</f>
        <v>Zeiferta iela 1, Olaine, Olaines novads, LV-2114</v>
      </c>
      <c r="E7" s="440"/>
      <c r="F7" s="440"/>
      <c r="G7" s="440"/>
      <c r="H7" s="440"/>
      <c r="I7" s="440"/>
      <c r="J7" s="440"/>
      <c r="K7" s="440"/>
      <c r="L7" s="440"/>
      <c r="M7" s="16"/>
      <c r="N7" s="16"/>
      <c r="O7" s="16"/>
      <c r="P7" s="16"/>
    </row>
    <row r="8" spans="1:21" x14ac:dyDescent="0.2">
      <c r="A8" s="22"/>
      <c r="B8" s="22"/>
      <c r="C8" s="4" t="s">
        <v>20</v>
      </c>
      <c r="D8" s="440" t="str">
        <f>'Kops a'!D9</f>
        <v>Iepirkums Nr. AS OŪS 2022/04_E</v>
      </c>
      <c r="E8" s="440"/>
      <c r="F8" s="440"/>
      <c r="G8" s="440"/>
      <c r="H8" s="440"/>
      <c r="I8" s="440"/>
      <c r="J8" s="440"/>
      <c r="K8" s="440"/>
      <c r="L8" s="440"/>
      <c r="M8" s="16"/>
      <c r="N8" s="16"/>
      <c r="O8" s="16"/>
      <c r="P8" s="16"/>
    </row>
    <row r="9" spans="1:21" ht="11.25" customHeight="1" x14ac:dyDescent="0.2">
      <c r="A9" s="428" t="s">
        <v>409</v>
      </c>
      <c r="B9" s="428"/>
      <c r="C9" s="428"/>
      <c r="D9" s="428"/>
      <c r="E9" s="428"/>
      <c r="F9" s="428"/>
      <c r="G9" s="30"/>
      <c r="H9" s="30"/>
      <c r="I9" s="30"/>
      <c r="J9" s="432" t="s">
        <v>39</v>
      </c>
      <c r="K9" s="432"/>
      <c r="L9" s="432"/>
      <c r="M9" s="432"/>
      <c r="N9" s="439">
        <f>P98</f>
        <v>0</v>
      </c>
      <c r="O9" s="439"/>
      <c r="P9" s="30"/>
    </row>
    <row r="10" spans="1:21" x14ac:dyDescent="0.2">
      <c r="A10" s="31"/>
      <c r="B10" s="32"/>
      <c r="C10" s="4"/>
      <c r="D10" s="22"/>
      <c r="E10" s="22"/>
      <c r="F10" s="22"/>
      <c r="G10" s="22"/>
      <c r="H10" s="22"/>
      <c r="I10" s="22"/>
      <c r="J10" s="22"/>
      <c r="K10" s="22"/>
      <c r="L10" s="28"/>
      <c r="M10" s="28"/>
      <c r="O10" s="67"/>
      <c r="P10" s="66" t="str">
        <f>A104</f>
        <v>Tāme sastādīta __ . gada__.__________</v>
      </c>
    </row>
    <row r="11" spans="1:21" ht="12" thickBot="1" x14ac:dyDescent="0.25">
      <c r="A11" s="31"/>
      <c r="B11" s="32"/>
      <c r="C11" s="4"/>
      <c r="D11" s="22"/>
      <c r="E11" s="22"/>
      <c r="F11" s="22"/>
      <c r="G11" s="22"/>
      <c r="H11" s="22"/>
      <c r="I11" s="22"/>
      <c r="J11" s="22"/>
      <c r="K11" s="22"/>
      <c r="L11" s="33"/>
      <c r="M11" s="33"/>
      <c r="N11" s="34"/>
      <c r="O11" s="25"/>
      <c r="P11" s="22"/>
    </row>
    <row r="12" spans="1:21"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1" ht="126.75" customHeight="1" thickBot="1" x14ac:dyDescent="0.25">
      <c r="A13" s="433"/>
      <c r="B13" s="435"/>
      <c r="C13" s="436"/>
      <c r="D13" s="438"/>
      <c r="E13" s="418"/>
      <c r="F13" s="35" t="s">
        <v>46</v>
      </c>
      <c r="G13" s="36" t="s">
        <v>47</v>
      </c>
      <c r="H13" s="36" t="s">
        <v>48</v>
      </c>
      <c r="I13" s="36" t="s">
        <v>49</v>
      </c>
      <c r="J13" s="36" t="s">
        <v>50</v>
      </c>
      <c r="K13" s="52" t="s">
        <v>51</v>
      </c>
      <c r="L13" s="35" t="s">
        <v>46</v>
      </c>
      <c r="M13" s="36" t="s">
        <v>48</v>
      </c>
      <c r="N13" s="36" t="s">
        <v>49</v>
      </c>
      <c r="O13" s="36" t="s">
        <v>50</v>
      </c>
      <c r="P13" s="52" t="s">
        <v>51</v>
      </c>
    </row>
    <row r="14" spans="1:21" x14ac:dyDescent="0.2">
      <c r="A14" s="174">
        <v>1</v>
      </c>
      <c r="B14" s="159"/>
      <c r="C14" s="197" t="s">
        <v>122</v>
      </c>
      <c r="D14" s="198"/>
      <c r="E14" s="199"/>
      <c r="F14" s="200"/>
      <c r="G14" s="201"/>
      <c r="H14" s="201">
        <f t="shared" ref="H14:H77" si="0">ROUND(F14*G14,2)</f>
        <v>0</v>
      </c>
      <c r="I14" s="201"/>
      <c r="J14" s="201"/>
      <c r="K14" s="202">
        <f t="shared" ref="K14:K77" si="1">SUM(H14:J14)</f>
        <v>0</v>
      </c>
      <c r="L14" s="200">
        <f>ROUND(E14*F14,2)</f>
        <v>0</v>
      </c>
      <c r="M14" s="201">
        <f>ROUND(H14*E14,2)</f>
        <v>0</v>
      </c>
      <c r="N14" s="201">
        <f>ROUND(I14*E14,2)</f>
        <v>0</v>
      </c>
      <c r="O14" s="201">
        <f>ROUND(J14*E14,2)</f>
        <v>0</v>
      </c>
      <c r="P14" s="202">
        <f t="shared" ref="P14:P77" si="2">SUM(M14:O14)</f>
        <v>0</v>
      </c>
    </row>
    <row r="15" spans="1:21" s="72" customFormat="1" ht="22.5" x14ac:dyDescent="0.2">
      <c r="A15" s="329">
        <v>2</v>
      </c>
      <c r="B15" s="453" t="s">
        <v>102</v>
      </c>
      <c r="C15" s="162" t="s">
        <v>394</v>
      </c>
      <c r="D15" s="161" t="s">
        <v>114</v>
      </c>
      <c r="E15" s="238">
        <v>89</v>
      </c>
      <c r="F15" s="333"/>
      <c r="G15" s="196"/>
      <c r="H15" s="244">
        <f t="shared" si="0"/>
        <v>0</v>
      </c>
      <c r="I15" s="196"/>
      <c r="J15" s="196"/>
      <c r="K15" s="245">
        <f t="shared" si="1"/>
        <v>0</v>
      </c>
      <c r="L15" s="334">
        <f t="shared" ref="L15:L78" si="3">ROUND(E15*F15,2)</f>
        <v>0</v>
      </c>
      <c r="M15" s="335">
        <f t="shared" ref="M15:M78" si="4">ROUND(H15*E15,2)</f>
        <v>0</v>
      </c>
      <c r="N15" s="335">
        <f t="shared" ref="N15:N78" si="5">ROUND(I15*E15,2)</f>
        <v>0</v>
      </c>
      <c r="O15" s="335">
        <f t="shared" ref="O15:O78" si="6">ROUND(J15*E15,2)</f>
        <v>0</v>
      </c>
      <c r="P15" s="336">
        <f t="shared" si="2"/>
        <v>0</v>
      </c>
      <c r="S15" s="416"/>
      <c r="T15" s="416"/>
      <c r="U15" s="416"/>
    </row>
    <row r="16" spans="1:21" ht="22.5" x14ac:dyDescent="0.2">
      <c r="A16" s="180">
        <v>3</v>
      </c>
      <c r="B16" s="424"/>
      <c r="C16" s="162" t="s">
        <v>209</v>
      </c>
      <c r="D16" s="161" t="s">
        <v>120</v>
      </c>
      <c r="E16" s="238">
        <v>7.1</v>
      </c>
      <c r="F16" s="204"/>
      <c r="G16" s="176"/>
      <c r="H16" s="177">
        <f t="shared" si="0"/>
        <v>0</v>
      </c>
      <c r="I16" s="176"/>
      <c r="J16" s="176"/>
      <c r="K16" s="178">
        <f t="shared" si="1"/>
        <v>0</v>
      </c>
      <c r="L16" s="183">
        <f t="shared" si="3"/>
        <v>0</v>
      </c>
      <c r="M16" s="184">
        <f t="shared" si="4"/>
        <v>0</v>
      </c>
      <c r="N16" s="184">
        <f t="shared" si="5"/>
        <v>0</v>
      </c>
      <c r="O16" s="184">
        <f t="shared" si="6"/>
        <v>0</v>
      </c>
      <c r="P16" s="203">
        <f t="shared" si="2"/>
        <v>0</v>
      </c>
    </row>
    <row r="17" spans="1:23" ht="45" x14ac:dyDescent="0.2">
      <c r="A17" s="180">
        <v>4</v>
      </c>
      <c r="B17" s="424"/>
      <c r="C17" s="162" t="s">
        <v>393</v>
      </c>
      <c r="D17" s="161" t="s">
        <v>120</v>
      </c>
      <c r="E17" s="238">
        <v>253.03</v>
      </c>
      <c r="F17" s="204"/>
      <c r="G17" s="176"/>
      <c r="H17" s="177">
        <f t="shared" si="0"/>
        <v>0</v>
      </c>
      <c r="I17" s="176"/>
      <c r="J17" s="176"/>
      <c r="K17" s="178">
        <f t="shared" si="1"/>
        <v>0</v>
      </c>
      <c r="L17" s="183">
        <f t="shared" si="3"/>
        <v>0</v>
      </c>
      <c r="M17" s="184">
        <f t="shared" si="4"/>
        <v>0</v>
      </c>
      <c r="N17" s="184">
        <f t="shared" si="5"/>
        <v>0</v>
      </c>
      <c r="O17" s="184">
        <f t="shared" si="6"/>
        <v>0</v>
      </c>
      <c r="P17" s="203">
        <f t="shared" si="2"/>
        <v>0</v>
      </c>
      <c r="Q17" s="87"/>
      <c r="U17" s="416"/>
      <c r="V17" s="416"/>
      <c r="W17" s="416"/>
    </row>
    <row r="18" spans="1:23" ht="45" x14ac:dyDescent="0.2">
      <c r="A18" s="180">
        <v>5</v>
      </c>
      <c r="B18" s="454"/>
      <c r="C18" s="162" t="s">
        <v>395</v>
      </c>
      <c r="D18" s="161" t="s">
        <v>120</v>
      </c>
      <c r="E18" s="238">
        <v>253.03</v>
      </c>
      <c r="F18" s="204"/>
      <c r="G18" s="176"/>
      <c r="H18" s="177">
        <f t="shared" si="0"/>
        <v>0</v>
      </c>
      <c r="I18" s="176"/>
      <c r="J18" s="176"/>
      <c r="K18" s="178">
        <f t="shared" si="1"/>
        <v>0</v>
      </c>
      <c r="L18" s="183">
        <f t="shared" si="3"/>
        <v>0</v>
      </c>
      <c r="M18" s="184">
        <f t="shared" si="4"/>
        <v>0</v>
      </c>
      <c r="N18" s="184">
        <f t="shared" si="5"/>
        <v>0</v>
      </c>
      <c r="O18" s="184">
        <f t="shared" si="6"/>
        <v>0</v>
      </c>
      <c r="P18" s="203">
        <f t="shared" si="2"/>
        <v>0</v>
      </c>
    </row>
    <row r="19" spans="1:23" x14ac:dyDescent="0.2">
      <c r="A19" s="180">
        <v>6</v>
      </c>
      <c r="B19" s="185"/>
      <c r="C19" s="205" t="s">
        <v>123</v>
      </c>
      <c r="D19" s="161"/>
      <c r="E19" s="247"/>
      <c r="F19" s="183"/>
      <c r="G19" s="184"/>
      <c r="H19" s="177">
        <f t="shared" si="0"/>
        <v>0</v>
      </c>
      <c r="I19" s="184"/>
      <c r="J19" s="184"/>
      <c r="K19" s="178">
        <f t="shared" si="1"/>
        <v>0</v>
      </c>
      <c r="L19" s="183">
        <f t="shared" si="3"/>
        <v>0</v>
      </c>
      <c r="M19" s="184">
        <f t="shared" si="4"/>
        <v>0</v>
      </c>
      <c r="N19" s="184">
        <f t="shared" si="5"/>
        <v>0</v>
      </c>
      <c r="O19" s="184">
        <f t="shared" si="6"/>
        <v>0</v>
      </c>
      <c r="P19" s="203">
        <f t="shared" si="2"/>
        <v>0</v>
      </c>
    </row>
    <row r="20" spans="1:23" s="72" customFormat="1" ht="33.75" x14ac:dyDescent="0.2">
      <c r="A20" s="329">
        <v>7</v>
      </c>
      <c r="B20" s="450" t="s">
        <v>198</v>
      </c>
      <c r="C20" s="162" t="s">
        <v>396</v>
      </c>
      <c r="D20" s="161" t="s">
        <v>124</v>
      </c>
      <c r="E20" s="238">
        <v>1518.18</v>
      </c>
      <c r="F20" s="333"/>
      <c r="G20" s="196"/>
      <c r="H20" s="244">
        <f t="shared" si="0"/>
        <v>0</v>
      </c>
      <c r="I20" s="196"/>
      <c r="J20" s="196"/>
      <c r="K20" s="245">
        <f t="shared" si="1"/>
        <v>0</v>
      </c>
      <c r="L20" s="334">
        <f t="shared" si="3"/>
        <v>0</v>
      </c>
      <c r="M20" s="335">
        <f t="shared" si="4"/>
        <v>0</v>
      </c>
      <c r="N20" s="335">
        <f t="shared" si="5"/>
        <v>0</v>
      </c>
      <c r="O20" s="335">
        <f t="shared" si="6"/>
        <v>0</v>
      </c>
      <c r="P20" s="336">
        <f t="shared" si="2"/>
        <v>0</v>
      </c>
    </row>
    <row r="21" spans="1:23" s="72" customFormat="1" ht="33.75" x14ac:dyDescent="0.2">
      <c r="A21" s="329">
        <v>8</v>
      </c>
      <c r="B21" s="442"/>
      <c r="C21" s="162" t="s">
        <v>397</v>
      </c>
      <c r="D21" s="161" t="s">
        <v>124</v>
      </c>
      <c r="E21" s="238">
        <v>632.57500000000005</v>
      </c>
      <c r="F21" s="333"/>
      <c r="G21" s="196"/>
      <c r="H21" s="244">
        <f t="shared" si="0"/>
        <v>0</v>
      </c>
      <c r="I21" s="196"/>
      <c r="J21" s="196"/>
      <c r="K21" s="245">
        <f t="shared" si="1"/>
        <v>0</v>
      </c>
      <c r="L21" s="334">
        <f t="shared" si="3"/>
        <v>0</v>
      </c>
      <c r="M21" s="335">
        <f t="shared" si="4"/>
        <v>0</v>
      </c>
      <c r="N21" s="335">
        <f t="shared" si="5"/>
        <v>0</v>
      </c>
      <c r="O21" s="335">
        <f t="shared" si="6"/>
        <v>0</v>
      </c>
      <c r="P21" s="336">
        <f t="shared" si="2"/>
        <v>0</v>
      </c>
    </row>
    <row r="22" spans="1:23" s="72" customFormat="1" ht="33.75" x14ac:dyDescent="0.2">
      <c r="A22" s="329">
        <v>9</v>
      </c>
      <c r="B22" s="442"/>
      <c r="C22" s="162" t="s">
        <v>398</v>
      </c>
      <c r="D22" s="161" t="s">
        <v>120</v>
      </c>
      <c r="E22" s="238">
        <v>253.03</v>
      </c>
      <c r="F22" s="333"/>
      <c r="G22" s="196"/>
      <c r="H22" s="244">
        <f t="shared" si="0"/>
        <v>0</v>
      </c>
      <c r="I22" s="196"/>
      <c r="J22" s="196"/>
      <c r="K22" s="245">
        <f t="shared" si="1"/>
        <v>0</v>
      </c>
      <c r="L22" s="334">
        <f t="shared" si="3"/>
        <v>0</v>
      </c>
      <c r="M22" s="335">
        <f t="shared" si="4"/>
        <v>0</v>
      </c>
      <c r="N22" s="335">
        <f t="shared" si="5"/>
        <v>0</v>
      </c>
      <c r="O22" s="335">
        <f t="shared" si="6"/>
        <v>0</v>
      </c>
      <c r="P22" s="336">
        <f t="shared" si="2"/>
        <v>0</v>
      </c>
    </row>
    <row r="23" spans="1:23" s="72" customFormat="1" ht="33.75" x14ac:dyDescent="0.2">
      <c r="A23" s="329">
        <v>10</v>
      </c>
      <c r="B23" s="442"/>
      <c r="C23" s="162" t="s">
        <v>399</v>
      </c>
      <c r="D23" s="161" t="s">
        <v>124</v>
      </c>
      <c r="E23" s="238">
        <v>2530.3000000000002</v>
      </c>
      <c r="F23" s="333"/>
      <c r="G23" s="196"/>
      <c r="H23" s="244">
        <f t="shared" si="0"/>
        <v>0</v>
      </c>
      <c r="I23" s="196"/>
      <c r="J23" s="196"/>
      <c r="K23" s="245">
        <f t="shared" si="1"/>
        <v>0</v>
      </c>
      <c r="L23" s="334">
        <f t="shared" si="3"/>
        <v>0</v>
      </c>
      <c r="M23" s="335">
        <f t="shared" si="4"/>
        <v>0</v>
      </c>
      <c r="N23" s="335">
        <f t="shared" si="5"/>
        <v>0</v>
      </c>
      <c r="O23" s="335">
        <f t="shared" si="6"/>
        <v>0</v>
      </c>
      <c r="P23" s="336">
        <f t="shared" si="2"/>
        <v>0</v>
      </c>
    </row>
    <row r="24" spans="1:23" s="72" customFormat="1" ht="33.75" x14ac:dyDescent="0.2">
      <c r="A24" s="329">
        <v>11</v>
      </c>
      <c r="B24" s="442"/>
      <c r="C24" s="162" t="s">
        <v>400</v>
      </c>
      <c r="D24" s="161" t="s">
        <v>120</v>
      </c>
      <c r="E24" s="238">
        <v>263.02999999999997</v>
      </c>
      <c r="F24" s="333"/>
      <c r="G24" s="196"/>
      <c r="H24" s="244">
        <f t="shared" si="0"/>
        <v>0</v>
      </c>
      <c r="I24" s="196"/>
      <c r="J24" s="196"/>
      <c r="K24" s="245">
        <f t="shared" si="1"/>
        <v>0</v>
      </c>
      <c r="L24" s="334">
        <f t="shared" si="3"/>
        <v>0</v>
      </c>
      <c r="M24" s="335">
        <f t="shared" si="4"/>
        <v>0</v>
      </c>
      <c r="N24" s="335">
        <f t="shared" si="5"/>
        <v>0</v>
      </c>
      <c r="O24" s="335">
        <f t="shared" si="6"/>
        <v>0</v>
      </c>
      <c r="P24" s="336">
        <f t="shared" si="2"/>
        <v>0</v>
      </c>
    </row>
    <row r="25" spans="1:23" s="72" customFormat="1" ht="22.5" x14ac:dyDescent="0.2">
      <c r="A25" s="329">
        <v>12</v>
      </c>
      <c r="B25" s="442"/>
      <c r="C25" s="162" t="s">
        <v>401</v>
      </c>
      <c r="D25" s="161" t="s">
        <v>124</v>
      </c>
      <c r="E25" s="238">
        <v>75.908999999999992</v>
      </c>
      <c r="F25" s="333"/>
      <c r="G25" s="196"/>
      <c r="H25" s="244">
        <f t="shared" si="0"/>
        <v>0</v>
      </c>
      <c r="I25" s="196"/>
      <c r="J25" s="196"/>
      <c r="K25" s="245">
        <f t="shared" si="1"/>
        <v>0</v>
      </c>
      <c r="L25" s="334">
        <f t="shared" si="3"/>
        <v>0</v>
      </c>
      <c r="M25" s="335">
        <f t="shared" si="4"/>
        <v>0</v>
      </c>
      <c r="N25" s="335">
        <f t="shared" si="5"/>
        <v>0</v>
      </c>
      <c r="O25" s="335">
        <f t="shared" si="6"/>
        <v>0</v>
      </c>
      <c r="P25" s="336">
        <f t="shared" si="2"/>
        <v>0</v>
      </c>
    </row>
    <row r="26" spans="1:23" s="72" customFormat="1" ht="33.75" x14ac:dyDescent="0.2">
      <c r="A26" s="329">
        <v>13</v>
      </c>
      <c r="B26" s="442"/>
      <c r="C26" s="162" t="s">
        <v>385</v>
      </c>
      <c r="D26" s="161" t="s">
        <v>120</v>
      </c>
      <c r="E26" s="238">
        <v>161.87</v>
      </c>
      <c r="F26" s="333"/>
      <c r="G26" s="196"/>
      <c r="H26" s="244">
        <f t="shared" si="0"/>
        <v>0</v>
      </c>
      <c r="I26" s="196"/>
      <c r="J26" s="196"/>
      <c r="K26" s="245">
        <f t="shared" si="1"/>
        <v>0</v>
      </c>
      <c r="L26" s="334">
        <f t="shared" si="3"/>
        <v>0</v>
      </c>
      <c r="M26" s="335">
        <f t="shared" si="4"/>
        <v>0</v>
      </c>
      <c r="N26" s="335">
        <f t="shared" si="5"/>
        <v>0</v>
      </c>
      <c r="O26" s="335">
        <f t="shared" si="6"/>
        <v>0</v>
      </c>
      <c r="P26" s="336">
        <f t="shared" si="2"/>
        <v>0</v>
      </c>
    </row>
    <row r="27" spans="1:23" s="72" customFormat="1" ht="39" customHeight="1" x14ac:dyDescent="0.2">
      <c r="A27" s="329">
        <v>14</v>
      </c>
      <c r="B27" s="442"/>
      <c r="C27" s="162" t="s">
        <v>402</v>
      </c>
      <c r="D27" s="161" t="s">
        <v>112</v>
      </c>
      <c r="E27" s="238">
        <v>106.86</v>
      </c>
      <c r="F27" s="333"/>
      <c r="G27" s="196"/>
      <c r="H27" s="244">
        <f t="shared" si="0"/>
        <v>0</v>
      </c>
      <c r="I27" s="196"/>
      <c r="J27" s="196"/>
      <c r="K27" s="245">
        <f t="shared" si="1"/>
        <v>0</v>
      </c>
      <c r="L27" s="334">
        <f t="shared" si="3"/>
        <v>0</v>
      </c>
      <c r="M27" s="335">
        <f t="shared" si="4"/>
        <v>0</v>
      </c>
      <c r="N27" s="335">
        <f t="shared" si="5"/>
        <v>0</v>
      </c>
      <c r="O27" s="335">
        <f t="shared" si="6"/>
        <v>0</v>
      </c>
      <c r="P27" s="336">
        <f t="shared" si="2"/>
        <v>0</v>
      </c>
    </row>
    <row r="28" spans="1:23" s="72" customFormat="1" ht="22.5" x14ac:dyDescent="0.2">
      <c r="A28" s="329">
        <v>15</v>
      </c>
      <c r="B28" s="451"/>
      <c r="C28" s="162" t="s">
        <v>403</v>
      </c>
      <c r="D28" s="161" t="s">
        <v>113</v>
      </c>
      <c r="E28" s="348">
        <v>800</v>
      </c>
      <c r="F28" s="333"/>
      <c r="G28" s="196"/>
      <c r="H28" s="244">
        <f t="shared" si="0"/>
        <v>0</v>
      </c>
      <c r="I28" s="196"/>
      <c r="J28" s="196"/>
      <c r="K28" s="245">
        <f t="shared" si="1"/>
        <v>0</v>
      </c>
      <c r="L28" s="334">
        <f t="shared" si="3"/>
        <v>0</v>
      </c>
      <c r="M28" s="335">
        <f t="shared" si="4"/>
        <v>0</v>
      </c>
      <c r="N28" s="335">
        <f t="shared" si="5"/>
        <v>0</v>
      </c>
      <c r="O28" s="335">
        <f t="shared" si="6"/>
        <v>0</v>
      </c>
      <c r="P28" s="336">
        <f t="shared" si="2"/>
        <v>0</v>
      </c>
    </row>
    <row r="29" spans="1:23" x14ac:dyDescent="0.2">
      <c r="A29" s="180">
        <v>16</v>
      </c>
      <c r="B29" s="185"/>
      <c r="C29" s="163" t="s">
        <v>125</v>
      </c>
      <c r="D29" s="187"/>
      <c r="E29" s="128"/>
      <c r="F29" s="183"/>
      <c r="G29" s="184"/>
      <c r="H29" s="177">
        <f t="shared" si="0"/>
        <v>0</v>
      </c>
      <c r="I29" s="184"/>
      <c r="J29" s="184"/>
      <c r="K29" s="178">
        <f t="shared" si="1"/>
        <v>0</v>
      </c>
      <c r="L29" s="183">
        <f t="shared" si="3"/>
        <v>0</v>
      </c>
      <c r="M29" s="184">
        <f t="shared" si="4"/>
        <v>0</v>
      </c>
      <c r="N29" s="184">
        <f t="shared" si="5"/>
        <v>0</v>
      </c>
      <c r="O29" s="184">
        <f t="shared" si="6"/>
        <v>0</v>
      </c>
      <c r="P29" s="203">
        <f t="shared" si="2"/>
        <v>0</v>
      </c>
    </row>
    <row r="30" spans="1:23" ht="84" customHeight="1" x14ac:dyDescent="0.2">
      <c r="A30" s="180">
        <v>17</v>
      </c>
      <c r="B30" s="453" t="str">
        <f>B20</f>
        <v>13-00000</v>
      </c>
      <c r="C30" s="162" t="s">
        <v>129</v>
      </c>
      <c r="D30" s="134" t="s">
        <v>120</v>
      </c>
      <c r="E30" s="238">
        <v>348.447</v>
      </c>
      <c r="F30" s="204"/>
      <c r="G30" s="176"/>
      <c r="H30" s="177">
        <f t="shared" si="0"/>
        <v>0</v>
      </c>
      <c r="I30" s="176"/>
      <c r="J30" s="176"/>
      <c r="K30" s="178">
        <f t="shared" si="1"/>
        <v>0</v>
      </c>
      <c r="L30" s="183">
        <f t="shared" si="3"/>
        <v>0</v>
      </c>
      <c r="M30" s="184">
        <f t="shared" si="4"/>
        <v>0</v>
      </c>
      <c r="N30" s="184">
        <f t="shared" si="5"/>
        <v>0</v>
      </c>
      <c r="O30" s="184">
        <f t="shared" si="6"/>
        <v>0</v>
      </c>
      <c r="P30" s="203">
        <f t="shared" si="2"/>
        <v>0</v>
      </c>
      <c r="S30" s="416"/>
      <c r="T30" s="416"/>
      <c r="U30" s="416"/>
    </row>
    <row r="31" spans="1:23" ht="22.5" x14ac:dyDescent="0.2">
      <c r="A31" s="180">
        <v>18</v>
      </c>
      <c r="B31" s="424"/>
      <c r="C31" s="162" t="s">
        <v>321</v>
      </c>
      <c r="D31" s="134" t="s">
        <v>120</v>
      </c>
      <c r="E31" s="238">
        <v>1161.49</v>
      </c>
      <c r="F31" s="204"/>
      <c r="G31" s="176"/>
      <c r="H31" s="177">
        <f t="shared" si="0"/>
        <v>0</v>
      </c>
      <c r="I31" s="176"/>
      <c r="J31" s="176"/>
      <c r="K31" s="178">
        <f t="shared" si="1"/>
        <v>0</v>
      </c>
      <c r="L31" s="183">
        <f t="shared" si="3"/>
        <v>0</v>
      </c>
      <c r="M31" s="184">
        <f t="shared" si="4"/>
        <v>0</v>
      </c>
      <c r="N31" s="184">
        <f t="shared" si="5"/>
        <v>0</v>
      </c>
      <c r="O31" s="184">
        <f t="shared" si="6"/>
        <v>0</v>
      </c>
      <c r="P31" s="203">
        <f t="shared" si="2"/>
        <v>0</v>
      </c>
    </row>
    <row r="32" spans="1:23" ht="22.5" x14ac:dyDescent="0.2">
      <c r="A32" s="180">
        <v>19</v>
      </c>
      <c r="B32" s="185"/>
      <c r="C32" s="163" t="s">
        <v>126</v>
      </c>
      <c r="D32" s="161"/>
      <c r="E32" s="128"/>
      <c r="F32" s="183"/>
      <c r="G32" s="184"/>
      <c r="H32" s="177">
        <f t="shared" si="0"/>
        <v>0</v>
      </c>
      <c r="I32" s="184"/>
      <c r="J32" s="184"/>
      <c r="K32" s="178">
        <f t="shared" si="1"/>
        <v>0</v>
      </c>
      <c r="L32" s="183">
        <f t="shared" si="3"/>
        <v>0</v>
      </c>
      <c r="M32" s="184">
        <f t="shared" si="4"/>
        <v>0</v>
      </c>
      <c r="N32" s="184">
        <f t="shared" si="5"/>
        <v>0</v>
      </c>
      <c r="O32" s="184">
        <f t="shared" si="6"/>
        <v>0</v>
      </c>
      <c r="P32" s="203">
        <f t="shared" si="2"/>
        <v>0</v>
      </c>
    </row>
    <row r="33" spans="1:16" s="72" customFormat="1" ht="39.75" customHeight="1" x14ac:dyDescent="0.2">
      <c r="A33" s="329">
        <v>20</v>
      </c>
      <c r="B33" s="450" t="str">
        <f>B30</f>
        <v>13-00000</v>
      </c>
      <c r="C33" s="162" t="s">
        <v>386</v>
      </c>
      <c r="D33" s="161" t="s">
        <v>124</v>
      </c>
      <c r="E33" s="238">
        <v>6338.53</v>
      </c>
      <c r="F33" s="333"/>
      <c r="G33" s="196"/>
      <c r="H33" s="244">
        <f t="shared" si="0"/>
        <v>0</v>
      </c>
      <c r="I33" s="196"/>
      <c r="J33" s="196"/>
      <c r="K33" s="245">
        <f t="shared" si="1"/>
        <v>0</v>
      </c>
      <c r="L33" s="334">
        <f t="shared" si="3"/>
        <v>0</v>
      </c>
      <c r="M33" s="335">
        <f t="shared" si="4"/>
        <v>0</v>
      </c>
      <c r="N33" s="335">
        <f t="shared" si="5"/>
        <v>0</v>
      </c>
      <c r="O33" s="335">
        <f t="shared" si="6"/>
        <v>0</v>
      </c>
      <c r="P33" s="336">
        <f t="shared" si="2"/>
        <v>0</v>
      </c>
    </row>
    <row r="34" spans="1:16" s="72" customFormat="1" ht="22.5" x14ac:dyDescent="0.2">
      <c r="A34" s="329">
        <v>21</v>
      </c>
      <c r="B34" s="442"/>
      <c r="C34" s="162" t="s">
        <v>127</v>
      </c>
      <c r="D34" s="161" t="s">
        <v>120</v>
      </c>
      <c r="E34" s="238">
        <v>1152.46</v>
      </c>
      <c r="F34" s="333"/>
      <c r="G34" s="196"/>
      <c r="H34" s="244">
        <f t="shared" si="0"/>
        <v>0</v>
      </c>
      <c r="I34" s="196"/>
      <c r="J34" s="196"/>
      <c r="K34" s="245">
        <f t="shared" si="1"/>
        <v>0</v>
      </c>
      <c r="L34" s="334">
        <f t="shared" si="3"/>
        <v>0</v>
      </c>
      <c r="M34" s="335">
        <f t="shared" si="4"/>
        <v>0</v>
      </c>
      <c r="N34" s="335">
        <f t="shared" si="5"/>
        <v>0</v>
      </c>
      <c r="O34" s="335">
        <f t="shared" si="6"/>
        <v>0</v>
      </c>
      <c r="P34" s="336">
        <f t="shared" si="2"/>
        <v>0</v>
      </c>
    </row>
    <row r="35" spans="1:16" s="72" customFormat="1" ht="33.75" x14ac:dyDescent="0.2">
      <c r="A35" s="329">
        <v>22</v>
      </c>
      <c r="B35" s="442"/>
      <c r="C35" s="162" t="s">
        <v>387</v>
      </c>
      <c r="D35" s="161" t="s">
        <v>124</v>
      </c>
      <c r="E35" s="238">
        <v>5762.3</v>
      </c>
      <c r="F35" s="333"/>
      <c r="G35" s="196"/>
      <c r="H35" s="244">
        <f t="shared" si="0"/>
        <v>0</v>
      </c>
      <c r="I35" s="196"/>
      <c r="J35" s="196"/>
      <c r="K35" s="245">
        <f t="shared" si="1"/>
        <v>0</v>
      </c>
      <c r="L35" s="334">
        <f t="shared" si="3"/>
        <v>0</v>
      </c>
      <c r="M35" s="335">
        <f t="shared" si="4"/>
        <v>0</v>
      </c>
      <c r="N35" s="335">
        <f t="shared" si="5"/>
        <v>0</v>
      </c>
      <c r="O35" s="335">
        <f t="shared" si="6"/>
        <v>0</v>
      </c>
      <c r="P35" s="336">
        <f t="shared" si="2"/>
        <v>0</v>
      </c>
    </row>
    <row r="36" spans="1:16" s="72" customFormat="1" ht="33.75" x14ac:dyDescent="0.2">
      <c r="A36" s="329">
        <v>23</v>
      </c>
      <c r="B36" s="442"/>
      <c r="C36" s="162" t="s">
        <v>130</v>
      </c>
      <c r="D36" s="161" t="s">
        <v>120</v>
      </c>
      <c r="E36" s="238">
        <v>1037.24</v>
      </c>
      <c r="F36" s="333"/>
      <c r="G36" s="196"/>
      <c r="H36" s="244">
        <f t="shared" si="0"/>
        <v>0</v>
      </c>
      <c r="I36" s="196"/>
      <c r="J36" s="196"/>
      <c r="K36" s="245">
        <f t="shared" si="1"/>
        <v>0</v>
      </c>
      <c r="L36" s="334">
        <f t="shared" si="3"/>
        <v>0</v>
      </c>
      <c r="M36" s="335">
        <f t="shared" si="4"/>
        <v>0</v>
      </c>
      <c r="N36" s="335">
        <f t="shared" si="5"/>
        <v>0</v>
      </c>
      <c r="O36" s="335">
        <f t="shared" si="6"/>
        <v>0</v>
      </c>
      <c r="P36" s="336">
        <f t="shared" si="2"/>
        <v>0</v>
      </c>
    </row>
    <row r="37" spans="1:16" s="72" customFormat="1" ht="33.75" x14ac:dyDescent="0.2">
      <c r="A37" s="329">
        <v>24</v>
      </c>
      <c r="B37" s="442"/>
      <c r="C37" s="162" t="s">
        <v>388</v>
      </c>
      <c r="D37" s="161" t="s">
        <v>124</v>
      </c>
      <c r="E37" s="238">
        <v>2304.4</v>
      </c>
      <c r="F37" s="333"/>
      <c r="G37" s="196"/>
      <c r="H37" s="244">
        <f t="shared" si="0"/>
        <v>0</v>
      </c>
      <c r="I37" s="196"/>
      <c r="J37" s="196"/>
      <c r="K37" s="245">
        <f t="shared" si="1"/>
        <v>0</v>
      </c>
      <c r="L37" s="334">
        <f t="shared" si="3"/>
        <v>0</v>
      </c>
      <c r="M37" s="335">
        <f t="shared" si="4"/>
        <v>0</v>
      </c>
      <c r="N37" s="335">
        <f t="shared" si="5"/>
        <v>0</v>
      </c>
      <c r="O37" s="335">
        <f t="shared" si="6"/>
        <v>0</v>
      </c>
      <c r="P37" s="336">
        <f t="shared" si="2"/>
        <v>0</v>
      </c>
    </row>
    <row r="38" spans="1:16" s="72" customFormat="1" ht="33.75" x14ac:dyDescent="0.2">
      <c r="A38" s="329">
        <v>25</v>
      </c>
      <c r="B38" s="442"/>
      <c r="C38" s="162" t="s">
        <v>131</v>
      </c>
      <c r="D38" s="161" t="s">
        <v>120</v>
      </c>
      <c r="E38" s="238">
        <v>230.44</v>
      </c>
      <c r="F38" s="333"/>
      <c r="G38" s="196"/>
      <c r="H38" s="244">
        <f t="shared" si="0"/>
        <v>0</v>
      </c>
      <c r="I38" s="196"/>
      <c r="J38" s="196"/>
      <c r="K38" s="245">
        <f t="shared" si="1"/>
        <v>0</v>
      </c>
      <c r="L38" s="334">
        <f t="shared" si="3"/>
        <v>0</v>
      </c>
      <c r="M38" s="335">
        <f t="shared" si="4"/>
        <v>0</v>
      </c>
      <c r="N38" s="335">
        <f t="shared" si="5"/>
        <v>0</v>
      </c>
      <c r="O38" s="335">
        <f t="shared" si="6"/>
        <v>0</v>
      </c>
      <c r="P38" s="336">
        <f t="shared" si="2"/>
        <v>0</v>
      </c>
    </row>
    <row r="39" spans="1:16" s="72" customFormat="1" ht="22.5" x14ac:dyDescent="0.2">
      <c r="A39" s="329">
        <v>26</v>
      </c>
      <c r="B39" s="442"/>
      <c r="C39" s="162" t="s">
        <v>132</v>
      </c>
      <c r="D39" s="161" t="s">
        <v>124</v>
      </c>
      <c r="E39" s="238">
        <v>172.869</v>
      </c>
      <c r="F39" s="333"/>
      <c r="G39" s="196"/>
      <c r="H39" s="244">
        <f t="shared" si="0"/>
        <v>0</v>
      </c>
      <c r="I39" s="196"/>
      <c r="J39" s="196"/>
      <c r="K39" s="245">
        <f t="shared" si="1"/>
        <v>0</v>
      </c>
      <c r="L39" s="334">
        <f t="shared" si="3"/>
        <v>0</v>
      </c>
      <c r="M39" s="335">
        <f t="shared" si="4"/>
        <v>0</v>
      </c>
      <c r="N39" s="335">
        <f t="shared" si="5"/>
        <v>0</v>
      </c>
      <c r="O39" s="335">
        <f t="shared" si="6"/>
        <v>0</v>
      </c>
      <c r="P39" s="336">
        <f t="shared" si="2"/>
        <v>0</v>
      </c>
    </row>
    <row r="40" spans="1:16" s="72" customFormat="1" ht="45" x14ac:dyDescent="0.2">
      <c r="A40" s="329">
        <v>27</v>
      </c>
      <c r="B40" s="442"/>
      <c r="C40" s="162" t="s">
        <v>306</v>
      </c>
      <c r="D40" s="161" t="s">
        <v>124</v>
      </c>
      <c r="E40" s="238">
        <v>2881.15</v>
      </c>
      <c r="F40" s="333"/>
      <c r="G40" s="196"/>
      <c r="H40" s="244">
        <f t="shared" si="0"/>
        <v>0</v>
      </c>
      <c r="I40" s="196"/>
      <c r="J40" s="196"/>
      <c r="K40" s="245">
        <f t="shared" si="1"/>
        <v>0</v>
      </c>
      <c r="L40" s="334">
        <f t="shared" si="3"/>
        <v>0</v>
      </c>
      <c r="M40" s="335">
        <f t="shared" si="4"/>
        <v>0</v>
      </c>
      <c r="N40" s="335">
        <f t="shared" si="5"/>
        <v>0</v>
      </c>
      <c r="O40" s="335">
        <f t="shared" si="6"/>
        <v>0</v>
      </c>
      <c r="P40" s="336">
        <f t="shared" si="2"/>
        <v>0</v>
      </c>
    </row>
    <row r="41" spans="1:16" s="72" customFormat="1" x14ac:dyDescent="0.2">
      <c r="A41" s="329">
        <v>28</v>
      </c>
      <c r="B41" s="451"/>
      <c r="C41" s="162" t="s">
        <v>128</v>
      </c>
      <c r="D41" s="161" t="s">
        <v>113</v>
      </c>
      <c r="E41" s="348">
        <v>6915</v>
      </c>
      <c r="F41" s="333"/>
      <c r="G41" s="196"/>
      <c r="H41" s="244">
        <f t="shared" si="0"/>
        <v>0</v>
      </c>
      <c r="I41" s="196"/>
      <c r="J41" s="196"/>
      <c r="K41" s="245">
        <f t="shared" si="1"/>
        <v>0</v>
      </c>
      <c r="L41" s="334">
        <f t="shared" si="3"/>
        <v>0</v>
      </c>
      <c r="M41" s="335">
        <f t="shared" si="4"/>
        <v>0</v>
      </c>
      <c r="N41" s="335">
        <f t="shared" si="5"/>
        <v>0</v>
      </c>
      <c r="O41" s="335">
        <f t="shared" si="6"/>
        <v>0</v>
      </c>
      <c r="P41" s="336">
        <f t="shared" si="2"/>
        <v>0</v>
      </c>
    </row>
    <row r="42" spans="1:16" s="72" customFormat="1" x14ac:dyDescent="0.2">
      <c r="A42" s="329">
        <v>29</v>
      </c>
      <c r="B42" s="349"/>
      <c r="C42" s="163" t="s">
        <v>210</v>
      </c>
      <c r="D42" s="331"/>
      <c r="E42" s="247"/>
      <c r="F42" s="334"/>
      <c r="G42" s="335"/>
      <c r="H42" s="244">
        <f t="shared" si="0"/>
        <v>0</v>
      </c>
      <c r="I42" s="335"/>
      <c r="J42" s="335"/>
      <c r="K42" s="245">
        <f t="shared" si="1"/>
        <v>0</v>
      </c>
      <c r="L42" s="334">
        <f t="shared" si="3"/>
        <v>0</v>
      </c>
      <c r="M42" s="335">
        <f t="shared" si="4"/>
        <v>0</v>
      </c>
      <c r="N42" s="335">
        <f t="shared" si="5"/>
        <v>0</v>
      </c>
      <c r="O42" s="335">
        <f t="shared" si="6"/>
        <v>0</v>
      </c>
      <c r="P42" s="336">
        <f t="shared" si="2"/>
        <v>0</v>
      </c>
    </row>
    <row r="43" spans="1:16" s="72" customFormat="1" ht="36.75" customHeight="1" x14ac:dyDescent="0.2">
      <c r="A43" s="329">
        <v>30</v>
      </c>
      <c r="B43" s="450" t="str">
        <f>B33</f>
        <v>13-00000</v>
      </c>
      <c r="C43" s="162" t="s">
        <v>386</v>
      </c>
      <c r="D43" s="161" t="s">
        <v>124</v>
      </c>
      <c r="E43" s="332">
        <v>935</v>
      </c>
      <c r="F43" s="333"/>
      <c r="G43" s="196"/>
      <c r="H43" s="244">
        <f t="shared" si="0"/>
        <v>0</v>
      </c>
      <c r="I43" s="196"/>
      <c r="J43" s="196"/>
      <c r="K43" s="245">
        <f t="shared" si="1"/>
        <v>0</v>
      </c>
      <c r="L43" s="334">
        <f t="shared" si="3"/>
        <v>0</v>
      </c>
      <c r="M43" s="335">
        <f t="shared" si="4"/>
        <v>0</v>
      </c>
      <c r="N43" s="335">
        <f t="shared" si="5"/>
        <v>0</v>
      </c>
      <c r="O43" s="335">
        <f t="shared" si="6"/>
        <v>0</v>
      </c>
      <c r="P43" s="336">
        <f t="shared" si="2"/>
        <v>0</v>
      </c>
    </row>
    <row r="44" spans="1:16" s="72" customFormat="1" ht="28.5" customHeight="1" x14ac:dyDescent="0.2">
      <c r="A44" s="329">
        <v>31</v>
      </c>
      <c r="B44" s="442"/>
      <c r="C44" s="162" t="s">
        <v>139</v>
      </c>
      <c r="D44" s="161" t="s">
        <v>120</v>
      </c>
      <c r="E44" s="332">
        <v>170</v>
      </c>
      <c r="F44" s="333"/>
      <c r="G44" s="196"/>
      <c r="H44" s="244">
        <f t="shared" si="0"/>
        <v>0</v>
      </c>
      <c r="I44" s="196"/>
      <c r="J44" s="196"/>
      <c r="K44" s="245">
        <f t="shared" si="1"/>
        <v>0</v>
      </c>
      <c r="L44" s="334">
        <f t="shared" si="3"/>
        <v>0</v>
      </c>
      <c r="M44" s="335">
        <f t="shared" si="4"/>
        <v>0</v>
      </c>
      <c r="N44" s="335">
        <f t="shared" si="5"/>
        <v>0</v>
      </c>
      <c r="O44" s="335">
        <f t="shared" si="6"/>
        <v>0</v>
      </c>
      <c r="P44" s="336">
        <f t="shared" si="2"/>
        <v>0</v>
      </c>
    </row>
    <row r="45" spans="1:16" s="72" customFormat="1" ht="29.25" customHeight="1" x14ac:dyDescent="0.2">
      <c r="A45" s="329">
        <v>32</v>
      </c>
      <c r="B45" s="442"/>
      <c r="C45" s="162" t="s">
        <v>389</v>
      </c>
      <c r="D45" s="161" t="s">
        <v>124</v>
      </c>
      <c r="E45" s="332">
        <v>850</v>
      </c>
      <c r="F45" s="333"/>
      <c r="G45" s="196"/>
      <c r="H45" s="244">
        <f t="shared" si="0"/>
        <v>0</v>
      </c>
      <c r="I45" s="196"/>
      <c r="J45" s="196"/>
      <c r="K45" s="245">
        <f t="shared" si="1"/>
        <v>0</v>
      </c>
      <c r="L45" s="334">
        <f t="shared" si="3"/>
        <v>0</v>
      </c>
      <c r="M45" s="335">
        <f t="shared" si="4"/>
        <v>0</v>
      </c>
      <c r="N45" s="335">
        <f t="shared" si="5"/>
        <v>0</v>
      </c>
      <c r="O45" s="335">
        <f t="shared" si="6"/>
        <v>0</v>
      </c>
      <c r="P45" s="336">
        <f t="shared" si="2"/>
        <v>0</v>
      </c>
    </row>
    <row r="46" spans="1:16" s="72" customFormat="1" ht="36.75" customHeight="1" x14ac:dyDescent="0.2">
      <c r="A46" s="329">
        <v>33</v>
      </c>
      <c r="B46" s="442"/>
      <c r="C46" s="162" t="s">
        <v>135</v>
      </c>
      <c r="D46" s="161" t="s">
        <v>120</v>
      </c>
      <c r="E46" s="332">
        <v>170</v>
      </c>
      <c r="F46" s="333"/>
      <c r="G46" s="196"/>
      <c r="H46" s="244">
        <f t="shared" si="0"/>
        <v>0</v>
      </c>
      <c r="I46" s="196"/>
      <c r="J46" s="196"/>
      <c r="K46" s="245">
        <f t="shared" si="1"/>
        <v>0</v>
      </c>
      <c r="L46" s="334">
        <f t="shared" si="3"/>
        <v>0</v>
      </c>
      <c r="M46" s="335">
        <f t="shared" si="4"/>
        <v>0</v>
      </c>
      <c r="N46" s="335">
        <f t="shared" si="5"/>
        <v>0</v>
      </c>
      <c r="O46" s="335">
        <f t="shared" si="6"/>
        <v>0</v>
      </c>
      <c r="P46" s="336">
        <f t="shared" si="2"/>
        <v>0</v>
      </c>
    </row>
    <row r="47" spans="1:16" s="72" customFormat="1" ht="22.5" x14ac:dyDescent="0.2">
      <c r="A47" s="329">
        <v>34</v>
      </c>
      <c r="B47" s="442"/>
      <c r="C47" s="162" t="s">
        <v>132</v>
      </c>
      <c r="D47" s="161" t="s">
        <v>124</v>
      </c>
      <c r="E47" s="332">
        <v>51</v>
      </c>
      <c r="F47" s="333"/>
      <c r="G47" s="196"/>
      <c r="H47" s="244">
        <f t="shared" si="0"/>
        <v>0</v>
      </c>
      <c r="I47" s="196"/>
      <c r="J47" s="196"/>
      <c r="K47" s="245">
        <f t="shared" si="1"/>
        <v>0</v>
      </c>
      <c r="L47" s="334">
        <f t="shared" si="3"/>
        <v>0</v>
      </c>
      <c r="M47" s="335">
        <f t="shared" si="4"/>
        <v>0</v>
      </c>
      <c r="N47" s="335">
        <f t="shared" si="5"/>
        <v>0</v>
      </c>
      <c r="O47" s="335">
        <f t="shared" si="6"/>
        <v>0</v>
      </c>
      <c r="P47" s="336">
        <f t="shared" si="2"/>
        <v>0</v>
      </c>
    </row>
    <row r="48" spans="1:16" s="72" customFormat="1" ht="39.75" customHeight="1" x14ac:dyDescent="0.2">
      <c r="A48" s="329">
        <v>35</v>
      </c>
      <c r="B48" s="442"/>
      <c r="C48" s="162" t="s">
        <v>133</v>
      </c>
      <c r="D48" s="161" t="s">
        <v>124</v>
      </c>
      <c r="E48" s="332">
        <v>425</v>
      </c>
      <c r="F48" s="333"/>
      <c r="G48" s="196"/>
      <c r="H48" s="244">
        <f t="shared" si="0"/>
        <v>0</v>
      </c>
      <c r="I48" s="196"/>
      <c r="J48" s="196"/>
      <c r="K48" s="245">
        <f t="shared" si="1"/>
        <v>0</v>
      </c>
      <c r="L48" s="334">
        <f t="shared" si="3"/>
        <v>0</v>
      </c>
      <c r="M48" s="335">
        <f t="shared" si="4"/>
        <v>0</v>
      </c>
      <c r="N48" s="335">
        <f t="shared" si="5"/>
        <v>0</v>
      </c>
      <c r="O48" s="335">
        <f t="shared" si="6"/>
        <v>0</v>
      </c>
      <c r="P48" s="336">
        <f t="shared" si="2"/>
        <v>0</v>
      </c>
    </row>
    <row r="49" spans="1:16" s="72" customFormat="1" ht="22.5" x14ac:dyDescent="0.2">
      <c r="A49" s="329">
        <v>36</v>
      </c>
      <c r="B49" s="442"/>
      <c r="C49" s="162" t="s">
        <v>143</v>
      </c>
      <c r="D49" s="331" t="s">
        <v>112</v>
      </c>
      <c r="E49" s="332">
        <v>837.73</v>
      </c>
      <c r="F49" s="333"/>
      <c r="G49" s="196"/>
      <c r="H49" s="244">
        <f t="shared" si="0"/>
        <v>0</v>
      </c>
      <c r="I49" s="196"/>
      <c r="J49" s="196"/>
      <c r="K49" s="245">
        <f t="shared" si="1"/>
        <v>0</v>
      </c>
      <c r="L49" s="334">
        <f t="shared" si="3"/>
        <v>0</v>
      </c>
      <c r="M49" s="335">
        <f t="shared" si="4"/>
        <v>0</v>
      </c>
      <c r="N49" s="335">
        <f t="shared" si="5"/>
        <v>0</v>
      </c>
      <c r="O49" s="335">
        <f t="shared" si="6"/>
        <v>0</v>
      </c>
      <c r="P49" s="336">
        <f t="shared" si="2"/>
        <v>0</v>
      </c>
    </row>
    <row r="50" spans="1:16" s="72" customFormat="1" ht="22.5" x14ac:dyDescent="0.2">
      <c r="A50" s="329">
        <v>37</v>
      </c>
      <c r="B50" s="442"/>
      <c r="C50" s="162" t="s">
        <v>144</v>
      </c>
      <c r="D50" s="331" t="s">
        <v>112</v>
      </c>
      <c r="E50" s="332">
        <v>282</v>
      </c>
      <c r="F50" s="333"/>
      <c r="G50" s="196"/>
      <c r="H50" s="244">
        <f t="shared" si="0"/>
        <v>0</v>
      </c>
      <c r="I50" s="196"/>
      <c r="J50" s="196"/>
      <c r="K50" s="245">
        <f t="shared" si="1"/>
        <v>0</v>
      </c>
      <c r="L50" s="334">
        <f t="shared" si="3"/>
        <v>0</v>
      </c>
      <c r="M50" s="335">
        <f t="shared" si="4"/>
        <v>0</v>
      </c>
      <c r="N50" s="335">
        <f t="shared" si="5"/>
        <v>0</v>
      </c>
      <c r="O50" s="335">
        <f t="shared" si="6"/>
        <v>0</v>
      </c>
      <c r="P50" s="336">
        <f t="shared" si="2"/>
        <v>0</v>
      </c>
    </row>
    <row r="51" spans="1:16" s="72" customFormat="1" ht="22.5" x14ac:dyDescent="0.2">
      <c r="A51" s="329">
        <v>38</v>
      </c>
      <c r="B51" s="442"/>
      <c r="C51" s="162" t="s">
        <v>145</v>
      </c>
      <c r="D51" s="331" t="s">
        <v>112</v>
      </c>
      <c r="E51" s="332">
        <v>542</v>
      </c>
      <c r="F51" s="333"/>
      <c r="G51" s="196"/>
      <c r="H51" s="244">
        <f t="shared" si="0"/>
        <v>0</v>
      </c>
      <c r="I51" s="196"/>
      <c r="J51" s="196"/>
      <c r="K51" s="245">
        <f t="shared" si="1"/>
        <v>0</v>
      </c>
      <c r="L51" s="334">
        <f t="shared" si="3"/>
        <v>0</v>
      </c>
      <c r="M51" s="335">
        <f t="shared" si="4"/>
        <v>0</v>
      </c>
      <c r="N51" s="335">
        <f t="shared" si="5"/>
        <v>0</v>
      </c>
      <c r="O51" s="335">
        <f t="shared" si="6"/>
        <v>0</v>
      </c>
      <c r="P51" s="336">
        <f t="shared" si="2"/>
        <v>0</v>
      </c>
    </row>
    <row r="52" spans="1:16" s="72" customFormat="1" ht="22.5" x14ac:dyDescent="0.2">
      <c r="A52" s="329">
        <v>39</v>
      </c>
      <c r="B52" s="442"/>
      <c r="C52" s="162" t="s">
        <v>140</v>
      </c>
      <c r="D52" s="331" t="s">
        <v>112</v>
      </c>
      <c r="E52" s="332">
        <v>254.13</v>
      </c>
      <c r="F52" s="333"/>
      <c r="G52" s="196"/>
      <c r="H52" s="244">
        <f t="shared" si="0"/>
        <v>0</v>
      </c>
      <c r="I52" s="196"/>
      <c r="J52" s="196"/>
      <c r="K52" s="245">
        <f t="shared" si="1"/>
        <v>0</v>
      </c>
      <c r="L52" s="334">
        <f t="shared" si="3"/>
        <v>0</v>
      </c>
      <c r="M52" s="335">
        <f t="shared" si="4"/>
        <v>0</v>
      </c>
      <c r="N52" s="335">
        <f t="shared" si="5"/>
        <v>0</v>
      </c>
      <c r="O52" s="335">
        <f t="shared" si="6"/>
        <v>0</v>
      </c>
      <c r="P52" s="336">
        <f t="shared" si="2"/>
        <v>0</v>
      </c>
    </row>
    <row r="53" spans="1:16" s="72" customFormat="1" ht="22.5" x14ac:dyDescent="0.2">
      <c r="A53" s="329">
        <v>40</v>
      </c>
      <c r="B53" s="442"/>
      <c r="C53" s="162" t="s">
        <v>211</v>
      </c>
      <c r="D53" s="331" t="s">
        <v>112</v>
      </c>
      <c r="E53" s="332">
        <v>254.13</v>
      </c>
      <c r="F53" s="333"/>
      <c r="G53" s="196"/>
      <c r="H53" s="244">
        <f t="shared" si="0"/>
        <v>0</v>
      </c>
      <c r="I53" s="196"/>
      <c r="J53" s="196"/>
      <c r="K53" s="245">
        <f t="shared" si="1"/>
        <v>0</v>
      </c>
      <c r="L53" s="334">
        <f t="shared" si="3"/>
        <v>0</v>
      </c>
      <c r="M53" s="335">
        <f t="shared" si="4"/>
        <v>0</v>
      </c>
      <c r="N53" s="335">
        <f t="shared" si="5"/>
        <v>0</v>
      </c>
      <c r="O53" s="335">
        <f t="shared" si="6"/>
        <v>0</v>
      </c>
      <c r="P53" s="336">
        <f t="shared" si="2"/>
        <v>0</v>
      </c>
    </row>
    <row r="54" spans="1:16" s="72" customFormat="1" ht="22.5" x14ac:dyDescent="0.2">
      <c r="A54" s="329">
        <v>41</v>
      </c>
      <c r="B54" s="451"/>
      <c r="C54" s="162" t="s">
        <v>212</v>
      </c>
      <c r="D54" s="331" t="s">
        <v>86</v>
      </c>
      <c r="E54" s="332">
        <v>167</v>
      </c>
      <c r="F54" s="333"/>
      <c r="G54" s="196"/>
      <c r="H54" s="244">
        <f t="shared" si="0"/>
        <v>0</v>
      </c>
      <c r="I54" s="196"/>
      <c r="J54" s="196"/>
      <c r="K54" s="245">
        <f t="shared" si="1"/>
        <v>0</v>
      </c>
      <c r="L54" s="334">
        <f t="shared" si="3"/>
        <v>0</v>
      </c>
      <c r="M54" s="335">
        <f t="shared" si="4"/>
        <v>0</v>
      </c>
      <c r="N54" s="335">
        <f t="shared" si="5"/>
        <v>0</v>
      </c>
      <c r="O54" s="335">
        <f t="shared" si="6"/>
        <v>0</v>
      </c>
      <c r="P54" s="336">
        <f t="shared" si="2"/>
        <v>0</v>
      </c>
    </row>
    <row r="55" spans="1:16" s="72" customFormat="1" x14ac:dyDescent="0.2">
      <c r="A55" s="329">
        <v>42</v>
      </c>
      <c r="B55" s="349"/>
      <c r="C55" s="164" t="s">
        <v>146</v>
      </c>
      <c r="D55" s="223"/>
      <c r="E55" s="247"/>
      <c r="F55" s="334"/>
      <c r="G55" s="335"/>
      <c r="H55" s="244">
        <f t="shared" si="0"/>
        <v>0</v>
      </c>
      <c r="I55" s="335"/>
      <c r="J55" s="335"/>
      <c r="K55" s="245">
        <f t="shared" si="1"/>
        <v>0</v>
      </c>
      <c r="L55" s="334">
        <f t="shared" si="3"/>
        <v>0</v>
      </c>
      <c r="M55" s="335">
        <f t="shared" si="4"/>
        <v>0</v>
      </c>
      <c r="N55" s="335">
        <f t="shared" si="5"/>
        <v>0</v>
      </c>
      <c r="O55" s="335">
        <f t="shared" si="6"/>
        <v>0</v>
      </c>
      <c r="P55" s="336">
        <f t="shared" si="2"/>
        <v>0</v>
      </c>
    </row>
    <row r="56" spans="1:16" s="72" customFormat="1" ht="22.5" x14ac:dyDescent="0.2">
      <c r="A56" s="329">
        <v>43</v>
      </c>
      <c r="B56" s="450" t="str">
        <f>B43</f>
        <v>13-00000</v>
      </c>
      <c r="C56" s="162" t="s">
        <v>390</v>
      </c>
      <c r="D56" s="161" t="s">
        <v>124</v>
      </c>
      <c r="E56" s="247">
        <v>17.05</v>
      </c>
      <c r="F56" s="333"/>
      <c r="G56" s="196"/>
      <c r="H56" s="244">
        <f t="shared" si="0"/>
        <v>0</v>
      </c>
      <c r="I56" s="196"/>
      <c r="J56" s="196"/>
      <c r="K56" s="245">
        <f t="shared" si="1"/>
        <v>0</v>
      </c>
      <c r="L56" s="334">
        <f t="shared" si="3"/>
        <v>0</v>
      </c>
      <c r="M56" s="335">
        <f t="shared" si="4"/>
        <v>0</v>
      </c>
      <c r="N56" s="335">
        <f t="shared" si="5"/>
        <v>0</v>
      </c>
      <c r="O56" s="335">
        <f t="shared" si="6"/>
        <v>0</v>
      </c>
      <c r="P56" s="336">
        <f t="shared" si="2"/>
        <v>0</v>
      </c>
    </row>
    <row r="57" spans="1:16" s="72" customFormat="1" ht="33.75" x14ac:dyDescent="0.2">
      <c r="A57" s="329">
        <v>44</v>
      </c>
      <c r="B57" s="442"/>
      <c r="C57" s="162" t="s">
        <v>139</v>
      </c>
      <c r="D57" s="161" t="s">
        <v>120</v>
      </c>
      <c r="E57" s="247">
        <v>3.1</v>
      </c>
      <c r="F57" s="333"/>
      <c r="G57" s="196"/>
      <c r="H57" s="244">
        <f t="shared" si="0"/>
        <v>0</v>
      </c>
      <c r="I57" s="196"/>
      <c r="J57" s="196"/>
      <c r="K57" s="245">
        <f t="shared" si="1"/>
        <v>0</v>
      </c>
      <c r="L57" s="334">
        <f t="shared" si="3"/>
        <v>0</v>
      </c>
      <c r="M57" s="335">
        <f t="shared" si="4"/>
        <v>0</v>
      </c>
      <c r="N57" s="335">
        <f t="shared" si="5"/>
        <v>0</v>
      </c>
      <c r="O57" s="335">
        <f t="shared" si="6"/>
        <v>0</v>
      </c>
      <c r="P57" s="336">
        <f t="shared" si="2"/>
        <v>0</v>
      </c>
    </row>
    <row r="58" spans="1:16" s="72" customFormat="1" ht="22.5" x14ac:dyDescent="0.2">
      <c r="A58" s="329">
        <v>45</v>
      </c>
      <c r="B58" s="442"/>
      <c r="C58" s="162" t="s">
        <v>389</v>
      </c>
      <c r="D58" s="161" t="s">
        <v>124</v>
      </c>
      <c r="E58" s="247">
        <v>15.5</v>
      </c>
      <c r="F58" s="333"/>
      <c r="G58" s="196"/>
      <c r="H58" s="244">
        <f t="shared" si="0"/>
        <v>0</v>
      </c>
      <c r="I58" s="196"/>
      <c r="J58" s="196"/>
      <c r="K58" s="245">
        <f t="shared" si="1"/>
        <v>0</v>
      </c>
      <c r="L58" s="334">
        <f t="shared" si="3"/>
        <v>0</v>
      </c>
      <c r="M58" s="335">
        <f t="shared" si="4"/>
        <v>0</v>
      </c>
      <c r="N58" s="335">
        <f t="shared" si="5"/>
        <v>0</v>
      </c>
      <c r="O58" s="335">
        <f t="shared" si="6"/>
        <v>0</v>
      </c>
      <c r="P58" s="336">
        <f t="shared" si="2"/>
        <v>0</v>
      </c>
    </row>
    <row r="59" spans="1:16" s="72" customFormat="1" ht="33.75" x14ac:dyDescent="0.2">
      <c r="A59" s="329">
        <v>46</v>
      </c>
      <c r="B59" s="442"/>
      <c r="C59" s="162" t="s">
        <v>141</v>
      </c>
      <c r="D59" s="161" t="s">
        <v>120</v>
      </c>
      <c r="E59" s="247">
        <v>4.6500000000000004</v>
      </c>
      <c r="F59" s="333"/>
      <c r="G59" s="196"/>
      <c r="H59" s="244">
        <f t="shared" si="0"/>
        <v>0</v>
      </c>
      <c r="I59" s="196"/>
      <c r="J59" s="196"/>
      <c r="K59" s="245">
        <f t="shared" si="1"/>
        <v>0</v>
      </c>
      <c r="L59" s="334">
        <f t="shared" si="3"/>
        <v>0</v>
      </c>
      <c r="M59" s="335">
        <f t="shared" si="4"/>
        <v>0</v>
      </c>
      <c r="N59" s="335">
        <f t="shared" si="5"/>
        <v>0</v>
      </c>
      <c r="O59" s="335">
        <f t="shared" si="6"/>
        <v>0</v>
      </c>
      <c r="P59" s="336">
        <f t="shared" si="2"/>
        <v>0</v>
      </c>
    </row>
    <row r="60" spans="1:16" s="72" customFormat="1" ht="22.5" x14ac:dyDescent="0.2">
      <c r="A60" s="329">
        <v>47</v>
      </c>
      <c r="B60" s="442"/>
      <c r="C60" s="162" t="s">
        <v>132</v>
      </c>
      <c r="D60" s="161" t="s">
        <v>124</v>
      </c>
      <c r="E60" s="247">
        <v>0.93</v>
      </c>
      <c r="F60" s="333"/>
      <c r="G60" s="196"/>
      <c r="H60" s="244">
        <f t="shared" si="0"/>
        <v>0</v>
      </c>
      <c r="I60" s="196"/>
      <c r="J60" s="196"/>
      <c r="K60" s="245">
        <f t="shared" si="1"/>
        <v>0</v>
      </c>
      <c r="L60" s="334">
        <f t="shared" si="3"/>
        <v>0</v>
      </c>
      <c r="M60" s="335">
        <f t="shared" si="4"/>
        <v>0</v>
      </c>
      <c r="N60" s="335">
        <f t="shared" si="5"/>
        <v>0</v>
      </c>
      <c r="O60" s="335">
        <f t="shared" si="6"/>
        <v>0</v>
      </c>
      <c r="P60" s="336">
        <f t="shared" si="2"/>
        <v>0</v>
      </c>
    </row>
    <row r="61" spans="1:16" s="72" customFormat="1" ht="33.75" x14ac:dyDescent="0.2">
      <c r="A61" s="329">
        <v>48</v>
      </c>
      <c r="B61" s="442"/>
      <c r="C61" s="162" t="s">
        <v>142</v>
      </c>
      <c r="D61" s="161" t="s">
        <v>124</v>
      </c>
      <c r="E61" s="247">
        <v>7.75</v>
      </c>
      <c r="F61" s="333"/>
      <c r="G61" s="196"/>
      <c r="H61" s="244">
        <f t="shared" si="0"/>
        <v>0</v>
      </c>
      <c r="I61" s="196"/>
      <c r="J61" s="196"/>
      <c r="K61" s="245">
        <f t="shared" si="1"/>
        <v>0</v>
      </c>
      <c r="L61" s="334">
        <f t="shared" si="3"/>
        <v>0</v>
      </c>
      <c r="M61" s="335">
        <f t="shared" si="4"/>
        <v>0</v>
      </c>
      <c r="N61" s="335">
        <f t="shared" si="5"/>
        <v>0</v>
      </c>
      <c r="O61" s="335">
        <f t="shared" si="6"/>
        <v>0</v>
      </c>
      <c r="P61" s="336">
        <f t="shared" si="2"/>
        <v>0</v>
      </c>
    </row>
    <row r="62" spans="1:16" s="72" customFormat="1" ht="22.5" x14ac:dyDescent="0.2">
      <c r="A62" s="329">
        <v>49</v>
      </c>
      <c r="B62" s="442"/>
      <c r="C62" s="162" t="s">
        <v>149</v>
      </c>
      <c r="D62" s="331" t="s">
        <v>112</v>
      </c>
      <c r="E62" s="247">
        <v>20.5</v>
      </c>
      <c r="F62" s="333"/>
      <c r="G62" s="196"/>
      <c r="H62" s="244">
        <f t="shared" si="0"/>
        <v>0</v>
      </c>
      <c r="I62" s="196"/>
      <c r="J62" s="196"/>
      <c r="K62" s="245">
        <f t="shared" si="1"/>
        <v>0</v>
      </c>
      <c r="L62" s="334">
        <f t="shared" si="3"/>
        <v>0</v>
      </c>
      <c r="M62" s="335">
        <f t="shared" si="4"/>
        <v>0</v>
      </c>
      <c r="N62" s="335">
        <f t="shared" si="5"/>
        <v>0</v>
      </c>
      <c r="O62" s="335">
        <f t="shared" si="6"/>
        <v>0</v>
      </c>
      <c r="P62" s="336">
        <f t="shared" si="2"/>
        <v>0</v>
      </c>
    </row>
    <row r="63" spans="1:16" s="72" customFormat="1" ht="22.5" x14ac:dyDescent="0.2">
      <c r="A63" s="329">
        <v>50</v>
      </c>
      <c r="B63" s="442"/>
      <c r="C63" s="162" t="s">
        <v>148</v>
      </c>
      <c r="D63" s="331" t="s">
        <v>112</v>
      </c>
      <c r="E63" s="247">
        <v>3.7</v>
      </c>
      <c r="F63" s="333"/>
      <c r="G63" s="196"/>
      <c r="H63" s="244">
        <f t="shared" si="0"/>
        <v>0</v>
      </c>
      <c r="I63" s="196"/>
      <c r="J63" s="196"/>
      <c r="K63" s="245">
        <f t="shared" si="1"/>
        <v>0</v>
      </c>
      <c r="L63" s="334">
        <f t="shared" si="3"/>
        <v>0</v>
      </c>
      <c r="M63" s="335">
        <f t="shared" si="4"/>
        <v>0</v>
      </c>
      <c r="N63" s="335">
        <f t="shared" si="5"/>
        <v>0</v>
      </c>
      <c r="O63" s="335">
        <f t="shared" si="6"/>
        <v>0</v>
      </c>
      <c r="P63" s="336">
        <f t="shared" si="2"/>
        <v>0</v>
      </c>
    </row>
    <row r="64" spans="1:16" s="72" customFormat="1" ht="22.5" x14ac:dyDescent="0.2">
      <c r="A64" s="329">
        <v>51</v>
      </c>
      <c r="B64" s="451"/>
      <c r="C64" s="162" t="s">
        <v>147</v>
      </c>
      <c r="D64" s="331" t="s">
        <v>112</v>
      </c>
      <c r="E64" s="247">
        <v>16.8</v>
      </c>
      <c r="F64" s="333"/>
      <c r="G64" s="196"/>
      <c r="H64" s="244">
        <f t="shared" si="0"/>
        <v>0</v>
      </c>
      <c r="I64" s="196"/>
      <c r="J64" s="196"/>
      <c r="K64" s="245">
        <f t="shared" si="1"/>
        <v>0</v>
      </c>
      <c r="L64" s="334">
        <f t="shared" si="3"/>
        <v>0</v>
      </c>
      <c r="M64" s="335">
        <f t="shared" si="4"/>
        <v>0</v>
      </c>
      <c r="N64" s="335">
        <f t="shared" si="5"/>
        <v>0</v>
      </c>
      <c r="O64" s="335">
        <f t="shared" si="6"/>
        <v>0</v>
      </c>
      <c r="P64" s="336">
        <f t="shared" si="2"/>
        <v>0</v>
      </c>
    </row>
    <row r="65" spans="1:16" x14ac:dyDescent="0.2">
      <c r="A65" s="180">
        <v>52</v>
      </c>
      <c r="B65" s="185"/>
      <c r="C65" s="135" t="s">
        <v>153</v>
      </c>
      <c r="D65" s="126"/>
      <c r="E65" s="154"/>
      <c r="F65" s="183"/>
      <c r="G65" s="184"/>
      <c r="H65" s="177">
        <f t="shared" si="0"/>
        <v>0</v>
      </c>
      <c r="I65" s="184"/>
      <c r="J65" s="184"/>
      <c r="K65" s="178">
        <f t="shared" si="1"/>
        <v>0</v>
      </c>
      <c r="L65" s="183">
        <f t="shared" si="3"/>
        <v>0</v>
      </c>
      <c r="M65" s="184">
        <f t="shared" si="4"/>
        <v>0</v>
      </c>
      <c r="N65" s="184">
        <f t="shared" si="5"/>
        <v>0</v>
      </c>
      <c r="O65" s="184">
        <f t="shared" si="6"/>
        <v>0</v>
      </c>
      <c r="P65" s="203">
        <f t="shared" si="2"/>
        <v>0</v>
      </c>
    </row>
    <row r="66" spans="1:16" ht="22.5" customHeight="1" x14ac:dyDescent="0.2">
      <c r="A66" s="180">
        <v>53</v>
      </c>
      <c r="B66" s="452" t="str">
        <f>B56</f>
        <v>13-00000</v>
      </c>
      <c r="C66" s="132" t="s">
        <v>155</v>
      </c>
      <c r="D66" s="136" t="s">
        <v>86</v>
      </c>
      <c r="E66" s="128">
        <v>1</v>
      </c>
      <c r="F66" s="204"/>
      <c r="G66" s="176"/>
      <c r="H66" s="177">
        <f t="shared" si="0"/>
        <v>0</v>
      </c>
      <c r="I66" s="176"/>
      <c r="J66" s="176"/>
      <c r="K66" s="178">
        <f t="shared" si="1"/>
        <v>0</v>
      </c>
      <c r="L66" s="183">
        <f t="shared" si="3"/>
        <v>0</v>
      </c>
      <c r="M66" s="184">
        <f t="shared" si="4"/>
        <v>0</v>
      </c>
      <c r="N66" s="184">
        <f t="shared" si="5"/>
        <v>0</v>
      </c>
      <c r="O66" s="184">
        <f t="shared" si="6"/>
        <v>0</v>
      </c>
      <c r="P66" s="203">
        <f t="shared" si="2"/>
        <v>0</v>
      </c>
    </row>
    <row r="67" spans="1:16" ht="45" x14ac:dyDescent="0.2">
      <c r="A67" s="180">
        <v>54</v>
      </c>
      <c r="B67" s="452"/>
      <c r="C67" s="132" t="s">
        <v>213</v>
      </c>
      <c r="D67" s="136" t="s">
        <v>86</v>
      </c>
      <c r="E67" s="128">
        <v>1</v>
      </c>
      <c r="F67" s="204"/>
      <c r="G67" s="176"/>
      <c r="H67" s="177">
        <f t="shared" si="0"/>
        <v>0</v>
      </c>
      <c r="I67" s="176"/>
      <c r="J67" s="176"/>
      <c r="K67" s="178">
        <f t="shared" si="1"/>
        <v>0</v>
      </c>
      <c r="L67" s="183">
        <f t="shared" si="3"/>
        <v>0</v>
      </c>
      <c r="M67" s="184">
        <f t="shared" si="4"/>
        <v>0</v>
      </c>
      <c r="N67" s="184">
        <f t="shared" si="5"/>
        <v>0</v>
      </c>
      <c r="O67" s="184">
        <f t="shared" si="6"/>
        <v>0</v>
      </c>
      <c r="P67" s="203">
        <f t="shared" si="2"/>
        <v>0</v>
      </c>
    </row>
    <row r="68" spans="1:16" x14ac:dyDescent="0.2">
      <c r="A68" s="180">
        <v>55</v>
      </c>
      <c r="B68" s="206"/>
      <c r="C68" s="135" t="s">
        <v>154</v>
      </c>
      <c r="D68" s="126"/>
      <c r="E68" s="154"/>
      <c r="F68" s="204"/>
      <c r="G68" s="176"/>
      <c r="H68" s="177">
        <f t="shared" si="0"/>
        <v>0</v>
      </c>
      <c r="I68" s="176"/>
      <c r="J68" s="176"/>
      <c r="K68" s="178">
        <f t="shared" si="1"/>
        <v>0</v>
      </c>
      <c r="L68" s="183">
        <f t="shared" si="3"/>
        <v>0</v>
      </c>
      <c r="M68" s="184">
        <f t="shared" si="4"/>
        <v>0</v>
      </c>
      <c r="N68" s="184">
        <f t="shared" si="5"/>
        <v>0</v>
      </c>
      <c r="O68" s="184">
        <f t="shared" si="6"/>
        <v>0</v>
      </c>
      <c r="P68" s="203">
        <f t="shared" si="2"/>
        <v>0</v>
      </c>
    </row>
    <row r="69" spans="1:16" ht="33.75" x14ac:dyDescent="0.2">
      <c r="A69" s="180">
        <v>56</v>
      </c>
      <c r="B69" s="452" t="str">
        <f>B66</f>
        <v>13-00000</v>
      </c>
      <c r="C69" s="137" t="s">
        <v>214</v>
      </c>
      <c r="D69" s="126" t="s">
        <v>86</v>
      </c>
      <c r="E69" s="155">
        <v>1</v>
      </c>
      <c r="F69" s="204"/>
      <c r="G69" s="176"/>
      <c r="H69" s="177">
        <f t="shared" si="0"/>
        <v>0</v>
      </c>
      <c r="I69" s="176"/>
      <c r="J69" s="176"/>
      <c r="K69" s="178">
        <f t="shared" si="1"/>
        <v>0</v>
      </c>
      <c r="L69" s="183">
        <f t="shared" si="3"/>
        <v>0</v>
      </c>
      <c r="M69" s="184">
        <f t="shared" si="4"/>
        <v>0</v>
      </c>
      <c r="N69" s="184">
        <f t="shared" si="5"/>
        <v>0</v>
      </c>
      <c r="O69" s="184">
        <f t="shared" si="6"/>
        <v>0</v>
      </c>
      <c r="P69" s="203">
        <f t="shared" si="2"/>
        <v>0</v>
      </c>
    </row>
    <row r="70" spans="1:16" ht="22.5" x14ac:dyDescent="0.2">
      <c r="A70" s="180">
        <v>57</v>
      </c>
      <c r="B70" s="452"/>
      <c r="C70" s="137" t="s">
        <v>215</v>
      </c>
      <c r="D70" s="136" t="s">
        <v>86</v>
      </c>
      <c r="E70" s="155">
        <v>1</v>
      </c>
      <c r="F70" s="204"/>
      <c r="G70" s="176"/>
      <c r="H70" s="177">
        <f t="shared" si="0"/>
        <v>0</v>
      </c>
      <c r="I70" s="176"/>
      <c r="J70" s="176"/>
      <c r="K70" s="178">
        <f t="shared" si="1"/>
        <v>0</v>
      </c>
      <c r="L70" s="183">
        <f t="shared" si="3"/>
        <v>0</v>
      </c>
      <c r="M70" s="184">
        <f t="shared" si="4"/>
        <v>0</v>
      </c>
      <c r="N70" s="184">
        <f t="shared" si="5"/>
        <v>0</v>
      </c>
      <c r="O70" s="184">
        <f t="shared" si="6"/>
        <v>0</v>
      </c>
      <c r="P70" s="203">
        <f t="shared" si="2"/>
        <v>0</v>
      </c>
    </row>
    <row r="71" spans="1:16" ht="39" customHeight="1" x14ac:dyDescent="0.2">
      <c r="A71" s="180">
        <v>58</v>
      </c>
      <c r="B71" s="452"/>
      <c r="C71" s="137" t="s">
        <v>216</v>
      </c>
      <c r="D71" s="136" t="s">
        <v>86</v>
      </c>
      <c r="E71" s="155">
        <v>1</v>
      </c>
      <c r="F71" s="204"/>
      <c r="G71" s="176"/>
      <c r="H71" s="177">
        <f t="shared" si="0"/>
        <v>0</v>
      </c>
      <c r="I71" s="176"/>
      <c r="J71" s="176"/>
      <c r="K71" s="178">
        <f t="shared" si="1"/>
        <v>0</v>
      </c>
      <c r="L71" s="183">
        <f t="shared" si="3"/>
        <v>0</v>
      </c>
      <c r="M71" s="184">
        <f t="shared" si="4"/>
        <v>0</v>
      </c>
      <c r="N71" s="184">
        <f t="shared" si="5"/>
        <v>0</v>
      </c>
      <c r="O71" s="184">
        <f t="shared" si="6"/>
        <v>0</v>
      </c>
      <c r="P71" s="203">
        <f t="shared" si="2"/>
        <v>0</v>
      </c>
    </row>
    <row r="72" spans="1:16" ht="22.5" customHeight="1" x14ac:dyDescent="0.2">
      <c r="A72" s="180">
        <v>59</v>
      </c>
      <c r="B72" s="452"/>
      <c r="C72" s="127" t="s">
        <v>217</v>
      </c>
      <c r="D72" s="126" t="s">
        <v>86</v>
      </c>
      <c r="E72" s="155">
        <v>3</v>
      </c>
      <c r="F72" s="204"/>
      <c r="G72" s="176"/>
      <c r="H72" s="177">
        <f t="shared" si="0"/>
        <v>0</v>
      </c>
      <c r="I72" s="176"/>
      <c r="J72" s="176"/>
      <c r="K72" s="178">
        <f t="shared" si="1"/>
        <v>0</v>
      </c>
      <c r="L72" s="183">
        <f t="shared" si="3"/>
        <v>0</v>
      </c>
      <c r="M72" s="184">
        <f t="shared" si="4"/>
        <v>0</v>
      </c>
      <c r="N72" s="184">
        <f t="shared" si="5"/>
        <v>0</v>
      </c>
      <c r="O72" s="184">
        <f t="shared" si="6"/>
        <v>0</v>
      </c>
      <c r="P72" s="203">
        <f t="shared" si="2"/>
        <v>0</v>
      </c>
    </row>
    <row r="73" spans="1:16" s="72" customFormat="1" ht="26.25" customHeight="1" x14ac:dyDescent="0.2">
      <c r="A73" s="329">
        <v>60</v>
      </c>
      <c r="B73" s="343"/>
      <c r="C73" s="344" t="s">
        <v>218</v>
      </c>
      <c r="D73" s="331"/>
      <c r="E73" s="332"/>
      <c r="F73" s="345"/>
      <c r="G73" s="346"/>
      <c r="H73" s="335">
        <f t="shared" si="0"/>
        <v>0</v>
      </c>
      <c r="I73" s="346"/>
      <c r="J73" s="346"/>
      <c r="K73" s="245">
        <f t="shared" si="1"/>
        <v>0</v>
      </c>
      <c r="L73" s="334">
        <f t="shared" si="3"/>
        <v>0</v>
      </c>
      <c r="M73" s="335">
        <f t="shared" si="4"/>
        <v>0</v>
      </c>
      <c r="N73" s="335">
        <f t="shared" si="5"/>
        <v>0</v>
      </c>
      <c r="O73" s="335">
        <f t="shared" si="6"/>
        <v>0</v>
      </c>
      <c r="P73" s="336">
        <f t="shared" si="2"/>
        <v>0</v>
      </c>
    </row>
    <row r="74" spans="1:16" s="72" customFormat="1" ht="22.5" x14ac:dyDescent="0.2">
      <c r="A74" s="329">
        <v>61</v>
      </c>
      <c r="B74" s="442" t="str">
        <f>B69</f>
        <v>13-00000</v>
      </c>
      <c r="C74" s="162" t="s">
        <v>272</v>
      </c>
      <c r="D74" s="161" t="s">
        <v>120</v>
      </c>
      <c r="E74" s="332">
        <v>9</v>
      </c>
      <c r="F74" s="333"/>
      <c r="G74" s="196"/>
      <c r="H74" s="244">
        <f t="shared" si="0"/>
        <v>0</v>
      </c>
      <c r="I74" s="196"/>
      <c r="J74" s="196"/>
      <c r="K74" s="245">
        <f t="shared" si="1"/>
        <v>0</v>
      </c>
      <c r="L74" s="334">
        <f t="shared" si="3"/>
        <v>0</v>
      </c>
      <c r="M74" s="335">
        <f t="shared" si="4"/>
        <v>0</v>
      </c>
      <c r="N74" s="335">
        <f t="shared" si="5"/>
        <v>0</v>
      </c>
      <c r="O74" s="335">
        <f t="shared" si="6"/>
        <v>0</v>
      </c>
      <c r="P74" s="336">
        <f t="shared" si="2"/>
        <v>0</v>
      </c>
    </row>
    <row r="75" spans="1:16" s="72" customFormat="1" ht="24" customHeight="1" x14ac:dyDescent="0.2">
      <c r="A75" s="329">
        <v>62</v>
      </c>
      <c r="B75" s="442"/>
      <c r="C75" s="162" t="s">
        <v>391</v>
      </c>
      <c r="D75" s="161" t="s">
        <v>124</v>
      </c>
      <c r="E75" s="247">
        <v>45</v>
      </c>
      <c r="F75" s="333"/>
      <c r="G75" s="196"/>
      <c r="H75" s="244">
        <f t="shared" si="0"/>
        <v>0</v>
      </c>
      <c r="I75" s="196"/>
      <c r="J75" s="196"/>
      <c r="K75" s="245">
        <f t="shared" si="1"/>
        <v>0</v>
      </c>
      <c r="L75" s="334">
        <f t="shared" si="3"/>
        <v>0</v>
      </c>
      <c r="M75" s="335">
        <f t="shared" si="4"/>
        <v>0</v>
      </c>
      <c r="N75" s="335">
        <f t="shared" si="5"/>
        <v>0</v>
      </c>
      <c r="O75" s="335">
        <f t="shared" si="6"/>
        <v>0</v>
      </c>
      <c r="P75" s="336">
        <f t="shared" si="2"/>
        <v>0</v>
      </c>
    </row>
    <row r="76" spans="1:16" s="72" customFormat="1" ht="22.5" x14ac:dyDescent="0.2">
      <c r="A76" s="329">
        <v>63</v>
      </c>
      <c r="B76" s="442"/>
      <c r="C76" s="162" t="s">
        <v>152</v>
      </c>
      <c r="D76" s="161" t="s">
        <v>120</v>
      </c>
      <c r="E76" s="247">
        <v>9</v>
      </c>
      <c r="F76" s="333"/>
      <c r="G76" s="196"/>
      <c r="H76" s="244">
        <f t="shared" si="0"/>
        <v>0</v>
      </c>
      <c r="I76" s="196"/>
      <c r="J76" s="196"/>
      <c r="K76" s="245">
        <f t="shared" si="1"/>
        <v>0</v>
      </c>
      <c r="L76" s="334">
        <f t="shared" si="3"/>
        <v>0</v>
      </c>
      <c r="M76" s="335">
        <f t="shared" si="4"/>
        <v>0</v>
      </c>
      <c r="N76" s="335">
        <f t="shared" si="5"/>
        <v>0</v>
      </c>
      <c r="O76" s="335">
        <f t="shared" si="6"/>
        <v>0</v>
      </c>
      <c r="P76" s="336">
        <f t="shared" si="2"/>
        <v>0</v>
      </c>
    </row>
    <row r="77" spans="1:16" s="72" customFormat="1" ht="45" x14ac:dyDescent="0.2">
      <c r="A77" s="329">
        <v>64</v>
      </c>
      <c r="B77" s="442"/>
      <c r="C77" s="162" t="s">
        <v>151</v>
      </c>
      <c r="D77" s="161" t="s">
        <v>120</v>
      </c>
      <c r="E77" s="247">
        <v>9</v>
      </c>
      <c r="F77" s="333"/>
      <c r="G77" s="196"/>
      <c r="H77" s="244">
        <f t="shared" si="0"/>
        <v>0</v>
      </c>
      <c r="I77" s="196"/>
      <c r="J77" s="196"/>
      <c r="K77" s="245">
        <f t="shared" si="1"/>
        <v>0</v>
      </c>
      <c r="L77" s="334">
        <f t="shared" si="3"/>
        <v>0</v>
      </c>
      <c r="M77" s="335">
        <f t="shared" si="4"/>
        <v>0</v>
      </c>
      <c r="N77" s="335">
        <f t="shared" si="5"/>
        <v>0</v>
      </c>
      <c r="O77" s="335">
        <f t="shared" si="6"/>
        <v>0</v>
      </c>
      <c r="P77" s="336">
        <f t="shared" si="2"/>
        <v>0</v>
      </c>
    </row>
    <row r="78" spans="1:16" s="72" customFormat="1" ht="24" customHeight="1" x14ac:dyDescent="0.2">
      <c r="A78" s="329">
        <v>65</v>
      </c>
      <c r="B78" s="442"/>
      <c r="C78" s="162" t="s">
        <v>219</v>
      </c>
      <c r="D78" s="161" t="s">
        <v>120</v>
      </c>
      <c r="E78" s="332">
        <v>9</v>
      </c>
      <c r="F78" s="333"/>
      <c r="G78" s="196"/>
      <c r="H78" s="244">
        <f t="shared" ref="H78:H97" si="7">ROUND(F78*G78,2)</f>
        <v>0</v>
      </c>
      <c r="I78" s="196"/>
      <c r="J78" s="196"/>
      <c r="K78" s="245">
        <f t="shared" ref="K78:K97" si="8">SUM(H78:J78)</f>
        <v>0</v>
      </c>
      <c r="L78" s="334">
        <f t="shared" si="3"/>
        <v>0</v>
      </c>
      <c r="M78" s="335">
        <f t="shared" si="4"/>
        <v>0</v>
      </c>
      <c r="N78" s="335">
        <f t="shared" si="5"/>
        <v>0</v>
      </c>
      <c r="O78" s="335">
        <f t="shared" si="6"/>
        <v>0</v>
      </c>
      <c r="P78" s="336">
        <f t="shared" ref="P78:P97" si="9">SUM(M78:O78)</f>
        <v>0</v>
      </c>
    </row>
    <row r="79" spans="1:16" s="72" customFormat="1" ht="47.25" customHeight="1" x14ac:dyDescent="0.2">
      <c r="A79" s="329">
        <v>66</v>
      </c>
      <c r="B79" s="442"/>
      <c r="C79" s="162" t="s">
        <v>220</v>
      </c>
      <c r="D79" s="161" t="s">
        <v>120</v>
      </c>
      <c r="E79" s="332">
        <v>9</v>
      </c>
      <c r="F79" s="333"/>
      <c r="G79" s="196"/>
      <c r="H79" s="244">
        <f t="shared" si="7"/>
        <v>0</v>
      </c>
      <c r="I79" s="196"/>
      <c r="J79" s="196"/>
      <c r="K79" s="245">
        <f t="shared" si="8"/>
        <v>0</v>
      </c>
      <c r="L79" s="334">
        <f t="shared" ref="L79:L97" si="10">ROUND(E79*F79,2)</f>
        <v>0</v>
      </c>
      <c r="M79" s="335">
        <f t="shared" ref="M79:M97" si="11">ROUND(H79*E79,2)</f>
        <v>0</v>
      </c>
      <c r="N79" s="335">
        <f t="shared" ref="N79:N97" si="12">ROUND(I79*E79,2)</f>
        <v>0</v>
      </c>
      <c r="O79" s="335">
        <f t="shared" ref="O79:O97" si="13">ROUND(J79*E79,2)</f>
        <v>0</v>
      </c>
      <c r="P79" s="336">
        <f t="shared" si="9"/>
        <v>0</v>
      </c>
    </row>
    <row r="80" spans="1:16" s="72" customFormat="1" ht="75.75" customHeight="1" x14ac:dyDescent="0.2">
      <c r="A80" s="329">
        <v>67</v>
      </c>
      <c r="B80" s="442"/>
      <c r="C80" s="162" t="s">
        <v>221</v>
      </c>
      <c r="D80" s="331" t="s">
        <v>112</v>
      </c>
      <c r="E80" s="332">
        <v>9</v>
      </c>
      <c r="F80" s="333"/>
      <c r="G80" s="196"/>
      <c r="H80" s="244">
        <f t="shared" si="7"/>
        <v>0</v>
      </c>
      <c r="I80" s="196"/>
      <c r="J80" s="196"/>
      <c r="K80" s="245">
        <f t="shared" si="8"/>
        <v>0</v>
      </c>
      <c r="L80" s="334">
        <f t="shared" si="10"/>
        <v>0</v>
      </c>
      <c r="M80" s="335">
        <f t="shared" si="11"/>
        <v>0</v>
      </c>
      <c r="N80" s="335">
        <f t="shared" si="12"/>
        <v>0</v>
      </c>
      <c r="O80" s="335">
        <f t="shared" si="13"/>
        <v>0</v>
      </c>
      <c r="P80" s="336">
        <f t="shared" si="9"/>
        <v>0</v>
      </c>
    </row>
    <row r="81" spans="1:21" s="72" customFormat="1" ht="45" x14ac:dyDescent="0.2">
      <c r="A81" s="329">
        <v>68</v>
      </c>
      <c r="B81" s="442"/>
      <c r="C81" s="162" t="s">
        <v>222</v>
      </c>
      <c r="D81" s="331" t="s">
        <v>112</v>
      </c>
      <c r="E81" s="332">
        <v>8</v>
      </c>
      <c r="F81" s="333"/>
      <c r="G81" s="196"/>
      <c r="H81" s="244">
        <f t="shared" si="7"/>
        <v>0</v>
      </c>
      <c r="I81" s="196"/>
      <c r="J81" s="196"/>
      <c r="K81" s="245">
        <f t="shared" si="8"/>
        <v>0</v>
      </c>
      <c r="L81" s="334">
        <f t="shared" si="10"/>
        <v>0</v>
      </c>
      <c r="M81" s="335">
        <f t="shared" si="11"/>
        <v>0</v>
      </c>
      <c r="N81" s="335">
        <f t="shared" si="12"/>
        <v>0</v>
      </c>
      <c r="O81" s="335">
        <f t="shared" si="13"/>
        <v>0</v>
      </c>
      <c r="P81" s="336">
        <f t="shared" si="9"/>
        <v>0</v>
      </c>
    </row>
    <row r="82" spans="1:21" s="72" customFormat="1" ht="18.75" customHeight="1" x14ac:dyDescent="0.2">
      <c r="A82" s="329">
        <v>69</v>
      </c>
      <c r="B82" s="442"/>
      <c r="C82" s="162" t="s">
        <v>223</v>
      </c>
      <c r="D82" s="331" t="s">
        <v>86</v>
      </c>
      <c r="E82" s="332">
        <v>3</v>
      </c>
      <c r="F82" s="333"/>
      <c r="G82" s="196"/>
      <c r="H82" s="244">
        <f t="shared" si="7"/>
        <v>0</v>
      </c>
      <c r="I82" s="196"/>
      <c r="J82" s="196"/>
      <c r="K82" s="245">
        <f t="shared" si="8"/>
        <v>0</v>
      </c>
      <c r="L82" s="334">
        <f t="shared" si="10"/>
        <v>0</v>
      </c>
      <c r="M82" s="335">
        <f t="shared" si="11"/>
        <v>0</v>
      </c>
      <c r="N82" s="335">
        <f t="shared" si="12"/>
        <v>0</v>
      </c>
      <c r="O82" s="335">
        <f t="shared" si="13"/>
        <v>0</v>
      </c>
      <c r="P82" s="336">
        <f t="shared" si="9"/>
        <v>0</v>
      </c>
    </row>
    <row r="83" spans="1:21" s="72" customFormat="1" x14ac:dyDescent="0.2">
      <c r="A83" s="329">
        <v>70</v>
      </c>
      <c r="B83" s="442"/>
      <c r="C83" s="162" t="s">
        <v>150</v>
      </c>
      <c r="D83" s="331" t="s">
        <v>86</v>
      </c>
      <c r="E83" s="332">
        <v>3</v>
      </c>
      <c r="F83" s="333"/>
      <c r="G83" s="196"/>
      <c r="H83" s="244">
        <f t="shared" si="7"/>
        <v>0</v>
      </c>
      <c r="I83" s="196"/>
      <c r="J83" s="196"/>
      <c r="K83" s="245">
        <f t="shared" si="8"/>
        <v>0</v>
      </c>
      <c r="L83" s="334">
        <f t="shared" si="10"/>
        <v>0</v>
      </c>
      <c r="M83" s="335">
        <f t="shared" si="11"/>
        <v>0</v>
      </c>
      <c r="N83" s="335">
        <f t="shared" si="12"/>
        <v>0</v>
      </c>
      <c r="O83" s="335">
        <f t="shared" si="13"/>
        <v>0</v>
      </c>
      <c r="P83" s="336">
        <f t="shared" si="9"/>
        <v>0</v>
      </c>
    </row>
    <row r="84" spans="1:21" s="72" customFormat="1" ht="22.5" x14ac:dyDescent="0.2">
      <c r="A84" s="329">
        <v>71</v>
      </c>
      <c r="B84" s="347"/>
      <c r="C84" s="344" t="s">
        <v>224</v>
      </c>
      <c r="D84" s="331"/>
      <c r="E84" s="332"/>
      <c r="F84" s="333"/>
      <c r="G84" s="196"/>
      <c r="H84" s="244">
        <f t="shared" si="7"/>
        <v>0</v>
      </c>
      <c r="I84" s="196"/>
      <c r="J84" s="196"/>
      <c r="K84" s="245">
        <f t="shared" si="8"/>
        <v>0</v>
      </c>
      <c r="L84" s="334">
        <f t="shared" si="10"/>
        <v>0</v>
      </c>
      <c r="M84" s="335">
        <f t="shared" si="11"/>
        <v>0</v>
      </c>
      <c r="N84" s="335">
        <f t="shared" si="12"/>
        <v>0</v>
      </c>
      <c r="O84" s="335">
        <f t="shared" si="13"/>
        <v>0</v>
      </c>
      <c r="P84" s="336">
        <f t="shared" si="9"/>
        <v>0</v>
      </c>
    </row>
    <row r="85" spans="1:21" s="72" customFormat="1" ht="27.75" customHeight="1" x14ac:dyDescent="0.2">
      <c r="A85" s="329">
        <v>72</v>
      </c>
      <c r="B85" s="442" t="str">
        <f>B74</f>
        <v>13-00000</v>
      </c>
      <c r="C85" s="330" t="s">
        <v>158</v>
      </c>
      <c r="D85" s="161" t="s">
        <v>120</v>
      </c>
      <c r="E85" s="332">
        <v>170</v>
      </c>
      <c r="F85" s="333"/>
      <c r="G85" s="196"/>
      <c r="H85" s="244">
        <f t="shared" si="7"/>
        <v>0</v>
      </c>
      <c r="I85" s="196"/>
      <c r="J85" s="196"/>
      <c r="K85" s="245">
        <f t="shared" si="8"/>
        <v>0</v>
      </c>
      <c r="L85" s="334">
        <f t="shared" si="10"/>
        <v>0</v>
      </c>
      <c r="M85" s="335">
        <f t="shared" si="11"/>
        <v>0</v>
      </c>
      <c r="N85" s="335">
        <f t="shared" si="12"/>
        <v>0</v>
      </c>
      <c r="O85" s="335">
        <f t="shared" si="13"/>
        <v>0</v>
      </c>
      <c r="P85" s="336">
        <f t="shared" si="9"/>
        <v>0</v>
      </c>
    </row>
    <row r="86" spans="1:21" s="72" customFormat="1" ht="61.15" customHeight="1" x14ac:dyDescent="0.2">
      <c r="A86" s="329">
        <v>73</v>
      </c>
      <c r="B86" s="442"/>
      <c r="C86" s="330" t="s">
        <v>225</v>
      </c>
      <c r="D86" s="161" t="s">
        <v>120</v>
      </c>
      <c r="E86" s="332">
        <v>85</v>
      </c>
      <c r="F86" s="333"/>
      <c r="G86" s="196"/>
      <c r="H86" s="244">
        <f t="shared" si="7"/>
        <v>0</v>
      </c>
      <c r="I86" s="196"/>
      <c r="J86" s="196"/>
      <c r="K86" s="245">
        <f t="shared" si="8"/>
        <v>0</v>
      </c>
      <c r="L86" s="334">
        <f t="shared" si="10"/>
        <v>0</v>
      </c>
      <c r="M86" s="335">
        <f t="shared" si="11"/>
        <v>0</v>
      </c>
      <c r="N86" s="335">
        <f t="shared" si="12"/>
        <v>0</v>
      </c>
      <c r="O86" s="335">
        <f t="shared" si="13"/>
        <v>0</v>
      </c>
      <c r="P86" s="336">
        <f t="shared" si="9"/>
        <v>0</v>
      </c>
    </row>
    <row r="87" spans="1:21" s="72" customFormat="1" ht="24" customHeight="1" x14ac:dyDescent="0.2">
      <c r="A87" s="329">
        <v>74</v>
      </c>
      <c r="B87" s="442"/>
      <c r="C87" s="330" t="s">
        <v>278</v>
      </c>
      <c r="D87" s="161" t="s">
        <v>124</v>
      </c>
      <c r="E87" s="332">
        <v>68</v>
      </c>
      <c r="F87" s="333"/>
      <c r="G87" s="196"/>
      <c r="H87" s="244">
        <f t="shared" si="7"/>
        <v>0</v>
      </c>
      <c r="I87" s="196"/>
      <c r="J87" s="196"/>
      <c r="K87" s="245">
        <f t="shared" si="8"/>
        <v>0</v>
      </c>
      <c r="L87" s="334">
        <f t="shared" si="10"/>
        <v>0</v>
      </c>
      <c r="M87" s="335">
        <f t="shared" si="11"/>
        <v>0</v>
      </c>
      <c r="N87" s="335">
        <f t="shared" si="12"/>
        <v>0</v>
      </c>
      <c r="O87" s="335">
        <f t="shared" si="13"/>
        <v>0</v>
      </c>
      <c r="P87" s="336">
        <f t="shared" si="9"/>
        <v>0</v>
      </c>
    </row>
    <row r="88" spans="1:21" s="72" customFormat="1" ht="16.5" customHeight="1" x14ac:dyDescent="0.2">
      <c r="A88" s="329">
        <v>75</v>
      </c>
      <c r="B88" s="442"/>
      <c r="C88" s="330" t="s">
        <v>279</v>
      </c>
      <c r="D88" s="161" t="s">
        <v>124</v>
      </c>
      <c r="E88" s="332">
        <v>255</v>
      </c>
      <c r="F88" s="333"/>
      <c r="G88" s="196"/>
      <c r="H88" s="244">
        <f t="shared" si="7"/>
        <v>0</v>
      </c>
      <c r="I88" s="196"/>
      <c r="J88" s="196"/>
      <c r="K88" s="245">
        <f t="shared" si="8"/>
        <v>0</v>
      </c>
      <c r="L88" s="334">
        <f t="shared" si="10"/>
        <v>0</v>
      </c>
      <c r="M88" s="335">
        <f t="shared" si="11"/>
        <v>0</v>
      </c>
      <c r="N88" s="335">
        <f t="shared" si="12"/>
        <v>0</v>
      </c>
      <c r="O88" s="335">
        <f t="shared" si="13"/>
        <v>0</v>
      </c>
      <c r="P88" s="336">
        <f t="shared" si="9"/>
        <v>0</v>
      </c>
    </row>
    <row r="89" spans="1:21" s="72" customFormat="1" ht="17.25" customHeight="1" x14ac:dyDescent="0.2">
      <c r="A89" s="329">
        <v>76</v>
      </c>
      <c r="B89" s="442"/>
      <c r="C89" s="330" t="s">
        <v>280</v>
      </c>
      <c r="D89" s="161" t="s">
        <v>124</v>
      </c>
      <c r="E89" s="332">
        <v>170</v>
      </c>
      <c r="F89" s="333"/>
      <c r="G89" s="196"/>
      <c r="H89" s="244">
        <f t="shared" si="7"/>
        <v>0</v>
      </c>
      <c r="I89" s="196"/>
      <c r="J89" s="196"/>
      <c r="K89" s="245">
        <f t="shared" si="8"/>
        <v>0</v>
      </c>
      <c r="L89" s="334">
        <f t="shared" si="10"/>
        <v>0</v>
      </c>
      <c r="M89" s="335">
        <f t="shared" si="11"/>
        <v>0</v>
      </c>
      <c r="N89" s="335">
        <f t="shared" si="12"/>
        <v>0</v>
      </c>
      <c r="O89" s="335">
        <f t="shared" si="13"/>
        <v>0</v>
      </c>
      <c r="P89" s="336">
        <f t="shared" si="9"/>
        <v>0</v>
      </c>
    </row>
    <row r="90" spans="1:21" s="72" customFormat="1" ht="17.25" customHeight="1" x14ac:dyDescent="0.2">
      <c r="A90" s="329">
        <v>77</v>
      </c>
      <c r="B90" s="442"/>
      <c r="C90" s="330" t="s">
        <v>281</v>
      </c>
      <c r="D90" s="161" t="s">
        <v>124</v>
      </c>
      <c r="E90" s="332">
        <v>255</v>
      </c>
      <c r="F90" s="333"/>
      <c r="G90" s="196"/>
      <c r="H90" s="244">
        <f t="shared" si="7"/>
        <v>0</v>
      </c>
      <c r="I90" s="196"/>
      <c r="J90" s="196"/>
      <c r="K90" s="245">
        <f t="shared" si="8"/>
        <v>0</v>
      </c>
      <c r="L90" s="334">
        <f t="shared" si="10"/>
        <v>0</v>
      </c>
      <c r="M90" s="335">
        <f t="shared" si="11"/>
        <v>0</v>
      </c>
      <c r="N90" s="335">
        <f t="shared" si="12"/>
        <v>0</v>
      </c>
      <c r="O90" s="335">
        <f t="shared" si="13"/>
        <v>0</v>
      </c>
      <c r="P90" s="336">
        <f t="shared" si="9"/>
        <v>0</v>
      </c>
    </row>
    <row r="91" spans="1:21" s="72" customFormat="1" ht="22.5" x14ac:dyDescent="0.2">
      <c r="A91" s="329">
        <v>78</v>
      </c>
      <c r="B91" s="442"/>
      <c r="C91" s="330" t="s">
        <v>282</v>
      </c>
      <c r="D91" s="161" t="s">
        <v>124</v>
      </c>
      <c r="E91" s="332">
        <v>51</v>
      </c>
      <c r="F91" s="333"/>
      <c r="G91" s="196"/>
      <c r="H91" s="244">
        <f t="shared" si="7"/>
        <v>0</v>
      </c>
      <c r="I91" s="196"/>
      <c r="J91" s="196"/>
      <c r="K91" s="245">
        <f t="shared" si="8"/>
        <v>0</v>
      </c>
      <c r="L91" s="334">
        <f t="shared" si="10"/>
        <v>0</v>
      </c>
      <c r="M91" s="335">
        <f t="shared" si="11"/>
        <v>0</v>
      </c>
      <c r="N91" s="335">
        <f t="shared" si="12"/>
        <v>0</v>
      </c>
      <c r="O91" s="335">
        <f t="shared" si="13"/>
        <v>0</v>
      </c>
      <c r="P91" s="336">
        <f t="shared" si="9"/>
        <v>0</v>
      </c>
    </row>
    <row r="92" spans="1:21" s="72" customFormat="1" ht="22.5" x14ac:dyDescent="0.2">
      <c r="A92" s="329">
        <v>79</v>
      </c>
      <c r="B92" s="442"/>
      <c r="C92" s="330" t="s">
        <v>283</v>
      </c>
      <c r="D92" s="161" t="s">
        <v>120</v>
      </c>
      <c r="E92" s="332">
        <v>85</v>
      </c>
      <c r="F92" s="333"/>
      <c r="G92" s="196"/>
      <c r="H92" s="244">
        <f t="shared" si="7"/>
        <v>0</v>
      </c>
      <c r="I92" s="196"/>
      <c r="J92" s="196"/>
      <c r="K92" s="245">
        <f t="shared" si="8"/>
        <v>0</v>
      </c>
      <c r="L92" s="334">
        <f t="shared" si="10"/>
        <v>0</v>
      </c>
      <c r="M92" s="335">
        <f t="shared" si="11"/>
        <v>0</v>
      </c>
      <c r="N92" s="335">
        <f t="shared" si="12"/>
        <v>0</v>
      </c>
      <c r="O92" s="335">
        <f t="shared" si="13"/>
        <v>0</v>
      </c>
      <c r="P92" s="336">
        <f t="shared" si="9"/>
        <v>0</v>
      </c>
    </row>
    <row r="93" spans="1:21" s="72" customFormat="1" ht="66" customHeight="1" x14ac:dyDescent="0.2">
      <c r="A93" s="329">
        <v>80</v>
      </c>
      <c r="B93" s="451"/>
      <c r="C93" s="330" t="s">
        <v>226</v>
      </c>
      <c r="D93" s="331" t="s">
        <v>112</v>
      </c>
      <c r="E93" s="332">
        <v>120</v>
      </c>
      <c r="F93" s="333"/>
      <c r="G93" s="196"/>
      <c r="H93" s="244">
        <f t="shared" si="7"/>
        <v>0</v>
      </c>
      <c r="I93" s="196"/>
      <c r="J93" s="196"/>
      <c r="K93" s="245">
        <f t="shared" si="8"/>
        <v>0</v>
      </c>
      <c r="L93" s="334">
        <f t="shared" si="10"/>
        <v>0</v>
      </c>
      <c r="M93" s="335">
        <f t="shared" si="11"/>
        <v>0</v>
      </c>
      <c r="N93" s="335">
        <f t="shared" si="12"/>
        <v>0</v>
      </c>
      <c r="O93" s="335">
        <f t="shared" si="13"/>
        <v>0</v>
      </c>
      <c r="P93" s="336">
        <f t="shared" si="9"/>
        <v>0</v>
      </c>
    </row>
    <row r="94" spans="1:21" x14ac:dyDescent="0.2">
      <c r="A94" s="180">
        <v>81</v>
      </c>
      <c r="B94" s="185"/>
      <c r="C94" s="138" t="s">
        <v>227</v>
      </c>
      <c r="D94" s="136"/>
      <c r="E94" s="154"/>
      <c r="F94" s="183"/>
      <c r="G94" s="184"/>
      <c r="H94" s="177">
        <f t="shared" si="7"/>
        <v>0</v>
      </c>
      <c r="I94" s="184"/>
      <c r="J94" s="184"/>
      <c r="K94" s="178">
        <f t="shared" si="8"/>
        <v>0</v>
      </c>
      <c r="L94" s="183">
        <f t="shared" si="10"/>
        <v>0</v>
      </c>
      <c r="M94" s="184">
        <f t="shared" si="11"/>
        <v>0</v>
      </c>
      <c r="N94" s="184">
        <f t="shared" si="12"/>
        <v>0</v>
      </c>
      <c r="O94" s="184">
        <f t="shared" si="13"/>
        <v>0</v>
      </c>
      <c r="P94" s="203">
        <f t="shared" si="9"/>
        <v>0</v>
      </c>
    </row>
    <row r="95" spans="1:21" ht="31.5" customHeight="1" x14ac:dyDescent="0.2">
      <c r="A95" s="180">
        <v>82</v>
      </c>
      <c r="B95" s="453" t="str">
        <f>B85</f>
        <v>13-00000</v>
      </c>
      <c r="C95" s="137" t="s">
        <v>228</v>
      </c>
      <c r="D95" s="136" t="s">
        <v>86</v>
      </c>
      <c r="E95" s="154">
        <v>1</v>
      </c>
      <c r="F95" s="204"/>
      <c r="G95" s="176"/>
      <c r="H95" s="177">
        <f t="shared" si="7"/>
        <v>0</v>
      </c>
      <c r="I95" s="176"/>
      <c r="J95" s="176"/>
      <c r="K95" s="178">
        <f t="shared" si="8"/>
        <v>0</v>
      </c>
      <c r="L95" s="183">
        <f t="shared" si="10"/>
        <v>0</v>
      </c>
      <c r="M95" s="184">
        <f t="shared" si="11"/>
        <v>0</v>
      </c>
      <c r="N95" s="184">
        <f t="shared" si="12"/>
        <v>0</v>
      </c>
      <c r="O95" s="184">
        <f t="shared" si="13"/>
        <v>0</v>
      </c>
      <c r="P95" s="203">
        <f t="shared" si="9"/>
        <v>0</v>
      </c>
      <c r="S95" s="72"/>
    </row>
    <row r="96" spans="1:21" s="72" customFormat="1" ht="33.75" x14ac:dyDescent="0.2">
      <c r="A96" s="329">
        <v>83</v>
      </c>
      <c r="B96" s="424"/>
      <c r="C96" s="330" t="s">
        <v>229</v>
      </c>
      <c r="D96" s="331" t="s">
        <v>112</v>
      </c>
      <c r="E96" s="332">
        <v>160.6</v>
      </c>
      <c r="F96" s="333"/>
      <c r="G96" s="196"/>
      <c r="H96" s="244">
        <f t="shared" si="7"/>
        <v>0</v>
      </c>
      <c r="I96" s="196"/>
      <c r="J96" s="196"/>
      <c r="K96" s="245">
        <f t="shared" si="8"/>
        <v>0</v>
      </c>
      <c r="L96" s="334">
        <f t="shared" si="10"/>
        <v>0</v>
      </c>
      <c r="M96" s="335">
        <f t="shared" si="11"/>
        <v>0</v>
      </c>
      <c r="N96" s="335">
        <f t="shared" si="12"/>
        <v>0</v>
      </c>
      <c r="O96" s="335">
        <f t="shared" si="13"/>
        <v>0</v>
      </c>
      <c r="P96" s="336">
        <f t="shared" si="9"/>
        <v>0</v>
      </c>
      <c r="S96" s="416"/>
      <c r="T96" s="416"/>
      <c r="U96" s="416"/>
    </row>
    <row r="97" spans="1:16" s="72" customFormat="1" ht="34.5" thickBot="1" x14ac:dyDescent="0.25">
      <c r="A97" s="329">
        <v>84</v>
      </c>
      <c r="B97" s="425"/>
      <c r="C97" s="337" t="s">
        <v>322</v>
      </c>
      <c r="D97" s="193" t="s">
        <v>120</v>
      </c>
      <c r="E97" s="338">
        <v>157.38</v>
      </c>
      <c r="F97" s="339"/>
      <c r="G97" s="196"/>
      <c r="H97" s="340">
        <f t="shared" si="7"/>
        <v>0</v>
      </c>
      <c r="I97" s="341"/>
      <c r="J97" s="341"/>
      <c r="K97" s="342">
        <f t="shared" si="8"/>
        <v>0</v>
      </c>
      <c r="L97" s="334">
        <f t="shared" si="10"/>
        <v>0</v>
      </c>
      <c r="M97" s="335">
        <f t="shared" si="11"/>
        <v>0</v>
      </c>
      <c r="N97" s="335">
        <f t="shared" si="12"/>
        <v>0</v>
      </c>
      <c r="O97" s="335">
        <f t="shared" si="13"/>
        <v>0</v>
      </c>
      <c r="P97" s="336">
        <f t="shared" si="9"/>
        <v>0</v>
      </c>
    </row>
    <row r="98" spans="1:16" ht="12" thickBot="1" x14ac:dyDescent="0.25">
      <c r="A98" s="420" t="s">
        <v>383</v>
      </c>
      <c r="B98" s="421"/>
      <c r="C98" s="421"/>
      <c r="D98" s="421"/>
      <c r="E98" s="421"/>
      <c r="F98" s="421"/>
      <c r="G98" s="421"/>
      <c r="H98" s="421"/>
      <c r="I98" s="421"/>
      <c r="J98" s="421"/>
      <c r="K98" s="422"/>
      <c r="L98" s="188">
        <f>SUM(L14:L97)</f>
        <v>0</v>
      </c>
      <c r="M98" s="189">
        <f>SUM(M14:M97)</f>
        <v>0</v>
      </c>
      <c r="N98" s="189">
        <f>SUM(N14:N97)</f>
        <v>0</v>
      </c>
      <c r="O98" s="189">
        <f>SUM(O14:O97)</f>
        <v>0</v>
      </c>
      <c r="P98" s="190">
        <f>SUM(P14:P97)</f>
        <v>0</v>
      </c>
    </row>
    <row r="99" spans="1:16" x14ac:dyDescent="0.2">
      <c r="A99" s="16"/>
      <c r="B99" s="16"/>
      <c r="C99" s="16"/>
      <c r="D99" s="16"/>
      <c r="E99" s="16"/>
      <c r="F99" s="16"/>
      <c r="G99" s="16"/>
      <c r="H99" s="16"/>
      <c r="I99" s="16"/>
      <c r="J99" s="16"/>
      <c r="K99" s="16"/>
      <c r="L99" s="16"/>
      <c r="M99" s="16"/>
      <c r="N99" s="16"/>
      <c r="O99" s="16"/>
      <c r="P99" s="16"/>
    </row>
    <row r="100" spans="1:16" x14ac:dyDescent="0.2">
      <c r="A100" s="16"/>
      <c r="B100" s="16"/>
      <c r="C100" s="16"/>
      <c r="D100" s="16"/>
      <c r="E100" s="16"/>
      <c r="F100" s="16"/>
      <c r="G100" s="16"/>
      <c r="H100" s="16"/>
      <c r="I100" s="16"/>
      <c r="J100" s="16"/>
      <c r="K100" s="16"/>
      <c r="L100" s="16"/>
      <c r="M100" s="16"/>
      <c r="N100" s="16"/>
      <c r="O100" s="16"/>
      <c r="P100" s="16"/>
    </row>
    <row r="101" spans="1:16" x14ac:dyDescent="0.2">
      <c r="A101" s="1" t="s">
        <v>14</v>
      </c>
      <c r="B101" s="16"/>
      <c r="C101" s="419">
        <f>'Kops a'!C37:H37</f>
        <v>0</v>
      </c>
      <c r="D101" s="419"/>
      <c r="E101" s="419"/>
      <c r="F101" s="419"/>
      <c r="G101" s="419"/>
      <c r="H101" s="419"/>
      <c r="I101" s="16"/>
      <c r="J101" s="16"/>
      <c r="K101" s="16"/>
      <c r="L101" s="16"/>
      <c r="M101" s="16"/>
      <c r="N101" s="16"/>
      <c r="O101" s="16"/>
      <c r="P101" s="16"/>
    </row>
    <row r="102" spans="1:16" x14ac:dyDescent="0.2">
      <c r="A102" s="16"/>
      <c r="B102" s="16"/>
      <c r="C102" s="369" t="s">
        <v>15</v>
      </c>
      <c r="D102" s="369"/>
      <c r="E102" s="369"/>
      <c r="F102" s="369"/>
      <c r="G102" s="369"/>
      <c r="H102" s="369"/>
      <c r="I102" s="16"/>
      <c r="J102" s="16"/>
      <c r="K102" s="16"/>
      <c r="L102" s="16"/>
      <c r="M102" s="16"/>
      <c r="N102" s="16"/>
      <c r="O102" s="16"/>
      <c r="P102" s="16"/>
    </row>
    <row r="103" spans="1:16" x14ac:dyDescent="0.2">
      <c r="A103" s="16"/>
      <c r="B103" s="16"/>
      <c r="C103" s="16"/>
      <c r="D103" s="16"/>
      <c r="E103" s="16"/>
      <c r="F103" s="16"/>
      <c r="G103" s="16"/>
      <c r="H103" s="16"/>
      <c r="I103" s="16"/>
      <c r="J103" s="16"/>
      <c r="K103" s="16"/>
      <c r="L103" s="16"/>
      <c r="M103" s="16"/>
      <c r="N103" s="16"/>
      <c r="O103" s="16"/>
      <c r="P103" s="16"/>
    </row>
    <row r="104" spans="1:16" x14ac:dyDescent="0.2">
      <c r="A104" s="64" t="str">
        <f>'Kops a'!A40</f>
        <v>Tāme sastādīta __ . gada__.__________</v>
      </c>
      <c r="B104" s="65"/>
      <c r="C104" s="65"/>
      <c r="D104" s="65"/>
      <c r="E104" s="16"/>
      <c r="F104" s="16"/>
      <c r="G104" s="16"/>
      <c r="H104" s="16"/>
      <c r="I104" s="16"/>
      <c r="J104" s="16"/>
      <c r="K104" s="16"/>
      <c r="L104" s="16"/>
      <c r="M104" s="16"/>
      <c r="N104" s="16"/>
      <c r="O104" s="16"/>
      <c r="P104" s="16"/>
    </row>
    <row r="105" spans="1:16" x14ac:dyDescent="0.2">
      <c r="A105" s="16"/>
      <c r="B105" s="16"/>
      <c r="C105" s="16"/>
      <c r="D105" s="16"/>
      <c r="E105" s="16"/>
      <c r="F105" s="16"/>
      <c r="G105" s="16"/>
      <c r="H105" s="16"/>
      <c r="I105" s="16"/>
      <c r="J105" s="16"/>
      <c r="K105" s="16"/>
      <c r="L105" s="16"/>
      <c r="M105" s="16"/>
      <c r="N105" s="16"/>
      <c r="O105" s="16"/>
      <c r="P105" s="16"/>
    </row>
    <row r="106" spans="1:16" x14ac:dyDescent="0.2">
      <c r="A106" s="1" t="s">
        <v>37</v>
      </c>
      <c r="B106" s="16"/>
      <c r="C106" s="419">
        <f>'Kops a'!C42:H42</f>
        <v>0</v>
      </c>
      <c r="D106" s="419"/>
      <c r="E106" s="419"/>
      <c r="F106" s="419"/>
      <c r="G106" s="419"/>
      <c r="H106" s="419"/>
      <c r="I106" s="16"/>
      <c r="J106" s="16"/>
      <c r="K106" s="16"/>
      <c r="L106" s="16"/>
      <c r="M106" s="16"/>
      <c r="N106" s="16"/>
      <c r="O106" s="16"/>
      <c r="P106" s="16"/>
    </row>
    <row r="107" spans="1:16" x14ac:dyDescent="0.2">
      <c r="A107" s="16"/>
      <c r="B107" s="16"/>
      <c r="C107" s="369" t="s">
        <v>15</v>
      </c>
      <c r="D107" s="369"/>
      <c r="E107" s="369"/>
      <c r="F107" s="369"/>
      <c r="G107" s="369"/>
      <c r="H107" s="369"/>
      <c r="I107" s="16"/>
      <c r="J107" s="16"/>
      <c r="K107" s="16"/>
      <c r="L107" s="16"/>
      <c r="M107" s="16"/>
      <c r="N107" s="16"/>
      <c r="O107" s="16"/>
      <c r="P107" s="16"/>
    </row>
    <row r="108" spans="1:16" x14ac:dyDescent="0.2">
      <c r="A108" s="16"/>
      <c r="B108" s="16"/>
      <c r="C108" s="16"/>
      <c r="D108" s="16"/>
      <c r="E108" s="16"/>
      <c r="F108" s="16"/>
      <c r="G108" s="16"/>
      <c r="H108" s="16"/>
      <c r="I108" s="16"/>
      <c r="J108" s="16"/>
      <c r="K108" s="16"/>
      <c r="L108" s="16"/>
      <c r="M108" s="16"/>
      <c r="N108" s="16"/>
      <c r="O108" s="16"/>
      <c r="P108" s="16"/>
    </row>
    <row r="109" spans="1:16" x14ac:dyDescent="0.2">
      <c r="A109" s="64" t="s">
        <v>54</v>
      </c>
      <c r="B109" s="65"/>
      <c r="C109" s="69">
        <f>'Kops a'!C45</f>
        <v>0</v>
      </c>
      <c r="D109" s="42"/>
      <c r="E109" s="16"/>
      <c r="F109" s="16"/>
      <c r="G109" s="16"/>
      <c r="H109" s="16"/>
      <c r="I109" s="16"/>
      <c r="J109" s="16"/>
      <c r="K109" s="16"/>
      <c r="L109" s="16"/>
      <c r="M109" s="16"/>
      <c r="N109" s="16"/>
      <c r="O109" s="16"/>
      <c r="P109" s="16"/>
    </row>
    <row r="110" spans="1:16" x14ac:dyDescent="0.2">
      <c r="A110" s="16"/>
      <c r="B110" s="16"/>
      <c r="C110" s="16"/>
      <c r="D110" s="16"/>
      <c r="E110" s="16"/>
      <c r="F110" s="16"/>
      <c r="G110" s="16"/>
      <c r="H110" s="16"/>
      <c r="I110" s="16"/>
      <c r="J110" s="16"/>
      <c r="K110" s="16"/>
      <c r="L110" s="16"/>
      <c r="M110" s="16"/>
      <c r="N110" s="16"/>
      <c r="O110" s="16"/>
      <c r="P110" s="16"/>
    </row>
  </sheetData>
  <mergeCells count="37">
    <mergeCell ref="S15:U15"/>
    <mergeCell ref="U17:W17"/>
    <mergeCell ref="S30:U30"/>
    <mergeCell ref="S96:U96"/>
    <mergeCell ref="C2:I2"/>
    <mergeCell ref="C3:I3"/>
    <mergeCell ref="D5:L5"/>
    <mergeCell ref="D6:L6"/>
    <mergeCell ref="D7:L7"/>
    <mergeCell ref="N9:O9"/>
    <mergeCell ref="L12:P12"/>
    <mergeCell ref="A12:A13"/>
    <mergeCell ref="B12:B13"/>
    <mergeCell ref="C12:C13"/>
    <mergeCell ref="D12:D13"/>
    <mergeCell ref="E12:E13"/>
    <mergeCell ref="C107:H107"/>
    <mergeCell ref="C4:I4"/>
    <mergeCell ref="F12:K12"/>
    <mergeCell ref="A9:F9"/>
    <mergeCell ref="J9:M9"/>
    <mergeCell ref="D8:L8"/>
    <mergeCell ref="A98:K98"/>
    <mergeCell ref="C101:H101"/>
    <mergeCell ref="C102:H102"/>
    <mergeCell ref="C106:H106"/>
    <mergeCell ref="B95:B97"/>
    <mergeCell ref="B56:B64"/>
    <mergeCell ref="B43:B54"/>
    <mergeCell ref="B15:B18"/>
    <mergeCell ref="B30:B31"/>
    <mergeCell ref="B20:B28"/>
    <mergeCell ref="B33:B41"/>
    <mergeCell ref="B66:B67"/>
    <mergeCell ref="B69:B72"/>
    <mergeCell ref="B74:B83"/>
    <mergeCell ref="B85:B93"/>
  </mergeCells>
  <conditionalFormatting sqref="A15:B15 B19:G19 B55:G55 B29:G29 I65:J65 B56:E56 B32:G32 B94:B95 I16:J16 C57:E64 F16 B20 B30 F30:F31 D42:G42 F65:G65 B65:B66 B33 B42:B43 I19:J19 I29:J32 I42:J42 I55:J55 I94:J94 F94:G94 A16:A97">
    <cfRule type="cellIs" dxfId="757" priority="254" operator="equal">
      <formula>0</formula>
    </cfRule>
  </conditionalFormatting>
  <conditionalFormatting sqref="N9:O9 H14:H97 K14:P97">
    <cfRule type="cellIs" dxfId="756" priority="253" operator="equal">
      <formula>0</formula>
    </cfRule>
  </conditionalFormatting>
  <conditionalFormatting sqref="A9:F9">
    <cfRule type="containsText" dxfId="755" priority="251"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754" priority="250" operator="equal">
      <formula>0</formula>
    </cfRule>
  </conditionalFormatting>
  <conditionalFormatting sqref="O10">
    <cfRule type="cellIs" dxfId="753" priority="249" operator="equal">
      <formula>"20__. gada __. _________"</formula>
    </cfRule>
  </conditionalFormatting>
  <conditionalFormatting sqref="A98:K98">
    <cfRule type="containsText" dxfId="752" priority="248" operator="containsText" text="Tiešās izmaksas kopā, t. sk. darba devēja sociālais nodoklis __.__% ">
      <formula>NOT(ISERROR(SEARCH("Tiešās izmaksas kopā, t. sk. darba devēja sociālais nodoklis __.__% ",A98)))</formula>
    </cfRule>
  </conditionalFormatting>
  <conditionalFormatting sqref="L98:P98">
    <cfRule type="cellIs" dxfId="751" priority="243" operator="equal">
      <formula>0</formula>
    </cfRule>
  </conditionalFormatting>
  <conditionalFormatting sqref="C4:I4">
    <cfRule type="cellIs" dxfId="750" priority="242" operator="equal">
      <formula>0</formula>
    </cfRule>
  </conditionalFormatting>
  <conditionalFormatting sqref="D5:L8">
    <cfRule type="cellIs" dxfId="749" priority="239" operator="equal">
      <formula>0</formula>
    </cfRule>
  </conditionalFormatting>
  <conditionalFormatting sqref="A14:B14 D14:G14">
    <cfRule type="cellIs" dxfId="748" priority="238" operator="equal">
      <formula>0</formula>
    </cfRule>
  </conditionalFormatting>
  <conditionalFormatting sqref="C14">
    <cfRule type="cellIs" dxfId="747" priority="237" operator="equal">
      <formula>0</formula>
    </cfRule>
  </conditionalFormatting>
  <conditionalFormatting sqref="I14:J14">
    <cfRule type="cellIs" dxfId="746" priority="236" operator="equal">
      <formula>0</formula>
    </cfRule>
  </conditionalFormatting>
  <conditionalFormatting sqref="P10">
    <cfRule type="cellIs" dxfId="745" priority="235" operator="equal">
      <formula>"20__. gada __. _________"</formula>
    </cfRule>
  </conditionalFormatting>
  <conditionalFormatting sqref="C106:H106">
    <cfRule type="cellIs" dxfId="744" priority="232" operator="equal">
      <formula>0</formula>
    </cfRule>
  </conditionalFormatting>
  <conditionalFormatting sqref="C101:H101">
    <cfRule type="cellIs" dxfId="743" priority="231" operator="equal">
      <formula>0</formula>
    </cfRule>
  </conditionalFormatting>
  <conditionalFormatting sqref="C106:H106 C109 C101:H101">
    <cfRule type="cellIs" dxfId="742" priority="230" operator="equal">
      <formula>0</formula>
    </cfRule>
  </conditionalFormatting>
  <conditionalFormatting sqref="D1">
    <cfRule type="cellIs" dxfId="741" priority="229" operator="equal">
      <formula>0</formula>
    </cfRule>
  </conditionalFormatting>
  <conditionalFormatting sqref="F84:G84 I84:J84">
    <cfRule type="cellIs" dxfId="740" priority="188" operator="equal">
      <formula>0</formula>
    </cfRule>
  </conditionalFormatting>
  <conditionalFormatting sqref="F56 I56:J56">
    <cfRule type="cellIs" dxfId="739" priority="186" operator="equal">
      <formula>0</formula>
    </cfRule>
  </conditionalFormatting>
  <conditionalFormatting sqref="F57 I57:J57">
    <cfRule type="cellIs" dxfId="738" priority="184" operator="equal">
      <formula>0</formula>
    </cfRule>
  </conditionalFormatting>
  <conditionalFormatting sqref="F58 I58:J58">
    <cfRule type="cellIs" dxfId="737" priority="182" operator="equal">
      <formula>0</formula>
    </cfRule>
  </conditionalFormatting>
  <conditionalFormatting sqref="F59 I59:J59">
    <cfRule type="cellIs" dxfId="736" priority="180" operator="equal">
      <formula>0</formula>
    </cfRule>
  </conditionalFormatting>
  <conditionalFormatting sqref="F60 I60:J60">
    <cfRule type="cellIs" dxfId="735" priority="178" operator="equal">
      <formula>0</formula>
    </cfRule>
  </conditionalFormatting>
  <conditionalFormatting sqref="F61 I61:J61">
    <cfRule type="cellIs" dxfId="734" priority="176" operator="equal">
      <formula>0</formula>
    </cfRule>
  </conditionalFormatting>
  <conditionalFormatting sqref="F62 I62:J62">
    <cfRule type="cellIs" dxfId="733" priority="172" operator="equal">
      <formula>0</formula>
    </cfRule>
  </conditionalFormatting>
  <conditionalFormatting sqref="F63 I63:J63">
    <cfRule type="cellIs" dxfId="732" priority="170" operator="equal">
      <formula>0</formula>
    </cfRule>
  </conditionalFormatting>
  <conditionalFormatting sqref="F64 I64:J64">
    <cfRule type="cellIs" dxfId="731" priority="168" operator="equal">
      <formula>0</formula>
    </cfRule>
  </conditionalFormatting>
  <conditionalFormatting sqref="F68:G68 I68:J68">
    <cfRule type="cellIs" dxfId="730" priority="162" operator="equal">
      <formula>0</formula>
    </cfRule>
  </conditionalFormatting>
  <conditionalFormatting sqref="I73:J73 F73:G73">
    <cfRule type="cellIs" dxfId="729" priority="150" operator="equal">
      <formula>0</formula>
    </cfRule>
  </conditionalFormatting>
  <conditionalFormatting sqref="C27">
    <cfRule type="cellIs" dxfId="728" priority="134" operator="equal">
      <formula>0</formula>
    </cfRule>
  </conditionalFormatting>
  <conditionalFormatting sqref="C33">
    <cfRule type="cellIs" dxfId="727" priority="132" operator="equal">
      <formula>0</formula>
    </cfRule>
  </conditionalFormatting>
  <conditionalFormatting sqref="C23:C26">
    <cfRule type="cellIs" dxfId="726" priority="135" operator="equal">
      <formula>0</formula>
    </cfRule>
  </conditionalFormatting>
  <conditionalFormatting sqref="C49:C51">
    <cfRule type="cellIs" dxfId="725" priority="127" operator="equal">
      <formula>0</formula>
    </cfRule>
  </conditionalFormatting>
  <conditionalFormatting sqref="C30">
    <cfRule type="cellIs" dxfId="724" priority="133" operator="equal">
      <formula>0</formula>
    </cfRule>
  </conditionalFormatting>
  <conditionalFormatting sqref="C35:C40">
    <cfRule type="cellIs" dxfId="723" priority="131" operator="equal">
      <formula>0</formula>
    </cfRule>
  </conditionalFormatting>
  <conditionalFormatting sqref="C43">
    <cfRule type="cellIs" dxfId="722" priority="130" operator="equal">
      <formula>0</formula>
    </cfRule>
  </conditionalFormatting>
  <conditionalFormatting sqref="C45:C46">
    <cfRule type="cellIs" dxfId="721" priority="129" operator="equal">
      <formula>0</formula>
    </cfRule>
  </conditionalFormatting>
  <conditionalFormatting sqref="C47:C48">
    <cfRule type="cellIs" dxfId="720" priority="128" operator="equal">
      <formula>0</formula>
    </cfRule>
  </conditionalFormatting>
  <conditionalFormatting sqref="C74">
    <cfRule type="cellIs" dxfId="719" priority="126" operator="equal">
      <formula>0</formula>
    </cfRule>
  </conditionalFormatting>
  <conditionalFormatting sqref="C75:C77">
    <cfRule type="cellIs" dxfId="718" priority="125" operator="equal">
      <formula>0</formula>
    </cfRule>
  </conditionalFormatting>
  <conditionalFormatting sqref="D75:E77">
    <cfRule type="cellIs" dxfId="717" priority="124" operator="equal">
      <formula>0</formula>
    </cfRule>
  </conditionalFormatting>
  <conditionalFormatting sqref="F15:G15 I15:J15">
    <cfRule type="cellIs" dxfId="716" priority="123" operator="equal">
      <formula>0</formula>
    </cfRule>
  </conditionalFormatting>
  <conditionalFormatting sqref="F17 I17:J17">
    <cfRule type="cellIs" dxfId="715" priority="121" operator="equal">
      <formula>0</formula>
    </cfRule>
  </conditionalFormatting>
  <conditionalFormatting sqref="F18 I18:J18">
    <cfRule type="cellIs" dxfId="714" priority="117" operator="equal">
      <formula>0</formula>
    </cfRule>
  </conditionalFormatting>
  <conditionalFormatting sqref="F20 I20:J20">
    <cfRule type="cellIs" dxfId="713" priority="115" operator="equal">
      <formula>0</formula>
    </cfRule>
  </conditionalFormatting>
  <conditionalFormatting sqref="F21 I21:J21">
    <cfRule type="cellIs" dxfId="712" priority="113" operator="equal">
      <formula>0</formula>
    </cfRule>
  </conditionalFormatting>
  <conditionalFormatting sqref="F22 I22:J22">
    <cfRule type="cellIs" dxfId="711" priority="111" operator="equal">
      <formula>0</formula>
    </cfRule>
  </conditionalFormatting>
  <conditionalFormatting sqref="F23 I23:J23">
    <cfRule type="cellIs" dxfId="710" priority="109" operator="equal">
      <formula>0</formula>
    </cfRule>
  </conditionalFormatting>
  <conditionalFormatting sqref="F24 I24:J24">
    <cfRule type="cellIs" dxfId="709" priority="107" operator="equal">
      <formula>0</formula>
    </cfRule>
  </conditionalFormatting>
  <conditionalFormatting sqref="F25:F28 I25:J28">
    <cfRule type="cellIs" dxfId="708" priority="105" operator="equal">
      <formula>0</formula>
    </cfRule>
  </conditionalFormatting>
  <conditionalFormatting sqref="I33:J35 F33:F35">
    <cfRule type="cellIs" dxfId="707" priority="103" operator="equal">
      <formula>0</formula>
    </cfRule>
  </conditionalFormatting>
  <conditionalFormatting sqref="I36:J38 F36:F38 F40:F41 I40:J41">
    <cfRule type="cellIs" dxfId="706" priority="101" operator="equal">
      <formula>0</formula>
    </cfRule>
  </conditionalFormatting>
  <conditionalFormatting sqref="I43:J43 F43">
    <cfRule type="cellIs" dxfId="705" priority="99" operator="equal">
      <formula>0</formula>
    </cfRule>
  </conditionalFormatting>
  <conditionalFormatting sqref="I44:J44 F44">
    <cfRule type="cellIs" dxfId="704" priority="97" operator="equal">
      <formula>0</formula>
    </cfRule>
  </conditionalFormatting>
  <conditionalFormatting sqref="I46:J46 F46">
    <cfRule type="cellIs" dxfId="703" priority="93" operator="equal">
      <formula>0</formula>
    </cfRule>
  </conditionalFormatting>
  <conditionalFormatting sqref="I45:J45 F45">
    <cfRule type="cellIs" dxfId="702" priority="91" operator="equal">
      <formula>0</formula>
    </cfRule>
  </conditionalFormatting>
  <conditionalFormatting sqref="I47:J47 F47">
    <cfRule type="cellIs" dxfId="701" priority="89" operator="equal">
      <formula>0</formula>
    </cfRule>
  </conditionalFormatting>
  <conditionalFormatting sqref="F48 I48:J48">
    <cfRule type="cellIs" dxfId="700" priority="85" operator="equal">
      <formula>0</formula>
    </cfRule>
  </conditionalFormatting>
  <conditionalFormatting sqref="I49:J49 F49">
    <cfRule type="cellIs" dxfId="699" priority="83" operator="equal">
      <formula>0</formula>
    </cfRule>
  </conditionalFormatting>
  <conditionalFormatting sqref="I50:J50 F50">
    <cfRule type="cellIs" dxfId="698" priority="81" operator="equal">
      <formula>0</formula>
    </cfRule>
  </conditionalFormatting>
  <conditionalFormatting sqref="I51:J51 F51">
    <cfRule type="cellIs" dxfId="697" priority="79" operator="equal">
      <formula>0</formula>
    </cfRule>
  </conditionalFormatting>
  <conditionalFormatting sqref="I52:J52 F52">
    <cfRule type="cellIs" dxfId="696" priority="77" operator="equal">
      <formula>0</formula>
    </cfRule>
  </conditionalFormatting>
  <conditionalFormatting sqref="I53:J54 F53:F54">
    <cfRule type="cellIs" dxfId="695" priority="75" operator="equal">
      <formula>0</formula>
    </cfRule>
  </conditionalFormatting>
  <conditionalFormatting sqref="E66:F66 I66:J66">
    <cfRule type="cellIs" dxfId="694" priority="71" operator="equal">
      <formula>0</formula>
    </cfRule>
  </conditionalFormatting>
  <conditionalFormatting sqref="E67:F67 I67:J67">
    <cfRule type="cellIs" dxfId="693" priority="69" operator="equal">
      <formula>0</formula>
    </cfRule>
  </conditionalFormatting>
  <conditionalFormatting sqref="I69:J69 F69">
    <cfRule type="cellIs" dxfId="692" priority="67" operator="equal">
      <formula>0</formula>
    </cfRule>
  </conditionalFormatting>
  <conditionalFormatting sqref="I70:J70 F70">
    <cfRule type="cellIs" dxfId="691" priority="65" operator="equal">
      <formula>0</formula>
    </cfRule>
  </conditionalFormatting>
  <conditionalFormatting sqref="I72:J72 F72">
    <cfRule type="cellIs" dxfId="690" priority="63" operator="equal">
      <formula>0</formula>
    </cfRule>
  </conditionalFormatting>
  <conditionalFormatting sqref="I71:J71 F71">
    <cfRule type="cellIs" dxfId="689" priority="61" operator="equal">
      <formula>0</formula>
    </cfRule>
  </conditionalFormatting>
  <conditionalFormatting sqref="F74 I74:J74">
    <cfRule type="cellIs" dxfId="688" priority="57" operator="equal">
      <formula>0</formula>
    </cfRule>
  </conditionalFormatting>
  <conditionalFormatting sqref="I75:J75 F75">
    <cfRule type="cellIs" dxfId="687" priority="55" operator="equal">
      <formula>0</formula>
    </cfRule>
  </conditionalFormatting>
  <conditionalFormatting sqref="I76:J76 F76">
    <cfRule type="cellIs" dxfId="686" priority="53" operator="equal">
      <formula>0</formula>
    </cfRule>
  </conditionalFormatting>
  <conditionalFormatting sqref="F77 I77:J77">
    <cfRule type="cellIs" dxfId="685" priority="51" operator="equal">
      <formula>0</formula>
    </cfRule>
  </conditionalFormatting>
  <conditionalFormatting sqref="F78 I78:J78">
    <cfRule type="cellIs" dxfId="684" priority="49" operator="equal">
      <formula>0</formula>
    </cfRule>
  </conditionalFormatting>
  <conditionalFormatting sqref="I79:J79 F79">
    <cfRule type="cellIs" dxfId="683" priority="47" operator="equal">
      <formula>0</formula>
    </cfRule>
  </conditionalFormatting>
  <conditionalFormatting sqref="I80:J80 F80">
    <cfRule type="cellIs" dxfId="682" priority="45" operator="equal">
      <formula>0</formula>
    </cfRule>
  </conditionalFormatting>
  <conditionalFormatting sqref="I81:J81 F81">
    <cfRule type="cellIs" dxfId="681" priority="43" operator="equal">
      <formula>0</formula>
    </cfRule>
  </conditionalFormatting>
  <conditionalFormatting sqref="I83:J83 F83">
    <cfRule type="cellIs" dxfId="680" priority="41" operator="equal">
      <formula>0</formula>
    </cfRule>
  </conditionalFormatting>
  <conditionalFormatting sqref="I82:J82 F82">
    <cfRule type="cellIs" dxfId="679" priority="39" operator="equal">
      <formula>0</formula>
    </cfRule>
  </conditionalFormatting>
  <conditionalFormatting sqref="F85 I85:J85">
    <cfRule type="cellIs" dxfId="678" priority="37" operator="equal">
      <formula>0</formula>
    </cfRule>
  </conditionalFormatting>
  <conditionalFormatting sqref="F86 I86:J86">
    <cfRule type="cellIs" dxfId="677" priority="35" operator="equal">
      <formula>0</formula>
    </cfRule>
  </conditionalFormatting>
  <conditionalFormatting sqref="I92:J92 F92">
    <cfRule type="cellIs" dxfId="676" priority="33" operator="equal">
      <formula>0</formula>
    </cfRule>
  </conditionalFormatting>
  <conditionalFormatting sqref="F91 I91:J91">
    <cfRule type="cellIs" dxfId="675" priority="31" operator="equal">
      <formula>0</formula>
    </cfRule>
  </conditionalFormatting>
  <conditionalFormatting sqref="I95:J95 F95">
    <cfRule type="cellIs" dxfId="674" priority="29" operator="equal">
      <formula>0</formula>
    </cfRule>
  </conditionalFormatting>
  <conditionalFormatting sqref="I96:J96 F96">
    <cfRule type="cellIs" dxfId="673" priority="27" operator="equal">
      <formula>0</formula>
    </cfRule>
  </conditionalFormatting>
  <conditionalFormatting sqref="I97:J97 F97">
    <cfRule type="cellIs" dxfId="672" priority="25" operator="equal">
      <formula>0</formula>
    </cfRule>
  </conditionalFormatting>
  <conditionalFormatting sqref="F87 I87:J87">
    <cfRule type="cellIs" dxfId="671" priority="23" operator="equal">
      <formula>0</formula>
    </cfRule>
  </conditionalFormatting>
  <conditionalFormatting sqref="F89 I89:J89">
    <cfRule type="cellIs" dxfId="670" priority="21" operator="equal">
      <formula>0</formula>
    </cfRule>
  </conditionalFormatting>
  <conditionalFormatting sqref="F88 I88:J88">
    <cfRule type="cellIs" dxfId="669" priority="19" operator="equal">
      <formula>0</formula>
    </cfRule>
  </conditionalFormatting>
  <conditionalFormatting sqref="F90 I90:J90">
    <cfRule type="cellIs" dxfId="668" priority="17" operator="equal">
      <formula>0</formula>
    </cfRule>
  </conditionalFormatting>
  <conditionalFormatting sqref="I93:J93 F93">
    <cfRule type="cellIs" dxfId="667" priority="15" operator="equal">
      <formula>0</formula>
    </cfRule>
  </conditionalFormatting>
  <conditionalFormatting sqref="I39:J39 F39">
    <cfRule type="cellIs" dxfId="666" priority="13" operator="equal">
      <formula>0</formula>
    </cfRule>
  </conditionalFormatting>
  <conditionalFormatting sqref="G16:G18">
    <cfRule type="cellIs" dxfId="665" priority="11" operator="equal">
      <formula>0</formula>
    </cfRule>
  </conditionalFormatting>
  <conditionalFormatting sqref="G20:G28">
    <cfRule type="cellIs" dxfId="664" priority="10" operator="equal">
      <formula>0</formula>
    </cfRule>
  </conditionalFormatting>
  <conditionalFormatting sqref="G30:G31">
    <cfRule type="cellIs" dxfId="663" priority="9" operator="equal">
      <formula>0</formula>
    </cfRule>
  </conditionalFormatting>
  <conditionalFormatting sqref="G33:G41">
    <cfRule type="cellIs" dxfId="662" priority="8" operator="equal">
      <formula>0</formula>
    </cfRule>
  </conditionalFormatting>
  <conditionalFormatting sqref="G43:G54">
    <cfRule type="cellIs" dxfId="661" priority="7" operator="equal">
      <formula>0</formula>
    </cfRule>
  </conditionalFormatting>
  <conditionalFormatting sqref="G56:G64">
    <cfRule type="cellIs" dxfId="660" priority="6" operator="equal">
      <formula>0</formula>
    </cfRule>
  </conditionalFormatting>
  <conditionalFormatting sqref="G66:G67">
    <cfRule type="cellIs" dxfId="659" priority="5" operator="equal">
      <formula>0</formula>
    </cfRule>
  </conditionalFormatting>
  <conditionalFormatting sqref="G69:G72">
    <cfRule type="cellIs" dxfId="658" priority="4" operator="equal">
      <formula>0</formula>
    </cfRule>
  </conditionalFormatting>
  <conditionalFormatting sqref="G74:G83">
    <cfRule type="cellIs" dxfId="657" priority="3" operator="equal">
      <formula>0</formula>
    </cfRule>
  </conditionalFormatting>
  <conditionalFormatting sqref="G85:G93">
    <cfRule type="cellIs" dxfId="656" priority="2" operator="equal">
      <formula>0</formula>
    </cfRule>
  </conditionalFormatting>
  <conditionalFormatting sqref="G95:G97">
    <cfRule type="cellIs" dxfId="655" priority="1" operator="equal">
      <formula>0</formula>
    </cfRule>
  </conditionalFormatting>
  <pageMargins left="0.7" right="0.7" top="0.75" bottom="0.75" header="0.3" footer="0.3"/>
  <pageSetup paperSize="9" scale="85" orientation="landscape" r:id="rId1"/>
  <rowBreaks count="1" manualBreakCount="1">
    <brk id="80" max="15"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234" operator="containsText" id="{D422C369-7259-49E7-A89B-9D562DEE2E41}">
            <xm:f>NOT(ISERROR(SEARCH("Tāme sastādīta ____. gada ___. ______________",A104)))</xm:f>
            <xm:f>"Tāme sastādīta ____. gada ___. ______________"</xm:f>
            <x14:dxf>
              <font>
                <color auto="1"/>
              </font>
              <fill>
                <patternFill>
                  <bgColor rgb="FFC6EFCE"/>
                </patternFill>
              </fill>
            </x14:dxf>
          </x14:cfRule>
          <xm:sqref>A104</xm:sqref>
        </x14:conditionalFormatting>
        <x14:conditionalFormatting xmlns:xm="http://schemas.microsoft.com/office/excel/2006/main">
          <x14:cfRule type="containsText" priority="233" operator="containsText" id="{D859E3E6-089F-4F16-889A-98EF63E5F3AC}">
            <xm:f>NOT(ISERROR(SEARCH("Sertifikāta Nr. _________________________________",A109)))</xm:f>
            <xm:f>"Sertifikāta Nr. _________________________________"</xm:f>
            <x14:dxf>
              <font>
                <color auto="1"/>
              </font>
              <fill>
                <patternFill>
                  <bgColor rgb="FFC6EFCE"/>
                </patternFill>
              </fill>
            </x14:dxf>
          </x14:cfRule>
          <xm:sqref>A109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X44"/>
  <sheetViews>
    <sheetView zoomScaleNormal="100" workbookViewId="0">
      <selection activeCell="G16" sqref="G16"/>
    </sheetView>
  </sheetViews>
  <sheetFormatPr defaultColWidth="9.140625" defaultRowHeight="11.25" x14ac:dyDescent="0.2"/>
  <cols>
    <col min="1" max="1" width="4.5703125" style="1" customWidth="1"/>
    <col min="2" max="2" width="5.28515625" style="1" customWidth="1"/>
    <col min="3" max="3" width="38.8554687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4" x14ac:dyDescent="0.2">
      <c r="A1" s="22"/>
      <c r="B1" s="22"/>
      <c r="C1" s="26" t="s">
        <v>38</v>
      </c>
      <c r="D1" s="43">
        <f>'Kops a'!A18</f>
        <v>4</v>
      </c>
      <c r="E1" s="22"/>
      <c r="F1" s="22"/>
      <c r="G1" s="22"/>
      <c r="H1" s="22"/>
      <c r="I1" s="22"/>
      <c r="J1" s="22"/>
      <c r="N1" s="25"/>
      <c r="O1" s="26"/>
      <c r="P1" s="27"/>
    </row>
    <row r="2" spans="1:24" x14ac:dyDescent="0.2">
      <c r="A2" s="28"/>
      <c r="B2" s="28"/>
      <c r="C2" s="426" t="s">
        <v>156</v>
      </c>
      <c r="D2" s="426"/>
      <c r="E2" s="426"/>
      <c r="F2" s="426"/>
      <c r="G2" s="426"/>
      <c r="H2" s="426"/>
      <c r="I2" s="426"/>
      <c r="J2" s="28"/>
    </row>
    <row r="3" spans="1:24" x14ac:dyDescent="0.2">
      <c r="A3" s="29"/>
      <c r="B3" s="29"/>
      <c r="C3" s="407" t="s">
        <v>17</v>
      </c>
      <c r="D3" s="407"/>
      <c r="E3" s="407"/>
      <c r="F3" s="407"/>
      <c r="G3" s="407"/>
      <c r="H3" s="407"/>
      <c r="I3" s="407"/>
      <c r="J3" s="29"/>
    </row>
    <row r="4" spans="1:24" x14ac:dyDescent="0.2">
      <c r="A4" s="29"/>
      <c r="B4" s="29"/>
      <c r="C4" s="427" t="s">
        <v>52</v>
      </c>
      <c r="D4" s="427"/>
      <c r="E4" s="427"/>
      <c r="F4" s="427"/>
      <c r="G4" s="427"/>
      <c r="H4" s="427"/>
      <c r="I4" s="427"/>
      <c r="J4" s="29"/>
    </row>
    <row r="5" spans="1:24"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24" x14ac:dyDescent="0.2">
      <c r="A6" s="22"/>
      <c r="B6" s="22"/>
      <c r="C6" s="26" t="s">
        <v>6</v>
      </c>
      <c r="D6" s="440" t="s">
        <v>303</v>
      </c>
      <c r="E6" s="440"/>
      <c r="F6" s="440"/>
      <c r="G6" s="440"/>
      <c r="H6" s="440"/>
      <c r="I6" s="440"/>
      <c r="J6" s="440"/>
      <c r="K6" s="440"/>
      <c r="L6" s="440"/>
      <c r="M6" s="16"/>
      <c r="N6" s="16"/>
      <c r="O6" s="16"/>
      <c r="P6" s="16"/>
    </row>
    <row r="7" spans="1:24" x14ac:dyDescent="0.2">
      <c r="A7" s="22"/>
      <c r="B7" s="22"/>
      <c r="C7" s="26" t="s">
        <v>7</v>
      </c>
      <c r="D7" s="440" t="str">
        <f>'Kops a'!D8</f>
        <v>Zeiferta iela 1, Olaine, Olaines novads, LV-2114</v>
      </c>
      <c r="E7" s="440"/>
      <c r="F7" s="440"/>
      <c r="G7" s="440"/>
      <c r="H7" s="440"/>
      <c r="I7" s="440"/>
      <c r="J7" s="440"/>
      <c r="K7" s="440"/>
      <c r="L7" s="440"/>
      <c r="M7" s="16"/>
      <c r="N7" s="16"/>
      <c r="O7" s="16"/>
      <c r="P7" s="16"/>
    </row>
    <row r="8" spans="1:24" x14ac:dyDescent="0.2">
      <c r="A8" s="22"/>
      <c r="B8" s="22"/>
      <c r="C8" s="4" t="s">
        <v>20</v>
      </c>
      <c r="D8" s="440" t="str">
        <f>'Kops a'!D9</f>
        <v>Iepirkums Nr. AS OŪS 2022/04_E</v>
      </c>
      <c r="E8" s="440"/>
      <c r="F8" s="440"/>
      <c r="G8" s="440"/>
      <c r="H8" s="440"/>
      <c r="I8" s="440"/>
      <c r="J8" s="440"/>
      <c r="K8" s="440"/>
      <c r="L8" s="440"/>
      <c r="M8" s="16"/>
      <c r="N8" s="16"/>
      <c r="O8" s="16"/>
      <c r="P8" s="16"/>
    </row>
    <row r="9" spans="1:24" ht="11.25" customHeight="1" x14ac:dyDescent="0.2">
      <c r="A9" s="428" t="s">
        <v>409</v>
      </c>
      <c r="B9" s="428"/>
      <c r="C9" s="428"/>
      <c r="D9" s="428"/>
      <c r="E9" s="428"/>
      <c r="F9" s="428"/>
      <c r="G9" s="30"/>
      <c r="H9" s="30"/>
      <c r="I9" s="30"/>
      <c r="J9" s="432" t="s">
        <v>39</v>
      </c>
      <c r="K9" s="432"/>
      <c r="L9" s="432"/>
      <c r="M9" s="432"/>
      <c r="N9" s="439">
        <f>P32</f>
        <v>0</v>
      </c>
      <c r="O9" s="439"/>
      <c r="P9" s="30"/>
    </row>
    <row r="10" spans="1:24" x14ac:dyDescent="0.2">
      <c r="A10" s="31"/>
      <c r="B10" s="32"/>
      <c r="C10" s="4"/>
      <c r="D10" s="22"/>
      <c r="E10" s="22"/>
      <c r="F10" s="22"/>
      <c r="G10" s="22"/>
      <c r="H10" s="22"/>
      <c r="I10" s="22"/>
      <c r="J10" s="22"/>
      <c r="K10" s="22"/>
      <c r="L10" s="28"/>
      <c r="M10" s="28"/>
      <c r="O10" s="67"/>
      <c r="P10" s="66" t="str">
        <f>A38</f>
        <v>Tāme sastādīta __ . gada__.__________</v>
      </c>
    </row>
    <row r="11" spans="1:24" ht="12" thickBot="1" x14ac:dyDescent="0.25">
      <c r="A11" s="31"/>
      <c r="B11" s="32"/>
      <c r="C11" s="4"/>
      <c r="D11" s="22"/>
      <c r="E11" s="22"/>
      <c r="F11" s="22"/>
      <c r="G11" s="22"/>
      <c r="H11" s="22"/>
      <c r="I11" s="22"/>
      <c r="J11" s="22"/>
      <c r="K11" s="22"/>
      <c r="L11" s="33"/>
      <c r="M11" s="33"/>
      <c r="N11" s="34"/>
      <c r="O11" s="25"/>
      <c r="P11" s="22"/>
    </row>
    <row r="12" spans="1:24"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4" ht="126.75" customHeight="1" thickBot="1" x14ac:dyDescent="0.25">
      <c r="A13" s="394"/>
      <c r="B13" s="446"/>
      <c r="C13" s="447"/>
      <c r="D13" s="448"/>
      <c r="E13" s="449"/>
      <c r="F13" s="255" t="s">
        <v>46</v>
      </c>
      <c r="G13" s="256" t="s">
        <v>47</v>
      </c>
      <c r="H13" s="256" t="s">
        <v>48</v>
      </c>
      <c r="I13" s="256" t="s">
        <v>49</v>
      </c>
      <c r="J13" s="256" t="s">
        <v>50</v>
      </c>
      <c r="K13" s="260" t="s">
        <v>51</v>
      </c>
      <c r="L13" s="255" t="s">
        <v>46</v>
      </c>
      <c r="M13" s="256" t="s">
        <v>48</v>
      </c>
      <c r="N13" s="256" t="s">
        <v>49</v>
      </c>
      <c r="O13" s="256" t="s">
        <v>50</v>
      </c>
      <c r="P13" s="260" t="s">
        <v>51</v>
      </c>
    </row>
    <row r="14" spans="1:24" x14ac:dyDescent="0.2">
      <c r="A14" s="147">
        <v>1</v>
      </c>
      <c r="B14" s="167"/>
      <c r="C14" s="156" t="s">
        <v>159</v>
      </c>
      <c r="D14" s="165"/>
      <c r="E14" s="110"/>
      <c r="F14" s="139"/>
      <c r="G14" s="140"/>
      <c r="H14" s="140">
        <f>ROUND(F14*G14,2)</f>
        <v>0</v>
      </c>
      <c r="I14" s="140"/>
      <c r="J14" s="140"/>
      <c r="K14" s="141">
        <f>SUM(H14:J14)</f>
        <v>0</v>
      </c>
      <c r="L14" s="139">
        <f>ROUND(E14*F14,2)</f>
        <v>0</v>
      </c>
      <c r="M14" s="140">
        <f>ROUND(H14*E14,2)</f>
        <v>0</v>
      </c>
      <c r="N14" s="140">
        <f>ROUND(I14*E14,2)</f>
        <v>0</v>
      </c>
      <c r="O14" s="140">
        <f>ROUND(J14*E14,2)</f>
        <v>0</v>
      </c>
      <c r="P14" s="141">
        <f>SUM(M14:O14)</f>
        <v>0</v>
      </c>
      <c r="Q14" s="72"/>
      <c r="R14" s="72"/>
      <c r="S14" s="72"/>
      <c r="T14" s="72"/>
      <c r="U14" s="72"/>
      <c r="V14" s="72"/>
      <c r="W14" s="72"/>
      <c r="X14" s="72"/>
    </row>
    <row r="15" spans="1:24" ht="33.75" x14ac:dyDescent="0.2">
      <c r="A15" s="266">
        <v>2</v>
      </c>
      <c r="B15" s="446" t="s">
        <v>198</v>
      </c>
      <c r="C15" s="207" t="s">
        <v>276</v>
      </c>
      <c r="D15" s="124" t="s">
        <v>112</v>
      </c>
      <c r="E15" s="239">
        <v>1101.7</v>
      </c>
      <c r="F15" s="82"/>
      <c r="G15" s="176"/>
      <c r="H15" s="114">
        <f t="shared" ref="H15:H31" si="0">ROUND(F15*G15,2)</f>
        <v>0</v>
      </c>
      <c r="I15" s="83"/>
      <c r="J15" s="84"/>
      <c r="K15" s="106">
        <f t="shared" ref="K15:K31" si="1">SUM(H15:J15)</f>
        <v>0</v>
      </c>
      <c r="L15" s="117">
        <f t="shared" ref="L15:L31" si="2">ROUND(E15*F15,2)</f>
        <v>0</v>
      </c>
      <c r="M15" s="114">
        <f t="shared" ref="M15:M31" si="3">ROUND(H15*E15,2)</f>
        <v>0</v>
      </c>
      <c r="N15" s="114">
        <f t="shared" ref="N15:N31" si="4">ROUND(I15*E15,2)</f>
        <v>0</v>
      </c>
      <c r="O15" s="114">
        <f t="shared" ref="O15:O31" si="5">ROUND(J15*E15,2)</f>
        <v>0</v>
      </c>
      <c r="P15" s="115">
        <f t="shared" ref="P15:P31" si="6">SUM(M15:O15)</f>
        <v>0</v>
      </c>
      <c r="Q15" s="72"/>
      <c r="R15" s="72"/>
      <c r="S15" s="72"/>
      <c r="T15" s="72"/>
      <c r="U15" s="72"/>
      <c r="V15" s="72"/>
      <c r="W15" s="72"/>
      <c r="X15" s="72"/>
    </row>
    <row r="16" spans="1:24" ht="45" x14ac:dyDescent="0.2">
      <c r="A16" s="103">
        <v>3</v>
      </c>
      <c r="B16" s="458"/>
      <c r="C16" s="233" t="s">
        <v>325</v>
      </c>
      <c r="D16" s="124" t="s">
        <v>98</v>
      </c>
      <c r="E16" s="234">
        <v>31</v>
      </c>
      <c r="F16" s="209"/>
      <c r="G16" s="176"/>
      <c r="H16" s="114">
        <f t="shared" si="0"/>
        <v>0</v>
      </c>
      <c r="I16" s="208"/>
      <c r="J16" s="208"/>
      <c r="K16" s="106">
        <f t="shared" si="1"/>
        <v>0</v>
      </c>
      <c r="L16" s="117">
        <f t="shared" si="2"/>
        <v>0</v>
      </c>
      <c r="M16" s="114">
        <f t="shared" si="3"/>
        <v>0</v>
      </c>
      <c r="N16" s="114">
        <f t="shared" si="4"/>
        <v>0</v>
      </c>
      <c r="O16" s="114">
        <f t="shared" si="5"/>
        <v>0</v>
      </c>
      <c r="P16" s="115">
        <f t="shared" si="6"/>
        <v>0</v>
      </c>
      <c r="Q16" s="72"/>
      <c r="R16" s="72"/>
      <c r="S16" s="416"/>
      <c r="T16" s="416"/>
      <c r="U16" s="416"/>
      <c r="V16" s="416"/>
      <c r="W16" s="72"/>
      <c r="X16" s="72"/>
    </row>
    <row r="17" spans="1:24" ht="45" x14ac:dyDescent="0.2">
      <c r="A17" s="266">
        <v>4</v>
      </c>
      <c r="B17" s="458"/>
      <c r="C17" s="233" t="s">
        <v>326</v>
      </c>
      <c r="D17" s="124" t="s">
        <v>98</v>
      </c>
      <c r="E17" s="234">
        <v>12</v>
      </c>
      <c r="F17" s="209"/>
      <c r="G17" s="176"/>
      <c r="H17" s="114">
        <f t="shared" si="0"/>
        <v>0</v>
      </c>
      <c r="I17" s="208"/>
      <c r="J17" s="208"/>
      <c r="K17" s="106">
        <f t="shared" si="1"/>
        <v>0</v>
      </c>
      <c r="L17" s="117">
        <f t="shared" si="2"/>
        <v>0</v>
      </c>
      <c r="M17" s="114">
        <f t="shared" si="3"/>
        <v>0</v>
      </c>
      <c r="N17" s="114">
        <f t="shared" si="4"/>
        <v>0</v>
      </c>
      <c r="O17" s="114">
        <f t="shared" si="5"/>
        <v>0</v>
      </c>
      <c r="P17" s="115">
        <f t="shared" si="6"/>
        <v>0</v>
      </c>
      <c r="Q17" s="72"/>
      <c r="R17" s="72"/>
      <c r="S17" s="416"/>
      <c r="T17" s="416"/>
      <c r="U17" s="416"/>
      <c r="V17" s="72"/>
      <c r="W17" s="72"/>
      <c r="X17" s="72"/>
    </row>
    <row r="18" spans="1:24" ht="45" x14ac:dyDescent="0.2">
      <c r="A18" s="266">
        <v>5</v>
      </c>
      <c r="B18" s="458"/>
      <c r="C18" s="233" t="s">
        <v>327</v>
      </c>
      <c r="D18" s="240" t="s">
        <v>98</v>
      </c>
      <c r="E18" s="234">
        <v>1</v>
      </c>
      <c r="F18" s="209"/>
      <c r="G18" s="176"/>
      <c r="H18" s="114">
        <f t="shared" si="0"/>
        <v>0</v>
      </c>
      <c r="I18" s="208"/>
      <c r="J18" s="208"/>
      <c r="K18" s="106">
        <f t="shared" si="1"/>
        <v>0</v>
      </c>
      <c r="L18" s="117">
        <f t="shared" si="2"/>
        <v>0</v>
      </c>
      <c r="M18" s="114">
        <f t="shared" si="3"/>
        <v>0</v>
      </c>
      <c r="N18" s="114">
        <f t="shared" si="4"/>
        <v>0</v>
      </c>
      <c r="O18" s="114">
        <f t="shared" si="5"/>
        <v>0</v>
      </c>
      <c r="P18" s="115">
        <f t="shared" si="6"/>
        <v>0</v>
      </c>
      <c r="Q18" s="72"/>
      <c r="R18" s="72"/>
      <c r="S18" s="72"/>
      <c r="T18" s="72"/>
      <c r="U18" s="72"/>
      <c r="V18" s="72"/>
      <c r="W18" s="72"/>
      <c r="X18" s="72"/>
    </row>
    <row r="19" spans="1:24" ht="56.25" x14ac:dyDescent="0.2">
      <c r="A19" s="103">
        <v>6</v>
      </c>
      <c r="B19" s="458"/>
      <c r="C19" s="233" t="s">
        <v>328</v>
      </c>
      <c r="D19" s="124" t="s">
        <v>98</v>
      </c>
      <c r="E19" s="234">
        <v>12</v>
      </c>
      <c r="F19" s="209"/>
      <c r="G19" s="176"/>
      <c r="H19" s="114">
        <f t="shared" ref="H19" si="7">ROUND(F19*G19,2)</f>
        <v>0</v>
      </c>
      <c r="I19" s="208"/>
      <c r="J19" s="208"/>
      <c r="K19" s="106">
        <f t="shared" ref="K19" si="8">SUM(H19:J19)</f>
        <v>0</v>
      </c>
      <c r="L19" s="117">
        <f t="shared" ref="L19" si="9">ROUND(E19*F19,2)</f>
        <v>0</v>
      </c>
      <c r="M19" s="114">
        <f t="shared" ref="M19" si="10">ROUND(H19*E19,2)</f>
        <v>0</v>
      </c>
      <c r="N19" s="114">
        <f t="shared" ref="N19" si="11">ROUND(I19*E19,2)</f>
        <v>0</v>
      </c>
      <c r="O19" s="114">
        <f t="shared" ref="O19" si="12">ROUND(J19*E19,2)</f>
        <v>0</v>
      </c>
      <c r="P19" s="115">
        <f t="shared" ref="P19" si="13">SUM(M19:O19)</f>
        <v>0</v>
      </c>
      <c r="Q19" s="72"/>
      <c r="R19" s="72"/>
      <c r="S19" s="85"/>
      <c r="T19" s="85"/>
      <c r="U19" s="85"/>
      <c r="V19" s="72"/>
      <c r="W19" s="72"/>
      <c r="X19" s="72"/>
    </row>
    <row r="20" spans="1:24" ht="22.5" x14ac:dyDescent="0.2">
      <c r="A20" s="266">
        <v>7</v>
      </c>
      <c r="B20" s="458"/>
      <c r="C20" s="166" t="s">
        <v>284</v>
      </c>
      <c r="D20" s="124" t="s">
        <v>98</v>
      </c>
      <c r="E20" s="234">
        <v>167</v>
      </c>
      <c r="F20" s="209"/>
      <c r="G20" s="176"/>
      <c r="H20" s="114">
        <f t="shared" si="0"/>
        <v>0</v>
      </c>
      <c r="I20" s="208"/>
      <c r="J20" s="208"/>
      <c r="K20" s="106">
        <f t="shared" si="1"/>
        <v>0</v>
      </c>
      <c r="L20" s="117">
        <f t="shared" si="2"/>
        <v>0</v>
      </c>
      <c r="M20" s="114">
        <f t="shared" si="3"/>
        <v>0</v>
      </c>
      <c r="N20" s="114">
        <f t="shared" si="4"/>
        <v>0</v>
      </c>
      <c r="O20" s="114">
        <f t="shared" si="5"/>
        <v>0</v>
      </c>
      <c r="P20" s="115">
        <f t="shared" si="6"/>
        <v>0</v>
      </c>
      <c r="Q20" s="72"/>
      <c r="R20" s="72"/>
      <c r="S20" s="72"/>
      <c r="T20" s="416"/>
      <c r="U20" s="416"/>
      <c r="V20" s="416"/>
      <c r="W20" s="72"/>
      <c r="X20" s="72"/>
    </row>
    <row r="21" spans="1:24" x14ac:dyDescent="0.2">
      <c r="A21" s="266">
        <v>8</v>
      </c>
      <c r="B21" s="104"/>
      <c r="C21" s="210" t="s">
        <v>160</v>
      </c>
      <c r="D21" s="142"/>
      <c r="E21" s="111"/>
      <c r="F21" s="117"/>
      <c r="G21" s="114"/>
      <c r="H21" s="114">
        <f t="shared" si="0"/>
        <v>0</v>
      </c>
      <c r="I21" s="114"/>
      <c r="J21" s="114"/>
      <c r="K21" s="106">
        <f t="shared" si="1"/>
        <v>0</v>
      </c>
      <c r="L21" s="117">
        <f t="shared" si="2"/>
        <v>0</v>
      </c>
      <c r="M21" s="114">
        <f t="shared" si="3"/>
        <v>0</v>
      </c>
      <c r="N21" s="114">
        <f t="shared" si="4"/>
        <v>0</v>
      </c>
      <c r="O21" s="114">
        <f t="shared" si="5"/>
        <v>0</v>
      </c>
      <c r="P21" s="115">
        <f t="shared" si="6"/>
        <v>0</v>
      </c>
      <c r="Q21" s="72"/>
      <c r="R21" s="72"/>
      <c r="S21" s="72"/>
      <c r="T21" s="72"/>
      <c r="U21" s="72"/>
      <c r="V21" s="72"/>
      <c r="W21" s="72"/>
      <c r="X21" s="72"/>
    </row>
    <row r="22" spans="1:24" ht="45" x14ac:dyDescent="0.2">
      <c r="A22" s="103">
        <v>9</v>
      </c>
      <c r="B22" s="458" t="str">
        <f>B15</f>
        <v>13-00000</v>
      </c>
      <c r="C22" s="233" t="s">
        <v>274</v>
      </c>
      <c r="D22" s="124" t="s">
        <v>98</v>
      </c>
      <c r="E22" s="241">
        <v>3</v>
      </c>
      <c r="F22" s="209"/>
      <c r="G22" s="176"/>
      <c r="H22" s="114">
        <f t="shared" si="0"/>
        <v>0</v>
      </c>
      <c r="I22" s="208"/>
      <c r="J22" s="208"/>
      <c r="K22" s="106">
        <f t="shared" si="1"/>
        <v>0</v>
      </c>
      <c r="L22" s="117">
        <f t="shared" si="2"/>
        <v>0</v>
      </c>
      <c r="M22" s="114">
        <f t="shared" si="3"/>
        <v>0</v>
      </c>
      <c r="N22" s="114">
        <f t="shared" si="4"/>
        <v>0</v>
      </c>
      <c r="O22" s="114">
        <f t="shared" si="5"/>
        <v>0</v>
      </c>
      <c r="P22" s="115">
        <f t="shared" si="6"/>
        <v>0</v>
      </c>
      <c r="Q22" s="72"/>
      <c r="R22" s="72"/>
      <c r="S22" s="72"/>
      <c r="T22" s="72"/>
      <c r="U22" s="72"/>
      <c r="V22" s="72"/>
      <c r="W22" s="72"/>
      <c r="X22" s="72"/>
    </row>
    <row r="23" spans="1:24" ht="45" x14ac:dyDescent="0.2">
      <c r="A23" s="266">
        <v>10</v>
      </c>
      <c r="B23" s="458"/>
      <c r="C23" s="207" t="s">
        <v>275</v>
      </c>
      <c r="D23" s="124" t="s">
        <v>98</v>
      </c>
      <c r="E23" s="242">
        <v>3</v>
      </c>
      <c r="F23" s="209"/>
      <c r="G23" s="176"/>
      <c r="H23" s="114">
        <f t="shared" si="0"/>
        <v>0</v>
      </c>
      <c r="I23" s="208"/>
      <c r="J23" s="208"/>
      <c r="K23" s="106">
        <f t="shared" si="1"/>
        <v>0</v>
      </c>
      <c r="L23" s="117">
        <f t="shared" si="2"/>
        <v>0</v>
      </c>
      <c r="M23" s="114">
        <f t="shared" si="3"/>
        <v>0</v>
      </c>
      <c r="N23" s="114">
        <f t="shared" si="4"/>
        <v>0</v>
      </c>
      <c r="O23" s="114">
        <f t="shared" si="5"/>
        <v>0</v>
      </c>
      <c r="P23" s="115">
        <f t="shared" si="6"/>
        <v>0</v>
      </c>
      <c r="Q23" s="72"/>
      <c r="R23" s="72"/>
      <c r="S23" s="72"/>
      <c r="T23" s="72"/>
      <c r="U23" s="72"/>
      <c r="V23" s="72"/>
      <c r="W23" s="72"/>
      <c r="X23" s="72"/>
    </row>
    <row r="24" spans="1:24" x14ac:dyDescent="0.2">
      <c r="A24" s="266">
        <v>11</v>
      </c>
      <c r="B24" s="129"/>
      <c r="C24" s="211" t="s">
        <v>161</v>
      </c>
      <c r="D24" s="125"/>
      <c r="E24" s="116"/>
      <c r="F24" s="117"/>
      <c r="G24" s="114"/>
      <c r="H24" s="114">
        <f t="shared" si="0"/>
        <v>0</v>
      </c>
      <c r="I24" s="114"/>
      <c r="J24" s="114"/>
      <c r="K24" s="106">
        <f t="shared" si="1"/>
        <v>0</v>
      </c>
      <c r="L24" s="117">
        <f t="shared" si="2"/>
        <v>0</v>
      </c>
      <c r="M24" s="114">
        <f t="shared" si="3"/>
        <v>0</v>
      </c>
      <c r="N24" s="114">
        <f t="shared" si="4"/>
        <v>0</v>
      </c>
      <c r="O24" s="114">
        <f t="shared" si="5"/>
        <v>0</v>
      </c>
      <c r="P24" s="115">
        <f t="shared" si="6"/>
        <v>0</v>
      </c>
      <c r="Q24" s="72"/>
      <c r="R24" s="72"/>
      <c r="S24" s="72"/>
      <c r="T24" s="72"/>
      <c r="U24" s="72"/>
      <c r="V24" s="72"/>
      <c r="W24" s="72"/>
      <c r="X24" s="72"/>
    </row>
    <row r="25" spans="1:24" ht="22.5" x14ac:dyDescent="0.2">
      <c r="A25" s="103">
        <v>12</v>
      </c>
      <c r="B25" s="446" t="str">
        <f>B22</f>
        <v>13-00000</v>
      </c>
      <c r="C25" s="166" t="s">
        <v>162</v>
      </c>
      <c r="D25" s="125" t="s">
        <v>112</v>
      </c>
      <c r="E25" s="237">
        <v>358.82</v>
      </c>
      <c r="F25" s="209"/>
      <c r="G25" s="176"/>
      <c r="H25" s="114">
        <f t="shared" si="0"/>
        <v>0</v>
      </c>
      <c r="I25" s="208"/>
      <c r="J25" s="208"/>
      <c r="K25" s="106">
        <f t="shared" si="1"/>
        <v>0</v>
      </c>
      <c r="L25" s="117">
        <f t="shared" si="2"/>
        <v>0</v>
      </c>
      <c r="M25" s="114">
        <f t="shared" si="3"/>
        <v>0</v>
      </c>
      <c r="N25" s="114">
        <f t="shared" si="4"/>
        <v>0</v>
      </c>
      <c r="O25" s="114">
        <f t="shared" si="5"/>
        <v>0</v>
      </c>
      <c r="P25" s="115">
        <f t="shared" si="6"/>
        <v>0</v>
      </c>
      <c r="Q25" s="72"/>
      <c r="R25" s="72"/>
      <c r="S25" s="72"/>
      <c r="T25" s="72"/>
      <c r="U25" s="72"/>
      <c r="V25" s="72"/>
      <c r="W25" s="72"/>
      <c r="X25" s="72"/>
    </row>
    <row r="26" spans="1:24" ht="45" x14ac:dyDescent="0.2">
      <c r="A26" s="266">
        <v>13</v>
      </c>
      <c r="B26" s="458"/>
      <c r="C26" s="166" t="s">
        <v>230</v>
      </c>
      <c r="D26" s="125" t="s">
        <v>86</v>
      </c>
      <c r="E26" s="237">
        <v>12</v>
      </c>
      <c r="F26" s="209"/>
      <c r="G26" s="176"/>
      <c r="H26" s="114">
        <f t="shared" si="0"/>
        <v>0</v>
      </c>
      <c r="I26" s="208"/>
      <c r="J26" s="208"/>
      <c r="K26" s="106">
        <f t="shared" si="1"/>
        <v>0</v>
      </c>
      <c r="L26" s="117">
        <f t="shared" si="2"/>
        <v>0</v>
      </c>
      <c r="M26" s="114">
        <f t="shared" si="3"/>
        <v>0</v>
      </c>
      <c r="N26" s="114">
        <f t="shared" si="4"/>
        <v>0</v>
      </c>
      <c r="O26" s="114">
        <f t="shared" si="5"/>
        <v>0</v>
      </c>
      <c r="P26" s="115">
        <f t="shared" si="6"/>
        <v>0</v>
      </c>
      <c r="Q26" s="72"/>
      <c r="R26" s="72"/>
      <c r="S26" s="72"/>
      <c r="T26" s="72"/>
      <c r="U26" s="72"/>
      <c r="V26" s="72"/>
      <c r="W26" s="72"/>
      <c r="X26" s="72"/>
    </row>
    <row r="27" spans="1:24" s="72" customFormat="1" ht="45" x14ac:dyDescent="0.2">
      <c r="A27" s="350">
        <v>14</v>
      </c>
      <c r="B27" s="458"/>
      <c r="C27" s="236" t="s">
        <v>164</v>
      </c>
      <c r="D27" s="125" t="s">
        <v>86</v>
      </c>
      <c r="E27" s="237">
        <v>44</v>
      </c>
      <c r="F27" s="351"/>
      <c r="G27" s="196"/>
      <c r="H27" s="352">
        <f t="shared" si="0"/>
        <v>0</v>
      </c>
      <c r="I27" s="353"/>
      <c r="J27" s="353"/>
      <c r="K27" s="354">
        <f t="shared" si="1"/>
        <v>0</v>
      </c>
      <c r="L27" s="355">
        <f t="shared" si="2"/>
        <v>0</v>
      </c>
      <c r="M27" s="352">
        <f t="shared" si="3"/>
        <v>0</v>
      </c>
      <c r="N27" s="352">
        <f t="shared" si="4"/>
        <v>0</v>
      </c>
      <c r="O27" s="352">
        <f t="shared" si="5"/>
        <v>0</v>
      </c>
      <c r="P27" s="356">
        <f t="shared" si="6"/>
        <v>0</v>
      </c>
      <c r="S27" s="416"/>
      <c r="T27" s="416"/>
      <c r="U27" s="416"/>
    </row>
    <row r="28" spans="1:24" x14ac:dyDescent="0.2">
      <c r="A28" s="103">
        <v>15</v>
      </c>
      <c r="B28" s="129"/>
      <c r="C28" s="212" t="s">
        <v>163</v>
      </c>
      <c r="D28" s="125"/>
      <c r="E28" s="116"/>
      <c r="F28" s="117"/>
      <c r="G28" s="114"/>
      <c r="H28" s="114">
        <f t="shared" si="0"/>
        <v>0</v>
      </c>
      <c r="I28" s="114"/>
      <c r="J28" s="114"/>
      <c r="K28" s="106">
        <f t="shared" si="1"/>
        <v>0</v>
      </c>
      <c r="L28" s="117">
        <f t="shared" si="2"/>
        <v>0</v>
      </c>
      <c r="M28" s="114">
        <f t="shared" si="3"/>
        <v>0</v>
      </c>
      <c r="N28" s="114">
        <f t="shared" si="4"/>
        <v>0</v>
      </c>
      <c r="O28" s="114">
        <f t="shared" si="5"/>
        <v>0</v>
      </c>
      <c r="P28" s="115">
        <f t="shared" si="6"/>
        <v>0</v>
      </c>
      <c r="Q28" s="72"/>
      <c r="R28" s="72"/>
      <c r="S28" s="72"/>
      <c r="T28" s="72"/>
      <c r="U28" s="72"/>
      <c r="V28" s="72"/>
      <c r="W28" s="72"/>
      <c r="X28" s="72"/>
    </row>
    <row r="29" spans="1:24" ht="22.5" x14ac:dyDescent="0.2">
      <c r="A29" s="266">
        <v>16</v>
      </c>
      <c r="B29" s="446" t="str">
        <f>B25</f>
        <v>13-00000</v>
      </c>
      <c r="C29" s="236" t="s">
        <v>285</v>
      </c>
      <c r="D29" s="143" t="s">
        <v>98</v>
      </c>
      <c r="E29" s="157">
        <v>7</v>
      </c>
      <c r="F29" s="209"/>
      <c r="G29" s="176"/>
      <c r="H29" s="114">
        <f t="shared" si="0"/>
        <v>0</v>
      </c>
      <c r="I29" s="208"/>
      <c r="J29" s="208"/>
      <c r="K29" s="106">
        <f t="shared" si="1"/>
        <v>0</v>
      </c>
      <c r="L29" s="117">
        <f t="shared" si="2"/>
        <v>0</v>
      </c>
      <c r="M29" s="114">
        <f t="shared" si="3"/>
        <v>0</v>
      </c>
      <c r="N29" s="114">
        <f t="shared" si="4"/>
        <v>0</v>
      </c>
      <c r="O29" s="114">
        <f t="shared" si="5"/>
        <v>0</v>
      </c>
      <c r="P29" s="115">
        <f t="shared" si="6"/>
        <v>0</v>
      </c>
      <c r="Q29" s="72"/>
      <c r="R29" s="72"/>
      <c r="S29" s="72"/>
      <c r="T29" s="416"/>
      <c r="U29" s="416"/>
      <c r="V29" s="416"/>
      <c r="W29" s="72"/>
      <c r="X29" s="72"/>
    </row>
    <row r="30" spans="1:24" ht="33.75" x14ac:dyDescent="0.2">
      <c r="A30" s="266">
        <v>17</v>
      </c>
      <c r="B30" s="458"/>
      <c r="C30" s="236" t="s">
        <v>286</v>
      </c>
      <c r="D30" s="143" t="s">
        <v>98</v>
      </c>
      <c r="E30" s="157">
        <v>55</v>
      </c>
      <c r="F30" s="209"/>
      <c r="G30" s="176"/>
      <c r="H30" s="114">
        <f t="shared" si="0"/>
        <v>0</v>
      </c>
      <c r="I30" s="208"/>
      <c r="J30" s="208"/>
      <c r="K30" s="106">
        <f t="shared" si="1"/>
        <v>0</v>
      </c>
      <c r="L30" s="117">
        <f t="shared" si="2"/>
        <v>0</v>
      </c>
      <c r="M30" s="114">
        <f t="shared" si="3"/>
        <v>0</v>
      </c>
      <c r="N30" s="114">
        <f t="shared" si="4"/>
        <v>0</v>
      </c>
      <c r="O30" s="114">
        <f t="shared" si="5"/>
        <v>0</v>
      </c>
      <c r="P30" s="115">
        <f t="shared" si="6"/>
        <v>0</v>
      </c>
      <c r="Q30" s="72"/>
      <c r="R30" s="72"/>
      <c r="S30" s="72"/>
      <c r="T30" s="72"/>
      <c r="U30" s="72"/>
      <c r="V30" s="72"/>
      <c r="W30" s="72"/>
      <c r="X30" s="72"/>
    </row>
    <row r="31" spans="1:24" ht="34.5" thickBot="1" x14ac:dyDescent="0.25">
      <c r="A31" s="103">
        <v>18</v>
      </c>
      <c r="B31" s="458"/>
      <c r="C31" s="236" t="s">
        <v>287</v>
      </c>
      <c r="D31" s="143" t="s">
        <v>98</v>
      </c>
      <c r="E31" s="157">
        <v>29</v>
      </c>
      <c r="F31" s="209"/>
      <c r="G31" s="176"/>
      <c r="H31" s="114">
        <f t="shared" si="0"/>
        <v>0</v>
      </c>
      <c r="I31" s="208"/>
      <c r="J31" s="208"/>
      <c r="K31" s="106">
        <f t="shared" si="1"/>
        <v>0</v>
      </c>
      <c r="L31" s="117">
        <f t="shared" si="2"/>
        <v>0</v>
      </c>
      <c r="M31" s="114">
        <f t="shared" si="3"/>
        <v>0</v>
      </c>
      <c r="N31" s="114">
        <f t="shared" si="4"/>
        <v>0</v>
      </c>
      <c r="O31" s="114">
        <f t="shared" si="5"/>
        <v>0</v>
      </c>
      <c r="P31" s="115">
        <f t="shared" si="6"/>
        <v>0</v>
      </c>
      <c r="Q31" s="72"/>
      <c r="R31" s="72"/>
      <c r="S31" s="72"/>
      <c r="T31" s="72"/>
      <c r="U31" s="72"/>
      <c r="V31" s="72"/>
      <c r="W31" s="72"/>
      <c r="X31" s="72"/>
    </row>
    <row r="32" spans="1:24" ht="12" thickBot="1" x14ac:dyDescent="0.25">
      <c r="A32" s="455" t="s">
        <v>383</v>
      </c>
      <c r="B32" s="456"/>
      <c r="C32" s="456"/>
      <c r="D32" s="456"/>
      <c r="E32" s="456"/>
      <c r="F32" s="456"/>
      <c r="G32" s="456"/>
      <c r="H32" s="456"/>
      <c r="I32" s="456"/>
      <c r="J32" s="456"/>
      <c r="K32" s="457"/>
      <c r="L32" s="118">
        <f>SUM(L14:L31)</f>
        <v>0</v>
      </c>
      <c r="M32" s="119">
        <f>SUM(M14:M31)</f>
        <v>0</v>
      </c>
      <c r="N32" s="119">
        <f>SUM(N14:N31)</f>
        <v>0</v>
      </c>
      <c r="O32" s="119">
        <f>SUM(O14:O31)</f>
        <v>0</v>
      </c>
      <c r="P32" s="120">
        <f>SUM(P14:P31)</f>
        <v>0</v>
      </c>
      <c r="Q32" s="72"/>
      <c r="R32" s="72"/>
      <c r="S32" s="72"/>
      <c r="T32" s="72"/>
      <c r="U32" s="72"/>
      <c r="V32" s="72"/>
      <c r="W32" s="72"/>
      <c r="X32" s="72"/>
    </row>
    <row r="33" spans="1:24" x14ac:dyDescent="0.2">
      <c r="A33" s="16"/>
      <c r="B33" s="16"/>
      <c r="C33" s="16"/>
      <c r="D33" s="16"/>
      <c r="E33" s="16"/>
      <c r="F33" s="16"/>
      <c r="G33" s="16"/>
      <c r="H33" s="16"/>
      <c r="I33" s="16"/>
      <c r="J33" s="16"/>
      <c r="K33" s="16"/>
      <c r="L33" s="16"/>
      <c r="M33" s="16"/>
      <c r="N33" s="16"/>
      <c r="O33" s="16"/>
      <c r="P33" s="16"/>
      <c r="Q33" s="72"/>
      <c r="R33" s="72"/>
      <c r="S33" s="72"/>
      <c r="T33" s="72"/>
      <c r="U33" s="72"/>
      <c r="V33" s="72"/>
      <c r="W33" s="72"/>
      <c r="X33" s="72"/>
    </row>
    <row r="34" spans="1:24" x14ac:dyDescent="0.2">
      <c r="A34" s="16"/>
      <c r="B34" s="16"/>
      <c r="C34" s="16"/>
      <c r="D34" s="16"/>
      <c r="E34" s="16"/>
      <c r="F34" s="16"/>
      <c r="G34" s="16"/>
      <c r="H34" s="16"/>
      <c r="I34" s="16"/>
      <c r="J34" s="16"/>
      <c r="K34" s="16"/>
      <c r="L34" s="16"/>
      <c r="M34" s="16"/>
      <c r="N34" s="16"/>
      <c r="O34" s="16"/>
      <c r="P34" s="16"/>
      <c r="Q34" s="72"/>
      <c r="R34" s="72"/>
      <c r="S34" s="72"/>
      <c r="T34" s="72"/>
      <c r="U34" s="72"/>
      <c r="V34" s="72"/>
      <c r="W34" s="72"/>
      <c r="X34" s="72"/>
    </row>
    <row r="35" spans="1:24" x14ac:dyDescent="0.2">
      <c r="A35" s="1" t="s">
        <v>14</v>
      </c>
      <c r="B35" s="16"/>
      <c r="C35" s="419">
        <f>'Kops a'!C37:H37</f>
        <v>0</v>
      </c>
      <c r="D35" s="419"/>
      <c r="E35" s="419"/>
      <c r="F35" s="419"/>
      <c r="G35" s="419"/>
      <c r="H35" s="419"/>
      <c r="I35" s="16"/>
      <c r="J35" s="16"/>
      <c r="K35" s="16"/>
      <c r="L35" s="16"/>
      <c r="M35" s="16"/>
      <c r="N35" s="16"/>
      <c r="O35" s="16"/>
      <c r="P35" s="16"/>
    </row>
    <row r="36" spans="1:24" x14ac:dyDescent="0.2">
      <c r="A36" s="16"/>
      <c r="B36" s="16"/>
      <c r="C36" s="369" t="s">
        <v>15</v>
      </c>
      <c r="D36" s="369"/>
      <c r="E36" s="369"/>
      <c r="F36" s="369"/>
      <c r="G36" s="369"/>
      <c r="H36" s="369"/>
      <c r="I36" s="16"/>
      <c r="J36" s="16"/>
      <c r="K36" s="16"/>
      <c r="L36" s="16"/>
      <c r="M36" s="16"/>
      <c r="N36" s="16"/>
      <c r="O36" s="16"/>
      <c r="P36" s="16"/>
    </row>
    <row r="37" spans="1:24" x14ac:dyDescent="0.2">
      <c r="A37" s="16"/>
      <c r="B37" s="16"/>
      <c r="C37" s="16"/>
      <c r="D37" s="16"/>
      <c r="E37" s="16"/>
      <c r="F37" s="16"/>
      <c r="G37" s="16"/>
      <c r="H37" s="16"/>
      <c r="I37" s="16"/>
      <c r="J37" s="16"/>
      <c r="K37" s="16"/>
      <c r="L37" s="16"/>
      <c r="M37" s="16"/>
      <c r="N37" s="16"/>
      <c r="O37" s="16"/>
      <c r="P37" s="16"/>
    </row>
    <row r="38" spans="1:24" x14ac:dyDescent="0.2">
      <c r="A38" s="64" t="str">
        <f>'Kops a'!A40</f>
        <v>Tāme sastādīta __ . gada__.__________</v>
      </c>
      <c r="B38" s="65"/>
      <c r="C38" s="65"/>
      <c r="D38" s="65"/>
      <c r="E38" s="16"/>
      <c r="F38" s="16"/>
      <c r="G38" s="16"/>
      <c r="H38" s="16"/>
      <c r="I38" s="16"/>
      <c r="J38" s="16"/>
      <c r="K38" s="16"/>
      <c r="L38" s="16"/>
      <c r="M38" s="16"/>
      <c r="N38" s="16"/>
      <c r="O38" s="16"/>
      <c r="P38" s="16"/>
    </row>
    <row r="39" spans="1:24" x14ac:dyDescent="0.2">
      <c r="A39" s="16"/>
      <c r="B39" s="16"/>
      <c r="C39" s="16"/>
      <c r="D39" s="16"/>
      <c r="E39" s="16"/>
      <c r="F39" s="16"/>
      <c r="G39" s="16"/>
      <c r="H39" s="16"/>
      <c r="I39" s="16"/>
      <c r="J39" s="16"/>
      <c r="K39" s="16"/>
      <c r="L39" s="16"/>
      <c r="M39" s="16"/>
      <c r="N39" s="16"/>
      <c r="O39" s="16"/>
      <c r="P39" s="16"/>
    </row>
    <row r="40" spans="1:24" x14ac:dyDescent="0.2">
      <c r="A40" s="1" t="s">
        <v>37</v>
      </c>
      <c r="B40" s="16"/>
      <c r="C40" s="419">
        <f>'Kops a'!C42:H42</f>
        <v>0</v>
      </c>
      <c r="D40" s="419"/>
      <c r="E40" s="419"/>
      <c r="F40" s="419"/>
      <c r="G40" s="419"/>
      <c r="H40" s="419"/>
      <c r="I40" s="16"/>
      <c r="J40" s="16"/>
      <c r="K40" s="16"/>
      <c r="L40" s="16"/>
      <c r="M40" s="16"/>
      <c r="N40" s="16"/>
      <c r="O40" s="16"/>
      <c r="P40" s="16"/>
    </row>
    <row r="41" spans="1:24" x14ac:dyDescent="0.2">
      <c r="A41" s="16"/>
      <c r="B41" s="16"/>
      <c r="C41" s="369" t="s">
        <v>15</v>
      </c>
      <c r="D41" s="369"/>
      <c r="E41" s="369"/>
      <c r="F41" s="369"/>
      <c r="G41" s="369"/>
      <c r="H41" s="369"/>
      <c r="I41" s="16"/>
      <c r="J41" s="16"/>
      <c r="K41" s="16"/>
      <c r="L41" s="16"/>
      <c r="M41" s="16"/>
      <c r="N41" s="16"/>
      <c r="O41" s="16"/>
      <c r="P41" s="16"/>
    </row>
    <row r="42" spans="1:24" x14ac:dyDescent="0.2">
      <c r="A42" s="16"/>
      <c r="B42" s="16"/>
      <c r="C42" s="16"/>
      <c r="D42" s="16"/>
      <c r="E42" s="16"/>
      <c r="F42" s="16"/>
      <c r="G42" s="16"/>
      <c r="H42" s="16"/>
      <c r="I42" s="16"/>
      <c r="J42" s="16"/>
      <c r="K42" s="16"/>
      <c r="L42" s="16"/>
      <c r="M42" s="16"/>
      <c r="N42" s="16"/>
      <c r="O42" s="16"/>
      <c r="P42" s="16"/>
    </row>
    <row r="43" spans="1:24" x14ac:dyDescent="0.2">
      <c r="A43" s="64" t="s">
        <v>54</v>
      </c>
      <c r="B43" s="65"/>
      <c r="C43" s="69">
        <f>'Kops a'!C45</f>
        <v>0</v>
      </c>
      <c r="D43" s="42"/>
      <c r="E43" s="16"/>
      <c r="F43" s="16"/>
      <c r="G43" s="16"/>
      <c r="H43" s="16"/>
      <c r="I43" s="16"/>
      <c r="J43" s="16"/>
      <c r="K43" s="16"/>
      <c r="L43" s="16"/>
      <c r="M43" s="16"/>
      <c r="N43" s="16"/>
      <c r="O43" s="16"/>
      <c r="P43" s="16"/>
    </row>
    <row r="44" spans="1:24" x14ac:dyDescent="0.2">
      <c r="A44" s="16"/>
      <c r="B44" s="16"/>
      <c r="C44" s="16"/>
      <c r="D44" s="16"/>
      <c r="E44" s="16"/>
      <c r="F44" s="16"/>
      <c r="G44" s="16"/>
      <c r="H44" s="16"/>
      <c r="I44" s="16"/>
      <c r="J44" s="16"/>
      <c r="K44" s="16"/>
      <c r="L44" s="16"/>
      <c r="M44" s="16"/>
      <c r="N44" s="16"/>
      <c r="O44" s="16"/>
      <c r="P44" s="16"/>
    </row>
  </sheetData>
  <mergeCells count="31">
    <mergeCell ref="C12:C13"/>
    <mergeCell ref="D12:D13"/>
    <mergeCell ref="E12:E13"/>
    <mergeCell ref="C2:I2"/>
    <mergeCell ref="C3:I3"/>
    <mergeCell ref="D5:L5"/>
    <mergeCell ref="D6:L6"/>
    <mergeCell ref="D7:L7"/>
    <mergeCell ref="C4:I4"/>
    <mergeCell ref="D8:L8"/>
    <mergeCell ref="F12:K12"/>
    <mergeCell ref="A9:F9"/>
    <mergeCell ref="S16:V16"/>
    <mergeCell ref="S17:U17"/>
    <mergeCell ref="T20:V20"/>
    <mergeCell ref="T29:V29"/>
    <mergeCell ref="N9:O9"/>
    <mergeCell ref="L12:P12"/>
    <mergeCell ref="J9:M9"/>
    <mergeCell ref="S27:U27"/>
    <mergeCell ref="B25:B27"/>
    <mergeCell ref="B29:B31"/>
    <mergeCell ref="B15:B20"/>
    <mergeCell ref="B22:B23"/>
    <mergeCell ref="A12:A13"/>
    <mergeCell ref="B12:B13"/>
    <mergeCell ref="C41:H41"/>
    <mergeCell ref="A32:K32"/>
    <mergeCell ref="C35:H35"/>
    <mergeCell ref="C36:H36"/>
    <mergeCell ref="C40:H40"/>
  </mergeCells>
  <conditionalFormatting sqref="B28:B29 I24:J24 D24:G24 B24:B25 B15 I21:J21 D28:G28 I28:J28 D25:E27 D29:E31 B21:G21 A16 D16:E16 C17:E17 C20:E20 E18 D22:E23 A19 A22 A25 A28 C22:C31 A31">
    <cfRule type="cellIs" dxfId="652" priority="150" operator="equal">
      <formula>0</formula>
    </cfRule>
  </conditionalFormatting>
  <conditionalFormatting sqref="N9:O9 H14:H18 K14:P18 K20:P31 H20:H31">
    <cfRule type="cellIs" dxfId="651" priority="149" operator="equal">
      <formula>0</formula>
    </cfRule>
  </conditionalFormatting>
  <conditionalFormatting sqref="A9:F9">
    <cfRule type="containsText" dxfId="650" priority="14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649" priority="146" operator="equal">
      <formula>0</formula>
    </cfRule>
  </conditionalFormatting>
  <conditionalFormatting sqref="O10">
    <cfRule type="cellIs" dxfId="648" priority="145" operator="equal">
      <formula>"20__. gada __. _________"</formula>
    </cfRule>
  </conditionalFormatting>
  <conditionalFormatting sqref="A32:K32">
    <cfRule type="containsText" dxfId="647" priority="144" operator="containsText" text="Tiešās izmaksas kopā, t. sk. darba devēja sociālais nodoklis __.__% ">
      <formula>NOT(ISERROR(SEARCH("Tiešās izmaksas kopā, t. sk. darba devēja sociālais nodoklis __.__% ",A32)))</formula>
    </cfRule>
  </conditionalFormatting>
  <conditionalFormatting sqref="L32:P32">
    <cfRule type="cellIs" dxfId="646" priority="139" operator="equal">
      <formula>0</formula>
    </cfRule>
  </conditionalFormatting>
  <conditionalFormatting sqref="C4:I4">
    <cfRule type="cellIs" dxfId="645" priority="138" operator="equal">
      <formula>0</formula>
    </cfRule>
  </conditionalFormatting>
  <conditionalFormatting sqref="C16">
    <cfRule type="cellIs" dxfId="644" priority="137" operator="equal">
      <formula>0</formula>
    </cfRule>
  </conditionalFormatting>
  <conditionalFormatting sqref="D5:L8">
    <cfRule type="cellIs" dxfId="643" priority="135" operator="equal">
      <formula>0</formula>
    </cfRule>
  </conditionalFormatting>
  <conditionalFormatting sqref="A14:B14 D14:G14 A15 A17:A18 A20:A21 A23:A24 A26:A27 A29:A30">
    <cfRule type="cellIs" dxfId="642" priority="134" operator="equal">
      <formula>0</formula>
    </cfRule>
  </conditionalFormatting>
  <conditionalFormatting sqref="C14">
    <cfRule type="cellIs" dxfId="641" priority="133" operator="equal">
      <formula>0</formula>
    </cfRule>
  </conditionalFormatting>
  <conditionalFormatting sqref="I14:J14">
    <cfRule type="cellIs" dxfId="640" priority="132" operator="equal">
      <formula>0</formula>
    </cfRule>
  </conditionalFormatting>
  <conditionalFormatting sqref="P10">
    <cfRule type="cellIs" dxfId="639" priority="131" operator="equal">
      <formula>"20__. gada __. _________"</formula>
    </cfRule>
  </conditionalFormatting>
  <conditionalFormatting sqref="C40:H40">
    <cfRule type="cellIs" dxfId="638" priority="128" operator="equal">
      <formula>0</formula>
    </cfRule>
  </conditionalFormatting>
  <conditionalFormatting sqref="C35:H35">
    <cfRule type="cellIs" dxfId="637" priority="127" operator="equal">
      <formula>0</formula>
    </cfRule>
  </conditionalFormatting>
  <conditionalFormatting sqref="C40:H40 C43 C35:H35">
    <cfRule type="cellIs" dxfId="636" priority="126" operator="equal">
      <formula>0</formula>
    </cfRule>
  </conditionalFormatting>
  <conditionalFormatting sqref="D1">
    <cfRule type="cellIs" dxfId="635" priority="125" operator="equal">
      <formula>0</formula>
    </cfRule>
  </conditionalFormatting>
  <conditionalFormatting sqref="D15">
    <cfRule type="cellIs" dxfId="634" priority="97" operator="equal">
      <formula>0</formula>
    </cfRule>
  </conditionalFormatting>
  <conditionalFormatting sqref="C15">
    <cfRule type="cellIs" dxfId="633" priority="98" operator="equal">
      <formula>0</formula>
    </cfRule>
  </conditionalFormatting>
  <conditionalFormatting sqref="E15">
    <cfRule type="cellIs" dxfId="632" priority="96" operator="equal">
      <formula>0</formula>
    </cfRule>
  </conditionalFormatting>
  <conditionalFormatting sqref="F15 I15:J15">
    <cfRule type="cellIs" dxfId="631" priority="81" operator="equal">
      <formula>0</formula>
    </cfRule>
  </conditionalFormatting>
  <conditionalFormatting sqref="I16:J16 F16">
    <cfRule type="cellIs" dxfId="630" priority="78" operator="equal">
      <formula>0</formula>
    </cfRule>
  </conditionalFormatting>
  <conditionalFormatting sqref="I17:J17 F17">
    <cfRule type="cellIs" dxfId="629" priority="75" operator="equal">
      <formula>0</formula>
    </cfRule>
  </conditionalFormatting>
  <conditionalFormatting sqref="F18 I18:J18">
    <cfRule type="cellIs" dxfId="628" priority="66" operator="equal">
      <formula>0</formula>
    </cfRule>
  </conditionalFormatting>
  <conditionalFormatting sqref="I20:J20 F20">
    <cfRule type="cellIs" dxfId="627" priority="63" operator="equal">
      <formula>0</formula>
    </cfRule>
  </conditionalFormatting>
  <conditionalFormatting sqref="I22:J22 F22">
    <cfRule type="cellIs" dxfId="626" priority="60" operator="equal">
      <formula>0</formula>
    </cfRule>
  </conditionalFormatting>
  <conditionalFormatting sqref="I23:J23 F23">
    <cfRule type="cellIs" dxfId="625" priority="53" operator="equal">
      <formula>0</formula>
    </cfRule>
  </conditionalFormatting>
  <conditionalFormatting sqref="I25:J25 F25">
    <cfRule type="cellIs" dxfId="624" priority="46" operator="equal">
      <formula>0</formula>
    </cfRule>
  </conditionalFormatting>
  <conditionalFormatting sqref="I26:J26 F26">
    <cfRule type="cellIs" dxfId="623" priority="42" operator="equal">
      <formula>0</formula>
    </cfRule>
  </conditionalFormatting>
  <conditionalFormatting sqref="I27:J27 F27">
    <cfRule type="cellIs" dxfId="622" priority="38" operator="equal">
      <formula>0</formula>
    </cfRule>
  </conditionalFormatting>
  <conditionalFormatting sqref="F30 I30:J30">
    <cfRule type="cellIs" dxfId="621" priority="34" operator="equal">
      <formula>0</formula>
    </cfRule>
  </conditionalFormatting>
  <conditionalFormatting sqref="I29:J29 F29">
    <cfRule type="cellIs" dxfId="620" priority="30" operator="equal">
      <formula>0</formula>
    </cfRule>
  </conditionalFormatting>
  <conditionalFormatting sqref="I31:J31 F31">
    <cfRule type="cellIs" dxfId="619" priority="22" operator="equal">
      <formula>0</formula>
    </cfRule>
  </conditionalFormatting>
  <conditionalFormatting sqref="C19:E19">
    <cfRule type="cellIs" dxfId="618" priority="13" operator="equal">
      <formula>0</formula>
    </cfRule>
  </conditionalFormatting>
  <conditionalFormatting sqref="H19 K19:P19">
    <cfRule type="cellIs" dxfId="617" priority="12" operator="equal">
      <formula>0</formula>
    </cfRule>
  </conditionalFormatting>
  <conditionalFormatting sqref="I19:J19 F19">
    <cfRule type="cellIs" dxfId="616" priority="11" operator="equal">
      <formula>0</formula>
    </cfRule>
  </conditionalFormatting>
  <conditionalFormatting sqref="C18">
    <cfRule type="cellIs" dxfId="615" priority="10" operator="equal">
      <formula>0</formula>
    </cfRule>
  </conditionalFormatting>
  <conditionalFormatting sqref="D18">
    <cfRule type="cellIs" dxfId="614" priority="9" operator="equal">
      <formula>0</formula>
    </cfRule>
  </conditionalFormatting>
  <conditionalFormatting sqref="G15:G20">
    <cfRule type="cellIs" dxfId="613" priority="8" operator="equal">
      <formula>0</formula>
    </cfRule>
  </conditionalFormatting>
  <conditionalFormatting sqref="G22:G23">
    <cfRule type="cellIs" dxfId="612" priority="7" operator="equal">
      <formula>0</formula>
    </cfRule>
  </conditionalFormatting>
  <conditionalFormatting sqref="G25:G27">
    <cfRule type="cellIs" dxfId="611" priority="6" operator="equal">
      <formula>0</formula>
    </cfRule>
  </conditionalFormatting>
  <conditionalFormatting sqref="G29:G31">
    <cfRule type="cellIs" dxfId="610" priority="5" operator="equal">
      <formula>0</formula>
    </cfRule>
  </conditionalFormatting>
  <pageMargins left="0.7" right="0.7" top="0.75" bottom="0.75" header="0.3" footer="0.3"/>
  <pageSetup paperSize="9" scale="93" orientation="landscape" r:id="rId1"/>
  <rowBreaks count="1" manualBreakCount="1">
    <brk id="20" max="15" man="1"/>
  </rowBreaks>
  <colBreaks count="1" manualBreakCount="1">
    <brk id="16" max="1048575" man="1"/>
  </colBreaks>
  <legacyDrawing r:id="rId2"/>
  <extLst>
    <ext xmlns:x14="http://schemas.microsoft.com/office/spreadsheetml/2009/9/main" uri="{78C0D931-6437-407d-A8EE-F0AAD7539E65}">
      <x14:conditionalFormattings>
        <x14:conditionalFormatting xmlns:xm="http://schemas.microsoft.com/office/excel/2006/main">
          <x14:cfRule type="containsText" priority="130" operator="containsText" id="{0B610FE1-6F17-46AF-982B-27B20E80701D}">
            <xm:f>NOT(ISERROR(SEARCH("Tāme sastādīta ____. gada ___. ______________",A38)))</xm:f>
            <xm:f>"Tāme sastādīta ____. gada ___. ______________"</xm:f>
            <x14:dxf>
              <font>
                <color auto="1"/>
              </font>
              <fill>
                <patternFill>
                  <bgColor rgb="FFC6EFCE"/>
                </patternFill>
              </fill>
            </x14:dxf>
          </x14:cfRule>
          <xm:sqref>A38</xm:sqref>
        </x14:conditionalFormatting>
        <x14:conditionalFormatting xmlns:xm="http://schemas.microsoft.com/office/excel/2006/main">
          <x14:cfRule type="containsText" priority="129" operator="containsText" id="{F3EAEDA8-031E-4BF8-B71A-4A6D64C3BFEB}">
            <xm:f>NOT(ISERROR(SEARCH("Sertifikāta Nr. _________________________________",A43)))</xm:f>
            <xm:f>"Sertifikāta Nr. _________________________________"</xm:f>
            <x14:dxf>
              <font>
                <color auto="1"/>
              </font>
              <fill>
                <patternFill>
                  <bgColor rgb="FFC6EFCE"/>
                </patternFill>
              </fill>
            </x14:dxf>
          </x14:cfRule>
          <xm:sqref>A43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AC42"/>
  <sheetViews>
    <sheetView zoomScaleNormal="100" workbookViewId="0">
      <selection activeCell="N18" sqref="N18"/>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2" width="7.42578125" style="1" bestFit="1" customWidth="1"/>
    <col min="13" max="15" width="7.7109375" style="1" customWidth="1"/>
    <col min="16" max="16" width="9" style="1" customWidth="1"/>
    <col min="17" max="16384" width="9.140625" style="1"/>
  </cols>
  <sheetData>
    <row r="1" spans="1:16" x14ac:dyDescent="0.2">
      <c r="A1" s="22"/>
      <c r="B1" s="22"/>
      <c r="C1" s="26" t="s">
        <v>38</v>
      </c>
      <c r="D1" s="43">
        <f>'Kops a'!A19</f>
        <v>5</v>
      </c>
      <c r="E1" s="22"/>
      <c r="F1" s="22"/>
      <c r="G1" s="22"/>
      <c r="H1" s="22"/>
      <c r="I1" s="22"/>
      <c r="J1" s="22"/>
      <c r="N1" s="25"/>
      <c r="O1" s="26"/>
      <c r="P1" s="27"/>
    </row>
    <row r="2" spans="1:16" x14ac:dyDescent="0.2">
      <c r="A2" s="28"/>
      <c r="B2" s="28"/>
      <c r="C2" s="426" t="s">
        <v>134</v>
      </c>
      <c r="D2" s="426"/>
      <c r="E2" s="426"/>
      <c r="F2" s="426"/>
      <c r="G2" s="426"/>
      <c r="H2" s="426"/>
      <c r="I2" s="426"/>
      <c r="J2" s="28"/>
    </row>
    <row r="3" spans="1:16" x14ac:dyDescent="0.2">
      <c r="A3" s="29"/>
      <c r="B3" s="29"/>
      <c r="C3" s="407" t="s">
        <v>17</v>
      </c>
      <c r="D3" s="407"/>
      <c r="E3" s="407"/>
      <c r="F3" s="407"/>
      <c r="G3" s="407"/>
      <c r="H3" s="407"/>
      <c r="I3" s="407"/>
      <c r="J3" s="29"/>
    </row>
    <row r="4" spans="1:16" x14ac:dyDescent="0.2">
      <c r="A4" s="29"/>
      <c r="B4" s="29"/>
      <c r="C4" s="427" t="s">
        <v>52</v>
      </c>
      <c r="D4" s="427"/>
      <c r="E4" s="427"/>
      <c r="F4" s="427"/>
      <c r="G4" s="427"/>
      <c r="H4" s="427"/>
      <c r="I4" s="427"/>
      <c r="J4" s="29"/>
    </row>
    <row r="5" spans="1:16"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16"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16" x14ac:dyDescent="0.2">
      <c r="A7" s="22"/>
      <c r="B7" s="22"/>
      <c r="C7" s="26" t="s">
        <v>7</v>
      </c>
      <c r="D7" s="440" t="str">
        <f>'Kops a'!D8</f>
        <v>Zeiferta iela 1, Olaine, Olaines novads, LV-2114</v>
      </c>
      <c r="E7" s="440"/>
      <c r="F7" s="440"/>
      <c r="G7" s="440"/>
      <c r="H7" s="440"/>
      <c r="I7" s="440"/>
      <c r="J7" s="440"/>
      <c r="K7" s="440"/>
      <c r="L7" s="440"/>
      <c r="M7" s="16"/>
      <c r="N7" s="16"/>
      <c r="O7" s="16"/>
      <c r="P7" s="16"/>
    </row>
    <row r="8" spans="1:16" x14ac:dyDescent="0.2">
      <c r="A8" s="22"/>
      <c r="B8" s="22"/>
      <c r="C8" s="4" t="s">
        <v>20</v>
      </c>
      <c r="D8" s="440" t="str">
        <f>'Kops a'!D9</f>
        <v>Iepirkums Nr. AS OŪS 2022/04_E</v>
      </c>
      <c r="E8" s="440"/>
      <c r="F8" s="440"/>
      <c r="G8" s="440"/>
      <c r="H8" s="440"/>
      <c r="I8" s="440"/>
      <c r="J8" s="440"/>
      <c r="K8" s="440"/>
      <c r="L8" s="440"/>
      <c r="M8" s="16"/>
      <c r="N8" s="16"/>
      <c r="O8" s="16"/>
      <c r="P8" s="16"/>
    </row>
    <row r="9" spans="1:16" ht="11.25" customHeight="1" x14ac:dyDescent="0.2">
      <c r="A9" s="428" t="s">
        <v>409</v>
      </c>
      <c r="B9" s="428"/>
      <c r="C9" s="428"/>
      <c r="D9" s="428"/>
      <c r="E9" s="428"/>
      <c r="F9" s="428"/>
      <c r="G9" s="30"/>
      <c r="H9" s="30"/>
      <c r="I9" s="30"/>
      <c r="J9" s="432" t="s">
        <v>39</v>
      </c>
      <c r="K9" s="432"/>
      <c r="L9" s="432"/>
      <c r="M9" s="432"/>
      <c r="N9" s="439">
        <f>P30</f>
        <v>0</v>
      </c>
      <c r="O9" s="439"/>
      <c r="P9" s="30"/>
    </row>
    <row r="10" spans="1:16" x14ac:dyDescent="0.2">
      <c r="A10" s="31"/>
      <c r="B10" s="32"/>
      <c r="C10" s="4"/>
      <c r="D10" s="22"/>
      <c r="E10" s="22"/>
      <c r="F10" s="22"/>
      <c r="G10" s="22"/>
      <c r="H10" s="22"/>
      <c r="I10" s="22"/>
      <c r="J10" s="22"/>
      <c r="K10" s="22"/>
      <c r="L10" s="28"/>
      <c r="M10" s="28"/>
      <c r="O10" s="67"/>
      <c r="P10" s="66" t="str">
        <f>A36</f>
        <v>Tāme sastādīta __ . gada__.__________</v>
      </c>
    </row>
    <row r="11" spans="1:16" ht="12" thickBot="1" x14ac:dyDescent="0.25">
      <c r="A11" s="31"/>
      <c r="B11" s="32"/>
      <c r="C11" s="4"/>
      <c r="D11" s="22"/>
      <c r="E11" s="22"/>
      <c r="F11" s="22"/>
      <c r="G11" s="22"/>
      <c r="H11" s="22"/>
      <c r="I11" s="22"/>
      <c r="J11" s="22"/>
      <c r="K11" s="22"/>
      <c r="L11" s="33"/>
      <c r="M11" s="33"/>
      <c r="N11" s="34"/>
      <c r="O11" s="25"/>
      <c r="P11" s="22"/>
    </row>
    <row r="12" spans="1:16"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16" ht="126.75" customHeight="1" thickBot="1" x14ac:dyDescent="0.25">
      <c r="A13" s="433"/>
      <c r="B13" s="435"/>
      <c r="C13" s="436"/>
      <c r="D13" s="438"/>
      <c r="E13" s="418"/>
      <c r="F13" s="35" t="s">
        <v>46</v>
      </c>
      <c r="G13" s="36" t="s">
        <v>47</v>
      </c>
      <c r="H13" s="36" t="s">
        <v>48</v>
      </c>
      <c r="I13" s="36" t="s">
        <v>49</v>
      </c>
      <c r="J13" s="36" t="s">
        <v>50</v>
      </c>
      <c r="K13" s="52" t="s">
        <v>51</v>
      </c>
      <c r="L13" s="35" t="s">
        <v>46</v>
      </c>
      <c r="M13" s="36" t="s">
        <v>48</v>
      </c>
      <c r="N13" s="36" t="s">
        <v>49</v>
      </c>
      <c r="O13" s="36" t="s">
        <v>50</v>
      </c>
      <c r="P13" s="52" t="s">
        <v>51</v>
      </c>
    </row>
    <row r="14" spans="1:16" x14ac:dyDescent="0.2">
      <c r="A14" s="174">
        <v>1</v>
      </c>
      <c r="B14" s="159"/>
      <c r="C14" s="197" t="s">
        <v>165</v>
      </c>
      <c r="D14" s="213"/>
      <c r="E14" s="199"/>
      <c r="F14" s="200"/>
      <c r="G14" s="201"/>
      <c r="H14" s="201">
        <f>ROUND(F14*G14,2)</f>
        <v>0</v>
      </c>
      <c r="I14" s="201"/>
      <c r="J14" s="201"/>
      <c r="K14" s="202">
        <f>SUM(H14:J14)</f>
        <v>0</v>
      </c>
      <c r="L14" s="200">
        <f>ROUND(E14*F14,2)</f>
        <v>0</v>
      </c>
      <c r="M14" s="201">
        <f>ROUND(H14*E14,2)</f>
        <v>0</v>
      </c>
      <c r="N14" s="201">
        <f>ROUND(I14*E14,2)</f>
        <v>0</v>
      </c>
      <c r="O14" s="201">
        <f>ROUND(J14*E14,2)</f>
        <v>0</v>
      </c>
      <c r="P14" s="202">
        <f t="shared" ref="P14:P27" si="0">SUM(M14:O14)</f>
        <v>0</v>
      </c>
    </row>
    <row r="15" spans="1:16" ht="39.75" x14ac:dyDescent="0.2">
      <c r="A15" s="180">
        <v>2</v>
      </c>
      <c r="B15" s="214" t="s">
        <v>119</v>
      </c>
      <c r="C15" s="162" t="s">
        <v>166</v>
      </c>
      <c r="D15" s="187" t="s">
        <v>86</v>
      </c>
      <c r="E15" s="128">
        <v>1</v>
      </c>
      <c r="F15" s="204"/>
      <c r="G15" s="176"/>
      <c r="H15" s="177">
        <f t="shared" ref="H15:H29" si="1">ROUND(F15*G15,2)</f>
        <v>0</v>
      </c>
      <c r="I15" s="176"/>
      <c r="J15" s="176"/>
      <c r="K15" s="178">
        <f t="shared" ref="K15:K29" si="2">SUM(H15:J15)</f>
        <v>0</v>
      </c>
      <c r="L15" s="179">
        <f t="shared" ref="L15:L29" si="3">ROUND(E15*F15,2)</f>
        <v>0</v>
      </c>
      <c r="M15" s="177">
        <f t="shared" ref="M15:M29" si="4">ROUND(H15*E15,2)</f>
        <v>0</v>
      </c>
      <c r="N15" s="177">
        <f t="shared" ref="N15:N29" si="5">ROUND(I15*E15,2)</f>
        <v>0</v>
      </c>
      <c r="O15" s="177">
        <f t="shared" ref="O15:O29" si="6">ROUND(J15*E15,2)</f>
        <v>0</v>
      </c>
      <c r="P15" s="178">
        <f t="shared" si="0"/>
        <v>0</v>
      </c>
    </row>
    <row r="16" spans="1:16" x14ac:dyDescent="0.2">
      <c r="A16" s="180">
        <v>3</v>
      </c>
      <c r="B16" s="185"/>
      <c r="C16" s="163" t="s">
        <v>167</v>
      </c>
      <c r="D16" s="187"/>
      <c r="E16" s="128"/>
      <c r="F16" s="183"/>
      <c r="G16" s="184"/>
      <c r="H16" s="177">
        <f t="shared" si="1"/>
        <v>0</v>
      </c>
      <c r="I16" s="184"/>
      <c r="J16" s="184"/>
      <c r="K16" s="178">
        <f t="shared" si="2"/>
        <v>0</v>
      </c>
      <c r="L16" s="179">
        <f t="shared" si="3"/>
        <v>0</v>
      </c>
      <c r="M16" s="177">
        <f t="shared" si="4"/>
        <v>0</v>
      </c>
      <c r="N16" s="177">
        <f t="shared" si="5"/>
        <v>0</v>
      </c>
      <c r="O16" s="177">
        <f t="shared" si="6"/>
        <v>0</v>
      </c>
      <c r="P16" s="178">
        <f t="shared" si="0"/>
        <v>0</v>
      </c>
    </row>
    <row r="17" spans="1:29" ht="33.75" x14ac:dyDescent="0.2">
      <c r="A17" s="180">
        <v>4</v>
      </c>
      <c r="B17" s="215" t="str">
        <f>B19</f>
        <v>13-00000</v>
      </c>
      <c r="C17" s="216" t="s">
        <v>168</v>
      </c>
      <c r="D17" s="187" t="s">
        <v>86</v>
      </c>
      <c r="E17" s="128">
        <v>1</v>
      </c>
      <c r="F17" s="204"/>
      <c r="G17" s="176"/>
      <c r="H17" s="177">
        <f t="shared" si="1"/>
        <v>0</v>
      </c>
      <c r="I17" s="176"/>
      <c r="J17" s="176"/>
      <c r="K17" s="178">
        <f t="shared" si="2"/>
        <v>0</v>
      </c>
      <c r="L17" s="179">
        <f t="shared" si="3"/>
        <v>0</v>
      </c>
      <c r="M17" s="177">
        <f t="shared" si="4"/>
        <v>0</v>
      </c>
      <c r="N17" s="177">
        <f t="shared" si="5"/>
        <v>0</v>
      </c>
      <c r="O17" s="177">
        <f t="shared" si="6"/>
        <v>0</v>
      </c>
      <c r="P17" s="178">
        <f t="shared" si="0"/>
        <v>0</v>
      </c>
    </row>
    <row r="18" spans="1:29" ht="27" customHeight="1" x14ac:dyDescent="0.2">
      <c r="A18" s="180">
        <v>5</v>
      </c>
      <c r="B18" s="185"/>
      <c r="C18" s="163" t="s">
        <v>138</v>
      </c>
      <c r="D18" s="161"/>
      <c r="E18" s="128"/>
      <c r="F18" s="183"/>
      <c r="G18" s="184"/>
      <c r="H18" s="177">
        <f t="shared" si="1"/>
        <v>0</v>
      </c>
      <c r="I18" s="184"/>
      <c r="J18" s="184"/>
      <c r="K18" s="178">
        <f t="shared" si="2"/>
        <v>0</v>
      </c>
      <c r="L18" s="179">
        <f t="shared" si="3"/>
        <v>0</v>
      </c>
      <c r="M18" s="177">
        <f t="shared" si="4"/>
        <v>0</v>
      </c>
      <c r="N18" s="177">
        <f t="shared" si="5"/>
        <v>0</v>
      </c>
      <c r="O18" s="177">
        <f t="shared" si="6"/>
        <v>0</v>
      </c>
      <c r="P18" s="178">
        <f t="shared" si="0"/>
        <v>0</v>
      </c>
      <c r="Q18" s="72"/>
      <c r="R18" s="72"/>
      <c r="S18" s="72"/>
      <c r="T18" s="72"/>
      <c r="U18" s="72"/>
      <c r="V18" s="72"/>
      <c r="W18" s="72"/>
      <c r="X18" s="72"/>
      <c r="Y18" s="72"/>
      <c r="Z18" s="72"/>
      <c r="AA18" s="72"/>
      <c r="AB18" s="72"/>
      <c r="AC18" s="72"/>
    </row>
    <row r="19" spans="1:29" s="72" customFormat="1" x14ac:dyDescent="0.2">
      <c r="A19" s="180">
        <v>6</v>
      </c>
      <c r="B19" s="450" t="str">
        <f>B25</f>
        <v>13-00000</v>
      </c>
      <c r="C19" s="162" t="s">
        <v>136</v>
      </c>
      <c r="D19" s="161" t="s">
        <v>120</v>
      </c>
      <c r="E19" s="247">
        <v>8.64</v>
      </c>
      <c r="F19" s="196"/>
      <c r="G19" s="196"/>
      <c r="H19" s="244">
        <f t="shared" si="1"/>
        <v>0</v>
      </c>
      <c r="I19" s="196"/>
      <c r="J19" s="196"/>
      <c r="K19" s="245">
        <f t="shared" si="2"/>
        <v>0</v>
      </c>
      <c r="L19" s="246">
        <f t="shared" si="3"/>
        <v>0</v>
      </c>
      <c r="M19" s="244">
        <f t="shared" si="4"/>
        <v>0</v>
      </c>
      <c r="N19" s="244">
        <f t="shared" si="5"/>
        <v>0</v>
      </c>
      <c r="O19" s="244">
        <f t="shared" si="6"/>
        <v>0</v>
      </c>
      <c r="P19" s="245">
        <f t="shared" si="0"/>
        <v>0</v>
      </c>
    </row>
    <row r="20" spans="1:29" s="72" customFormat="1" ht="33.75" x14ac:dyDescent="0.2">
      <c r="A20" s="180">
        <v>7</v>
      </c>
      <c r="B20" s="442"/>
      <c r="C20" s="162" t="s">
        <v>386</v>
      </c>
      <c r="D20" s="161" t="s">
        <v>124</v>
      </c>
      <c r="E20" s="238">
        <v>47.52</v>
      </c>
      <c r="F20" s="196"/>
      <c r="G20" s="196"/>
      <c r="H20" s="244">
        <f t="shared" si="1"/>
        <v>0</v>
      </c>
      <c r="I20" s="196"/>
      <c r="J20" s="196"/>
      <c r="K20" s="245">
        <f t="shared" si="2"/>
        <v>0</v>
      </c>
      <c r="L20" s="246">
        <f t="shared" si="3"/>
        <v>0</v>
      </c>
      <c r="M20" s="244">
        <f t="shared" si="4"/>
        <v>0</v>
      </c>
      <c r="N20" s="244">
        <f t="shared" si="5"/>
        <v>0</v>
      </c>
      <c r="O20" s="244">
        <f t="shared" si="6"/>
        <v>0</v>
      </c>
      <c r="P20" s="245">
        <f t="shared" si="0"/>
        <v>0</v>
      </c>
      <c r="S20" s="416"/>
      <c r="T20" s="416"/>
      <c r="U20" s="416"/>
    </row>
    <row r="21" spans="1:29" s="72" customFormat="1" ht="22.5" x14ac:dyDescent="0.2">
      <c r="A21" s="180">
        <v>8</v>
      </c>
      <c r="B21" s="442"/>
      <c r="C21" s="162" t="s">
        <v>137</v>
      </c>
      <c r="D21" s="161" t="s">
        <v>120</v>
      </c>
      <c r="E21" s="238">
        <v>36.799999999999997</v>
      </c>
      <c r="F21" s="196"/>
      <c r="G21" s="196"/>
      <c r="H21" s="244">
        <f t="shared" si="1"/>
        <v>0</v>
      </c>
      <c r="I21" s="196"/>
      <c r="J21" s="196"/>
      <c r="K21" s="245">
        <f t="shared" si="2"/>
        <v>0</v>
      </c>
      <c r="L21" s="246">
        <f t="shared" si="3"/>
        <v>0</v>
      </c>
      <c r="M21" s="244">
        <f t="shared" si="4"/>
        <v>0</v>
      </c>
      <c r="N21" s="244">
        <f t="shared" si="5"/>
        <v>0</v>
      </c>
      <c r="O21" s="244">
        <f t="shared" si="6"/>
        <v>0</v>
      </c>
      <c r="P21" s="245">
        <f t="shared" si="0"/>
        <v>0</v>
      </c>
    </row>
    <row r="22" spans="1:29" s="72" customFormat="1" ht="22.5" x14ac:dyDescent="0.2">
      <c r="A22" s="180">
        <v>9</v>
      </c>
      <c r="B22" s="442"/>
      <c r="C22" s="162" t="s">
        <v>389</v>
      </c>
      <c r="D22" s="161" t="s">
        <v>124</v>
      </c>
      <c r="E22" s="238">
        <v>43.2</v>
      </c>
      <c r="F22" s="196"/>
      <c r="G22" s="196"/>
      <c r="H22" s="244">
        <f t="shared" si="1"/>
        <v>0</v>
      </c>
      <c r="I22" s="196"/>
      <c r="J22" s="196"/>
      <c r="K22" s="245">
        <f t="shared" si="2"/>
        <v>0</v>
      </c>
      <c r="L22" s="246">
        <f t="shared" si="3"/>
        <v>0</v>
      </c>
      <c r="M22" s="244">
        <f t="shared" si="4"/>
        <v>0</v>
      </c>
      <c r="N22" s="244">
        <f t="shared" si="5"/>
        <v>0</v>
      </c>
      <c r="O22" s="244">
        <f t="shared" si="6"/>
        <v>0</v>
      </c>
      <c r="P22" s="245">
        <f t="shared" si="0"/>
        <v>0</v>
      </c>
    </row>
    <row r="23" spans="1:29" s="72" customFormat="1" ht="22.5" x14ac:dyDescent="0.2">
      <c r="A23" s="180">
        <v>10</v>
      </c>
      <c r="B23" s="451"/>
      <c r="C23" s="162" t="s">
        <v>135</v>
      </c>
      <c r="D23" s="161" t="s">
        <v>120</v>
      </c>
      <c r="E23" s="238">
        <v>8.64</v>
      </c>
      <c r="F23" s="196"/>
      <c r="G23" s="196"/>
      <c r="H23" s="244">
        <f t="shared" si="1"/>
        <v>0</v>
      </c>
      <c r="I23" s="196"/>
      <c r="J23" s="196"/>
      <c r="K23" s="245">
        <f t="shared" si="2"/>
        <v>0</v>
      </c>
      <c r="L23" s="246">
        <f t="shared" si="3"/>
        <v>0</v>
      </c>
      <c r="M23" s="244">
        <f t="shared" si="4"/>
        <v>0</v>
      </c>
      <c r="N23" s="244">
        <f t="shared" si="5"/>
        <v>0</v>
      </c>
      <c r="O23" s="244">
        <f t="shared" si="6"/>
        <v>0</v>
      </c>
      <c r="P23" s="245">
        <f t="shared" si="0"/>
        <v>0</v>
      </c>
    </row>
    <row r="24" spans="1:29" ht="22.5" x14ac:dyDescent="0.2">
      <c r="A24" s="180">
        <v>11</v>
      </c>
      <c r="B24" s="185"/>
      <c r="C24" s="163" t="s">
        <v>169</v>
      </c>
      <c r="D24" s="161"/>
      <c r="E24" s="247"/>
      <c r="F24" s="183"/>
      <c r="G24" s="184"/>
      <c r="H24" s="177">
        <f t="shared" si="1"/>
        <v>0</v>
      </c>
      <c r="I24" s="184"/>
      <c r="J24" s="184"/>
      <c r="K24" s="178">
        <f t="shared" si="2"/>
        <v>0</v>
      </c>
      <c r="L24" s="179">
        <f t="shared" si="3"/>
        <v>0</v>
      </c>
      <c r="M24" s="177">
        <f t="shared" si="4"/>
        <v>0</v>
      </c>
      <c r="N24" s="177">
        <f t="shared" si="5"/>
        <v>0</v>
      </c>
      <c r="O24" s="177">
        <f t="shared" si="6"/>
        <v>0</v>
      </c>
      <c r="P24" s="178">
        <f t="shared" si="0"/>
        <v>0</v>
      </c>
      <c r="Q24" s="72"/>
      <c r="R24" s="72"/>
      <c r="S24" s="72"/>
      <c r="T24" s="72"/>
      <c r="U24" s="72"/>
      <c r="V24" s="72"/>
      <c r="W24" s="72"/>
      <c r="X24" s="72"/>
      <c r="Y24" s="72"/>
      <c r="Z24" s="72"/>
      <c r="AA24" s="72"/>
      <c r="AB24" s="72"/>
      <c r="AC24" s="72"/>
    </row>
    <row r="25" spans="1:29" ht="67.5" x14ac:dyDescent="0.2">
      <c r="A25" s="180">
        <v>12</v>
      </c>
      <c r="B25" s="459" t="s">
        <v>198</v>
      </c>
      <c r="C25" s="144" t="s">
        <v>171</v>
      </c>
      <c r="D25" s="145" t="s">
        <v>85</v>
      </c>
      <c r="E25" s="276">
        <v>1</v>
      </c>
      <c r="F25" s="204"/>
      <c r="G25" s="176"/>
      <c r="H25" s="177">
        <f t="shared" si="1"/>
        <v>0</v>
      </c>
      <c r="I25" s="176"/>
      <c r="J25" s="176"/>
      <c r="K25" s="178">
        <f t="shared" si="2"/>
        <v>0</v>
      </c>
      <c r="L25" s="179">
        <f t="shared" si="3"/>
        <v>0</v>
      </c>
      <c r="M25" s="177">
        <f t="shared" si="4"/>
        <v>0</v>
      </c>
      <c r="N25" s="177">
        <f t="shared" si="5"/>
        <v>0</v>
      </c>
      <c r="O25" s="177">
        <f t="shared" si="6"/>
        <v>0</v>
      </c>
      <c r="P25" s="178">
        <f t="shared" si="0"/>
        <v>0</v>
      </c>
      <c r="Q25" s="72"/>
      <c r="R25" s="72"/>
      <c r="S25" s="72"/>
      <c r="T25" s="72"/>
      <c r="U25" s="72"/>
      <c r="V25" s="72"/>
      <c r="W25" s="72"/>
      <c r="X25" s="72"/>
      <c r="Y25" s="72"/>
      <c r="Z25" s="72"/>
      <c r="AA25" s="72"/>
      <c r="AB25" s="72"/>
      <c r="AC25" s="72"/>
    </row>
    <row r="26" spans="1:29" s="72" customFormat="1" ht="22.5" x14ac:dyDescent="0.2">
      <c r="A26" s="180">
        <v>13</v>
      </c>
      <c r="B26" s="460"/>
      <c r="C26" s="357" t="s">
        <v>172</v>
      </c>
      <c r="D26" s="161" t="s">
        <v>120</v>
      </c>
      <c r="E26" s="276">
        <v>528.29</v>
      </c>
      <c r="F26" s="196"/>
      <c r="G26" s="196"/>
      <c r="H26" s="244">
        <f t="shared" si="1"/>
        <v>0</v>
      </c>
      <c r="I26" s="196"/>
      <c r="J26" s="196"/>
      <c r="K26" s="245">
        <f t="shared" si="2"/>
        <v>0</v>
      </c>
      <c r="L26" s="246">
        <f t="shared" si="3"/>
        <v>0</v>
      </c>
      <c r="M26" s="244">
        <f t="shared" si="4"/>
        <v>0</v>
      </c>
      <c r="N26" s="244">
        <f t="shared" si="5"/>
        <v>0</v>
      </c>
      <c r="O26" s="244">
        <f t="shared" si="6"/>
        <v>0</v>
      </c>
      <c r="P26" s="245">
        <f t="shared" si="0"/>
        <v>0</v>
      </c>
      <c r="Q26" s="358"/>
    </row>
    <row r="27" spans="1:29" s="72" customFormat="1" ht="22.5" x14ac:dyDescent="0.2">
      <c r="A27" s="180">
        <v>14</v>
      </c>
      <c r="B27" s="460"/>
      <c r="C27" s="357" t="s">
        <v>170</v>
      </c>
      <c r="D27" s="161" t="s">
        <v>120</v>
      </c>
      <c r="E27" s="276">
        <v>528.29</v>
      </c>
      <c r="F27" s="196"/>
      <c r="G27" s="196"/>
      <c r="H27" s="244">
        <f t="shared" si="1"/>
        <v>0</v>
      </c>
      <c r="I27" s="196"/>
      <c r="J27" s="196"/>
      <c r="K27" s="245">
        <f t="shared" si="2"/>
        <v>0</v>
      </c>
      <c r="L27" s="246">
        <f t="shared" si="3"/>
        <v>0</v>
      </c>
      <c r="M27" s="244">
        <f t="shared" si="4"/>
        <v>0</v>
      </c>
      <c r="N27" s="244">
        <f t="shared" si="5"/>
        <v>0</v>
      </c>
      <c r="O27" s="244">
        <f t="shared" si="6"/>
        <v>0</v>
      </c>
      <c r="P27" s="245">
        <f t="shared" si="0"/>
        <v>0</v>
      </c>
    </row>
    <row r="28" spans="1:29" s="72" customFormat="1" ht="22.5" x14ac:dyDescent="0.2">
      <c r="A28" s="180">
        <v>15</v>
      </c>
      <c r="B28" s="460"/>
      <c r="C28" s="359" t="s">
        <v>392</v>
      </c>
      <c r="D28" s="360" t="s">
        <v>124</v>
      </c>
      <c r="E28" s="238">
        <v>2641.45</v>
      </c>
      <c r="F28" s="196"/>
      <c r="G28" s="196"/>
      <c r="H28" s="244">
        <f t="shared" si="1"/>
        <v>0</v>
      </c>
      <c r="I28" s="196"/>
      <c r="J28" s="196"/>
      <c r="K28" s="245">
        <f t="shared" si="2"/>
        <v>0</v>
      </c>
      <c r="L28" s="246">
        <f>ROUND(E28*F28,2)</f>
        <v>0</v>
      </c>
      <c r="M28" s="244">
        <f>ROUND(H28*E28,2)</f>
        <v>0</v>
      </c>
      <c r="N28" s="244">
        <f>ROUND(I28*E28,2)</f>
        <v>0</v>
      </c>
      <c r="O28" s="244">
        <f>ROUND(J28*E28,2)</f>
        <v>0</v>
      </c>
      <c r="P28" s="245">
        <f>SUM(M28:O28)</f>
        <v>0</v>
      </c>
    </row>
    <row r="29" spans="1:29" s="72" customFormat="1" ht="23.25" thickBot="1" x14ac:dyDescent="0.25">
      <c r="A29" s="180">
        <v>16</v>
      </c>
      <c r="B29" s="460"/>
      <c r="C29" s="359" t="s">
        <v>135</v>
      </c>
      <c r="D29" s="161" t="s">
        <v>120</v>
      </c>
      <c r="E29" s="276">
        <v>528.29</v>
      </c>
      <c r="F29" s="196"/>
      <c r="G29" s="196"/>
      <c r="H29" s="244">
        <f t="shared" si="1"/>
        <v>0</v>
      </c>
      <c r="I29" s="196"/>
      <c r="J29" s="196"/>
      <c r="K29" s="245">
        <f t="shared" si="2"/>
        <v>0</v>
      </c>
      <c r="L29" s="246">
        <f t="shared" si="3"/>
        <v>0</v>
      </c>
      <c r="M29" s="244">
        <f t="shared" si="4"/>
        <v>0</v>
      </c>
      <c r="N29" s="244">
        <f t="shared" si="5"/>
        <v>0</v>
      </c>
      <c r="O29" s="244">
        <f t="shared" si="6"/>
        <v>0</v>
      </c>
      <c r="P29" s="245">
        <f>SUM(M29:O29)</f>
        <v>0</v>
      </c>
    </row>
    <row r="30" spans="1:29" ht="12" thickBot="1" x14ac:dyDescent="0.25">
      <c r="A30" s="420" t="s">
        <v>383</v>
      </c>
      <c r="B30" s="421"/>
      <c r="C30" s="421"/>
      <c r="D30" s="421"/>
      <c r="E30" s="421"/>
      <c r="F30" s="421"/>
      <c r="G30" s="421"/>
      <c r="H30" s="421"/>
      <c r="I30" s="421"/>
      <c r="J30" s="421"/>
      <c r="K30" s="422"/>
      <c r="L30" s="188">
        <f>SUM(L14:L29)</f>
        <v>0</v>
      </c>
      <c r="M30" s="189">
        <f>SUM(M14:M29)</f>
        <v>0</v>
      </c>
      <c r="N30" s="189">
        <f>SUM(N14:N29)</f>
        <v>0</v>
      </c>
      <c r="O30" s="189">
        <f>SUM(O14:O29)</f>
        <v>0</v>
      </c>
      <c r="P30" s="190">
        <f>SUM(P14:P29)</f>
        <v>0</v>
      </c>
      <c r="Q30" s="72"/>
      <c r="R30" s="72"/>
      <c r="S30" s="72"/>
      <c r="T30" s="72"/>
      <c r="U30" s="72"/>
      <c r="V30" s="72"/>
      <c r="W30" s="72"/>
      <c r="X30" s="72"/>
      <c r="Y30" s="72"/>
      <c r="Z30" s="72"/>
      <c r="AA30" s="72"/>
      <c r="AB30" s="72"/>
      <c r="AC30" s="72"/>
    </row>
    <row r="31" spans="1:29" x14ac:dyDescent="0.2">
      <c r="A31" s="16"/>
      <c r="B31" s="16"/>
      <c r="C31" s="16"/>
      <c r="D31" s="16"/>
      <c r="E31" s="16"/>
      <c r="F31" s="16"/>
      <c r="G31" s="16"/>
      <c r="H31" s="16"/>
      <c r="I31" s="16"/>
      <c r="J31" s="16"/>
      <c r="K31" s="16"/>
      <c r="L31" s="16"/>
      <c r="M31" s="16"/>
      <c r="N31" s="16"/>
      <c r="O31" s="16"/>
      <c r="P31" s="16"/>
      <c r="Q31" s="72"/>
      <c r="R31" s="72"/>
      <c r="S31" s="72"/>
      <c r="T31" s="72"/>
      <c r="U31" s="72"/>
      <c r="V31" s="72"/>
      <c r="W31" s="72"/>
      <c r="X31" s="72"/>
      <c r="Y31" s="72"/>
      <c r="Z31" s="72"/>
      <c r="AA31" s="72"/>
      <c r="AB31" s="72"/>
      <c r="AC31" s="72"/>
    </row>
    <row r="32" spans="1:29" x14ac:dyDescent="0.2">
      <c r="A32" s="16"/>
      <c r="B32" s="16"/>
      <c r="C32" s="16"/>
      <c r="D32" s="16"/>
      <c r="E32" s="16"/>
      <c r="F32" s="16"/>
      <c r="G32" s="16"/>
      <c r="H32" s="16"/>
      <c r="I32" s="16"/>
      <c r="J32" s="16"/>
      <c r="K32" s="16"/>
      <c r="L32" s="16"/>
      <c r="M32" s="16"/>
      <c r="N32" s="16"/>
      <c r="O32" s="16"/>
      <c r="P32" s="16"/>
      <c r="Q32" s="72"/>
      <c r="R32" s="72"/>
      <c r="S32" s="72"/>
      <c r="T32" s="72"/>
      <c r="U32" s="72"/>
      <c r="V32" s="72"/>
      <c r="W32" s="72"/>
      <c r="X32" s="72"/>
      <c r="Y32" s="72"/>
      <c r="Z32" s="72"/>
      <c r="AA32" s="72"/>
      <c r="AB32" s="72"/>
      <c r="AC32" s="72"/>
    </row>
    <row r="33" spans="1:29" x14ac:dyDescent="0.2">
      <c r="A33" s="1" t="s">
        <v>14</v>
      </c>
      <c r="B33" s="16"/>
      <c r="C33" s="419">
        <f>'Kops a'!C37:H37</f>
        <v>0</v>
      </c>
      <c r="D33" s="419"/>
      <c r="E33" s="419"/>
      <c r="F33" s="419"/>
      <c r="G33" s="419"/>
      <c r="H33" s="419"/>
      <c r="I33" s="16"/>
      <c r="J33" s="16"/>
      <c r="K33" s="16"/>
      <c r="L33" s="16"/>
      <c r="M33" s="16"/>
      <c r="N33" s="16"/>
      <c r="O33" s="16"/>
      <c r="P33" s="16"/>
      <c r="Q33" s="72"/>
      <c r="R33" s="72"/>
      <c r="S33" s="72"/>
      <c r="T33" s="72"/>
      <c r="U33" s="72"/>
      <c r="V33" s="72"/>
      <c r="W33" s="72"/>
      <c r="X33" s="72"/>
      <c r="Y33" s="72"/>
      <c r="Z33" s="72"/>
      <c r="AA33" s="72"/>
      <c r="AB33" s="72"/>
      <c r="AC33" s="72"/>
    </row>
    <row r="34" spans="1:29" x14ac:dyDescent="0.2">
      <c r="A34" s="16"/>
      <c r="B34" s="16"/>
      <c r="C34" s="369" t="s">
        <v>15</v>
      </c>
      <c r="D34" s="369"/>
      <c r="E34" s="369"/>
      <c r="F34" s="369"/>
      <c r="G34" s="369"/>
      <c r="H34" s="369"/>
      <c r="I34" s="16"/>
      <c r="J34" s="16"/>
      <c r="K34" s="16"/>
      <c r="L34" s="16"/>
      <c r="M34" s="16"/>
      <c r="N34" s="16"/>
      <c r="O34" s="16"/>
      <c r="P34" s="16"/>
      <c r="Q34" s="72"/>
      <c r="R34" s="72"/>
      <c r="S34" s="72"/>
      <c r="T34" s="72"/>
      <c r="U34" s="72"/>
      <c r="V34" s="72"/>
      <c r="W34" s="72"/>
      <c r="X34" s="72"/>
      <c r="Y34" s="72"/>
      <c r="Z34" s="72"/>
      <c r="AA34" s="72"/>
      <c r="AB34" s="72"/>
      <c r="AC34" s="72"/>
    </row>
    <row r="35" spans="1:29" x14ac:dyDescent="0.2">
      <c r="A35" s="16"/>
      <c r="B35" s="16"/>
      <c r="C35" s="16"/>
      <c r="D35" s="16"/>
      <c r="E35" s="16"/>
      <c r="F35" s="16"/>
      <c r="G35" s="16"/>
      <c r="H35" s="16"/>
      <c r="I35" s="16"/>
      <c r="J35" s="16"/>
      <c r="K35" s="16"/>
      <c r="L35" s="16"/>
      <c r="M35" s="16"/>
      <c r="N35" s="16"/>
      <c r="O35" s="16"/>
      <c r="P35" s="16"/>
      <c r="Q35" s="72"/>
      <c r="R35" s="72"/>
      <c r="S35" s="72"/>
      <c r="T35" s="72"/>
      <c r="U35" s="72"/>
      <c r="V35" s="72"/>
      <c r="W35" s="72"/>
      <c r="X35" s="72"/>
      <c r="Y35" s="72"/>
      <c r="Z35" s="72"/>
      <c r="AA35" s="72"/>
      <c r="AB35" s="72"/>
      <c r="AC35" s="72"/>
    </row>
    <row r="36" spans="1:29" x14ac:dyDescent="0.2">
      <c r="A36" s="64" t="str">
        <f>'Kops a'!A40</f>
        <v>Tāme sastādīta __ . gada__.__________</v>
      </c>
      <c r="B36" s="65"/>
      <c r="C36" s="65"/>
      <c r="D36" s="65"/>
      <c r="E36" s="16"/>
      <c r="F36" s="16"/>
      <c r="G36" s="16"/>
      <c r="H36" s="16"/>
      <c r="I36" s="16"/>
      <c r="J36" s="16"/>
      <c r="K36" s="16"/>
      <c r="L36" s="16"/>
      <c r="M36" s="16"/>
      <c r="N36" s="16"/>
      <c r="O36" s="16"/>
      <c r="P36" s="16"/>
    </row>
    <row r="37" spans="1:29" x14ac:dyDescent="0.2">
      <c r="A37" s="16"/>
      <c r="B37" s="16"/>
      <c r="C37" s="16"/>
      <c r="D37" s="16"/>
      <c r="E37" s="16"/>
      <c r="F37" s="16"/>
      <c r="G37" s="16"/>
      <c r="H37" s="16"/>
      <c r="I37" s="16"/>
      <c r="J37" s="16"/>
      <c r="K37" s="16"/>
      <c r="L37" s="16"/>
      <c r="M37" s="16"/>
      <c r="N37" s="16"/>
      <c r="O37" s="16"/>
      <c r="P37" s="16"/>
    </row>
    <row r="38" spans="1:29" x14ac:dyDescent="0.2">
      <c r="A38" s="1" t="s">
        <v>37</v>
      </c>
      <c r="B38" s="16"/>
      <c r="C38" s="419">
        <f>'Kops a'!C42:H42</f>
        <v>0</v>
      </c>
      <c r="D38" s="419"/>
      <c r="E38" s="419"/>
      <c r="F38" s="419"/>
      <c r="G38" s="419"/>
      <c r="H38" s="419"/>
      <c r="I38" s="16"/>
      <c r="J38" s="16"/>
      <c r="K38" s="16"/>
      <c r="L38" s="16"/>
      <c r="M38" s="16"/>
      <c r="N38" s="16"/>
      <c r="O38" s="16"/>
      <c r="P38" s="16"/>
    </row>
    <row r="39" spans="1:29" x14ac:dyDescent="0.2">
      <c r="A39" s="16"/>
      <c r="B39" s="16"/>
      <c r="C39" s="369" t="s">
        <v>15</v>
      </c>
      <c r="D39" s="369"/>
      <c r="E39" s="369"/>
      <c r="F39" s="369"/>
      <c r="G39" s="369"/>
      <c r="H39" s="369"/>
      <c r="I39" s="16"/>
      <c r="J39" s="16"/>
      <c r="K39" s="16"/>
      <c r="L39" s="16"/>
      <c r="M39" s="16"/>
      <c r="N39" s="16"/>
      <c r="O39" s="16"/>
      <c r="P39" s="16"/>
    </row>
    <row r="40" spans="1:29" x14ac:dyDescent="0.2">
      <c r="A40" s="16"/>
      <c r="B40" s="16"/>
      <c r="C40" s="16"/>
      <c r="D40" s="16"/>
      <c r="E40" s="16"/>
      <c r="F40" s="16"/>
      <c r="G40" s="16"/>
      <c r="H40" s="16"/>
      <c r="I40" s="16"/>
      <c r="J40" s="16"/>
      <c r="K40" s="16"/>
      <c r="L40" s="16"/>
      <c r="M40" s="16"/>
      <c r="N40" s="16"/>
      <c r="O40" s="16"/>
      <c r="P40" s="16"/>
    </row>
    <row r="41" spans="1:29" x14ac:dyDescent="0.2">
      <c r="A41" s="64" t="s">
        <v>54</v>
      </c>
      <c r="B41" s="65"/>
      <c r="C41" s="69">
        <f>'Kops a'!C45</f>
        <v>0</v>
      </c>
      <c r="D41" s="42"/>
      <c r="E41" s="16"/>
      <c r="F41" s="16"/>
      <c r="G41" s="16"/>
      <c r="H41" s="16"/>
      <c r="I41" s="16"/>
      <c r="J41" s="16"/>
      <c r="K41" s="16"/>
      <c r="L41" s="16"/>
      <c r="M41" s="16"/>
      <c r="N41" s="16"/>
      <c r="O41" s="16"/>
      <c r="P41" s="16"/>
    </row>
    <row r="42" spans="1:29" x14ac:dyDescent="0.2">
      <c r="A42" s="16"/>
      <c r="B42" s="16"/>
      <c r="C42" s="16"/>
      <c r="D42" s="16"/>
      <c r="E42" s="16"/>
      <c r="F42" s="16"/>
      <c r="G42" s="16"/>
      <c r="H42" s="16"/>
      <c r="I42" s="16"/>
      <c r="J42" s="16"/>
      <c r="K42" s="16"/>
      <c r="L42" s="16"/>
      <c r="M42" s="16"/>
      <c r="N42" s="16"/>
      <c r="O42" s="16"/>
      <c r="P42" s="16"/>
    </row>
  </sheetData>
  <mergeCells count="25">
    <mergeCell ref="E12:E13"/>
    <mergeCell ref="S20:U20"/>
    <mergeCell ref="C2:I2"/>
    <mergeCell ref="C3:I3"/>
    <mergeCell ref="D5:L5"/>
    <mergeCell ref="D6:L6"/>
    <mergeCell ref="D7:L7"/>
    <mergeCell ref="N9:O9"/>
    <mergeCell ref="L12:P12"/>
    <mergeCell ref="C39:H39"/>
    <mergeCell ref="C4:I4"/>
    <mergeCell ref="F12:K12"/>
    <mergeCell ref="A9:F9"/>
    <mergeCell ref="J9:M9"/>
    <mergeCell ref="D8:L8"/>
    <mergeCell ref="A30:K30"/>
    <mergeCell ref="C33:H33"/>
    <mergeCell ref="C34:H34"/>
    <mergeCell ref="C38:H38"/>
    <mergeCell ref="B19:B23"/>
    <mergeCell ref="B25:B29"/>
    <mergeCell ref="A12:A13"/>
    <mergeCell ref="B12:B13"/>
    <mergeCell ref="C12:C13"/>
    <mergeCell ref="D12:D13"/>
  </mergeCells>
  <conditionalFormatting sqref="D16:G16 F18:G18 A15:B15 I15:J18 F24:G24 I24:J25 C17:F17 B18:B19 B24:B25 D15:F15 F25 B16 A16:A29">
    <cfRule type="cellIs" dxfId="607" priority="70" operator="equal">
      <formula>0</formula>
    </cfRule>
  </conditionalFormatting>
  <conditionalFormatting sqref="N9:O9 H14:H29 K14:P29">
    <cfRule type="cellIs" dxfId="606" priority="69" operator="equal">
      <formula>0</formula>
    </cfRule>
  </conditionalFormatting>
  <conditionalFormatting sqref="C2:I2">
    <cfRule type="cellIs" dxfId="605" priority="66" operator="equal">
      <formula>0</formula>
    </cfRule>
  </conditionalFormatting>
  <conditionalFormatting sqref="O10">
    <cfRule type="cellIs" dxfId="604" priority="65" operator="equal">
      <formula>"20__. gada __. _________"</formula>
    </cfRule>
  </conditionalFormatting>
  <conditionalFormatting sqref="A30:K30">
    <cfRule type="containsText" dxfId="603" priority="64" operator="containsText" text="Tiešās izmaksas kopā, t. sk. darba devēja sociālais nodoklis __.__% ">
      <formula>NOT(ISERROR(SEARCH("Tiešās izmaksas kopā, t. sk. darba devēja sociālais nodoklis __.__% ",A30)))</formula>
    </cfRule>
  </conditionalFormatting>
  <conditionalFormatting sqref="L30:P30">
    <cfRule type="cellIs" dxfId="602" priority="59" operator="equal">
      <formula>0</formula>
    </cfRule>
  </conditionalFormatting>
  <conditionalFormatting sqref="C4:I4">
    <cfRule type="cellIs" dxfId="601" priority="58" operator="equal">
      <formula>0</formula>
    </cfRule>
  </conditionalFormatting>
  <conditionalFormatting sqref="C15">
    <cfRule type="cellIs" dxfId="600" priority="57" operator="equal">
      <formula>0</formula>
    </cfRule>
  </conditionalFormatting>
  <conditionalFormatting sqref="D5:L8">
    <cfRule type="cellIs" dxfId="599" priority="55" operator="equal">
      <formula>0</formula>
    </cfRule>
  </conditionalFormatting>
  <conditionalFormatting sqref="A14:B14 D14:G14">
    <cfRule type="cellIs" dxfId="598" priority="54" operator="equal">
      <formula>0</formula>
    </cfRule>
  </conditionalFormatting>
  <conditionalFormatting sqref="C14">
    <cfRule type="cellIs" dxfId="597" priority="53" operator="equal">
      <formula>0</formula>
    </cfRule>
  </conditionalFormatting>
  <conditionalFormatting sqref="I14:J14">
    <cfRule type="cellIs" dxfId="596" priority="52" operator="equal">
      <formula>0</formula>
    </cfRule>
  </conditionalFormatting>
  <conditionalFormatting sqref="P10">
    <cfRule type="cellIs" dxfId="595" priority="51" operator="equal">
      <formula>"20__. gada __. _________"</formula>
    </cfRule>
  </conditionalFormatting>
  <conditionalFormatting sqref="C38:H38">
    <cfRule type="cellIs" dxfId="594" priority="48" operator="equal">
      <formula>0</formula>
    </cfRule>
  </conditionalFormatting>
  <conditionalFormatting sqref="C33:H33">
    <cfRule type="cellIs" dxfId="593" priority="47" operator="equal">
      <formula>0</formula>
    </cfRule>
  </conditionalFormatting>
  <conditionalFormatting sqref="C38:H38 C41 C33:H33">
    <cfRule type="cellIs" dxfId="592" priority="46" operator="equal">
      <formula>0</formula>
    </cfRule>
  </conditionalFormatting>
  <conditionalFormatting sqref="D1">
    <cfRule type="cellIs" dxfId="591" priority="45" operator="equal">
      <formula>0</formula>
    </cfRule>
  </conditionalFormatting>
  <conditionalFormatting sqref="C18:E19 C24:E24">
    <cfRule type="cellIs" dxfId="590" priority="44" operator="equal">
      <formula>0</formula>
    </cfRule>
  </conditionalFormatting>
  <conditionalFormatting sqref="C16">
    <cfRule type="cellIs" dxfId="589" priority="43" operator="equal">
      <formula>0</formula>
    </cfRule>
  </conditionalFormatting>
  <conditionalFormatting sqref="A9:F9">
    <cfRule type="containsText" dxfId="588" priority="29" operator="containsText" text="Tāme sastādīta  20__. gada tirgus cenās, pamatojoties uz ___ daļas rasējumiem">
      <formula>NOT(ISERROR(SEARCH("Tāme sastādīta  20__. gada tirgus cenās, pamatojoties uz ___ daļas rasējumiem",A9)))</formula>
    </cfRule>
  </conditionalFormatting>
  <conditionalFormatting sqref="C22:C23">
    <cfRule type="cellIs" dxfId="587" priority="27" operator="equal">
      <formula>0</formula>
    </cfRule>
  </conditionalFormatting>
  <conditionalFormatting sqref="C20">
    <cfRule type="cellIs" dxfId="586" priority="28" operator="equal">
      <formula>0</formula>
    </cfRule>
  </conditionalFormatting>
  <conditionalFormatting sqref="C26">
    <cfRule type="cellIs" dxfId="585" priority="26" operator="equal">
      <formula>0</formula>
    </cfRule>
  </conditionalFormatting>
  <conditionalFormatting sqref="C25">
    <cfRule type="cellIs" dxfId="584" priority="25" operator="equal">
      <formula>0</formula>
    </cfRule>
  </conditionalFormatting>
  <conditionalFormatting sqref="F26 I26:J26">
    <cfRule type="cellIs" dxfId="583" priority="24" operator="equal">
      <formula>0</formula>
    </cfRule>
  </conditionalFormatting>
  <conditionalFormatting sqref="F27 I27:J27">
    <cfRule type="cellIs" dxfId="582" priority="22" operator="equal">
      <formula>0</formula>
    </cfRule>
  </conditionalFormatting>
  <conditionalFormatting sqref="F28 I28:J28">
    <cfRule type="cellIs" dxfId="581" priority="20" operator="equal">
      <formula>0</formula>
    </cfRule>
  </conditionalFormatting>
  <conditionalFormatting sqref="F29 I29:J29">
    <cfRule type="cellIs" dxfId="580" priority="17" operator="equal">
      <formula>0</formula>
    </cfRule>
  </conditionalFormatting>
  <conditionalFormatting sqref="F22 I22:J22">
    <cfRule type="cellIs" dxfId="579" priority="14" operator="equal">
      <formula>0</formula>
    </cfRule>
  </conditionalFormatting>
  <conditionalFormatting sqref="F23 I23:J23">
    <cfRule type="cellIs" dxfId="578" priority="12" operator="equal">
      <formula>0</formula>
    </cfRule>
  </conditionalFormatting>
  <conditionalFormatting sqref="F19 I19:J19">
    <cfRule type="cellIs" dxfId="577" priority="10" operator="equal">
      <formula>0</formula>
    </cfRule>
  </conditionalFormatting>
  <conditionalFormatting sqref="I20:J20 F20">
    <cfRule type="cellIs" dxfId="576" priority="8" operator="equal">
      <formula>0</formula>
    </cfRule>
  </conditionalFormatting>
  <conditionalFormatting sqref="F21 I21:J21">
    <cfRule type="cellIs" dxfId="575" priority="6" operator="equal">
      <formula>0</formula>
    </cfRule>
  </conditionalFormatting>
  <conditionalFormatting sqref="G15">
    <cfRule type="cellIs" dxfId="574" priority="4" operator="equal">
      <formula>0</formula>
    </cfRule>
  </conditionalFormatting>
  <conditionalFormatting sqref="G17">
    <cfRule type="cellIs" dxfId="573" priority="3" operator="equal">
      <formula>0</formula>
    </cfRule>
  </conditionalFormatting>
  <conditionalFormatting sqref="G19:G23">
    <cfRule type="cellIs" dxfId="572" priority="2" operator="equal">
      <formula>0</formula>
    </cfRule>
  </conditionalFormatting>
  <conditionalFormatting sqref="G25:G29">
    <cfRule type="cellIs" dxfId="571" priority="1" operator="equal">
      <formula>0</formula>
    </cfRule>
  </conditionalFormatting>
  <pageMargins left="1.2649999999999999" right="0.7" top="0.75" bottom="0.75" header="0.3" footer="0.3"/>
  <pageSetup paperSize="9" scale="82" orientation="landscape" r:id="rId1"/>
  <rowBreaks count="1" manualBreakCount="1">
    <brk id="23" max="1638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50" operator="containsText" id="{DC7EA987-A541-4A14-8BBA-80430C8D8797}">
            <xm:f>NOT(ISERROR(SEARCH("Tāme sastādīta ____. gada ___. ______________",A36)))</xm:f>
            <xm:f>"Tāme sastādīta ____. gada ___. ______________"</xm:f>
            <x14:dxf>
              <font>
                <color auto="1"/>
              </font>
              <fill>
                <patternFill>
                  <bgColor rgb="FFC6EFCE"/>
                </patternFill>
              </fill>
            </x14:dxf>
          </x14:cfRule>
          <xm:sqref>A36</xm:sqref>
        </x14:conditionalFormatting>
        <x14:conditionalFormatting xmlns:xm="http://schemas.microsoft.com/office/excel/2006/main">
          <x14:cfRule type="containsText" priority="49" operator="containsText" id="{ACDA78AF-73B6-4D16-9157-A1B6B42F0CA3}">
            <xm:f>NOT(ISERROR(SEARCH("Sertifikāta Nr. _________________________________",A41)))</xm:f>
            <xm:f>"Sertifikāta Nr. _________________________________"</xm:f>
            <x14:dxf>
              <font>
                <color auto="1"/>
              </font>
              <fill>
                <patternFill>
                  <bgColor rgb="FFC6EFCE"/>
                </patternFill>
              </fill>
            </x14:dxf>
          </x14:cfRule>
          <xm:sqref>A41</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U43"/>
  <sheetViews>
    <sheetView topLeftCell="A7" zoomScaleNormal="100" zoomScaleSheetLayoutView="115" workbookViewId="0">
      <selection activeCell="G16" sqref="G1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x14ac:dyDescent="0.2">
      <c r="A1" s="22"/>
      <c r="B1" s="22"/>
      <c r="C1" s="26" t="s">
        <v>38</v>
      </c>
      <c r="D1" s="43">
        <f>'Kops a'!A20</f>
        <v>6</v>
      </c>
      <c r="E1" s="22"/>
      <c r="F1" s="22"/>
      <c r="G1" s="22"/>
      <c r="H1" s="22"/>
      <c r="I1" s="22"/>
      <c r="J1" s="22"/>
      <c r="N1" s="25"/>
      <c r="O1" s="26"/>
      <c r="P1" s="27"/>
    </row>
    <row r="2" spans="1:16" x14ac:dyDescent="0.2">
      <c r="A2" s="28"/>
      <c r="B2" s="28"/>
      <c r="C2" s="426" t="s">
        <v>248</v>
      </c>
      <c r="D2" s="426"/>
      <c r="E2" s="426"/>
      <c r="F2" s="426"/>
      <c r="G2" s="426"/>
      <c r="H2" s="426"/>
      <c r="I2" s="426"/>
      <c r="J2" s="28"/>
    </row>
    <row r="3" spans="1:16" x14ac:dyDescent="0.2">
      <c r="A3" s="29"/>
      <c r="B3" s="29"/>
      <c r="C3" s="407" t="s">
        <v>17</v>
      </c>
      <c r="D3" s="407"/>
      <c r="E3" s="407"/>
      <c r="F3" s="407"/>
      <c r="G3" s="407"/>
      <c r="H3" s="407"/>
      <c r="I3" s="407"/>
      <c r="J3" s="29"/>
    </row>
    <row r="4" spans="1:16" x14ac:dyDescent="0.2">
      <c r="A4" s="29"/>
      <c r="B4" s="29"/>
      <c r="C4" s="427" t="s">
        <v>52</v>
      </c>
      <c r="D4" s="427"/>
      <c r="E4" s="427"/>
      <c r="F4" s="427"/>
      <c r="G4" s="427"/>
      <c r="H4" s="427"/>
      <c r="I4" s="427"/>
      <c r="J4" s="29"/>
    </row>
    <row r="5" spans="1:16"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16"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16" x14ac:dyDescent="0.2">
      <c r="A7" s="22"/>
      <c r="B7" s="22"/>
      <c r="C7" s="26" t="s">
        <v>7</v>
      </c>
      <c r="D7" s="440" t="str">
        <f>'Kops a'!D8</f>
        <v>Zeiferta iela 1, Olaine, Olaines novads, LV-2114</v>
      </c>
      <c r="E7" s="440"/>
      <c r="F7" s="440"/>
      <c r="G7" s="440"/>
      <c r="H7" s="440"/>
      <c r="I7" s="440"/>
      <c r="J7" s="440"/>
      <c r="K7" s="440"/>
      <c r="L7" s="440"/>
      <c r="M7" s="16"/>
      <c r="N7" s="16"/>
      <c r="O7" s="16"/>
      <c r="P7" s="16"/>
    </row>
    <row r="8" spans="1:16" x14ac:dyDescent="0.2">
      <c r="A8" s="22"/>
      <c r="B8" s="22"/>
      <c r="C8" s="4" t="s">
        <v>20</v>
      </c>
      <c r="D8" s="440" t="str">
        <f>'Kops a'!D9</f>
        <v>Iepirkums Nr. AS OŪS 2022/04_E</v>
      </c>
      <c r="E8" s="440"/>
      <c r="F8" s="440"/>
      <c r="G8" s="440"/>
      <c r="H8" s="440"/>
      <c r="I8" s="440"/>
      <c r="J8" s="440"/>
      <c r="K8" s="440"/>
      <c r="L8" s="440"/>
      <c r="M8" s="16"/>
      <c r="N8" s="16"/>
      <c r="O8" s="16"/>
      <c r="P8" s="16"/>
    </row>
    <row r="9" spans="1:16" ht="11.25" customHeight="1" x14ac:dyDescent="0.2">
      <c r="A9" s="428" t="s">
        <v>409</v>
      </c>
      <c r="B9" s="428"/>
      <c r="C9" s="428"/>
      <c r="D9" s="428"/>
      <c r="E9" s="428"/>
      <c r="F9" s="428"/>
      <c r="G9" s="30"/>
      <c r="H9" s="30"/>
      <c r="I9" s="30"/>
      <c r="J9" s="432" t="s">
        <v>39</v>
      </c>
      <c r="K9" s="432"/>
      <c r="L9" s="432"/>
      <c r="M9" s="432"/>
      <c r="N9" s="439">
        <f>P31</f>
        <v>0</v>
      </c>
      <c r="O9" s="439"/>
      <c r="P9" s="30"/>
    </row>
    <row r="10" spans="1:16" x14ac:dyDescent="0.2">
      <c r="A10" s="31"/>
      <c r="B10" s="32"/>
      <c r="C10" s="4"/>
      <c r="D10" s="22"/>
      <c r="E10" s="22"/>
      <c r="F10" s="22"/>
      <c r="G10" s="22"/>
      <c r="H10" s="22"/>
      <c r="I10" s="22"/>
      <c r="J10" s="22"/>
      <c r="K10" s="22"/>
      <c r="L10" s="28"/>
      <c r="M10" s="28"/>
      <c r="O10" s="67"/>
      <c r="P10" s="66" t="str">
        <f>A37</f>
        <v>Tāme sastādīta __ . gada__.__________</v>
      </c>
    </row>
    <row r="11" spans="1:16" ht="12" thickBot="1" x14ac:dyDescent="0.25">
      <c r="A11" s="31"/>
      <c r="B11" s="32"/>
      <c r="C11" s="4"/>
      <c r="D11" s="22"/>
      <c r="E11" s="22"/>
      <c r="F11" s="22"/>
      <c r="G11" s="22"/>
      <c r="H11" s="22"/>
      <c r="I11" s="22"/>
      <c r="J11" s="22"/>
      <c r="K11" s="22"/>
      <c r="L11" s="33"/>
      <c r="M11" s="33"/>
      <c r="N11" s="34"/>
      <c r="O11" s="25"/>
      <c r="P11" s="22"/>
    </row>
    <row r="12" spans="1:16"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16" ht="126.75" customHeight="1" thickBot="1" x14ac:dyDescent="0.25">
      <c r="A13" s="394"/>
      <c r="B13" s="446"/>
      <c r="C13" s="447"/>
      <c r="D13" s="448"/>
      <c r="E13" s="449"/>
      <c r="F13" s="255" t="s">
        <v>46</v>
      </c>
      <c r="G13" s="256" t="s">
        <v>47</v>
      </c>
      <c r="H13" s="256" t="s">
        <v>48</v>
      </c>
      <c r="I13" s="256" t="s">
        <v>49</v>
      </c>
      <c r="J13" s="256" t="s">
        <v>50</v>
      </c>
      <c r="K13" s="260" t="s">
        <v>51</v>
      </c>
      <c r="L13" s="255" t="s">
        <v>46</v>
      </c>
      <c r="M13" s="256" t="s">
        <v>48</v>
      </c>
      <c r="N13" s="256" t="s">
        <v>49</v>
      </c>
      <c r="O13" s="256" t="s">
        <v>50</v>
      </c>
      <c r="P13" s="260" t="s">
        <v>51</v>
      </c>
    </row>
    <row r="14" spans="1:16" x14ac:dyDescent="0.2">
      <c r="A14" s="261">
        <v>1</v>
      </c>
      <c r="B14" s="220"/>
      <c r="C14" s="150" t="s">
        <v>231</v>
      </c>
      <c r="D14" s="151"/>
      <c r="E14" s="191"/>
      <c r="F14" s="262"/>
      <c r="G14" s="263"/>
      <c r="H14" s="263"/>
      <c r="I14" s="263"/>
      <c r="J14" s="263"/>
      <c r="K14" s="264"/>
      <c r="L14" s="262"/>
      <c r="M14" s="263"/>
      <c r="N14" s="263"/>
      <c r="O14" s="263"/>
      <c r="P14" s="265"/>
    </row>
    <row r="15" spans="1:16" ht="22.5" customHeight="1" x14ac:dyDescent="0.2">
      <c r="A15" s="180">
        <v>2</v>
      </c>
      <c r="B15" s="452" t="s">
        <v>198</v>
      </c>
      <c r="C15" s="132" t="s">
        <v>232</v>
      </c>
      <c r="D15" s="134" t="s">
        <v>86</v>
      </c>
      <c r="E15" s="148">
        <v>9</v>
      </c>
      <c r="F15" s="204"/>
      <c r="G15" s="176"/>
      <c r="H15" s="184">
        <f t="shared" ref="H15:H21" si="0">ROUND(F15*G15,2)</f>
        <v>0</v>
      </c>
      <c r="I15" s="176"/>
      <c r="J15" s="176"/>
      <c r="K15" s="203">
        <f t="shared" ref="K15:K21" si="1">SUM(H15:J15)</f>
        <v>0</v>
      </c>
      <c r="L15" s="183">
        <f t="shared" ref="L15:L21" si="2">ROUND(E15*F15,2)</f>
        <v>0</v>
      </c>
      <c r="M15" s="184">
        <f t="shared" ref="M15:M21" si="3">ROUND(H15*E15,2)</f>
        <v>0</v>
      </c>
      <c r="N15" s="184">
        <f t="shared" ref="N15:N21" si="4">ROUND(I15*E15,2)</f>
        <v>0</v>
      </c>
      <c r="O15" s="184">
        <f t="shared" ref="O15:O21" si="5">ROUND(J15*E15,2)</f>
        <v>0</v>
      </c>
      <c r="P15" s="203">
        <f t="shared" ref="P15:P21" si="6">SUM(M15:O15)</f>
        <v>0</v>
      </c>
    </row>
    <row r="16" spans="1:16" ht="22.5" x14ac:dyDescent="0.2">
      <c r="A16" s="180">
        <v>3</v>
      </c>
      <c r="B16" s="452"/>
      <c r="C16" s="132" t="s">
        <v>389</v>
      </c>
      <c r="D16" s="134" t="s">
        <v>120</v>
      </c>
      <c r="E16" s="148">
        <v>36</v>
      </c>
      <c r="F16" s="204"/>
      <c r="G16" s="176"/>
      <c r="H16" s="184">
        <f t="shared" si="0"/>
        <v>0</v>
      </c>
      <c r="I16" s="176"/>
      <c r="J16" s="176"/>
      <c r="K16" s="203">
        <f t="shared" si="1"/>
        <v>0</v>
      </c>
      <c r="L16" s="183">
        <f t="shared" si="2"/>
        <v>0</v>
      </c>
      <c r="M16" s="184">
        <f t="shared" si="3"/>
        <v>0</v>
      </c>
      <c r="N16" s="184">
        <f t="shared" si="4"/>
        <v>0</v>
      </c>
      <c r="O16" s="184">
        <f t="shared" si="5"/>
        <v>0</v>
      </c>
      <c r="P16" s="203">
        <f t="shared" si="6"/>
        <v>0</v>
      </c>
    </row>
    <row r="17" spans="1:21" ht="22.5" customHeight="1" x14ac:dyDescent="0.2">
      <c r="A17" s="180">
        <v>4</v>
      </c>
      <c r="B17" s="452"/>
      <c r="C17" s="132" t="s">
        <v>135</v>
      </c>
      <c r="D17" s="134" t="s">
        <v>99</v>
      </c>
      <c r="E17" s="148">
        <v>36</v>
      </c>
      <c r="F17" s="204"/>
      <c r="G17" s="176"/>
      <c r="H17" s="184">
        <f t="shared" si="0"/>
        <v>0</v>
      </c>
      <c r="I17" s="176"/>
      <c r="J17" s="176"/>
      <c r="K17" s="203">
        <f t="shared" si="1"/>
        <v>0</v>
      </c>
      <c r="L17" s="183">
        <f t="shared" si="2"/>
        <v>0</v>
      </c>
      <c r="M17" s="184">
        <f t="shared" si="3"/>
        <v>0</v>
      </c>
      <c r="N17" s="184">
        <f t="shared" si="4"/>
        <v>0</v>
      </c>
      <c r="O17" s="184">
        <f t="shared" si="5"/>
        <v>0</v>
      </c>
      <c r="P17" s="203">
        <f t="shared" si="6"/>
        <v>0</v>
      </c>
    </row>
    <row r="18" spans="1:21" ht="22.5" customHeight="1" x14ac:dyDescent="0.2">
      <c r="A18" s="180">
        <v>5</v>
      </c>
      <c r="B18" s="452"/>
      <c r="C18" s="132" t="s">
        <v>132</v>
      </c>
      <c r="D18" s="134" t="s">
        <v>99</v>
      </c>
      <c r="E18" s="148">
        <v>36</v>
      </c>
      <c r="F18" s="204"/>
      <c r="G18" s="176"/>
      <c r="H18" s="184">
        <f t="shared" si="0"/>
        <v>0</v>
      </c>
      <c r="I18" s="176"/>
      <c r="J18" s="176"/>
      <c r="K18" s="203">
        <f t="shared" si="1"/>
        <v>0</v>
      </c>
      <c r="L18" s="183">
        <f t="shared" si="2"/>
        <v>0</v>
      </c>
      <c r="M18" s="184">
        <f t="shared" si="3"/>
        <v>0</v>
      </c>
      <c r="N18" s="184">
        <f t="shared" si="4"/>
        <v>0</v>
      </c>
      <c r="O18" s="184">
        <f t="shared" si="5"/>
        <v>0</v>
      </c>
      <c r="P18" s="203">
        <f t="shared" si="6"/>
        <v>0</v>
      </c>
    </row>
    <row r="19" spans="1:21" ht="33.75" x14ac:dyDescent="0.2">
      <c r="A19" s="180">
        <v>6</v>
      </c>
      <c r="B19" s="452"/>
      <c r="C19" s="132" t="s">
        <v>133</v>
      </c>
      <c r="D19" s="134" t="s">
        <v>99</v>
      </c>
      <c r="E19" s="148">
        <v>36</v>
      </c>
      <c r="F19" s="204"/>
      <c r="G19" s="176"/>
      <c r="H19" s="184">
        <f t="shared" si="0"/>
        <v>0</v>
      </c>
      <c r="I19" s="176"/>
      <c r="J19" s="176"/>
      <c r="K19" s="203">
        <f t="shared" si="1"/>
        <v>0</v>
      </c>
      <c r="L19" s="183">
        <f t="shared" si="2"/>
        <v>0</v>
      </c>
      <c r="M19" s="184">
        <f t="shared" si="3"/>
        <v>0</v>
      </c>
      <c r="N19" s="184">
        <f t="shared" si="4"/>
        <v>0</v>
      </c>
      <c r="O19" s="184">
        <f t="shared" si="5"/>
        <v>0</v>
      </c>
      <c r="P19" s="203">
        <f t="shared" si="6"/>
        <v>0</v>
      </c>
    </row>
    <row r="20" spans="1:21" ht="22.5" x14ac:dyDescent="0.2">
      <c r="A20" s="180">
        <v>7</v>
      </c>
      <c r="B20" s="452"/>
      <c r="C20" s="132" t="s">
        <v>233</v>
      </c>
      <c r="D20" s="134" t="s">
        <v>112</v>
      </c>
      <c r="E20" s="148">
        <v>44</v>
      </c>
      <c r="F20" s="204"/>
      <c r="G20" s="176"/>
      <c r="H20" s="184">
        <f t="shared" si="0"/>
        <v>0</v>
      </c>
      <c r="I20" s="176"/>
      <c r="J20" s="176"/>
      <c r="K20" s="203">
        <f t="shared" si="1"/>
        <v>0</v>
      </c>
      <c r="L20" s="183">
        <f t="shared" si="2"/>
        <v>0</v>
      </c>
      <c r="M20" s="184">
        <f t="shared" si="3"/>
        <v>0</v>
      </c>
      <c r="N20" s="184">
        <f t="shared" si="4"/>
        <v>0</v>
      </c>
      <c r="O20" s="184">
        <f t="shared" si="5"/>
        <v>0</v>
      </c>
      <c r="P20" s="203">
        <f t="shared" si="6"/>
        <v>0</v>
      </c>
    </row>
    <row r="21" spans="1:21" ht="25.5" customHeight="1" x14ac:dyDescent="0.2">
      <c r="A21" s="180">
        <v>8</v>
      </c>
      <c r="B21" s="452"/>
      <c r="C21" s="132" t="s">
        <v>234</v>
      </c>
      <c r="D21" s="134" t="s">
        <v>86</v>
      </c>
      <c r="E21" s="148">
        <v>9</v>
      </c>
      <c r="F21" s="218"/>
      <c r="G21" s="176"/>
      <c r="H21" s="177">
        <f t="shared" si="0"/>
        <v>0</v>
      </c>
      <c r="I21" s="219"/>
      <c r="J21" s="219"/>
      <c r="K21" s="178">
        <f t="shared" si="1"/>
        <v>0</v>
      </c>
      <c r="L21" s="179">
        <f t="shared" si="2"/>
        <v>0</v>
      </c>
      <c r="M21" s="177">
        <f t="shared" si="3"/>
        <v>0</v>
      </c>
      <c r="N21" s="177">
        <f t="shared" si="4"/>
        <v>0</v>
      </c>
      <c r="O21" s="177">
        <f t="shared" si="5"/>
        <v>0</v>
      </c>
      <c r="P21" s="178">
        <f t="shared" si="6"/>
        <v>0</v>
      </c>
    </row>
    <row r="22" spans="1:21" ht="33.75" x14ac:dyDescent="0.2">
      <c r="A22" s="180">
        <v>9</v>
      </c>
      <c r="B22" s="452"/>
      <c r="C22" s="132" t="s">
        <v>235</v>
      </c>
      <c r="D22" s="134" t="s">
        <v>86</v>
      </c>
      <c r="E22" s="148">
        <v>9</v>
      </c>
      <c r="F22" s="204"/>
      <c r="G22" s="176"/>
      <c r="H22" s="184">
        <f t="shared" ref="H22" si="7">ROUND(F22*G22,2)</f>
        <v>0</v>
      </c>
      <c r="I22" s="176"/>
      <c r="J22" s="176"/>
      <c r="K22" s="203">
        <f t="shared" ref="K22" si="8">SUM(H22:J22)</f>
        <v>0</v>
      </c>
      <c r="L22" s="183">
        <f t="shared" ref="L22" si="9">ROUND(E22*F22,2)</f>
        <v>0</v>
      </c>
      <c r="M22" s="184">
        <f t="shared" ref="M22" si="10">ROUND(H22*E22,2)</f>
        <v>0</v>
      </c>
      <c r="N22" s="184">
        <f t="shared" ref="N22" si="11">ROUND(I22*E22,2)</f>
        <v>0</v>
      </c>
      <c r="O22" s="184">
        <f t="shared" ref="O22" si="12">ROUND(J22*E22,2)</f>
        <v>0</v>
      </c>
      <c r="P22" s="203">
        <f t="shared" ref="P22" si="13">SUM(M22:O22)</f>
        <v>0</v>
      </c>
    </row>
    <row r="23" spans="1:21" ht="22.5" x14ac:dyDescent="0.2">
      <c r="A23" s="180">
        <v>10</v>
      </c>
      <c r="B23" s="452"/>
      <c r="C23" s="132" t="s">
        <v>236</v>
      </c>
      <c r="D23" s="134" t="s">
        <v>86</v>
      </c>
      <c r="E23" s="148">
        <v>9</v>
      </c>
      <c r="F23" s="204"/>
      <c r="G23" s="176"/>
      <c r="H23" s="184">
        <f t="shared" ref="H23:H24" si="14">ROUND(F23*G23,2)</f>
        <v>0</v>
      </c>
      <c r="I23" s="176"/>
      <c r="J23" s="176"/>
      <c r="K23" s="203">
        <f t="shared" ref="K23:K24" si="15">SUM(H23:J23)</f>
        <v>0</v>
      </c>
      <c r="L23" s="183">
        <f t="shared" ref="L23:L24" si="16">ROUND(E23*F23,2)</f>
        <v>0</v>
      </c>
      <c r="M23" s="184">
        <f t="shared" ref="M23:M24" si="17">ROUND(H23*E23,2)</f>
        <v>0</v>
      </c>
      <c r="N23" s="184">
        <f t="shared" ref="N23:N24" si="18">ROUND(I23*E23,2)</f>
        <v>0</v>
      </c>
      <c r="O23" s="184">
        <f t="shared" ref="O23:O24" si="19">ROUND(J23*E23,2)</f>
        <v>0</v>
      </c>
      <c r="P23" s="203">
        <f t="shared" ref="P23:P24" si="20">SUM(M23:O23)</f>
        <v>0</v>
      </c>
    </row>
    <row r="24" spans="1:21" ht="45" x14ac:dyDescent="0.2">
      <c r="A24" s="180">
        <v>11</v>
      </c>
      <c r="B24" s="452"/>
      <c r="C24" s="132" t="s">
        <v>237</v>
      </c>
      <c r="D24" s="134" t="s">
        <v>112</v>
      </c>
      <c r="E24" s="148">
        <v>44</v>
      </c>
      <c r="F24" s="204"/>
      <c r="G24" s="176"/>
      <c r="H24" s="184">
        <f t="shared" si="14"/>
        <v>0</v>
      </c>
      <c r="I24" s="176"/>
      <c r="J24" s="176"/>
      <c r="K24" s="203">
        <f t="shared" si="15"/>
        <v>0</v>
      </c>
      <c r="L24" s="183">
        <f t="shared" si="16"/>
        <v>0</v>
      </c>
      <c r="M24" s="184">
        <f t="shared" si="17"/>
        <v>0</v>
      </c>
      <c r="N24" s="184">
        <f t="shared" si="18"/>
        <v>0</v>
      </c>
      <c r="O24" s="184">
        <f t="shared" si="19"/>
        <v>0</v>
      </c>
      <c r="P24" s="203">
        <f t="shared" si="20"/>
        <v>0</v>
      </c>
    </row>
    <row r="25" spans="1:21" x14ac:dyDescent="0.2">
      <c r="A25" s="180">
        <v>12</v>
      </c>
      <c r="B25" s="206"/>
      <c r="C25" s="135" t="s">
        <v>154</v>
      </c>
      <c r="D25" s="134"/>
      <c r="E25" s="148"/>
      <c r="F25" s="183"/>
      <c r="G25" s="184"/>
      <c r="H25" s="177">
        <f t="shared" ref="H25:H28" si="21">ROUND(F25*G25,2)</f>
        <v>0</v>
      </c>
      <c r="I25" s="184"/>
      <c r="J25" s="184"/>
      <c r="K25" s="178">
        <f t="shared" ref="K25:K28" si="22">SUM(H25:J25)</f>
        <v>0</v>
      </c>
      <c r="L25" s="179">
        <f t="shared" ref="L25:L28" si="23">ROUND(E25*F25,2)</f>
        <v>0</v>
      </c>
      <c r="M25" s="177">
        <f t="shared" ref="M25:M28" si="24">ROUND(H25*E25,2)</f>
        <v>0</v>
      </c>
      <c r="N25" s="177">
        <f t="shared" ref="N25:N28" si="25">ROUND(I25*E25,2)</f>
        <v>0</v>
      </c>
      <c r="O25" s="177">
        <f t="shared" ref="O25:O28" si="26">ROUND(J25*E25,2)</f>
        <v>0</v>
      </c>
      <c r="P25" s="178">
        <f t="shared" ref="P25:P28" si="27">SUM(M25:O25)</f>
        <v>0</v>
      </c>
    </row>
    <row r="26" spans="1:21" ht="33.75" x14ac:dyDescent="0.2">
      <c r="A26" s="180">
        <v>13</v>
      </c>
      <c r="B26" s="452" t="str">
        <f>B15</f>
        <v>13-00000</v>
      </c>
      <c r="C26" s="132" t="s">
        <v>238</v>
      </c>
      <c r="D26" s="134" t="s">
        <v>239</v>
      </c>
      <c r="E26" s="148">
        <v>135</v>
      </c>
      <c r="F26" s="218"/>
      <c r="G26" s="176"/>
      <c r="H26" s="177">
        <f t="shared" si="21"/>
        <v>0</v>
      </c>
      <c r="I26" s="219"/>
      <c r="J26" s="219"/>
      <c r="K26" s="178">
        <f t="shared" si="22"/>
        <v>0</v>
      </c>
      <c r="L26" s="179">
        <f t="shared" si="23"/>
        <v>0</v>
      </c>
      <c r="M26" s="177">
        <f t="shared" si="24"/>
        <v>0</v>
      </c>
      <c r="N26" s="177">
        <f t="shared" si="25"/>
        <v>0</v>
      </c>
      <c r="O26" s="177">
        <f t="shared" si="26"/>
        <v>0</v>
      </c>
      <c r="P26" s="178">
        <f t="shared" si="27"/>
        <v>0</v>
      </c>
      <c r="Q26" s="72"/>
    </row>
    <row r="27" spans="1:21" ht="22.5" x14ac:dyDescent="0.2">
      <c r="A27" s="180">
        <v>14</v>
      </c>
      <c r="B27" s="452"/>
      <c r="C27" s="132" t="s">
        <v>240</v>
      </c>
      <c r="D27" s="134" t="s">
        <v>239</v>
      </c>
      <c r="E27" s="154">
        <v>110</v>
      </c>
      <c r="F27" s="218"/>
      <c r="G27" s="176"/>
      <c r="H27" s="177">
        <f t="shared" si="21"/>
        <v>0</v>
      </c>
      <c r="I27" s="219"/>
      <c r="J27" s="219"/>
      <c r="K27" s="178">
        <f t="shared" si="22"/>
        <v>0</v>
      </c>
      <c r="L27" s="179">
        <f t="shared" si="23"/>
        <v>0</v>
      </c>
      <c r="M27" s="177">
        <f t="shared" si="24"/>
        <v>0</v>
      </c>
      <c r="N27" s="177">
        <f t="shared" si="25"/>
        <v>0</v>
      </c>
      <c r="O27" s="177">
        <f t="shared" si="26"/>
        <v>0</v>
      </c>
      <c r="P27" s="178">
        <f t="shared" si="27"/>
        <v>0</v>
      </c>
      <c r="Q27" s="72"/>
    </row>
    <row r="28" spans="1:21" s="72" customFormat="1" ht="22.5" x14ac:dyDescent="0.2">
      <c r="A28" s="329">
        <v>15</v>
      </c>
      <c r="B28" s="452"/>
      <c r="C28" s="162" t="s">
        <v>241</v>
      </c>
      <c r="D28" s="161" t="s">
        <v>86</v>
      </c>
      <c r="E28" s="332">
        <v>4</v>
      </c>
      <c r="F28" s="248"/>
      <c r="G28" s="196"/>
      <c r="H28" s="244">
        <f t="shared" si="21"/>
        <v>0</v>
      </c>
      <c r="I28" s="243"/>
      <c r="J28" s="243"/>
      <c r="K28" s="245">
        <f t="shared" si="22"/>
        <v>0</v>
      </c>
      <c r="L28" s="246">
        <f t="shared" si="23"/>
        <v>0</v>
      </c>
      <c r="M28" s="244">
        <f t="shared" si="24"/>
        <v>0</v>
      </c>
      <c r="N28" s="244">
        <f t="shared" si="25"/>
        <v>0</v>
      </c>
      <c r="O28" s="244">
        <f t="shared" si="26"/>
        <v>0</v>
      </c>
      <c r="P28" s="245">
        <f t="shared" si="27"/>
        <v>0</v>
      </c>
    </row>
    <row r="29" spans="1:21" x14ac:dyDescent="0.2">
      <c r="A29" s="180">
        <v>16</v>
      </c>
      <c r="B29" s="452"/>
      <c r="C29" s="162" t="s">
        <v>242</v>
      </c>
      <c r="D29" s="161" t="s">
        <v>86</v>
      </c>
      <c r="E29" s="238">
        <v>9</v>
      </c>
      <c r="F29" s="218"/>
      <c r="G29" s="176"/>
      <c r="H29" s="177">
        <f t="shared" ref="H29" si="28">ROUND(F29*G29,2)</f>
        <v>0</v>
      </c>
      <c r="I29" s="219"/>
      <c r="J29" s="219"/>
      <c r="K29" s="178">
        <f t="shared" ref="K29" si="29">SUM(H29:J29)</f>
        <v>0</v>
      </c>
      <c r="L29" s="179">
        <f t="shared" ref="L29" si="30">ROUND(E29*F29,2)</f>
        <v>0</v>
      </c>
      <c r="M29" s="177">
        <f t="shared" ref="M29" si="31">ROUND(H29*E29,2)</f>
        <v>0</v>
      </c>
      <c r="N29" s="177">
        <f t="shared" ref="N29" si="32">ROUND(I29*E29,2)</f>
        <v>0</v>
      </c>
      <c r="O29" s="177">
        <f t="shared" ref="O29" si="33">ROUND(J29*E29,2)</f>
        <v>0</v>
      </c>
      <c r="P29" s="178">
        <f t="shared" ref="P29" si="34">SUM(M29:O29)</f>
        <v>0</v>
      </c>
      <c r="Q29" s="72"/>
      <c r="R29" s="72"/>
      <c r="S29" s="72"/>
      <c r="T29" s="72"/>
      <c r="U29" s="72"/>
    </row>
    <row r="30" spans="1:21" ht="34.5" thickBot="1" x14ac:dyDescent="0.25">
      <c r="A30" s="180">
        <v>17</v>
      </c>
      <c r="B30" s="461"/>
      <c r="C30" s="192" t="s">
        <v>243</v>
      </c>
      <c r="D30" s="193" t="s">
        <v>112</v>
      </c>
      <c r="E30" s="194">
        <v>109</v>
      </c>
      <c r="F30" s="218"/>
      <c r="G30" s="176"/>
      <c r="H30" s="177">
        <f t="shared" ref="H30" si="35">ROUND(F30*G30,2)</f>
        <v>0</v>
      </c>
      <c r="I30" s="219"/>
      <c r="J30" s="219"/>
      <c r="K30" s="178">
        <f t="shared" ref="K30" si="36">SUM(H30:J30)</f>
        <v>0</v>
      </c>
      <c r="L30" s="179">
        <f t="shared" ref="L30" si="37">ROUND(E30*F30,2)</f>
        <v>0</v>
      </c>
      <c r="M30" s="177">
        <f t="shared" ref="M30" si="38">ROUND(H30*E30,2)</f>
        <v>0</v>
      </c>
      <c r="N30" s="177">
        <f t="shared" ref="N30" si="39">ROUND(I30*E30,2)</f>
        <v>0</v>
      </c>
      <c r="O30" s="177">
        <f t="shared" ref="O30" si="40">ROUND(J30*E30,2)</f>
        <v>0</v>
      </c>
      <c r="P30" s="178">
        <f t="shared" ref="P30" si="41">SUM(M30:O30)</f>
        <v>0</v>
      </c>
      <c r="Q30" s="72"/>
      <c r="R30" s="72"/>
      <c r="S30" s="72"/>
      <c r="T30" s="72"/>
      <c r="U30" s="72"/>
    </row>
    <row r="31" spans="1:21" ht="12" thickBot="1" x14ac:dyDescent="0.25">
      <c r="A31" s="420" t="s">
        <v>383</v>
      </c>
      <c r="B31" s="421"/>
      <c r="C31" s="421"/>
      <c r="D31" s="421"/>
      <c r="E31" s="421"/>
      <c r="F31" s="421"/>
      <c r="G31" s="421"/>
      <c r="H31" s="421"/>
      <c r="I31" s="421"/>
      <c r="J31" s="421"/>
      <c r="K31" s="422"/>
      <c r="L31" s="188">
        <f>SUM(L14:L30)</f>
        <v>0</v>
      </c>
      <c r="M31" s="189">
        <f>SUM(M14:M30)</f>
        <v>0</v>
      </c>
      <c r="N31" s="189">
        <f>SUM(N14:N30)</f>
        <v>0</v>
      </c>
      <c r="O31" s="189">
        <f>SUM(O14:O30)</f>
        <v>0</v>
      </c>
      <c r="P31" s="190">
        <f>SUM(P14:P30)</f>
        <v>0</v>
      </c>
    </row>
    <row r="32" spans="1:21" x14ac:dyDescent="0.2">
      <c r="A32" s="16"/>
      <c r="B32" s="16"/>
      <c r="C32" s="16"/>
      <c r="D32" s="16"/>
      <c r="E32" s="16"/>
      <c r="F32" s="16"/>
      <c r="G32" s="16"/>
      <c r="H32" s="1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row r="34" spans="1:16" x14ac:dyDescent="0.2">
      <c r="A34" s="1" t="s">
        <v>14</v>
      </c>
      <c r="B34" s="16"/>
      <c r="C34" s="419">
        <f>'Kops a'!C37:H37</f>
        <v>0</v>
      </c>
      <c r="D34" s="419"/>
      <c r="E34" s="419"/>
      <c r="F34" s="419"/>
      <c r="G34" s="419"/>
      <c r="H34" s="419"/>
      <c r="I34" s="16"/>
      <c r="J34" s="16"/>
      <c r="K34" s="16"/>
      <c r="L34" s="16"/>
      <c r="M34" s="16"/>
      <c r="N34" s="16"/>
      <c r="O34" s="16"/>
      <c r="P34" s="16"/>
    </row>
    <row r="35" spans="1:16" x14ac:dyDescent="0.2">
      <c r="A35" s="16"/>
      <c r="B35" s="16"/>
      <c r="C35" s="369" t="s">
        <v>15</v>
      </c>
      <c r="D35" s="369"/>
      <c r="E35" s="369"/>
      <c r="F35" s="369"/>
      <c r="G35" s="369"/>
      <c r="H35" s="369"/>
      <c r="I35" s="16"/>
      <c r="J35" s="16"/>
      <c r="K35" s="16"/>
      <c r="L35" s="16"/>
      <c r="M35" s="16"/>
      <c r="N35" s="16"/>
      <c r="O35" s="16"/>
      <c r="P35" s="16"/>
    </row>
    <row r="36" spans="1:16" x14ac:dyDescent="0.2">
      <c r="A36" s="16"/>
      <c r="B36" s="16"/>
      <c r="C36" s="16"/>
      <c r="D36" s="16"/>
      <c r="E36" s="16"/>
      <c r="F36" s="16"/>
      <c r="G36" s="16"/>
      <c r="H36" s="16"/>
      <c r="I36" s="16"/>
      <c r="J36" s="16"/>
      <c r="K36" s="16"/>
      <c r="L36" s="16"/>
      <c r="M36" s="16"/>
      <c r="N36" s="16"/>
      <c r="O36" s="16"/>
      <c r="P36" s="16"/>
    </row>
    <row r="37" spans="1:16" x14ac:dyDescent="0.2">
      <c r="A37" s="64" t="str">
        <f>'Kops a'!A40</f>
        <v>Tāme sastādīta __ . gada__.__________</v>
      </c>
      <c r="B37" s="65"/>
      <c r="C37" s="65"/>
      <c r="D37" s="65"/>
      <c r="E37" s="16"/>
      <c r="F37" s="16"/>
      <c r="G37" s="16"/>
      <c r="H37" s="16"/>
      <c r="I37" s="16"/>
      <c r="J37" s="16"/>
      <c r="K37" s="16"/>
      <c r="L37" s="16"/>
      <c r="M37" s="16"/>
      <c r="N37" s="16"/>
      <c r="O37" s="16"/>
      <c r="P37" s="16"/>
    </row>
    <row r="38" spans="1:16" x14ac:dyDescent="0.2">
      <c r="A38" s="16"/>
      <c r="B38" s="16"/>
      <c r="C38" s="16"/>
      <c r="D38" s="16"/>
      <c r="E38" s="16"/>
      <c r="F38" s="16"/>
      <c r="G38" s="16"/>
      <c r="H38" s="16"/>
      <c r="I38" s="16"/>
      <c r="J38" s="16"/>
      <c r="K38" s="16"/>
      <c r="L38" s="16"/>
      <c r="M38" s="16"/>
      <c r="N38" s="16"/>
      <c r="O38" s="16"/>
      <c r="P38" s="16"/>
    </row>
    <row r="39" spans="1:16" x14ac:dyDescent="0.2">
      <c r="A39" s="1" t="s">
        <v>37</v>
      </c>
      <c r="B39" s="16"/>
      <c r="C39" s="419">
        <f>'Kops a'!C42:H42</f>
        <v>0</v>
      </c>
      <c r="D39" s="419"/>
      <c r="E39" s="419"/>
      <c r="F39" s="419"/>
      <c r="G39" s="419"/>
      <c r="H39" s="419"/>
      <c r="I39" s="16"/>
      <c r="J39" s="16"/>
      <c r="K39" s="16"/>
      <c r="L39" s="16"/>
      <c r="M39" s="16"/>
      <c r="N39" s="16"/>
      <c r="O39" s="16"/>
      <c r="P39" s="16"/>
    </row>
    <row r="40" spans="1:16" x14ac:dyDescent="0.2">
      <c r="A40" s="16"/>
      <c r="B40" s="16"/>
      <c r="C40" s="369" t="s">
        <v>15</v>
      </c>
      <c r="D40" s="369"/>
      <c r="E40" s="369"/>
      <c r="F40" s="369"/>
      <c r="G40" s="369"/>
      <c r="H40" s="369"/>
      <c r="I40" s="16"/>
      <c r="J40" s="16"/>
      <c r="K40" s="16"/>
      <c r="L40" s="16"/>
      <c r="M40" s="16"/>
      <c r="N40" s="16"/>
      <c r="O40" s="16"/>
      <c r="P40" s="16"/>
    </row>
    <row r="41" spans="1:16" x14ac:dyDescent="0.2">
      <c r="A41" s="16"/>
      <c r="B41" s="16"/>
      <c r="C41" s="16"/>
      <c r="D41" s="16"/>
      <c r="E41" s="16"/>
      <c r="F41" s="16"/>
      <c r="G41" s="16"/>
      <c r="H41" s="16"/>
      <c r="I41" s="16"/>
      <c r="J41" s="16"/>
      <c r="K41" s="16"/>
      <c r="L41" s="16"/>
      <c r="M41" s="16"/>
      <c r="N41" s="16"/>
      <c r="O41" s="16"/>
      <c r="P41" s="16"/>
    </row>
    <row r="42" spans="1:16" x14ac:dyDescent="0.2">
      <c r="A42" s="64" t="s">
        <v>54</v>
      </c>
      <c r="B42" s="65"/>
      <c r="C42" s="69">
        <f>'Kops a'!C45</f>
        <v>0</v>
      </c>
      <c r="D42" s="42"/>
      <c r="E42" s="16"/>
      <c r="F42" s="16"/>
      <c r="G42" s="16"/>
      <c r="H42" s="16"/>
      <c r="I42" s="16"/>
      <c r="J42" s="16"/>
      <c r="K42" s="16"/>
      <c r="L42" s="16"/>
      <c r="M42" s="16"/>
      <c r="N42" s="16"/>
      <c r="O42" s="16"/>
      <c r="P42" s="16"/>
    </row>
    <row r="43" spans="1:16" x14ac:dyDescent="0.2">
      <c r="A43" s="16"/>
      <c r="B43" s="16"/>
      <c r="C43" s="16"/>
      <c r="D43" s="16"/>
      <c r="E43" s="16"/>
      <c r="F43" s="16"/>
      <c r="G43" s="16"/>
      <c r="H43" s="16"/>
      <c r="I43" s="16"/>
      <c r="J43" s="16"/>
      <c r="K43" s="16"/>
      <c r="L43" s="16"/>
      <c r="M43" s="16"/>
      <c r="N43" s="16"/>
      <c r="O43" s="16"/>
      <c r="P43" s="16"/>
    </row>
  </sheetData>
  <mergeCells count="24">
    <mergeCell ref="C2:I2"/>
    <mergeCell ref="C3:I3"/>
    <mergeCell ref="D5:L5"/>
    <mergeCell ref="D6:L6"/>
    <mergeCell ref="D7:L7"/>
    <mergeCell ref="N9:O9"/>
    <mergeCell ref="A12:A13"/>
    <mergeCell ref="B12:B13"/>
    <mergeCell ref="C12:C13"/>
    <mergeCell ref="D12:D13"/>
    <mergeCell ref="E12:E13"/>
    <mergeCell ref="L12:P12"/>
    <mergeCell ref="C40:H40"/>
    <mergeCell ref="C4:I4"/>
    <mergeCell ref="F12:K12"/>
    <mergeCell ref="A9:F9"/>
    <mergeCell ref="J9:M9"/>
    <mergeCell ref="D8:L8"/>
    <mergeCell ref="A31:K31"/>
    <mergeCell ref="C34:H34"/>
    <mergeCell ref="C35:H35"/>
    <mergeCell ref="C39:H39"/>
    <mergeCell ref="B15:B24"/>
    <mergeCell ref="B26:B30"/>
  </mergeCells>
  <conditionalFormatting sqref="F25:G25 B25:B26 I25:J25 B15 A14:A30 G26:G30">
    <cfRule type="cellIs" dxfId="568" priority="150" operator="equal">
      <formula>0</formula>
    </cfRule>
  </conditionalFormatting>
  <conditionalFormatting sqref="N9:O9 K25:P25 H25">
    <cfRule type="cellIs" dxfId="567" priority="149" operator="equal">
      <formula>0</formula>
    </cfRule>
  </conditionalFormatting>
  <conditionalFormatting sqref="A9:F9">
    <cfRule type="containsText" dxfId="566" priority="147"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65" priority="146" operator="equal">
      <formula>0</formula>
    </cfRule>
  </conditionalFormatting>
  <conditionalFormatting sqref="O10">
    <cfRule type="cellIs" dxfId="564" priority="145" operator="equal">
      <formula>"20__. gada __. _________"</formula>
    </cfRule>
  </conditionalFormatting>
  <conditionalFormatting sqref="A31:K31">
    <cfRule type="containsText" dxfId="563" priority="144" operator="containsText" text="Tiešās izmaksas kopā, t. sk. darba devēja sociālais nodoklis __.__% ">
      <formula>NOT(ISERROR(SEARCH("Tiešās izmaksas kopā, t. sk. darba devēja sociālais nodoklis __.__% ",A31)))</formula>
    </cfRule>
  </conditionalFormatting>
  <conditionalFormatting sqref="L31:P31">
    <cfRule type="cellIs" dxfId="562" priority="139" operator="equal">
      <formula>0</formula>
    </cfRule>
  </conditionalFormatting>
  <conditionalFormatting sqref="C4:I4">
    <cfRule type="cellIs" dxfId="561" priority="138" operator="equal">
      <formula>0</formula>
    </cfRule>
  </conditionalFormatting>
  <conditionalFormatting sqref="D5:L8">
    <cfRule type="cellIs" dxfId="560" priority="134" operator="equal">
      <formula>0</formula>
    </cfRule>
  </conditionalFormatting>
  <conditionalFormatting sqref="P10">
    <cfRule type="cellIs" dxfId="559" priority="130" operator="equal">
      <formula>"20__. gada __. _________"</formula>
    </cfRule>
  </conditionalFormatting>
  <conditionalFormatting sqref="C39:H39">
    <cfRule type="cellIs" dxfId="558" priority="127" operator="equal">
      <formula>0</formula>
    </cfRule>
  </conditionalFormatting>
  <conditionalFormatting sqref="C34:H34">
    <cfRule type="cellIs" dxfId="557" priority="126" operator="equal">
      <formula>0</formula>
    </cfRule>
  </conditionalFormatting>
  <conditionalFormatting sqref="C39:H39 C42 C34:H34">
    <cfRule type="cellIs" dxfId="556" priority="125" operator="equal">
      <formula>0</formula>
    </cfRule>
  </conditionalFormatting>
  <conditionalFormatting sqref="D1">
    <cfRule type="cellIs" dxfId="555" priority="124" operator="equal">
      <formula>0</formula>
    </cfRule>
  </conditionalFormatting>
  <conditionalFormatting sqref="I14:J14 F14:G14">
    <cfRule type="cellIs" dxfId="554" priority="89" operator="equal">
      <formula>0</formula>
    </cfRule>
  </conditionalFormatting>
  <conditionalFormatting sqref="H14 K14:P14">
    <cfRule type="cellIs" dxfId="553" priority="88" operator="equal">
      <formula>0</formula>
    </cfRule>
  </conditionalFormatting>
  <conditionalFormatting sqref="C18:C19">
    <cfRule type="cellIs" dxfId="552" priority="55" operator="equal">
      <formula>0</formula>
    </cfRule>
  </conditionalFormatting>
  <conditionalFormatting sqref="C16:C17">
    <cfRule type="cellIs" dxfId="551" priority="56" operator="equal">
      <formula>0</formula>
    </cfRule>
  </conditionalFormatting>
  <conditionalFormatting sqref="F15 I15:J15">
    <cfRule type="cellIs" dxfId="550" priority="38" operator="equal">
      <formula>0</formula>
    </cfRule>
  </conditionalFormatting>
  <conditionalFormatting sqref="H15 K15:P15">
    <cfRule type="cellIs" dxfId="549" priority="37" operator="equal">
      <formula>0</formula>
    </cfRule>
  </conditionalFormatting>
  <conditionalFormatting sqref="F16 I16:J16">
    <cfRule type="cellIs" dxfId="548" priority="36" operator="equal">
      <formula>0</formula>
    </cfRule>
  </conditionalFormatting>
  <conditionalFormatting sqref="H16 K16:P16">
    <cfRule type="cellIs" dxfId="547" priority="35" operator="equal">
      <formula>0</formula>
    </cfRule>
  </conditionalFormatting>
  <conditionalFormatting sqref="F17 I17:J17">
    <cfRule type="cellIs" dxfId="546" priority="34" operator="equal">
      <formula>0</formula>
    </cfRule>
  </conditionalFormatting>
  <conditionalFormatting sqref="H17 K17:P17">
    <cfRule type="cellIs" dxfId="545" priority="33" operator="equal">
      <formula>0</formula>
    </cfRule>
  </conditionalFormatting>
  <conditionalFormatting sqref="F18 I18:J18">
    <cfRule type="cellIs" dxfId="544" priority="32" operator="equal">
      <formula>0</formula>
    </cfRule>
  </conditionalFormatting>
  <conditionalFormatting sqref="H18 K18:P18">
    <cfRule type="cellIs" dxfId="543" priority="31" operator="equal">
      <formula>0</formula>
    </cfRule>
  </conditionalFormatting>
  <conditionalFormatting sqref="I19:J19 F19">
    <cfRule type="cellIs" dxfId="542" priority="30" operator="equal">
      <formula>0</formula>
    </cfRule>
  </conditionalFormatting>
  <conditionalFormatting sqref="H19 K19:P19">
    <cfRule type="cellIs" dxfId="541" priority="29" operator="equal">
      <formula>0</formula>
    </cfRule>
  </conditionalFormatting>
  <conditionalFormatting sqref="I20:J20 F20">
    <cfRule type="cellIs" dxfId="540" priority="28" operator="equal">
      <formula>0</formula>
    </cfRule>
  </conditionalFormatting>
  <conditionalFormatting sqref="H20 K20:P20">
    <cfRule type="cellIs" dxfId="539" priority="27" operator="equal">
      <formula>0</formula>
    </cfRule>
  </conditionalFormatting>
  <conditionalFormatting sqref="I22:J22 F22">
    <cfRule type="cellIs" dxfId="538" priority="24" operator="equal">
      <formula>0</formula>
    </cfRule>
  </conditionalFormatting>
  <conditionalFormatting sqref="H22 K22:P22">
    <cfRule type="cellIs" dxfId="537" priority="23" operator="equal">
      <formula>0</formula>
    </cfRule>
  </conditionalFormatting>
  <conditionalFormatting sqref="I23:J23 F23">
    <cfRule type="cellIs" dxfId="536" priority="22" operator="equal">
      <formula>0</formula>
    </cfRule>
  </conditionalFormatting>
  <conditionalFormatting sqref="H23 K23:P23">
    <cfRule type="cellIs" dxfId="535" priority="21" operator="equal">
      <formula>0</formula>
    </cfRule>
  </conditionalFormatting>
  <conditionalFormatting sqref="H24 K24:P24">
    <cfRule type="cellIs" dxfId="534" priority="20" operator="equal">
      <formula>0</formula>
    </cfRule>
  </conditionalFormatting>
  <conditionalFormatting sqref="F24 I24:J24">
    <cfRule type="cellIs" dxfId="533" priority="19" operator="equal">
      <formula>0</formula>
    </cfRule>
  </conditionalFormatting>
  <conditionalFormatting sqref="F21 I21:J21">
    <cfRule type="cellIs" dxfId="532" priority="18" operator="equal">
      <formula>0</formula>
    </cfRule>
  </conditionalFormatting>
  <conditionalFormatting sqref="H21 K21:P21">
    <cfRule type="cellIs" dxfId="531" priority="17" operator="equal">
      <formula>0</formula>
    </cfRule>
  </conditionalFormatting>
  <conditionalFormatting sqref="F26 I26:J26">
    <cfRule type="cellIs" dxfId="530" priority="16" operator="equal">
      <formula>0</formula>
    </cfRule>
  </conditionalFormatting>
  <conditionalFormatting sqref="H26 K26:P26">
    <cfRule type="cellIs" dxfId="529" priority="15" operator="equal">
      <formula>0</formula>
    </cfRule>
  </conditionalFormatting>
  <conditionalFormatting sqref="F27 I27:J27">
    <cfRule type="cellIs" dxfId="528" priority="14" operator="equal">
      <formula>0</formula>
    </cfRule>
  </conditionalFormatting>
  <conditionalFormatting sqref="H27 K27:P27">
    <cfRule type="cellIs" dxfId="527" priority="13" operator="equal">
      <formula>0</formula>
    </cfRule>
  </conditionalFormatting>
  <conditionalFormatting sqref="F29 I29:J29">
    <cfRule type="cellIs" dxfId="526" priority="12" operator="equal">
      <formula>0</formula>
    </cfRule>
  </conditionalFormatting>
  <conditionalFormatting sqref="H29 K29:P29">
    <cfRule type="cellIs" dxfId="525" priority="11" operator="equal">
      <formula>0</formula>
    </cfRule>
  </conditionalFormatting>
  <conditionalFormatting sqref="F28 I28:J28">
    <cfRule type="cellIs" dxfId="524" priority="8" operator="equal">
      <formula>0</formula>
    </cfRule>
  </conditionalFormatting>
  <conditionalFormatting sqref="H28 K28:P28">
    <cfRule type="cellIs" dxfId="523" priority="7" operator="equal">
      <formula>0</formula>
    </cfRule>
  </conditionalFormatting>
  <conditionalFormatting sqref="F30 I30:J30">
    <cfRule type="cellIs" dxfId="522" priority="6" operator="equal">
      <formula>0</formula>
    </cfRule>
  </conditionalFormatting>
  <conditionalFormatting sqref="H30 K30:P30">
    <cfRule type="cellIs" dxfId="521" priority="5" operator="equal">
      <formula>0</formula>
    </cfRule>
  </conditionalFormatting>
  <conditionalFormatting sqref="G15:G24">
    <cfRule type="cellIs" dxfId="520" priority="2" operator="equal">
      <formula>0</formula>
    </cfRule>
  </conditionalFormatting>
  <pageMargins left="0.7" right="0.7" top="0.75" bottom="0.75" header="0.3" footer="0.3"/>
  <pageSetup paperSize="9" scale="94"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129" operator="containsText" id="{A5F45D83-914D-4306-B26D-4B74C3C819FC}">
            <xm:f>NOT(ISERROR(SEARCH("Tāme sastādīta ____. gada ___. ______________",A37)))</xm:f>
            <xm:f>"Tāme sastādīta ____. gada ___. ______________"</xm:f>
            <x14:dxf>
              <font>
                <color auto="1"/>
              </font>
              <fill>
                <patternFill>
                  <bgColor rgb="FFC6EFCE"/>
                </patternFill>
              </fill>
            </x14:dxf>
          </x14:cfRule>
          <xm:sqref>A37</xm:sqref>
        </x14:conditionalFormatting>
        <x14:conditionalFormatting xmlns:xm="http://schemas.microsoft.com/office/excel/2006/main">
          <x14:cfRule type="containsText" priority="128" operator="containsText" id="{A2E03CF5-E14D-4A31-8C34-6550548A72DB}">
            <xm:f>NOT(ISERROR(SEARCH("Sertifikāta Nr. _________________________________",A42)))</xm:f>
            <xm:f>"Sertifikāta Nr. _________________________________"</xm:f>
            <x14:dxf>
              <font>
                <color auto="1"/>
              </font>
              <fill>
                <patternFill>
                  <bgColor rgb="FFC6EFCE"/>
                </patternFill>
              </fill>
            </x14:dxf>
          </x14:cfRule>
          <xm:sqref>A42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V33"/>
  <sheetViews>
    <sheetView topLeftCell="A7" zoomScaleNormal="100" zoomScaleSheetLayoutView="100" workbookViewId="0">
      <selection activeCell="H16" sqref="H16"/>
    </sheetView>
  </sheetViews>
  <sheetFormatPr defaultColWidth="9.140625" defaultRowHeight="11.25" x14ac:dyDescent="0.2"/>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22" x14ac:dyDescent="0.2">
      <c r="A1" s="22"/>
      <c r="B1" s="22"/>
      <c r="C1" s="26" t="s">
        <v>38</v>
      </c>
      <c r="D1" s="43">
        <f>'Kops a'!A21</f>
        <v>7</v>
      </c>
      <c r="E1" s="22"/>
      <c r="F1" s="22"/>
      <c r="G1" s="22"/>
      <c r="H1" s="22"/>
      <c r="I1" s="22"/>
      <c r="J1" s="22"/>
      <c r="N1" s="25"/>
      <c r="O1" s="26"/>
      <c r="P1" s="27"/>
    </row>
    <row r="2" spans="1:22" x14ac:dyDescent="0.2">
      <c r="A2" s="28"/>
      <c r="B2" s="28"/>
      <c r="C2" s="426" t="s">
        <v>157</v>
      </c>
      <c r="D2" s="426"/>
      <c r="E2" s="426"/>
      <c r="F2" s="426"/>
      <c r="G2" s="426"/>
      <c r="H2" s="426"/>
      <c r="I2" s="426"/>
      <c r="J2" s="28"/>
    </row>
    <row r="3" spans="1:22" x14ac:dyDescent="0.2">
      <c r="A3" s="29"/>
      <c r="B3" s="29"/>
      <c r="C3" s="407" t="s">
        <v>17</v>
      </c>
      <c r="D3" s="407"/>
      <c r="E3" s="407"/>
      <c r="F3" s="407"/>
      <c r="G3" s="407"/>
      <c r="H3" s="407"/>
      <c r="I3" s="407"/>
      <c r="J3" s="29"/>
    </row>
    <row r="4" spans="1:22" x14ac:dyDescent="0.2">
      <c r="A4" s="29"/>
      <c r="B4" s="29"/>
      <c r="C4" s="427" t="s">
        <v>52</v>
      </c>
      <c r="D4" s="427"/>
      <c r="E4" s="427"/>
      <c r="F4" s="427"/>
      <c r="G4" s="427"/>
      <c r="H4" s="427"/>
      <c r="I4" s="427"/>
      <c r="J4" s="29"/>
    </row>
    <row r="5" spans="1:22" x14ac:dyDescent="0.2">
      <c r="A5" s="22"/>
      <c r="B5" s="22"/>
      <c r="C5" s="26" t="s">
        <v>5</v>
      </c>
      <c r="D5" s="440" t="str">
        <f>'Kops a'!D6</f>
        <v>Daudzdzīvokļu dzīvojamās ēkas energoefektivitātes paaugstināšana</v>
      </c>
      <c r="E5" s="440"/>
      <c r="F5" s="440"/>
      <c r="G5" s="440"/>
      <c r="H5" s="440"/>
      <c r="I5" s="440"/>
      <c r="J5" s="440"/>
      <c r="K5" s="440"/>
      <c r="L5" s="440"/>
      <c r="M5" s="16"/>
      <c r="N5" s="16"/>
      <c r="O5" s="16"/>
      <c r="P5" s="16"/>
    </row>
    <row r="6" spans="1:22" x14ac:dyDescent="0.2">
      <c r="A6" s="22"/>
      <c r="B6" s="22"/>
      <c r="C6" s="26" t="s">
        <v>6</v>
      </c>
      <c r="D6" s="440" t="str">
        <f>'Kops a'!D7</f>
        <v>Daudzdzīvokļu dzīvojamās ēkas energoefektivitātes paaugstināšana</v>
      </c>
      <c r="E6" s="440"/>
      <c r="F6" s="440"/>
      <c r="G6" s="440"/>
      <c r="H6" s="440"/>
      <c r="I6" s="440"/>
      <c r="J6" s="440"/>
      <c r="K6" s="440"/>
      <c r="L6" s="440"/>
      <c r="M6" s="16"/>
      <c r="N6" s="16"/>
      <c r="O6" s="16"/>
      <c r="P6" s="16"/>
    </row>
    <row r="7" spans="1:22" x14ac:dyDescent="0.2">
      <c r="A7" s="22"/>
      <c r="B7" s="22"/>
      <c r="C7" s="26" t="s">
        <v>7</v>
      </c>
      <c r="D7" s="440" t="str">
        <f>'Kops a'!D8</f>
        <v>Zeiferta iela 1, Olaine, Olaines novads, LV-2114</v>
      </c>
      <c r="E7" s="440"/>
      <c r="F7" s="440"/>
      <c r="G7" s="440"/>
      <c r="H7" s="440"/>
      <c r="I7" s="440"/>
      <c r="J7" s="440"/>
      <c r="K7" s="440"/>
      <c r="L7" s="440"/>
      <c r="M7" s="16"/>
      <c r="N7" s="16"/>
      <c r="O7" s="16"/>
      <c r="P7" s="16"/>
    </row>
    <row r="8" spans="1:22" x14ac:dyDescent="0.2">
      <c r="A8" s="22"/>
      <c r="B8" s="22"/>
      <c r="C8" s="4" t="s">
        <v>20</v>
      </c>
      <c r="D8" s="440" t="str">
        <f>'Kops a'!D9</f>
        <v>Iepirkums Nr. AS OŪS 2022/04_E</v>
      </c>
      <c r="E8" s="440"/>
      <c r="F8" s="440"/>
      <c r="G8" s="440"/>
      <c r="H8" s="440"/>
      <c r="I8" s="440"/>
      <c r="J8" s="440"/>
      <c r="K8" s="440"/>
      <c r="L8" s="440"/>
      <c r="M8" s="16"/>
      <c r="N8" s="16"/>
      <c r="O8" s="16"/>
      <c r="P8" s="16"/>
    </row>
    <row r="9" spans="1:22" ht="11.25" customHeight="1" x14ac:dyDescent="0.2">
      <c r="A9" s="428" t="s">
        <v>409</v>
      </c>
      <c r="B9" s="428"/>
      <c r="C9" s="428"/>
      <c r="D9" s="428"/>
      <c r="E9" s="428"/>
      <c r="F9" s="428"/>
      <c r="G9" s="30"/>
      <c r="H9" s="30"/>
      <c r="I9" s="30"/>
      <c r="J9" s="432" t="s">
        <v>39</v>
      </c>
      <c r="K9" s="432"/>
      <c r="L9" s="432"/>
      <c r="M9" s="432"/>
      <c r="N9" s="439">
        <f>P21</f>
        <v>0</v>
      </c>
      <c r="O9" s="439"/>
      <c r="P9" s="30"/>
    </row>
    <row r="10" spans="1:22" x14ac:dyDescent="0.2">
      <c r="A10" s="31"/>
      <c r="B10" s="32"/>
      <c r="C10" s="4"/>
      <c r="D10" s="22"/>
      <c r="E10" s="22"/>
      <c r="F10" s="22"/>
      <c r="G10" s="22"/>
      <c r="H10" s="22"/>
      <c r="I10" s="22"/>
      <c r="J10" s="22"/>
      <c r="K10" s="22"/>
      <c r="L10" s="28"/>
      <c r="M10" s="28"/>
      <c r="O10" s="67"/>
      <c r="P10" s="66" t="str">
        <f>A27</f>
        <v>Tāme sastādīta __ . gada__.__________</v>
      </c>
    </row>
    <row r="11" spans="1:22" ht="12" thickBot="1" x14ac:dyDescent="0.25">
      <c r="A11" s="31"/>
      <c r="B11" s="32"/>
      <c r="C11" s="4"/>
      <c r="D11" s="22"/>
      <c r="E11" s="22"/>
      <c r="F11" s="22"/>
      <c r="G11" s="22"/>
      <c r="H11" s="22"/>
      <c r="I11" s="22"/>
      <c r="J11" s="22"/>
      <c r="K11" s="22"/>
      <c r="L11" s="33"/>
      <c r="M11" s="33"/>
      <c r="N11" s="34"/>
      <c r="O11" s="25"/>
      <c r="P11" s="22"/>
    </row>
    <row r="12" spans="1:22" x14ac:dyDescent="0.2">
      <c r="A12" s="393" t="s">
        <v>23</v>
      </c>
      <c r="B12" s="434" t="s">
        <v>40</v>
      </c>
      <c r="C12" s="430" t="s">
        <v>41</v>
      </c>
      <c r="D12" s="437" t="s">
        <v>42</v>
      </c>
      <c r="E12" s="417" t="s">
        <v>43</v>
      </c>
      <c r="F12" s="429" t="s">
        <v>44</v>
      </c>
      <c r="G12" s="430"/>
      <c r="H12" s="430"/>
      <c r="I12" s="430"/>
      <c r="J12" s="430"/>
      <c r="K12" s="431"/>
      <c r="L12" s="429" t="s">
        <v>45</v>
      </c>
      <c r="M12" s="430"/>
      <c r="N12" s="430"/>
      <c r="O12" s="430"/>
      <c r="P12" s="431"/>
    </row>
    <row r="13" spans="1:22" ht="126.75" customHeight="1" thickBot="1" x14ac:dyDescent="0.25">
      <c r="A13" s="394"/>
      <c r="B13" s="446"/>
      <c r="C13" s="447"/>
      <c r="D13" s="448"/>
      <c r="E13" s="449"/>
      <c r="F13" s="101" t="s">
        <v>46</v>
      </c>
      <c r="G13" s="102" t="s">
        <v>47</v>
      </c>
      <c r="H13" s="102" t="s">
        <v>48</v>
      </c>
      <c r="I13" s="102" t="s">
        <v>49</v>
      </c>
      <c r="J13" s="102" t="s">
        <v>50</v>
      </c>
      <c r="K13" s="112" t="s">
        <v>51</v>
      </c>
      <c r="L13" s="101" t="s">
        <v>46</v>
      </c>
      <c r="M13" s="102" t="s">
        <v>48</v>
      </c>
      <c r="N13" s="102" t="s">
        <v>49</v>
      </c>
      <c r="O13" s="102" t="s">
        <v>50</v>
      </c>
      <c r="P13" s="112" t="s">
        <v>51</v>
      </c>
    </row>
    <row r="14" spans="1:22" x14ac:dyDescent="0.2">
      <c r="A14" s="174">
        <v>1</v>
      </c>
      <c r="B14" s="220"/>
      <c r="C14" s="150" t="s">
        <v>244</v>
      </c>
      <c r="D14" s="151"/>
      <c r="E14" s="152"/>
      <c r="F14" s="225"/>
      <c r="G14" s="201"/>
      <c r="H14" s="201">
        <f t="shared" ref="H14:H20" si="0">ROUND(F14*G14,2)</f>
        <v>0</v>
      </c>
      <c r="I14" s="201"/>
      <c r="J14" s="201"/>
      <c r="K14" s="202">
        <f t="shared" ref="K14:K20" si="1">SUM(H14:J14)</f>
        <v>0</v>
      </c>
      <c r="L14" s="200">
        <f t="shared" ref="L14:L20" si="2">ROUND(E14*F14,2)</f>
        <v>0</v>
      </c>
      <c r="M14" s="201">
        <f t="shared" ref="M14:M20" si="3">ROUND(H14*E14,2)</f>
        <v>0</v>
      </c>
      <c r="N14" s="201">
        <f t="shared" ref="N14:N20" si="4">ROUND(I14*E14,2)</f>
        <v>0</v>
      </c>
      <c r="O14" s="201">
        <f t="shared" ref="O14:O20" si="5">ROUND(J14*E14,2)</f>
        <v>0</v>
      </c>
      <c r="P14" s="202">
        <f t="shared" ref="P14:P20" si="6">SUM(M14:O14)</f>
        <v>0</v>
      </c>
    </row>
    <row r="15" spans="1:22" ht="45" x14ac:dyDescent="0.2">
      <c r="A15" s="180">
        <v>2</v>
      </c>
      <c r="B15" s="452" t="s">
        <v>198</v>
      </c>
      <c r="C15" s="132" t="s">
        <v>245</v>
      </c>
      <c r="D15" s="134" t="s">
        <v>120</v>
      </c>
      <c r="E15" s="277">
        <v>535.59</v>
      </c>
      <c r="F15" s="195"/>
      <c r="G15" s="196"/>
      <c r="H15" s="244">
        <f t="shared" si="0"/>
        <v>0</v>
      </c>
      <c r="I15" s="196"/>
      <c r="J15" s="196"/>
      <c r="K15" s="245">
        <f t="shared" si="1"/>
        <v>0</v>
      </c>
      <c r="L15" s="246">
        <f t="shared" si="2"/>
        <v>0</v>
      </c>
      <c r="M15" s="244">
        <f t="shared" si="3"/>
        <v>0</v>
      </c>
      <c r="N15" s="244">
        <f t="shared" si="4"/>
        <v>0</v>
      </c>
      <c r="O15" s="244">
        <f t="shared" si="5"/>
        <v>0</v>
      </c>
      <c r="P15" s="245">
        <f t="shared" si="6"/>
        <v>0</v>
      </c>
      <c r="Q15" s="72"/>
      <c r="R15" s="72"/>
      <c r="S15" s="416"/>
      <c r="T15" s="416"/>
      <c r="U15" s="416"/>
      <c r="V15" s="72"/>
    </row>
    <row r="16" spans="1:22" ht="33.75" x14ac:dyDescent="0.2">
      <c r="A16" s="180">
        <v>3</v>
      </c>
      <c r="B16" s="452"/>
      <c r="C16" s="132" t="s">
        <v>197</v>
      </c>
      <c r="D16" s="134" t="s">
        <v>120</v>
      </c>
      <c r="E16" s="272">
        <v>203.09</v>
      </c>
      <c r="F16" s="175"/>
      <c r="G16" s="176"/>
      <c r="H16" s="177">
        <f t="shared" si="0"/>
        <v>0</v>
      </c>
      <c r="I16" s="176"/>
      <c r="J16" s="176"/>
      <c r="K16" s="178">
        <f t="shared" si="1"/>
        <v>0</v>
      </c>
      <c r="L16" s="179">
        <f t="shared" si="2"/>
        <v>0</v>
      </c>
      <c r="M16" s="177">
        <f t="shared" si="3"/>
        <v>0</v>
      </c>
      <c r="N16" s="177">
        <f t="shared" si="4"/>
        <v>0</v>
      </c>
      <c r="O16" s="177">
        <f t="shared" si="5"/>
        <v>0</v>
      </c>
      <c r="P16" s="178">
        <f t="shared" si="6"/>
        <v>0</v>
      </c>
      <c r="Q16" s="72"/>
      <c r="R16" s="72"/>
      <c r="S16" s="72"/>
      <c r="T16" s="72"/>
      <c r="U16" s="72"/>
      <c r="V16" s="72"/>
    </row>
    <row r="17" spans="1:22" ht="45" x14ac:dyDescent="0.2">
      <c r="A17" s="217">
        <v>4</v>
      </c>
      <c r="B17" s="452"/>
      <c r="C17" s="132" t="s">
        <v>246</v>
      </c>
      <c r="D17" s="134" t="s">
        <v>120</v>
      </c>
      <c r="E17" s="272">
        <v>18.5</v>
      </c>
      <c r="F17" s="175"/>
      <c r="G17" s="176"/>
      <c r="H17" s="177">
        <f t="shared" si="0"/>
        <v>0</v>
      </c>
      <c r="I17" s="176"/>
      <c r="J17" s="176"/>
      <c r="K17" s="178">
        <f t="shared" si="1"/>
        <v>0</v>
      </c>
      <c r="L17" s="179">
        <f t="shared" si="2"/>
        <v>0</v>
      </c>
      <c r="M17" s="177">
        <f t="shared" si="3"/>
        <v>0</v>
      </c>
      <c r="N17" s="177">
        <f t="shared" si="4"/>
        <v>0</v>
      </c>
      <c r="O17" s="177">
        <f t="shared" si="5"/>
        <v>0</v>
      </c>
      <c r="P17" s="178">
        <f t="shared" si="6"/>
        <v>0</v>
      </c>
      <c r="Q17" s="72"/>
      <c r="R17" s="72"/>
      <c r="S17" s="72"/>
      <c r="T17" s="72"/>
      <c r="U17" s="72"/>
      <c r="V17" s="72"/>
    </row>
    <row r="18" spans="1:22" ht="67.5" x14ac:dyDescent="0.2">
      <c r="A18" s="180">
        <v>5</v>
      </c>
      <c r="B18" s="452"/>
      <c r="C18" s="132" t="s">
        <v>247</v>
      </c>
      <c r="D18" s="134" t="s">
        <v>120</v>
      </c>
      <c r="E18" s="272">
        <v>18</v>
      </c>
      <c r="F18" s="175"/>
      <c r="G18" s="176"/>
      <c r="H18" s="177">
        <f t="shared" si="0"/>
        <v>0</v>
      </c>
      <c r="I18" s="176"/>
      <c r="J18" s="176"/>
      <c r="K18" s="178">
        <f t="shared" si="1"/>
        <v>0</v>
      </c>
      <c r="L18" s="179">
        <f t="shared" si="2"/>
        <v>0</v>
      </c>
      <c r="M18" s="177">
        <f t="shared" si="3"/>
        <v>0</v>
      </c>
      <c r="N18" s="177">
        <f t="shared" si="4"/>
        <v>0</v>
      </c>
      <c r="O18" s="177">
        <f t="shared" si="5"/>
        <v>0</v>
      </c>
      <c r="P18" s="178">
        <f t="shared" si="6"/>
        <v>0</v>
      </c>
      <c r="Q18" s="72"/>
      <c r="R18" s="72"/>
      <c r="S18" s="416"/>
      <c r="T18" s="416"/>
      <c r="U18" s="416"/>
      <c r="V18" s="72"/>
    </row>
    <row r="19" spans="1:22" s="87" customFormat="1" ht="22.5" x14ac:dyDescent="0.2">
      <c r="A19" s="266">
        <v>6</v>
      </c>
      <c r="B19" s="267"/>
      <c r="C19" s="132" t="s">
        <v>324</v>
      </c>
      <c r="D19" s="134" t="s">
        <v>112</v>
      </c>
      <c r="E19" s="273">
        <v>111</v>
      </c>
      <c r="F19" s="271"/>
      <c r="G19" s="131"/>
      <c r="H19" s="105">
        <f t="shared" si="0"/>
        <v>0</v>
      </c>
      <c r="I19" s="208"/>
      <c r="J19" s="208"/>
      <c r="K19" s="106">
        <f t="shared" si="1"/>
        <v>0</v>
      </c>
      <c r="L19" s="107">
        <f t="shared" si="2"/>
        <v>0</v>
      </c>
      <c r="M19" s="105">
        <f t="shared" si="3"/>
        <v>0</v>
      </c>
      <c r="N19" s="105">
        <f t="shared" si="4"/>
        <v>0</v>
      </c>
      <c r="O19" s="105">
        <f t="shared" si="5"/>
        <v>0</v>
      </c>
      <c r="P19" s="106">
        <f t="shared" si="6"/>
        <v>0</v>
      </c>
      <c r="Q19" s="72"/>
      <c r="R19" s="72"/>
      <c r="S19" s="72"/>
      <c r="T19" s="72"/>
      <c r="U19" s="72"/>
    </row>
    <row r="20" spans="1:22" s="87" customFormat="1" ht="23.25" thickBot="1" x14ac:dyDescent="0.25">
      <c r="A20" s="274">
        <v>7</v>
      </c>
      <c r="B20" s="268"/>
      <c r="C20" s="153" t="s">
        <v>323</v>
      </c>
      <c r="D20" s="149" t="s">
        <v>112</v>
      </c>
      <c r="E20" s="275">
        <v>111</v>
      </c>
      <c r="F20" s="271"/>
      <c r="G20" s="131"/>
      <c r="H20" s="105">
        <f t="shared" si="0"/>
        <v>0</v>
      </c>
      <c r="I20" s="208"/>
      <c r="J20" s="208"/>
      <c r="K20" s="106">
        <f t="shared" si="1"/>
        <v>0</v>
      </c>
      <c r="L20" s="107">
        <f t="shared" si="2"/>
        <v>0</v>
      </c>
      <c r="M20" s="105">
        <f t="shared" si="3"/>
        <v>0</v>
      </c>
      <c r="N20" s="105">
        <f t="shared" si="4"/>
        <v>0</v>
      </c>
      <c r="O20" s="105">
        <f t="shared" si="5"/>
        <v>0</v>
      </c>
      <c r="P20" s="106">
        <f t="shared" si="6"/>
        <v>0</v>
      </c>
      <c r="Q20" s="72"/>
      <c r="R20" s="72"/>
      <c r="S20" s="72"/>
      <c r="T20" s="72"/>
      <c r="U20" s="72"/>
    </row>
    <row r="21" spans="1:22" ht="12" thickBot="1" x14ac:dyDescent="0.25">
      <c r="A21" s="444" t="s">
        <v>383</v>
      </c>
      <c r="B21" s="445"/>
      <c r="C21" s="445"/>
      <c r="D21" s="445"/>
      <c r="E21" s="445"/>
      <c r="F21" s="421"/>
      <c r="G21" s="421"/>
      <c r="H21" s="421"/>
      <c r="I21" s="421"/>
      <c r="J21" s="421"/>
      <c r="K21" s="422"/>
      <c r="L21" s="188">
        <f>SUM(L14:L20)</f>
        <v>0</v>
      </c>
      <c r="M21" s="189">
        <f>SUM(M14:M20)</f>
        <v>0</v>
      </c>
      <c r="N21" s="189">
        <f>SUM(N14:N20)</f>
        <v>0</v>
      </c>
      <c r="O21" s="189">
        <f>SUM(O14:O20)</f>
        <v>0</v>
      </c>
      <c r="P21" s="190">
        <f>SUM(P14:P20)</f>
        <v>0</v>
      </c>
      <c r="Q21" s="72"/>
      <c r="R21" s="72"/>
      <c r="S21" s="72"/>
      <c r="T21" s="72"/>
      <c r="U21" s="72"/>
    </row>
    <row r="22" spans="1:22" x14ac:dyDescent="0.2">
      <c r="A22" s="16"/>
      <c r="B22" s="16"/>
      <c r="C22" s="16"/>
      <c r="D22" s="16"/>
      <c r="E22" s="16"/>
      <c r="F22" s="16"/>
      <c r="G22" s="16"/>
      <c r="H22" s="16"/>
      <c r="I22" s="16"/>
      <c r="J22" s="16"/>
      <c r="K22" s="16"/>
      <c r="L22" s="16"/>
      <c r="M22" s="16"/>
      <c r="N22" s="16"/>
      <c r="O22" s="16"/>
      <c r="P22" s="16"/>
    </row>
    <row r="23" spans="1:22" x14ac:dyDescent="0.2">
      <c r="A23" s="16"/>
      <c r="B23" s="16"/>
      <c r="C23" s="16"/>
      <c r="D23" s="16"/>
      <c r="E23" s="16"/>
      <c r="F23" s="16"/>
      <c r="G23" s="16"/>
      <c r="H23" s="16"/>
      <c r="I23" s="16"/>
      <c r="J23" s="16"/>
      <c r="K23" s="16"/>
      <c r="L23" s="16"/>
      <c r="M23" s="16"/>
      <c r="N23" s="16"/>
      <c r="O23" s="16"/>
      <c r="P23" s="16"/>
    </row>
    <row r="24" spans="1:22" x14ac:dyDescent="0.2">
      <c r="A24" s="1" t="s">
        <v>14</v>
      </c>
      <c r="B24" s="16"/>
      <c r="C24" s="419">
        <f>'Kops a'!C37:H37</f>
        <v>0</v>
      </c>
      <c r="D24" s="419"/>
      <c r="E24" s="419"/>
      <c r="F24" s="419"/>
      <c r="G24" s="419"/>
      <c r="H24" s="419"/>
      <c r="I24" s="16"/>
      <c r="J24" s="16"/>
      <c r="K24" s="16"/>
      <c r="L24" s="16"/>
      <c r="M24" s="16"/>
      <c r="N24" s="16"/>
      <c r="O24" s="16"/>
      <c r="P24" s="16"/>
    </row>
    <row r="25" spans="1:22" x14ac:dyDescent="0.2">
      <c r="A25" s="16"/>
      <c r="B25" s="16"/>
      <c r="C25" s="369" t="s">
        <v>15</v>
      </c>
      <c r="D25" s="369"/>
      <c r="E25" s="369"/>
      <c r="F25" s="369"/>
      <c r="G25" s="369"/>
      <c r="H25" s="369"/>
      <c r="I25" s="16"/>
      <c r="J25" s="16"/>
      <c r="K25" s="16"/>
      <c r="L25" s="16"/>
      <c r="M25" s="16"/>
      <c r="N25" s="16"/>
      <c r="O25" s="16"/>
      <c r="P25" s="16"/>
    </row>
    <row r="26" spans="1:22" x14ac:dyDescent="0.2">
      <c r="A26" s="16"/>
      <c r="B26" s="16"/>
      <c r="C26" s="16"/>
      <c r="D26" s="16"/>
      <c r="E26" s="16"/>
      <c r="F26" s="16"/>
      <c r="G26" s="16"/>
      <c r="H26" s="16"/>
      <c r="I26" s="16"/>
      <c r="J26" s="16"/>
      <c r="K26" s="16"/>
      <c r="L26" s="16"/>
      <c r="M26" s="16"/>
      <c r="N26" s="16"/>
      <c r="O26" s="16"/>
      <c r="P26" s="16"/>
    </row>
    <row r="27" spans="1:22" x14ac:dyDescent="0.2">
      <c r="A27" s="64" t="str">
        <f>'Kops a'!A40</f>
        <v>Tāme sastādīta __ . gada__.__________</v>
      </c>
      <c r="B27" s="65"/>
      <c r="C27" s="65"/>
      <c r="D27" s="65"/>
      <c r="E27" s="16"/>
      <c r="F27" s="16"/>
      <c r="G27" s="16"/>
      <c r="H27" s="16"/>
      <c r="I27" s="16"/>
      <c r="J27" s="16"/>
      <c r="K27" s="16"/>
      <c r="L27" s="16"/>
      <c r="M27" s="16"/>
      <c r="N27" s="16"/>
      <c r="O27" s="16"/>
      <c r="P27" s="16"/>
    </row>
    <row r="28" spans="1:22" x14ac:dyDescent="0.2">
      <c r="A28" s="16"/>
      <c r="B28" s="16"/>
      <c r="C28" s="16"/>
      <c r="D28" s="16"/>
      <c r="E28" s="16"/>
      <c r="F28" s="16"/>
      <c r="G28" s="16"/>
      <c r="H28" s="16"/>
      <c r="I28" s="16"/>
      <c r="J28" s="16"/>
      <c r="K28" s="16"/>
      <c r="L28" s="16"/>
      <c r="M28" s="16"/>
      <c r="N28" s="16"/>
      <c r="O28" s="16"/>
      <c r="P28" s="16"/>
    </row>
    <row r="29" spans="1:22" x14ac:dyDescent="0.2">
      <c r="A29" s="1" t="s">
        <v>37</v>
      </c>
      <c r="B29" s="16"/>
      <c r="C29" s="419">
        <f>'Kops a'!C42:H42</f>
        <v>0</v>
      </c>
      <c r="D29" s="419"/>
      <c r="E29" s="419"/>
      <c r="F29" s="419"/>
      <c r="G29" s="419"/>
      <c r="H29" s="419"/>
      <c r="I29" s="16"/>
      <c r="J29" s="16"/>
      <c r="K29" s="16"/>
      <c r="L29" s="16"/>
      <c r="M29" s="16"/>
      <c r="N29" s="16"/>
      <c r="O29" s="16"/>
      <c r="P29" s="16"/>
    </row>
    <row r="30" spans="1:22" x14ac:dyDescent="0.2">
      <c r="A30" s="16"/>
      <c r="B30" s="16"/>
      <c r="C30" s="369" t="s">
        <v>15</v>
      </c>
      <c r="D30" s="369"/>
      <c r="E30" s="369"/>
      <c r="F30" s="369"/>
      <c r="G30" s="369"/>
      <c r="H30" s="369"/>
      <c r="I30" s="16"/>
      <c r="J30" s="16"/>
      <c r="K30" s="16"/>
      <c r="L30" s="16"/>
      <c r="M30" s="16"/>
      <c r="N30" s="16"/>
      <c r="O30" s="16"/>
      <c r="P30" s="16"/>
    </row>
    <row r="31" spans="1:22" x14ac:dyDescent="0.2">
      <c r="A31" s="16"/>
      <c r="B31" s="16"/>
      <c r="C31" s="16"/>
      <c r="D31" s="16"/>
      <c r="E31" s="16"/>
      <c r="F31" s="16"/>
      <c r="G31" s="16"/>
      <c r="H31" s="16"/>
      <c r="I31" s="16"/>
      <c r="J31" s="16"/>
      <c r="K31" s="16"/>
      <c r="L31" s="16"/>
      <c r="M31" s="16"/>
      <c r="N31" s="16"/>
      <c r="O31" s="16"/>
      <c r="P31" s="16"/>
    </row>
    <row r="32" spans="1:22" x14ac:dyDescent="0.2">
      <c r="A32" s="64" t="s">
        <v>54</v>
      </c>
      <c r="B32" s="65"/>
      <c r="C32" s="69">
        <f>'Kops a'!C45</f>
        <v>0</v>
      </c>
      <c r="D32" s="42"/>
      <c r="E32" s="16"/>
      <c r="F32" s="16"/>
      <c r="G32" s="16"/>
      <c r="H32" s="16"/>
      <c r="I32" s="16"/>
      <c r="J32" s="16"/>
      <c r="K32" s="16"/>
      <c r="L32" s="16"/>
      <c r="M32" s="16"/>
      <c r="N32" s="16"/>
      <c r="O32" s="16"/>
      <c r="P32" s="16"/>
    </row>
    <row r="33" spans="1:16" x14ac:dyDescent="0.2">
      <c r="A33" s="16"/>
      <c r="B33" s="16"/>
      <c r="C33" s="16"/>
      <c r="D33" s="16"/>
      <c r="E33" s="16"/>
      <c r="F33" s="16"/>
      <c r="G33" s="16"/>
      <c r="H33" s="16"/>
      <c r="I33" s="16"/>
      <c r="J33" s="16"/>
      <c r="K33" s="16"/>
      <c r="L33" s="16"/>
      <c r="M33" s="16"/>
      <c r="N33" s="16"/>
      <c r="O33" s="16"/>
      <c r="P33" s="16"/>
    </row>
  </sheetData>
  <mergeCells count="25">
    <mergeCell ref="S15:U15"/>
    <mergeCell ref="S18:U18"/>
    <mergeCell ref="C2:I2"/>
    <mergeCell ref="C3:I3"/>
    <mergeCell ref="D5:L5"/>
    <mergeCell ref="D6:L6"/>
    <mergeCell ref="D7:L7"/>
    <mergeCell ref="N9:O9"/>
    <mergeCell ref="L12:P12"/>
    <mergeCell ref="C30:H30"/>
    <mergeCell ref="C4:I4"/>
    <mergeCell ref="F12:K12"/>
    <mergeCell ref="A9:F9"/>
    <mergeCell ref="J9:M9"/>
    <mergeCell ref="D8:L8"/>
    <mergeCell ref="A21:K21"/>
    <mergeCell ref="C24:H24"/>
    <mergeCell ref="C25:H25"/>
    <mergeCell ref="C29:H29"/>
    <mergeCell ref="B15:B18"/>
    <mergeCell ref="A12:A13"/>
    <mergeCell ref="B12:B13"/>
    <mergeCell ref="C12:C13"/>
    <mergeCell ref="D12:D13"/>
    <mergeCell ref="E12:E13"/>
  </mergeCells>
  <conditionalFormatting sqref="A15:A16 B14:B15 C14:G14 I14:J14 C15:E18 A18">
    <cfRule type="cellIs" dxfId="517" priority="59" operator="equal">
      <formula>0</formula>
    </cfRule>
  </conditionalFormatting>
  <conditionalFormatting sqref="N9:O9 K14:P18 H14:H18">
    <cfRule type="cellIs" dxfId="516" priority="58" operator="equal">
      <formula>0</formula>
    </cfRule>
  </conditionalFormatting>
  <conditionalFormatting sqref="A9:F9">
    <cfRule type="containsText" dxfId="515" priority="56" operator="containsText" text="Tāme sastādīta  20__. gada tirgus cenās, pamatojoties uz ___ daļas rasējumiem">
      <formula>NOT(ISERROR(SEARCH("Tāme sastādīta  20__. gada tirgus cenās, pamatojoties uz ___ daļas rasējumiem",A9)))</formula>
    </cfRule>
  </conditionalFormatting>
  <conditionalFormatting sqref="C2:I2">
    <cfRule type="cellIs" dxfId="514" priority="55" operator="equal">
      <formula>0</formula>
    </cfRule>
  </conditionalFormatting>
  <conditionalFormatting sqref="O10">
    <cfRule type="cellIs" dxfId="513" priority="54" operator="equal">
      <formula>"20__. gada __. _________"</formula>
    </cfRule>
  </conditionalFormatting>
  <conditionalFormatting sqref="A21:K21">
    <cfRule type="containsText" dxfId="512" priority="53" operator="containsText" text="Tiešās izmaksas kopā, t. sk. darba devēja sociālais nodoklis __.__% ">
      <formula>NOT(ISERROR(SEARCH("Tiešās izmaksas kopā, t. sk. darba devēja sociālais nodoklis __.__% ",A21)))</formula>
    </cfRule>
  </conditionalFormatting>
  <conditionalFormatting sqref="L21:P21">
    <cfRule type="cellIs" dxfId="511" priority="48" operator="equal">
      <formula>0</formula>
    </cfRule>
  </conditionalFormatting>
  <conditionalFormatting sqref="C4:I4">
    <cfRule type="cellIs" dxfId="510" priority="47" operator="equal">
      <formula>0</formula>
    </cfRule>
  </conditionalFormatting>
  <conditionalFormatting sqref="D5:L8">
    <cfRule type="cellIs" dxfId="509" priority="43" operator="equal">
      <formula>0</formula>
    </cfRule>
  </conditionalFormatting>
  <conditionalFormatting sqref="A14 A17">
    <cfRule type="cellIs" dxfId="508" priority="42" operator="equal">
      <formula>0</formula>
    </cfRule>
  </conditionalFormatting>
  <conditionalFormatting sqref="P10">
    <cfRule type="cellIs" dxfId="507" priority="39" operator="equal">
      <formula>"20__. gada __. _________"</formula>
    </cfRule>
  </conditionalFormatting>
  <conditionalFormatting sqref="C29:H29">
    <cfRule type="cellIs" dxfId="506" priority="36" operator="equal">
      <formula>0</formula>
    </cfRule>
  </conditionalFormatting>
  <conditionalFormatting sqref="C24:H24">
    <cfRule type="cellIs" dxfId="505" priority="35" operator="equal">
      <formula>0</formula>
    </cfRule>
  </conditionalFormatting>
  <conditionalFormatting sqref="C29:H29 C32 C24:H24">
    <cfRule type="cellIs" dxfId="504" priority="34" operator="equal">
      <formula>0</formula>
    </cfRule>
  </conditionalFormatting>
  <conditionalFormatting sqref="D1">
    <cfRule type="cellIs" dxfId="503" priority="33" operator="equal">
      <formula>0</formula>
    </cfRule>
  </conditionalFormatting>
  <conditionalFormatting sqref="F15 I15:J15">
    <cfRule type="cellIs" dxfId="502" priority="14" operator="equal">
      <formula>0</formula>
    </cfRule>
  </conditionalFormatting>
  <conditionalFormatting sqref="F16 I16:J16">
    <cfRule type="cellIs" dxfId="501" priority="12" operator="equal">
      <formula>0</formula>
    </cfRule>
  </conditionalFormatting>
  <conditionalFormatting sqref="F17 I17:J17">
    <cfRule type="cellIs" dxfId="500" priority="10" operator="equal">
      <formula>0</formula>
    </cfRule>
  </conditionalFormatting>
  <conditionalFormatting sqref="F18 I18:J18">
    <cfRule type="cellIs" dxfId="499" priority="8" operator="equal">
      <formula>0</formula>
    </cfRule>
  </conditionalFormatting>
  <conditionalFormatting sqref="G15:G18">
    <cfRule type="cellIs" dxfId="498" priority="4" operator="equal">
      <formula>0</formula>
    </cfRule>
  </conditionalFormatting>
  <conditionalFormatting sqref="I19:J20 C19:G20">
    <cfRule type="cellIs" dxfId="497" priority="3" operator="equal">
      <formula>0</formula>
    </cfRule>
  </conditionalFormatting>
  <conditionalFormatting sqref="K19:P20 H19:H20">
    <cfRule type="cellIs" dxfId="496" priority="2" operator="equal">
      <formula>0</formula>
    </cfRule>
  </conditionalFormatting>
  <conditionalFormatting sqref="A19:A20">
    <cfRule type="cellIs" dxfId="495" priority="1" operator="equal">
      <formula>0</formula>
    </cfRule>
  </conditionalFormatting>
  <pageMargins left="0.7" right="0.7" top="0.75" bottom="0.75" header="0.3" footer="0.3"/>
  <pageSetup paperSize="9" scale="84"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38" operator="containsText" id="{36249DFF-DD18-40B1-AB61-D280DA74812E}">
            <xm:f>NOT(ISERROR(SEARCH("Tāme sastādīta ____. gada ___. ______________",A27)))</xm:f>
            <xm:f>"Tāme sastādīta ____. gada ___. ______________"</xm:f>
            <x14:dxf>
              <font>
                <color auto="1"/>
              </font>
              <fill>
                <patternFill>
                  <bgColor rgb="FFC6EFCE"/>
                </patternFill>
              </fill>
            </x14:dxf>
          </x14:cfRule>
          <xm:sqref>A27</xm:sqref>
        </x14:conditionalFormatting>
        <x14:conditionalFormatting xmlns:xm="http://schemas.microsoft.com/office/excel/2006/main">
          <x14:cfRule type="containsText" priority="37" operator="containsText" id="{708D048F-4463-4EB3-AF79-B8653AFFB42B}">
            <xm:f>NOT(ISERROR(SEARCH("Sertifikāta Nr. _________________________________",A32)))</xm:f>
            <xm:f>"Sertifikāta Nr. _________________________________"</xm:f>
            <x14:dxf>
              <font>
                <color auto="1"/>
              </font>
              <fill>
                <patternFill>
                  <bgColor rgb="FFC6EFCE"/>
                </patternFill>
              </fill>
            </x14:dxf>
          </x14:cfRule>
          <xm:sqref>A32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15</vt:i4>
      </vt:variant>
      <vt:variant>
        <vt:lpstr>Diapazoni ar nosaukumiem</vt:lpstr>
      </vt:variant>
      <vt:variant>
        <vt:i4>9</vt:i4>
      </vt:variant>
    </vt:vector>
  </HeadingPairs>
  <TitlesOfParts>
    <vt:vector size="24" baseType="lpstr">
      <vt:lpstr>Kopt a</vt:lpstr>
      <vt:lpstr>Kops a</vt:lpstr>
      <vt:lpstr>1a</vt:lpstr>
      <vt:lpstr>2a</vt:lpstr>
      <vt:lpstr>3a</vt:lpstr>
      <vt:lpstr>4a</vt:lpstr>
      <vt:lpstr>5a</vt:lpstr>
      <vt:lpstr>6a</vt:lpstr>
      <vt:lpstr>7a</vt:lpstr>
      <vt:lpstr>8a</vt:lpstr>
      <vt:lpstr>9a</vt:lpstr>
      <vt:lpstr>10a</vt:lpstr>
      <vt:lpstr>11a</vt:lpstr>
      <vt:lpstr>12a</vt:lpstr>
      <vt:lpstr>13a</vt:lpstr>
      <vt:lpstr>'10a'!Drukas_apgabals</vt:lpstr>
      <vt:lpstr>'12a'!Drukas_apgabals</vt:lpstr>
      <vt:lpstr>'13a'!Drukas_apgabals</vt:lpstr>
      <vt:lpstr>'1a'!Drukas_apgabals</vt:lpstr>
      <vt:lpstr>'2a'!Drukas_apgabals</vt:lpstr>
      <vt:lpstr>'3a'!Drukas_apgabals</vt:lpstr>
      <vt:lpstr>'4a'!Drukas_apgabals</vt:lpstr>
      <vt:lpstr>'8a'!Drukas_apgabals</vt:lpstr>
      <vt:lpstr>'9a'!Drukas_apgabals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Armands Ūbelis</dc:creator>
  <cp:lastModifiedBy>Ilze Bērziņa</cp:lastModifiedBy>
  <cp:lastPrinted>2020-11-23T18:20:37Z</cp:lastPrinted>
  <dcterms:created xsi:type="dcterms:W3CDTF">2019-03-11T11:42:22Z</dcterms:created>
  <dcterms:modified xsi:type="dcterms:W3CDTF">2022-02-02T09:51:20Z</dcterms:modified>
</cp:coreProperties>
</file>