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6327"/>
  <workbookPr codeName="ThisWorkbook" defaultThemeVersion="166925"/>
  <mc:AlternateContent xmlns:mc="http://schemas.openxmlformats.org/markup-compatibility/2006">
    <mc:Choice Requires="x15">
      <x15ac:absPath xmlns:x15ac="http://schemas.microsoft.com/office/spreadsheetml/2010/11/ac" url="\\192.168.1.252\Administracija\Ēku renovācija\Aptaujas anketas mājas\Stacijas 10\Programma 2023-2027\Iepirkums\"/>
    </mc:Choice>
  </mc:AlternateContent>
  <xr:revisionPtr revIDLastSave="0" documentId="13_ncr:1_{C635310C-55EF-4E0F-8289-F02A4DD45092}" xr6:coauthVersionLast="47" xr6:coauthVersionMax="47" xr10:uidLastSave="{00000000-0000-0000-0000-000000000000}"/>
  <bookViews>
    <workbookView xWindow="-120" yWindow="-120" windowWidth="29040" windowHeight="15990" tabRatio="924" firstSheet="19" activeTab="48" xr2:uid="{00000000-000D-0000-FFFF-FFFF00000000}"/>
  </bookViews>
  <sheets>
    <sheet name="Kopt a+c+n" sheetId="1" r:id="rId1"/>
    <sheet name="Kopt a " sheetId="33" r:id="rId2"/>
    <sheet name="Kopt c" sheetId="118" r:id="rId3"/>
    <sheet name="Kopt n" sheetId="35" r:id="rId4"/>
    <sheet name="Kops a+c+n" sheetId="2" r:id="rId5"/>
    <sheet name="Kops a" sheetId="34" r:id="rId6"/>
    <sheet name="Kops c" sheetId="117" r:id="rId7"/>
    <sheet name="Kops n" sheetId="36" r:id="rId8"/>
    <sheet name="1a+c+n" sheetId="37" r:id="rId9"/>
    <sheet name="1a" sheetId="3" r:id="rId10"/>
    <sheet name="1c" sheetId="97" r:id="rId11"/>
    <sheet name="1n" sheetId="38" r:id="rId12"/>
    <sheet name="2a+c+n" sheetId="4" r:id="rId13"/>
    <sheet name="2a" sheetId="39" r:id="rId14"/>
    <sheet name="2c" sheetId="98" r:id="rId15"/>
    <sheet name="2n" sheetId="40" r:id="rId16"/>
    <sheet name="3a+c+n" sheetId="5" r:id="rId17"/>
    <sheet name="3a" sheetId="41" r:id="rId18"/>
    <sheet name="3c" sheetId="99" r:id="rId19"/>
    <sheet name="3n" sheetId="42" r:id="rId20"/>
    <sheet name="4a+c+n" sheetId="44" r:id="rId21"/>
    <sheet name="4a" sheetId="6" r:id="rId22"/>
    <sheet name="4c" sheetId="100" r:id="rId23"/>
    <sheet name="4n" sheetId="43" r:id="rId24"/>
    <sheet name="5a+c+n" sheetId="7" r:id="rId25"/>
    <sheet name="5a" sheetId="45" r:id="rId26"/>
    <sheet name="5c" sheetId="101" r:id="rId27"/>
    <sheet name="5n" sheetId="46" r:id="rId28"/>
    <sheet name="6a+c+n" sheetId="8" r:id="rId29"/>
    <sheet name="6a" sheetId="47" r:id="rId30"/>
    <sheet name="6c" sheetId="102" r:id="rId31"/>
    <sheet name="6n" sheetId="48" r:id="rId32"/>
    <sheet name="7a+c+n" sheetId="50" r:id="rId33"/>
    <sheet name="7a" sheetId="9" r:id="rId34"/>
    <sheet name="7c" sheetId="103" r:id="rId35"/>
    <sheet name="7n" sheetId="49" r:id="rId36"/>
    <sheet name="8a+c+n" sheetId="10" r:id="rId37"/>
    <sheet name="8a" sheetId="51" r:id="rId38"/>
    <sheet name="8c" sheetId="104" r:id="rId39"/>
    <sheet name="8n" sheetId="52" r:id="rId40"/>
    <sheet name="9a+c+n" sheetId="11" r:id="rId41"/>
    <sheet name="9a" sheetId="95" r:id="rId42"/>
    <sheet name="9c" sheetId="105" r:id="rId43"/>
    <sheet name="9n" sheetId="96" r:id="rId44"/>
    <sheet name="10a+c+n" sheetId="12" r:id="rId45"/>
    <sheet name="10a" sheetId="93" r:id="rId46"/>
    <sheet name="10c" sheetId="106" r:id="rId47"/>
    <sheet name="10n" sheetId="94" r:id="rId48"/>
    <sheet name="11a+c+n" sheetId="13" r:id="rId49"/>
    <sheet name="11a" sheetId="91" r:id="rId50"/>
    <sheet name="11c" sheetId="107" r:id="rId51"/>
    <sheet name="11n" sheetId="92" r:id="rId52"/>
  </sheets>
  <definedNames>
    <definedName name="_xlnm._FilterDatabase" localSheetId="36" hidden="1">'8a+c+n'!$A$12:$Q$37</definedName>
  </definedNames>
  <calcPr calcId="18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31" i="33" l="1"/>
  <c r="B16" i="33"/>
  <c r="B34" i="33"/>
  <c r="B15" i="39"/>
  <c r="C15" i="39"/>
  <c r="D15" i="39"/>
  <c r="G15" i="39"/>
  <c r="H15" i="39"/>
  <c r="K15" i="39"/>
  <c r="L15" i="39"/>
  <c r="M15" i="39"/>
  <c r="N15" i="39"/>
  <c r="O15" i="39"/>
  <c r="P15" i="39"/>
  <c r="A15" i="39" s="1"/>
  <c r="B16" i="39"/>
  <c r="C16" i="39"/>
  <c r="D16" i="39"/>
  <c r="G16" i="39"/>
  <c r="B17" i="39"/>
  <c r="C17" i="39"/>
  <c r="D17" i="39"/>
  <c r="G17" i="39"/>
  <c r="B18" i="39"/>
  <c r="C18" i="39"/>
  <c r="D18" i="39"/>
  <c r="G18" i="39"/>
  <c r="B19" i="39"/>
  <c r="C19" i="39"/>
  <c r="D19" i="39"/>
  <c r="G19" i="39"/>
  <c r="B20" i="39"/>
  <c r="C20" i="39"/>
  <c r="D20" i="39"/>
  <c r="G20" i="39"/>
  <c r="B21" i="39"/>
  <c r="C21" i="39"/>
  <c r="D21" i="39"/>
  <c r="G21" i="39"/>
  <c r="B22" i="39"/>
  <c r="C22" i="39"/>
  <c r="D22" i="39"/>
  <c r="G22" i="39"/>
  <c r="B23" i="39"/>
  <c r="C23" i="39"/>
  <c r="D23" i="39"/>
  <c r="G23" i="39"/>
  <c r="B24" i="39"/>
  <c r="C24" i="39"/>
  <c r="D24" i="39"/>
  <c r="G24" i="39"/>
  <c r="B25" i="39"/>
  <c r="C25" i="39"/>
  <c r="D25" i="39"/>
  <c r="G25" i="39"/>
  <c r="B15" i="95" l="1"/>
  <c r="C15" i="95"/>
  <c r="D15" i="95"/>
  <c r="G15" i="95"/>
  <c r="B16" i="95"/>
  <c r="C16" i="95"/>
  <c r="D16" i="95"/>
  <c r="G16" i="95"/>
  <c r="B17" i="95"/>
  <c r="C17" i="95"/>
  <c r="D17" i="95"/>
  <c r="G17" i="95"/>
  <c r="B18" i="95"/>
  <c r="C18" i="95"/>
  <c r="D18" i="95"/>
  <c r="G18" i="95"/>
  <c r="B19" i="95"/>
  <c r="C19" i="95"/>
  <c r="D19" i="95"/>
  <c r="G19" i="95"/>
  <c r="B20" i="95"/>
  <c r="C20" i="95"/>
  <c r="D20" i="95"/>
  <c r="G20" i="95"/>
  <c r="B21" i="95"/>
  <c r="C21" i="95"/>
  <c r="D21" i="95"/>
  <c r="G21" i="95"/>
  <c r="B22" i="95"/>
  <c r="C22" i="95"/>
  <c r="D22" i="95"/>
  <c r="G22" i="95"/>
  <c r="B23" i="95"/>
  <c r="C23" i="95"/>
  <c r="D23" i="95"/>
  <c r="G23" i="95"/>
  <c r="B14" i="49"/>
  <c r="C14" i="49"/>
  <c r="D14" i="49"/>
  <c r="H14" i="49"/>
  <c r="K14" i="49"/>
  <c r="L14" i="49"/>
  <c r="M14" i="49"/>
  <c r="N14" i="49"/>
  <c r="O14" i="49"/>
  <c r="P14" i="49"/>
  <c r="A14" i="49" s="1"/>
  <c r="B15" i="49"/>
  <c r="C15" i="49"/>
  <c r="D15" i="49"/>
  <c r="B16" i="49"/>
  <c r="C16" i="49"/>
  <c r="D16" i="49"/>
  <c r="B17" i="49"/>
  <c r="C17" i="49"/>
  <c r="D17" i="49"/>
  <c r="G17" i="47"/>
  <c r="D17" i="47"/>
  <c r="C17" i="47"/>
  <c r="B17" i="47"/>
  <c r="P16" i="47"/>
  <c r="O16" i="47"/>
  <c r="N16" i="47"/>
  <c r="M16" i="47"/>
  <c r="L16" i="47"/>
  <c r="K16" i="47"/>
  <c r="H16" i="47"/>
  <c r="G16" i="47"/>
  <c r="D16" i="47"/>
  <c r="C16" i="47"/>
  <c r="B16" i="47"/>
  <c r="A16" i="47"/>
  <c r="G15" i="47"/>
  <c r="D15" i="47"/>
  <c r="C15" i="47"/>
  <c r="B15" i="47"/>
  <c r="B16" i="41"/>
  <c r="C16" i="41"/>
  <c r="D16" i="41"/>
  <c r="G16" i="41"/>
  <c r="B17" i="41"/>
  <c r="C17" i="41"/>
  <c r="D17" i="41"/>
  <c r="G17" i="41"/>
  <c r="B18" i="41"/>
  <c r="C18" i="41"/>
  <c r="D18" i="41"/>
  <c r="G18" i="41"/>
  <c r="B19" i="41"/>
  <c r="C19" i="41"/>
  <c r="D19" i="41"/>
  <c r="G19" i="41"/>
  <c r="B20" i="41"/>
  <c r="C20" i="41"/>
  <c r="D20" i="41"/>
  <c r="G20" i="41"/>
  <c r="H20" i="41"/>
  <c r="K20" i="41"/>
  <c r="L20" i="41"/>
  <c r="M20" i="41"/>
  <c r="N20" i="41"/>
  <c r="O20" i="41"/>
  <c r="P20" i="41"/>
  <c r="A20" i="41" s="1"/>
  <c r="B21" i="41"/>
  <c r="C21" i="41"/>
  <c r="D21" i="41"/>
  <c r="G21" i="41"/>
  <c r="B22" i="41"/>
  <c r="C22" i="41"/>
  <c r="D22" i="41"/>
  <c r="G22" i="41"/>
  <c r="B23" i="41"/>
  <c r="C23" i="41"/>
  <c r="D23" i="41"/>
  <c r="G23" i="41"/>
  <c r="B24" i="41"/>
  <c r="C24" i="41"/>
  <c r="D24" i="41"/>
  <c r="G24" i="41"/>
  <c r="B25" i="41"/>
  <c r="C25" i="41"/>
  <c r="D25" i="41"/>
  <c r="G25" i="41"/>
  <c r="B26" i="41"/>
  <c r="C26" i="41"/>
  <c r="D26" i="41"/>
  <c r="G26" i="41"/>
  <c r="B27" i="41"/>
  <c r="C27" i="41"/>
  <c r="D27" i="41"/>
  <c r="G27" i="41"/>
  <c r="B28" i="41"/>
  <c r="C28" i="41"/>
  <c r="D28" i="41"/>
  <c r="G28" i="41"/>
  <c r="B29" i="41"/>
  <c r="C29" i="41"/>
  <c r="D29" i="41"/>
  <c r="G29" i="41"/>
  <c r="B30" i="41"/>
  <c r="C30" i="41"/>
  <c r="D30" i="41"/>
  <c r="G30" i="41"/>
  <c r="B31" i="41"/>
  <c r="C31" i="41"/>
  <c r="D31" i="41"/>
  <c r="G31" i="41"/>
  <c r="H31" i="41"/>
  <c r="K31" i="41"/>
  <c r="L31" i="41"/>
  <c r="M31" i="41"/>
  <c r="N31" i="41"/>
  <c r="O31" i="41"/>
  <c r="P31" i="41"/>
  <c r="A31" i="41" s="1"/>
  <c r="B32" i="41"/>
  <c r="C32" i="41"/>
  <c r="D32" i="41"/>
  <c r="G32" i="41"/>
  <c r="B33" i="41"/>
  <c r="C33" i="41"/>
  <c r="D33" i="41"/>
  <c r="G33" i="41"/>
  <c r="B34" i="41"/>
  <c r="C34" i="41"/>
  <c r="D34" i="41"/>
  <c r="G34" i="41"/>
  <c r="H34" i="41"/>
  <c r="K34" i="41"/>
  <c r="L34" i="41"/>
  <c r="M34" i="41"/>
  <c r="N34" i="41"/>
  <c r="O34" i="41"/>
  <c r="P34" i="41"/>
  <c r="A34" i="41" s="1"/>
  <c r="B35" i="41"/>
  <c r="C35" i="41"/>
  <c r="D35" i="41"/>
  <c r="G35" i="41"/>
  <c r="B36" i="41"/>
  <c r="C36" i="41"/>
  <c r="D36" i="41"/>
  <c r="G36" i="41"/>
  <c r="B37" i="41"/>
  <c r="C37" i="41"/>
  <c r="D37" i="41"/>
  <c r="G37" i="41"/>
  <c r="B38" i="41"/>
  <c r="C38" i="41"/>
  <c r="D38" i="41"/>
  <c r="G38" i="41"/>
  <c r="B39" i="41"/>
  <c r="C39" i="41"/>
  <c r="D39" i="41"/>
  <c r="G39" i="41"/>
  <c r="B40" i="41"/>
  <c r="C40" i="41"/>
  <c r="D40" i="41"/>
  <c r="G40" i="41"/>
  <c r="B41" i="41"/>
  <c r="C41" i="41"/>
  <c r="D41" i="41"/>
  <c r="G41" i="41"/>
  <c r="B42" i="41"/>
  <c r="C42" i="41"/>
  <c r="D42" i="41"/>
  <c r="G42" i="41"/>
  <c r="B43" i="41"/>
  <c r="C43" i="41"/>
  <c r="D43" i="41"/>
  <c r="G43" i="41"/>
  <c r="B44" i="41"/>
  <c r="C44" i="41"/>
  <c r="D44" i="41"/>
  <c r="G44" i="41"/>
  <c r="H44" i="41"/>
  <c r="K44" i="41"/>
  <c r="L44" i="41"/>
  <c r="M44" i="41"/>
  <c r="N44" i="41"/>
  <c r="O44" i="41"/>
  <c r="P44" i="41"/>
  <c r="A44" i="41" s="1"/>
  <c r="B45" i="41"/>
  <c r="C45" i="41"/>
  <c r="D45" i="41"/>
  <c r="G45" i="41"/>
  <c r="B46" i="41"/>
  <c r="C46" i="41"/>
  <c r="D46" i="41"/>
  <c r="G46" i="41"/>
  <c r="B47" i="41"/>
  <c r="C47" i="41"/>
  <c r="D47" i="41"/>
  <c r="G47" i="41"/>
  <c r="B48" i="41"/>
  <c r="C48" i="41"/>
  <c r="D48" i="41"/>
  <c r="G48" i="41"/>
  <c r="B49" i="41"/>
  <c r="C49" i="41"/>
  <c r="D49" i="41"/>
  <c r="G49" i="41"/>
  <c r="B50" i="41"/>
  <c r="C50" i="41"/>
  <c r="D50" i="41"/>
  <c r="G50" i="41"/>
  <c r="B51" i="41"/>
  <c r="C51" i="41"/>
  <c r="D51" i="41"/>
  <c r="G51" i="41"/>
  <c r="B52" i="41"/>
  <c r="C52" i="41"/>
  <c r="D52" i="41"/>
  <c r="G52" i="41"/>
  <c r="B53" i="41"/>
  <c r="C53" i="41"/>
  <c r="D53" i="41"/>
  <c r="G53" i="41"/>
  <c r="B54" i="41"/>
  <c r="C54" i="41"/>
  <c r="D54" i="41"/>
  <c r="G54" i="41"/>
  <c r="B55" i="41"/>
  <c r="C55" i="41"/>
  <c r="D55" i="41"/>
  <c r="G55" i="41"/>
  <c r="B56" i="41"/>
  <c r="C56" i="41"/>
  <c r="D56" i="41"/>
  <c r="G56" i="41"/>
  <c r="B57" i="41"/>
  <c r="C57" i="41"/>
  <c r="D57" i="41"/>
  <c r="G57" i="41"/>
  <c r="H57" i="41"/>
  <c r="K57" i="41"/>
  <c r="L57" i="41"/>
  <c r="M57" i="41"/>
  <c r="N57" i="41"/>
  <c r="O57" i="41"/>
  <c r="P57" i="41"/>
  <c r="A57" i="41" s="1"/>
  <c r="B58" i="41"/>
  <c r="C58" i="41"/>
  <c r="D58" i="41"/>
  <c r="G58" i="41"/>
  <c r="B59" i="41"/>
  <c r="C59" i="41"/>
  <c r="D59" i="41"/>
  <c r="G59" i="41"/>
  <c r="B60" i="41"/>
  <c r="C60" i="41"/>
  <c r="D60" i="41"/>
  <c r="G60" i="41"/>
  <c r="B61" i="41"/>
  <c r="C61" i="41"/>
  <c r="D61" i="41"/>
  <c r="G61" i="41"/>
  <c r="B62" i="41"/>
  <c r="C62" i="41"/>
  <c r="D62" i="41"/>
  <c r="G62" i="41"/>
  <c r="B63" i="41"/>
  <c r="C63" i="41"/>
  <c r="D63" i="41"/>
  <c r="G63" i="41"/>
  <c r="B64" i="41"/>
  <c r="C64" i="41"/>
  <c r="D64" i="41"/>
  <c r="G64" i="41"/>
  <c r="B65" i="41"/>
  <c r="C65" i="41"/>
  <c r="D65" i="41"/>
  <c r="G65" i="41"/>
  <c r="B66" i="41"/>
  <c r="C66" i="41"/>
  <c r="D66" i="41"/>
  <c r="G66" i="41"/>
  <c r="B67" i="41"/>
  <c r="C67" i="41"/>
  <c r="D67" i="41"/>
  <c r="G67" i="41"/>
  <c r="H67" i="41"/>
  <c r="K67" i="41"/>
  <c r="L67" i="41"/>
  <c r="M67" i="41"/>
  <c r="N67" i="41"/>
  <c r="O67" i="41"/>
  <c r="P67" i="41"/>
  <c r="A67" i="41" s="1"/>
  <c r="B68" i="41"/>
  <c r="C68" i="41"/>
  <c r="D68" i="41"/>
  <c r="G68" i="41"/>
  <c r="B69" i="41"/>
  <c r="C69" i="41"/>
  <c r="D69" i="41"/>
  <c r="G69" i="41"/>
  <c r="K69" i="41"/>
  <c r="B70" i="41"/>
  <c r="C70" i="41"/>
  <c r="D70" i="41"/>
  <c r="G70" i="41"/>
  <c r="B71" i="41"/>
  <c r="C71" i="41"/>
  <c r="D71" i="41"/>
  <c r="G71" i="41"/>
  <c r="H71" i="41"/>
  <c r="K71" i="41"/>
  <c r="L71" i="41"/>
  <c r="M71" i="41"/>
  <c r="N71" i="41"/>
  <c r="O71" i="41"/>
  <c r="P71" i="41"/>
  <c r="A71" i="41" s="1"/>
  <c r="B72" i="41"/>
  <c r="C72" i="41"/>
  <c r="D72" i="41"/>
  <c r="G72" i="41"/>
  <c r="H72" i="41"/>
  <c r="K72" i="41"/>
  <c r="L72" i="41"/>
  <c r="M72" i="41"/>
  <c r="N72" i="41"/>
  <c r="O72" i="41"/>
  <c r="P72" i="41"/>
  <c r="A72" i="41" s="1"/>
  <c r="B73" i="41"/>
  <c r="C73" i="41"/>
  <c r="D73" i="41"/>
  <c r="G73" i="41"/>
  <c r="B74" i="41"/>
  <c r="C74" i="41"/>
  <c r="D74" i="41"/>
  <c r="G74" i="41"/>
  <c r="B75" i="41"/>
  <c r="C75" i="41"/>
  <c r="D75" i="41"/>
  <c r="G75" i="41"/>
  <c r="H75" i="41"/>
  <c r="K75" i="41"/>
  <c r="L75" i="41"/>
  <c r="M75" i="41"/>
  <c r="N75" i="41"/>
  <c r="O75" i="41"/>
  <c r="P75" i="41"/>
  <c r="A75" i="41" s="1"/>
  <c r="B76" i="41"/>
  <c r="C76" i="41"/>
  <c r="D76" i="41"/>
  <c r="G76" i="41"/>
  <c r="H76" i="41"/>
  <c r="K76" i="41"/>
  <c r="L76" i="41"/>
  <c r="M76" i="41"/>
  <c r="N76" i="41"/>
  <c r="O76" i="41"/>
  <c r="P76" i="41"/>
  <c r="A76" i="41" s="1"/>
  <c r="B77" i="41"/>
  <c r="C77" i="41"/>
  <c r="D77" i="41"/>
  <c r="G77" i="41"/>
  <c r="H77" i="41"/>
  <c r="K77" i="41"/>
  <c r="L77" i="41"/>
  <c r="M77" i="41"/>
  <c r="N77" i="41"/>
  <c r="O77" i="41"/>
  <c r="P77" i="41"/>
  <c r="A77" i="41" s="1"/>
  <c r="B78" i="41"/>
  <c r="C78" i="41"/>
  <c r="D78" i="41"/>
  <c r="G78" i="41"/>
  <c r="H78" i="41"/>
  <c r="K78" i="41"/>
  <c r="L78" i="41"/>
  <c r="M78" i="41"/>
  <c r="N78" i="41"/>
  <c r="O78" i="41"/>
  <c r="P78" i="41"/>
  <c r="A78" i="41" s="1"/>
  <c r="B79" i="41"/>
  <c r="C79" i="41"/>
  <c r="D79" i="41"/>
  <c r="G79" i="41"/>
  <c r="H79" i="41"/>
  <c r="K79" i="41"/>
  <c r="L79" i="41"/>
  <c r="M79" i="41"/>
  <c r="N79" i="41"/>
  <c r="O79" i="41"/>
  <c r="P79" i="41"/>
  <c r="A79" i="41" s="1"/>
  <c r="B80" i="41"/>
  <c r="C80" i="41"/>
  <c r="D80" i="41"/>
  <c r="G80" i="41"/>
  <c r="H80" i="41"/>
  <c r="K80" i="41"/>
  <c r="L80" i="41"/>
  <c r="M80" i="41"/>
  <c r="N80" i="41"/>
  <c r="O80" i="41"/>
  <c r="P80" i="41"/>
  <c r="A80" i="41" s="1"/>
  <c r="B81" i="41"/>
  <c r="C81" i="41"/>
  <c r="D81" i="41"/>
  <c r="G81" i="41"/>
  <c r="H81" i="41"/>
  <c r="K81" i="41"/>
  <c r="L81" i="41"/>
  <c r="M81" i="41"/>
  <c r="N81" i="41"/>
  <c r="O81" i="41"/>
  <c r="P81" i="41"/>
  <c r="A81" i="41" s="1"/>
  <c r="B82" i="41"/>
  <c r="C82" i="41"/>
  <c r="D82" i="41"/>
  <c r="G82" i="41"/>
  <c r="H82" i="41"/>
  <c r="K82" i="41"/>
  <c r="L82" i="41"/>
  <c r="M82" i="41"/>
  <c r="N82" i="41"/>
  <c r="O82" i="41"/>
  <c r="P82" i="41"/>
  <c r="A82" i="41" s="1"/>
  <c r="B83" i="41"/>
  <c r="C83" i="41"/>
  <c r="D83" i="41"/>
  <c r="G83" i="41"/>
  <c r="H83" i="41"/>
  <c r="K83" i="41"/>
  <c r="L83" i="41"/>
  <c r="M83" i="41"/>
  <c r="N83" i="41"/>
  <c r="O83" i="41"/>
  <c r="P83" i="41"/>
  <c r="A83" i="41" s="1"/>
  <c r="B84" i="41"/>
  <c r="C84" i="41"/>
  <c r="D84" i="41"/>
  <c r="G84" i="41"/>
  <c r="H84" i="41"/>
  <c r="K84" i="41"/>
  <c r="L84" i="41"/>
  <c r="M84" i="41"/>
  <c r="N84" i="41"/>
  <c r="O84" i="41"/>
  <c r="P84" i="41"/>
  <c r="A84" i="41" s="1"/>
  <c r="B85" i="41"/>
  <c r="C85" i="41"/>
  <c r="D85" i="41"/>
  <c r="G85" i="41"/>
  <c r="H85" i="41"/>
  <c r="K85" i="41"/>
  <c r="L85" i="41"/>
  <c r="M85" i="41"/>
  <c r="N85" i="41"/>
  <c r="O85" i="41"/>
  <c r="P85" i="41"/>
  <c r="A85" i="41" s="1"/>
  <c r="B86" i="41"/>
  <c r="C86" i="41"/>
  <c r="D86" i="41"/>
  <c r="G86" i="41"/>
  <c r="H86" i="41"/>
  <c r="K86" i="41"/>
  <c r="L86" i="41"/>
  <c r="M86" i="41"/>
  <c r="N86" i="41"/>
  <c r="O86" i="41"/>
  <c r="P86" i="41"/>
  <c r="A86" i="41" s="1"/>
  <c r="B87" i="41"/>
  <c r="C87" i="41"/>
  <c r="D87" i="41"/>
  <c r="G87" i="41"/>
  <c r="H87" i="41"/>
  <c r="K87" i="41"/>
  <c r="L87" i="41"/>
  <c r="M87" i="41"/>
  <c r="N87" i="41"/>
  <c r="O87" i="41"/>
  <c r="P87" i="41"/>
  <c r="A87" i="41" s="1"/>
  <c r="B88" i="41"/>
  <c r="C88" i="41"/>
  <c r="D88" i="41"/>
  <c r="G88" i="41"/>
  <c r="B89" i="41"/>
  <c r="C89" i="41"/>
  <c r="D89" i="41"/>
  <c r="G89" i="41"/>
  <c r="B90" i="41"/>
  <c r="C90" i="41"/>
  <c r="D90" i="41"/>
  <c r="G90" i="41"/>
  <c r="B91" i="41"/>
  <c r="C91" i="41"/>
  <c r="D91" i="41"/>
  <c r="G91" i="41"/>
  <c r="B92" i="41"/>
  <c r="C92" i="41"/>
  <c r="D92" i="41"/>
  <c r="G92" i="41"/>
  <c r="B93" i="41"/>
  <c r="C93" i="41"/>
  <c r="D93" i="41"/>
  <c r="G93" i="41"/>
  <c r="B94" i="41"/>
  <c r="C94" i="41"/>
  <c r="D94" i="41"/>
  <c r="G94" i="41"/>
  <c r="B95" i="41"/>
  <c r="C95" i="41"/>
  <c r="D95" i="41"/>
  <c r="G95" i="41"/>
  <c r="B96" i="41"/>
  <c r="C96" i="41"/>
  <c r="D96" i="41"/>
  <c r="G96" i="41"/>
  <c r="B97" i="41"/>
  <c r="C97" i="41"/>
  <c r="D97" i="41"/>
  <c r="G97" i="41"/>
  <c r="H97" i="41"/>
  <c r="K97" i="41"/>
  <c r="L97" i="41"/>
  <c r="M97" i="41"/>
  <c r="N97" i="41"/>
  <c r="O97" i="41"/>
  <c r="P97" i="41"/>
  <c r="A97" i="41" s="1"/>
  <c r="B98" i="41"/>
  <c r="C98" i="41"/>
  <c r="D98" i="41"/>
  <c r="G98" i="41"/>
  <c r="B99" i="41"/>
  <c r="C99" i="41"/>
  <c r="D99" i="41"/>
  <c r="G99" i="41"/>
  <c r="B100" i="41"/>
  <c r="C100" i="41"/>
  <c r="D100" i="41"/>
  <c r="G100" i="41"/>
  <c r="B101" i="41"/>
  <c r="C101" i="41"/>
  <c r="D101" i="41"/>
  <c r="G101" i="41"/>
  <c r="B102" i="41"/>
  <c r="C102" i="41"/>
  <c r="D102" i="41"/>
  <c r="G102" i="41"/>
  <c r="B103" i="41"/>
  <c r="C103" i="41"/>
  <c r="D103" i="41"/>
  <c r="G103" i="41"/>
  <c r="B16" i="107" l="1"/>
  <c r="C16" i="107"/>
  <c r="D16" i="107"/>
  <c r="G16" i="107"/>
  <c r="B17" i="107"/>
  <c r="C17" i="107"/>
  <c r="D17" i="107"/>
  <c r="G17" i="107"/>
  <c r="B18" i="107"/>
  <c r="C18" i="107"/>
  <c r="D18" i="107"/>
  <c r="G18" i="107"/>
  <c r="B19" i="107"/>
  <c r="C19" i="107"/>
  <c r="D19" i="107"/>
  <c r="G19" i="107"/>
  <c r="B20" i="107"/>
  <c r="C20" i="107"/>
  <c r="D20" i="107"/>
  <c r="G20" i="107"/>
  <c r="B21" i="107"/>
  <c r="C21" i="107"/>
  <c r="D21" i="107"/>
  <c r="G21" i="107"/>
  <c r="B22" i="107"/>
  <c r="C22" i="107"/>
  <c r="D22" i="107"/>
  <c r="G22" i="107"/>
  <c r="B23" i="107"/>
  <c r="C23" i="107"/>
  <c r="D23" i="107"/>
  <c r="G23" i="107"/>
  <c r="B24" i="107"/>
  <c r="C24" i="107"/>
  <c r="D24" i="107"/>
  <c r="G24" i="107"/>
  <c r="B25" i="107"/>
  <c r="C25" i="107"/>
  <c r="D25" i="107"/>
  <c r="G25" i="107"/>
  <c r="B26" i="107"/>
  <c r="C26" i="107"/>
  <c r="D26" i="107"/>
  <c r="G26" i="107"/>
  <c r="B27" i="107"/>
  <c r="C27" i="107"/>
  <c r="D27" i="107"/>
  <c r="G27" i="107"/>
  <c r="B28" i="107"/>
  <c r="C28" i="107"/>
  <c r="D28" i="107"/>
  <c r="G28" i="107"/>
  <c r="B29" i="107"/>
  <c r="C29" i="107"/>
  <c r="D29" i="107"/>
  <c r="G29" i="107"/>
  <c r="B30" i="107"/>
  <c r="C30" i="107"/>
  <c r="D30" i="107"/>
  <c r="G30" i="107"/>
  <c r="B31" i="107"/>
  <c r="C31" i="107"/>
  <c r="D31" i="107"/>
  <c r="G31" i="107"/>
  <c r="B32" i="107"/>
  <c r="C32" i="107"/>
  <c r="D32" i="107"/>
  <c r="G32" i="107"/>
  <c r="B33" i="107"/>
  <c r="C33" i="107"/>
  <c r="D33" i="107"/>
  <c r="G33" i="107"/>
  <c r="B34" i="107"/>
  <c r="C34" i="107"/>
  <c r="D34" i="107"/>
  <c r="G34" i="107"/>
  <c r="H34" i="107"/>
  <c r="K34" i="107"/>
  <c r="L34" i="107"/>
  <c r="M34" i="107"/>
  <c r="N34" i="107"/>
  <c r="O34" i="107"/>
  <c r="P34" i="107"/>
  <c r="A34" i="107" s="1"/>
  <c r="B35" i="107"/>
  <c r="C35" i="107"/>
  <c r="D35" i="107"/>
  <c r="G35" i="107"/>
  <c r="B36" i="107"/>
  <c r="C36" i="107"/>
  <c r="D36" i="107"/>
  <c r="G36" i="107"/>
  <c r="B37" i="107"/>
  <c r="C37" i="107"/>
  <c r="D37" i="107"/>
  <c r="G37" i="107"/>
  <c r="B38" i="107"/>
  <c r="C38" i="107"/>
  <c r="D38" i="107"/>
  <c r="G38" i="107"/>
  <c r="B39" i="107"/>
  <c r="C39" i="107"/>
  <c r="D39" i="107"/>
  <c r="G39" i="107"/>
  <c r="B40" i="107"/>
  <c r="C40" i="107"/>
  <c r="D40" i="107"/>
  <c r="G40" i="107"/>
  <c r="B16" i="93"/>
  <c r="C16" i="93"/>
  <c r="D16" i="93"/>
  <c r="G16" i="93"/>
  <c r="B17" i="93"/>
  <c r="C17" i="93"/>
  <c r="D17" i="93"/>
  <c r="G17" i="93"/>
  <c r="B18" i="93"/>
  <c r="C18" i="93"/>
  <c r="D18" i="93"/>
  <c r="G18" i="93"/>
  <c r="B19" i="93"/>
  <c r="C19" i="93"/>
  <c r="D19" i="93"/>
  <c r="G19" i="93"/>
  <c r="B20" i="93"/>
  <c r="C20" i="93"/>
  <c r="D20" i="93"/>
  <c r="G20" i="93"/>
  <c r="B21" i="93"/>
  <c r="C21" i="93"/>
  <c r="D21" i="93"/>
  <c r="G21" i="93"/>
  <c r="B22" i="93"/>
  <c r="C22" i="93"/>
  <c r="D22" i="93"/>
  <c r="G22" i="93"/>
  <c r="B23" i="93"/>
  <c r="C23" i="93"/>
  <c r="D23" i="93"/>
  <c r="G23" i="93"/>
  <c r="B24" i="93"/>
  <c r="C24" i="93"/>
  <c r="D24" i="93"/>
  <c r="G24" i="93"/>
  <c r="B25" i="93"/>
  <c r="C25" i="93"/>
  <c r="D25" i="93"/>
  <c r="G25" i="93"/>
  <c r="B26" i="93"/>
  <c r="C26" i="93"/>
  <c r="D26" i="93"/>
  <c r="G26" i="93"/>
  <c r="B27" i="93"/>
  <c r="C27" i="93"/>
  <c r="D27" i="93"/>
  <c r="G27" i="93"/>
  <c r="B28" i="93"/>
  <c r="C28" i="93"/>
  <c r="D28" i="93"/>
  <c r="G28" i="93"/>
  <c r="B29" i="93"/>
  <c r="C29" i="93"/>
  <c r="D29" i="93"/>
  <c r="G29" i="93"/>
  <c r="B30" i="93"/>
  <c r="C30" i="93"/>
  <c r="D30" i="93"/>
  <c r="G30" i="93"/>
  <c r="B31" i="93"/>
  <c r="C31" i="93"/>
  <c r="D31" i="93"/>
  <c r="G31" i="93"/>
  <c r="B32" i="93"/>
  <c r="C32" i="93"/>
  <c r="D32" i="93"/>
  <c r="G32" i="93"/>
  <c r="B33" i="93"/>
  <c r="C33" i="93"/>
  <c r="D33" i="93"/>
  <c r="G33" i="93"/>
  <c r="B34" i="93"/>
  <c r="C34" i="93"/>
  <c r="D34" i="93"/>
  <c r="G34" i="93"/>
  <c r="B35" i="93"/>
  <c r="C35" i="93"/>
  <c r="D35" i="93"/>
  <c r="G35" i="93"/>
  <c r="B36" i="93"/>
  <c r="C36" i="93"/>
  <c r="D36" i="93"/>
  <c r="G36" i="93"/>
  <c r="B37" i="93"/>
  <c r="C37" i="93"/>
  <c r="D37" i="93"/>
  <c r="G37" i="93"/>
  <c r="B38" i="93"/>
  <c r="C38" i="93"/>
  <c r="D38" i="93"/>
  <c r="G38" i="93"/>
  <c r="H38" i="93"/>
  <c r="K38" i="93"/>
  <c r="L38" i="93"/>
  <c r="M38" i="93"/>
  <c r="N38" i="93"/>
  <c r="O38" i="93"/>
  <c r="P38" i="93"/>
  <c r="A38" i="93" s="1"/>
  <c r="B39" i="93"/>
  <c r="C39" i="93"/>
  <c r="D39" i="93"/>
  <c r="G39" i="93"/>
  <c r="B40" i="93"/>
  <c r="C40" i="93"/>
  <c r="D40" i="93"/>
  <c r="G40" i="93"/>
  <c r="B41" i="93"/>
  <c r="C41" i="93"/>
  <c r="D41" i="93"/>
  <c r="G41" i="93"/>
  <c r="B42" i="93"/>
  <c r="C42" i="93"/>
  <c r="D42" i="93"/>
  <c r="G42" i="93"/>
  <c r="B43" i="93"/>
  <c r="C43" i="93"/>
  <c r="D43" i="93"/>
  <c r="G43" i="93"/>
  <c r="B44" i="93"/>
  <c r="C44" i="93"/>
  <c r="D44" i="93"/>
  <c r="G44" i="93"/>
  <c r="B45" i="93"/>
  <c r="C45" i="93"/>
  <c r="D45" i="93"/>
  <c r="G45" i="93"/>
  <c r="B46" i="93"/>
  <c r="C46" i="93"/>
  <c r="D46" i="93"/>
  <c r="G46" i="93"/>
  <c r="B47" i="93"/>
  <c r="C47" i="93"/>
  <c r="D47" i="93"/>
  <c r="G47" i="93"/>
  <c r="B48" i="93"/>
  <c r="C48" i="93"/>
  <c r="D48" i="93"/>
  <c r="G48" i="93"/>
  <c r="B49" i="93"/>
  <c r="C49" i="93"/>
  <c r="D49" i="93"/>
  <c r="G49" i="93"/>
  <c r="B50" i="93"/>
  <c r="C50" i="93"/>
  <c r="D50" i="93"/>
  <c r="G50" i="93"/>
  <c r="B51" i="93"/>
  <c r="C51" i="93"/>
  <c r="D51" i="93"/>
  <c r="G51" i="93"/>
  <c r="B52" i="93"/>
  <c r="C52" i="93"/>
  <c r="D52" i="93"/>
  <c r="G52" i="93"/>
  <c r="B53" i="93"/>
  <c r="C53" i="93"/>
  <c r="D53" i="93"/>
  <c r="G53" i="93"/>
  <c r="B54" i="93"/>
  <c r="C54" i="93"/>
  <c r="D54" i="93"/>
  <c r="G54" i="93"/>
  <c r="B55" i="93"/>
  <c r="C55" i="93"/>
  <c r="D55" i="93"/>
  <c r="G55" i="93"/>
  <c r="B56" i="93"/>
  <c r="C56" i="93"/>
  <c r="D56" i="93"/>
  <c r="G56" i="93"/>
  <c r="B57" i="93"/>
  <c r="C57" i="93"/>
  <c r="D57" i="93"/>
  <c r="G57" i="93"/>
  <c r="B58" i="93"/>
  <c r="C58" i="93"/>
  <c r="D58" i="93"/>
  <c r="G58" i="93"/>
  <c r="H58" i="93"/>
  <c r="K58" i="93"/>
  <c r="L58" i="93"/>
  <c r="M58" i="93"/>
  <c r="N58" i="93"/>
  <c r="O58" i="93"/>
  <c r="P58" i="93"/>
  <c r="A58" i="93" s="1"/>
  <c r="B59" i="93"/>
  <c r="C59" i="93"/>
  <c r="D59" i="93"/>
  <c r="G59" i="93"/>
  <c r="B60" i="93"/>
  <c r="C60" i="93"/>
  <c r="D60" i="93"/>
  <c r="G60" i="93"/>
  <c r="B61" i="93"/>
  <c r="C61" i="93"/>
  <c r="D61" i="93"/>
  <c r="G61" i="93"/>
  <c r="B62" i="93"/>
  <c r="C62" i="93"/>
  <c r="D62" i="93"/>
  <c r="G62" i="93"/>
  <c r="B63" i="93"/>
  <c r="C63" i="93"/>
  <c r="D63" i="93"/>
  <c r="G63" i="93"/>
  <c r="B64" i="93"/>
  <c r="C64" i="93"/>
  <c r="D64" i="93"/>
  <c r="G64" i="93"/>
  <c r="B65" i="93"/>
  <c r="C65" i="93"/>
  <c r="D65" i="93"/>
  <c r="G65" i="93"/>
  <c r="B66" i="93"/>
  <c r="C66" i="93"/>
  <c r="D66" i="93"/>
  <c r="G66" i="93"/>
  <c r="B16" i="105"/>
  <c r="C16" i="105"/>
  <c r="D16" i="105"/>
  <c r="H16" i="105"/>
  <c r="K16" i="105"/>
  <c r="B17" i="105"/>
  <c r="C17" i="105"/>
  <c r="D17" i="105"/>
  <c r="H17" i="105"/>
  <c r="K17" i="105"/>
  <c r="B18" i="105"/>
  <c r="C18" i="105"/>
  <c r="D18" i="105"/>
  <c r="H18" i="105"/>
  <c r="K18" i="105"/>
  <c r="B19" i="105"/>
  <c r="C19" i="105"/>
  <c r="D19" i="105"/>
  <c r="H19" i="105"/>
  <c r="K19" i="105"/>
  <c r="B20" i="105"/>
  <c r="C20" i="105"/>
  <c r="D20" i="105"/>
  <c r="H20" i="105"/>
  <c r="K20" i="105"/>
  <c r="B21" i="105"/>
  <c r="C21" i="105"/>
  <c r="D21" i="105"/>
  <c r="H21" i="105"/>
  <c r="K21" i="105"/>
  <c r="B22" i="105"/>
  <c r="C22" i="105"/>
  <c r="D22" i="105"/>
  <c r="H22" i="105"/>
  <c r="K22" i="105"/>
  <c r="B23" i="105"/>
  <c r="C23" i="105"/>
  <c r="D23" i="105"/>
  <c r="H23" i="105"/>
  <c r="K23" i="105"/>
  <c r="H39" i="13"/>
  <c r="M39" i="13" s="1"/>
  <c r="L36" i="13"/>
  <c r="L36" i="107" s="1"/>
  <c r="N36" i="13"/>
  <c r="N36" i="107" s="1"/>
  <c r="O36" i="13"/>
  <c r="O36" i="107" s="1"/>
  <c r="L37" i="13"/>
  <c r="L37" i="107" s="1"/>
  <c r="N37" i="13"/>
  <c r="N37" i="107" s="1"/>
  <c r="L38" i="13"/>
  <c r="L38" i="107" s="1"/>
  <c r="N38" i="13"/>
  <c r="O38" i="13"/>
  <c r="O38" i="107" s="1"/>
  <c r="L39" i="13"/>
  <c r="L39" i="107" s="1"/>
  <c r="N39" i="13"/>
  <c r="N39" i="107" s="1"/>
  <c r="L40" i="13"/>
  <c r="L40" i="107" s="1"/>
  <c r="N40" i="13"/>
  <c r="N40" i="107" s="1"/>
  <c r="L16" i="13"/>
  <c r="L16" i="107" s="1"/>
  <c r="N16" i="13"/>
  <c r="N16" i="107" s="1"/>
  <c r="L17" i="13"/>
  <c r="L17" i="107" s="1"/>
  <c r="N17" i="13"/>
  <c r="N17" i="107" s="1"/>
  <c r="L18" i="13"/>
  <c r="L18" i="107" s="1"/>
  <c r="N18" i="13"/>
  <c r="N18" i="107" s="1"/>
  <c r="L19" i="13"/>
  <c r="L19" i="107" s="1"/>
  <c r="N19" i="13"/>
  <c r="N19" i="107" s="1"/>
  <c r="L20" i="13"/>
  <c r="L20" i="107" s="1"/>
  <c r="N20" i="13"/>
  <c r="N20" i="107" s="1"/>
  <c r="L21" i="13"/>
  <c r="L21" i="107" s="1"/>
  <c r="N21" i="13"/>
  <c r="N21" i="107" s="1"/>
  <c r="L22" i="13"/>
  <c r="L22" i="107" s="1"/>
  <c r="N22" i="13"/>
  <c r="N22" i="107" s="1"/>
  <c r="L23" i="13"/>
  <c r="L23" i="107" s="1"/>
  <c r="N23" i="13"/>
  <c r="N23" i="107" s="1"/>
  <c r="L24" i="13"/>
  <c r="L24" i="107" s="1"/>
  <c r="N24" i="13"/>
  <c r="N24" i="107" s="1"/>
  <c r="L25" i="13"/>
  <c r="L25" i="107" s="1"/>
  <c r="N25" i="13"/>
  <c r="N25" i="107" s="1"/>
  <c r="L26" i="13"/>
  <c r="L26" i="107" s="1"/>
  <c r="N26" i="13"/>
  <c r="N26" i="107" s="1"/>
  <c r="L27" i="13"/>
  <c r="L27" i="107" s="1"/>
  <c r="N27" i="13"/>
  <c r="N27" i="107" s="1"/>
  <c r="L28" i="13"/>
  <c r="L28" i="107" s="1"/>
  <c r="N28" i="13"/>
  <c r="N28" i="107" s="1"/>
  <c r="L29" i="13"/>
  <c r="L29" i="107" s="1"/>
  <c r="N29" i="13"/>
  <c r="N29" i="107" s="1"/>
  <c r="O29" i="13"/>
  <c r="O29" i="107" s="1"/>
  <c r="L30" i="13"/>
  <c r="L30" i="107" s="1"/>
  <c r="N30" i="13"/>
  <c r="N30" i="107" s="1"/>
  <c r="L31" i="13"/>
  <c r="L31" i="107" s="1"/>
  <c r="N31" i="13"/>
  <c r="N31" i="107" s="1"/>
  <c r="O31" i="13"/>
  <c r="L32" i="13"/>
  <c r="L32" i="107" s="1"/>
  <c r="N32" i="13"/>
  <c r="N32" i="107" s="1"/>
  <c r="L33" i="13"/>
  <c r="L33" i="107" s="1"/>
  <c r="N33" i="13"/>
  <c r="N33" i="107" s="1"/>
  <c r="O33" i="13"/>
  <c r="O33" i="107" s="1"/>
  <c r="H39" i="107" l="1"/>
  <c r="N38" i="107"/>
  <c r="M39" i="107"/>
  <c r="O31" i="107"/>
  <c r="K16" i="11"/>
  <c r="K16" i="95" s="1"/>
  <c r="L16" i="11"/>
  <c r="N16" i="11"/>
  <c r="O16" i="11"/>
  <c r="H16" i="11"/>
  <c r="O16" i="105" l="1"/>
  <c r="O16" i="95"/>
  <c r="N16" i="105"/>
  <c r="N16" i="95"/>
  <c r="M16" i="11"/>
  <c r="M16" i="95" s="1"/>
  <c r="H16" i="95"/>
  <c r="L16" i="105"/>
  <c r="L16" i="95"/>
  <c r="M16" i="105"/>
  <c r="B16" i="51"/>
  <c r="C16" i="51"/>
  <c r="D16" i="51"/>
  <c r="G16" i="51"/>
  <c r="B17" i="51"/>
  <c r="C17" i="51"/>
  <c r="D17" i="51"/>
  <c r="G17" i="51"/>
  <c r="B18" i="51"/>
  <c r="C18" i="51"/>
  <c r="D18" i="51"/>
  <c r="G18" i="51"/>
  <c r="H18" i="51"/>
  <c r="K18" i="51"/>
  <c r="L18" i="51"/>
  <c r="M18" i="51"/>
  <c r="N18" i="51"/>
  <c r="O18" i="51"/>
  <c r="P18" i="51"/>
  <c r="A18" i="51" s="1"/>
  <c r="B19" i="51"/>
  <c r="C19" i="51"/>
  <c r="D19" i="51"/>
  <c r="G19" i="51"/>
  <c r="B20" i="51"/>
  <c r="C20" i="51"/>
  <c r="D20" i="51"/>
  <c r="G20" i="51"/>
  <c r="B21" i="51"/>
  <c r="C21" i="51"/>
  <c r="D21" i="51"/>
  <c r="G21" i="51"/>
  <c r="B22" i="51"/>
  <c r="C22" i="51"/>
  <c r="D22" i="51"/>
  <c r="G22" i="51"/>
  <c r="B23" i="51"/>
  <c r="C23" i="51"/>
  <c r="D23" i="51"/>
  <c r="G23" i="51"/>
  <c r="B24" i="51"/>
  <c r="C24" i="51"/>
  <c r="D24" i="51"/>
  <c r="G24" i="51"/>
  <c r="B25" i="51"/>
  <c r="C25" i="51"/>
  <c r="D25" i="51"/>
  <c r="G25" i="51"/>
  <c r="B26" i="51"/>
  <c r="C26" i="51"/>
  <c r="D26" i="51"/>
  <c r="G26" i="51"/>
  <c r="B27" i="51"/>
  <c r="C27" i="51"/>
  <c r="D27" i="51"/>
  <c r="G27" i="51"/>
  <c r="B28" i="51"/>
  <c r="C28" i="51"/>
  <c r="D28" i="51"/>
  <c r="G28" i="51"/>
  <c r="B29" i="51"/>
  <c r="C29" i="51"/>
  <c r="D29" i="51"/>
  <c r="G29" i="51"/>
  <c r="H29" i="51"/>
  <c r="K29" i="51"/>
  <c r="L29" i="51"/>
  <c r="M29" i="51"/>
  <c r="N29" i="51"/>
  <c r="O29" i="51"/>
  <c r="P29" i="51"/>
  <c r="A29" i="51" s="1"/>
  <c r="B30" i="51"/>
  <c r="C30" i="51"/>
  <c r="D30" i="51"/>
  <c r="G30" i="51"/>
  <c r="B31" i="51"/>
  <c r="C31" i="51"/>
  <c r="D31" i="51"/>
  <c r="G31" i="51"/>
  <c r="B32" i="51"/>
  <c r="C32" i="51"/>
  <c r="D32" i="51"/>
  <c r="G32" i="51"/>
  <c r="B33" i="51"/>
  <c r="C33" i="51"/>
  <c r="D33" i="51"/>
  <c r="G33" i="51"/>
  <c r="B34" i="51"/>
  <c r="C34" i="51"/>
  <c r="D34" i="51"/>
  <c r="G34" i="51"/>
  <c r="B35" i="51"/>
  <c r="C35" i="51"/>
  <c r="D35" i="51"/>
  <c r="G35" i="51"/>
  <c r="H35" i="51"/>
  <c r="K35" i="51"/>
  <c r="L35" i="51"/>
  <c r="M35" i="51"/>
  <c r="N35" i="51"/>
  <c r="O35" i="51"/>
  <c r="P35" i="51"/>
  <c r="A35" i="51" s="1"/>
  <c r="B36" i="51"/>
  <c r="C36" i="51"/>
  <c r="D36" i="51"/>
  <c r="G36" i="51"/>
  <c r="H23" i="10"/>
  <c r="M23" i="10" s="1"/>
  <c r="H24" i="10"/>
  <c r="K24" i="10" s="1"/>
  <c r="K24" i="51" s="1"/>
  <c r="H25" i="10"/>
  <c r="M25" i="10" s="1"/>
  <c r="M25" i="51" s="1"/>
  <c r="L23" i="10"/>
  <c r="L23" i="51" s="1"/>
  <c r="N23" i="10"/>
  <c r="N23" i="51" s="1"/>
  <c r="O23" i="10"/>
  <c r="O23" i="51" s="1"/>
  <c r="L24" i="10"/>
  <c r="L24" i="51" s="1"/>
  <c r="N24" i="10"/>
  <c r="N24" i="51" s="1"/>
  <c r="O24" i="10"/>
  <c r="O24" i="51" s="1"/>
  <c r="K25" i="10"/>
  <c r="K25" i="51" s="1"/>
  <c r="L25" i="10"/>
  <c r="L25" i="51" s="1"/>
  <c r="N25" i="10"/>
  <c r="N25" i="51" s="1"/>
  <c r="O25" i="10"/>
  <c r="O25" i="51" s="1"/>
  <c r="B16" i="103"/>
  <c r="C16" i="103"/>
  <c r="D16" i="103"/>
  <c r="B17" i="103"/>
  <c r="C17" i="103"/>
  <c r="D17" i="103"/>
  <c r="L18" i="50"/>
  <c r="L15" i="49" s="1"/>
  <c r="N18" i="50"/>
  <c r="N15" i="49" s="1"/>
  <c r="O18" i="50"/>
  <c r="O15" i="49" s="1"/>
  <c r="L19" i="50"/>
  <c r="L16" i="49" s="1"/>
  <c r="N19" i="50"/>
  <c r="N16" i="49" s="1"/>
  <c r="O19" i="50"/>
  <c r="O16" i="49" s="1"/>
  <c r="H19" i="50"/>
  <c r="K19" i="50"/>
  <c r="K16" i="49" s="1"/>
  <c r="H18" i="50"/>
  <c r="B16" i="102"/>
  <c r="C16" i="102"/>
  <c r="D16" i="102"/>
  <c r="G16" i="102"/>
  <c r="B17" i="102"/>
  <c r="C17" i="102"/>
  <c r="D17" i="102"/>
  <c r="G17" i="102"/>
  <c r="B18" i="102"/>
  <c r="C18" i="102"/>
  <c r="D18" i="102"/>
  <c r="G18" i="102"/>
  <c r="B19" i="102"/>
  <c r="C19" i="102"/>
  <c r="D19" i="102"/>
  <c r="G19" i="102"/>
  <c r="B16" i="6"/>
  <c r="C16" i="6"/>
  <c r="D16" i="6"/>
  <c r="B17" i="6"/>
  <c r="C17" i="6"/>
  <c r="D17" i="6"/>
  <c r="B18" i="6"/>
  <c r="C18" i="6"/>
  <c r="D18" i="6"/>
  <c r="B19" i="6"/>
  <c r="C19" i="6"/>
  <c r="D19" i="6"/>
  <c r="B20" i="6"/>
  <c r="C20" i="6"/>
  <c r="D20" i="6"/>
  <c r="B21" i="6"/>
  <c r="C21" i="6"/>
  <c r="D21" i="6"/>
  <c r="H21" i="6"/>
  <c r="K21" i="6"/>
  <c r="L21" i="6"/>
  <c r="M21" i="6"/>
  <c r="N21" i="6"/>
  <c r="O21" i="6"/>
  <c r="P21" i="6"/>
  <c r="A21" i="6" s="1"/>
  <c r="B22" i="6"/>
  <c r="C22" i="6"/>
  <c r="D22" i="6"/>
  <c r="B23" i="6"/>
  <c r="C23" i="6"/>
  <c r="D23" i="6"/>
  <c r="H23" i="6"/>
  <c r="K23" i="6"/>
  <c r="L23" i="6"/>
  <c r="M23" i="6"/>
  <c r="N23" i="6"/>
  <c r="O23" i="6"/>
  <c r="P23" i="6"/>
  <c r="B24" i="6"/>
  <c r="C24" i="6"/>
  <c r="D24" i="6"/>
  <c r="B25" i="6"/>
  <c r="C25" i="6"/>
  <c r="D25" i="6"/>
  <c r="B26" i="6"/>
  <c r="C26" i="6"/>
  <c r="D26" i="6"/>
  <c r="B27" i="6"/>
  <c r="C27" i="6"/>
  <c r="D27" i="6"/>
  <c r="H27" i="6"/>
  <c r="K27" i="6"/>
  <c r="L27" i="6"/>
  <c r="M27" i="6"/>
  <c r="N27" i="6"/>
  <c r="O27" i="6"/>
  <c r="P27" i="6"/>
  <c r="A27" i="6" s="1"/>
  <c r="B28" i="6"/>
  <c r="C28" i="6"/>
  <c r="D28" i="6"/>
  <c r="B29" i="6"/>
  <c r="C29" i="6"/>
  <c r="D29" i="6"/>
  <c r="B30" i="6"/>
  <c r="C30" i="6"/>
  <c r="D30" i="6"/>
  <c r="B31" i="6"/>
  <c r="C31" i="6"/>
  <c r="D31" i="6"/>
  <c r="K30" i="44"/>
  <c r="K30" i="6" s="1"/>
  <c r="L30" i="44"/>
  <c r="L30" i="6" s="1"/>
  <c r="N30" i="44"/>
  <c r="N30" i="6" s="1"/>
  <c r="O30" i="44"/>
  <c r="O30" i="6" s="1"/>
  <c r="H30" i="44"/>
  <c r="H30" i="6" s="1"/>
  <c r="B14" i="99"/>
  <c r="C14" i="99"/>
  <c r="D14" i="99"/>
  <c r="B15" i="99"/>
  <c r="C15" i="99"/>
  <c r="D15" i="99"/>
  <c r="H15" i="99"/>
  <c r="K15" i="99"/>
  <c r="B16" i="99"/>
  <c r="C16" i="99"/>
  <c r="D16" i="99"/>
  <c r="H16" i="99"/>
  <c r="K16" i="99"/>
  <c r="B17" i="99"/>
  <c r="C17" i="99"/>
  <c r="D17" i="99"/>
  <c r="H17" i="99"/>
  <c r="K17" i="99"/>
  <c r="L17" i="99"/>
  <c r="M17" i="99"/>
  <c r="N17" i="99"/>
  <c r="O17" i="99"/>
  <c r="P17" i="99"/>
  <c r="A17" i="99" s="1"/>
  <c r="B18" i="99"/>
  <c r="C18" i="99"/>
  <c r="D18" i="99"/>
  <c r="B19" i="99"/>
  <c r="C19" i="99"/>
  <c r="D19" i="99"/>
  <c r="B20" i="99"/>
  <c r="C20" i="99"/>
  <c r="D20" i="99"/>
  <c r="B21" i="99"/>
  <c r="C21" i="99"/>
  <c r="D21" i="99"/>
  <c r="B22" i="99"/>
  <c r="C22" i="99"/>
  <c r="D22" i="99"/>
  <c r="B23" i="99"/>
  <c r="C23" i="99"/>
  <c r="D23" i="99"/>
  <c r="B24" i="99"/>
  <c r="C24" i="99"/>
  <c r="D24" i="99"/>
  <c r="B25" i="99"/>
  <c r="C25" i="99"/>
  <c r="D25" i="99"/>
  <c r="B26" i="99"/>
  <c r="C26" i="99"/>
  <c r="D26" i="99"/>
  <c r="B27" i="99"/>
  <c r="C27" i="99"/>
  <c r="D27" i="99"/>
  <c r="B28" i="99"/>
  <c r="C28" i="99"/>
  <c r="D28" i="99"/>
  <c r="B15" i="41"/>
  <c r="C15" i="41"/>
  <c r="D15" i="41"/>
  <c r="G15" i="41"/>
  <c r="L30" i="5"/>
  <c r="L30" i="41" s="1"/>
  <c r="N30" i="5"/>
  <c r="N30" i="41" s="1"/>
  <c r="O30" i="5"/>
  <c r="O30" i="41" s="1"/>
  <c r="H30" i="5"/>
  <c r="H19" i="5"/>
  <c r="L19" i="5"/>
  <c r="L19" i="41" s="1"/>
  <c r="N19" i="5"/>
  <c r="N19" i="41" s="1"/>
  <c r="O19" i="5"/>
  <c r="O19" i="41" s="1"/>
  <c r="P16" i="11" l="1"/>
  <c r="K18" i="50"/>
  <c r="K15" i="49" s="1"/>
  <c r="H15" i="49"/>
  <c r="M19" i="50"/>
  <c r="M16" i="49" s="1"/>
  <c r="H16" i="49"/>
  <c r="M30" i="44"/>
  <c r="M30" i="6" s="1"/>
  <c r="K19" i="5"/>
  <c r="K19" i="41" s="1"/>
  <c r="H19" i="41"/>
  <c r="K30" i="5"/>
  <c r="K30" i="41" s="1"/>
  <c r="H30" i="41"/>
  <c r="M30" i="5"/>
  <c r="M30" i="41" s="1"/>
  <c r="M18" i="50"/>
  <c r="P19" i="50"/>
  <c r="P16" i="49" s="1"/>
  <c r="P30" i="44"/>
  <c r="P30" i="6" s="1"/>
  <c r="P30" i="5"/>
  <c r="P30" i="41" s="1"/>
  <c r="H23" i="51"/>
  <c r="H25" i="51"/>
  <c r="P23" i="10"/>
  <c r="P23" i="51" s="1"/>
  <c r="H24" i="51"/>
  <c r="K23" i="10"/>
  <c r="K23" i="51" s="1"/>
  <c r="P25" i="10"/>
  <c r="P25" i="51" s="1"/>
  <c r="A25" i="51" s="1"/>
  <c r="M23" i="51"/>
  <c r="M24" i="10"/>
  <c r="A23" i="6"/>
  <c r="M19" i="5"/>
  <c r="M19" i="41" s="1"/>
  <c r="P16" i="105" l="1"/>
  <c r="P16" i="95"/>
  <c r="P18" i="50"/>
  <c r="P15" i="49" s="1"/>
  <c r="M15" i="49"/>
  <c r="P19" i="5"/>
  <c r="P19" i="41" s="1"/>
  <c r="P24" i="10"/>
  <c r="P24" i="51" s="1"/>
  <c r="M24" i="51"/>
  <c r="N86" i="5"/>
  <c r="N28" i="99" s="1"/>
  <c r="O86" i="5"/>
  <c r="O28" i="99" s="1"/>
  <c r="L86" i="5"/>
  <c r="L28" i="99" s="1"/>
  <c r="H86" i="5"/>
  <c r="H70" i="5"/>
  <c r="H70" i="41" s="1"/>
  <c r="L70" i="5"/>
  <c r="L70" i="41" s="1"/>
  <c r="N70" i="5"/>
  <c r="N70" i="41" s="1"/>
  <c r="O70" i="5"/>
  <c r="O70" i="41" s="1"/>
  <c r="H27" i="13"/>
  <c r="H28" i="13"/>
  <c r="H29" i="13"/>
  <c r="H30" i="13"/>
  <c r="O40" i="13"/>
  <c r="O40" i="107" s="1"/>
  <c r="O37" i="13"/>
  <c r="O32" i="13"/>
  <c r="O32" i="107" s="1"/>
  <c r="O30" i="13"/>
  <c r="O30" i="107" s="1"/>
  <c r="O28" i="13"/>
  <c r="O28" i="107" s="1"/>
  <c r="O27" i="13"/>
  <c r="O27" i="107" s="1"/>
  <c r="O26" i="13"/>
  <c r="O25" i="13"/>
  <c r="O25" i="107" s="1"/>
  <c r="O24" i="13"/>
  <c r="O24" i="107" s="1"/>
  <c r="O23" i="13"/>
  <c r="O23" i="107" s="1"/>
  <c r="O22" i="13"/>
  <c r="O22" i="107" s="1"/>
  <c r="O21" i="13"/>
  <c r="O21" i="107" s="1"/>
  <c r="O20" i="13"/>
  <c r="O20" i="107" s="1"/>
  <c r="O19" i="13"/>
  <c r="O19" i="107" s="1"/>
  <c r="O18" i="13"/>
  <c r="O18" i="107" s="1"/>
  <c r="O17" i="13"/>
  <c r="O16" i="13"/>
  <c r="O16" i="107" s="1"/>
  <c r="O26" i="107" l="1"/>
  <c r="M70" i="5"/>
  <c r="M70" i="41" s="1"/>
  <c r="K86" i="5"/>
  <c r="K28" i="99" s="1"/>
  <c r="H28" i="99"/>
  <c r="O17" i="107"/>
  <c r="O37" i="107"/>
  <c r="O39" i="13"/>
  <c r="K39" i="13"/>
  <c r="K39" i="107" s="1"/>
  <c r="H30" i="107"/>
  <c r="K30" i="13"/>
  <c r="K30" i="107" s="1"/>
  <c r="M30" i="13"/>
  <c r="M29" i="13"/>
  <c r="H29" i="107"/>
  <c r="K29" i="13"/>
  <c r="K29" i="107" s="1"/>
  <c r="H28" i="107"/>
  <c r="K28" i="13"/>
  <c r="K28" i="107" s="1"/>
  <c r="M28" i="13"/>
  <c r="M27" i="13"/>
  <c r="H27" i="107"/>
  <c r="K27" i="13"/>
  <c r="K27" i="107" s="1"/>
  <c r="M86" i="5"/>
  <c r="H20" i="50"/>
  <c r="L20" i="50"/>
  <c r="L17" i="49" s="1"/>
  <c r="M20" i="50"/>
  <c r="M17" i="49" s="1"/>
  <c r="N20" i="50"/>
  <c r="N17" i="49" s="1"/>
  <c r="O20" i="50"/>
  <c r="O17" i="49" s="1"/>
  <c r="K21" i="4"/>
  <c r="K21" i="39" s="1"/>
  <c r="L21" i="4"/>
  <c r="L21" i="39" s="1"/>
  <c r="N21" i="4"/>
  <c r="N21" i="39" s="1"/>
  <c r="O21" i="4"/>
  <c r="O21" i="39" s="1"/>
  <c r="L22" i="4"/>
  <c r="L22" i="39" s="1"/>
  <c r="N22" i="4"/>
  <c r="N22" i="39" s="1"/>
  <c r="O22" i="4"/>
  <c r="O22" i="39" s="1"/>
  <c r="L23" i="4"/>
  <c r="L23" i="39" s="1"/>
  <c r="N23" i="4"/>
  <c r="N23" i="39" s="1"/>
  <c r="O23" i="4"/>
  <c r="O23" i="39" s="1"/>
  <c r="H21" i="4"/>
  <c r="H21" i="39" s="1"/>
  <c r="H22" i="4"/>
  <c r="H23" i="4"/>
  <c r="H23" i="39" s="1"/>
  <c r="K20" i="50" l="1"/>
  <c r="K17" i="49" s="1"/>
  <c r="H17" i="49"/>
  <c r="P70" i="5"/>
  <c r="P70" i="41" s="1"/>
  <c r="K22" i="4"/>
  <c r="K22" i="39" s="1"/>
  <c r="H22" i="39"/>
  <c r="K23" i="4"/>
  <c r="K23" i="39" s="1"/>
  <c r="M23" i="4"/>
  <c r="M21" i="4"/>
  <c r="M21" i="39" s="1"/>
  <c r="M27" i="107"/>
  <c r="P27" i="13"/>
  <c r="P27" i="107" s="1"/>
  <c r="M28" i="107"/>
  <c r="P28" i="13"/>
  <c r="P28" i="107" s="1"/>
  <c r="M29" i="107"/>
  <c r="P29" i="13"/>
  <c r="P29" i="107" s="1"/>
  <c r="M22" i="4"/>
  <c r="M22" i="39" s="1"/>
  <c r="M30" i="107"/>
  <c r="P30" i="13"/>
  <c r="P30" i="107" s="1"/>
  <c r="O39" i="107"/>
  <c r="P39" i="13"/>
  <c r="P39" i="107" s="1"/>
  <c r="P21" i="4"/>
  <c r="P21" i="39" s="1"/>
  <c r="M28" i="99"/>
  <c r="P86" i="5"/>
  <c r="P28" i="99" s="1"/>
  <c r="P20" i="50"/>
  <c r="P17" i="49" s="1"/>
  <c r="M23" i="39" l="1"/>
  <c r="P23" i="4"/>
  <c r="P23" i="39" s="1"/>
  <c r="P22" i="4"/>
  <c r="P22" i="39" s="1"/>
  <c r="B15" i="107"/>
  <c r="C15" i="107"/>
  <c r="D15" i="107"/>
  <c r="G15" i="107"/>
  <c r="B15" i="93"/>
  <c r="C15" i="93"/>
  <c r="D15" i="93"/>
  <c r="G15" i="93"/>
  <c r="B15" i="51"/>
  <c r="C15" i="51"/>
  <c r="D15" i="51"/>
  <c r="G15" i="51"/>
  <c r="B15" i="102"/>
  <c r="C15" i="102"/>
  <c r="D15" i="102"/>
  <c r="G15" i="102"/>
  <c r="B15" i="6"/>
  <c r="C15" i="6"/>
  <c r="D15" i="6"/>
  <c r="H38" i="12" l="1"/>
  <c r="H39" i="12"/>
  <c r="H39" i="93" s="1"/>
  <c r="H40" i="12"/>
  <c r="H40" i="93" s="1"/>
  <c r="H41" i="12"/>
  <c r="H41" i="93" s="1"/>
  <c r="H42" i="12"/>
  <c r="H42" i="93" s="1"/>
  <c r="H43" i="12"/>
  <c r="H43" i="93" s="1"/>
  <c r="H44" i="12"/>
  <c r="H44" i="93" s="1"/>
  <c r="H45" i="12"/>
  <c r="H45" i="93" s="1"/>
  <c r="H46" i="12"/>
  <c r="H46" i="93" s="1"/>
  <c r="H47" i="12"/>
  <c r="H47" i="93" s="1"/>
  <c r="H48" i="12"/>
  <c r="H48" i="93" s="1"/>
  <c r="H49" i="12"/>
  <c r="H49" i="93" s="1"/>
  <c r="H50" i="12"/>
  <c r="H50" i="93" s="1"/>
  <c r="H51" i="12"/>
  <c r="H51" i="93" s="1"/>
  <c r="H52" i="12"/>
  <c r="H52" i="93" s="1"/>
  <c r="H53" i="12"/>
  <c r="H53" i="93" s="1"/>
  <c r="H54" i="12"/>
  <c r="H54" i="93" s="1"/>
  <c r="H55" i="12"/>
  <c r="H55" i="93" s="1"/>
  <c r="H56" i="12"/>
  <c r="H56" i="93" s="1"/>
  <c r="H57" i="12"/>
  <c r="H57" i="93" s="1"/>
  <c r="H58" i="12"/>
  <c r="M58" i="12" s="1"/>
  <c r="H59" i="12"/>
  <c r="H59" i="93" s="1"/>
  <c r="H60" i="12"/>
  <c r="H60" i="93" s="1"/>
  <c r="H61" i="12"/>
  <c r="H61" i="93" s="1"/>
  <c r="H62" i="12"/>
  <c r="H62" i="93" s="1"/>
  <c r="H63" i="12"/>
  <c r="H63" i="93" s="1"/>
  <c r="H64" i="12"/>
  <c r="H64" i="93" s="1"/>
  <c r="H65" i="12"/>
  <c r="H65" i="93" s="1"/>
  <c r="H66" i="12"/>
  <c r="H66" i="93" s="1"/>
  <c r="K38" i="12"/>
  <c r="K39" i="12"/>
  <c r="K39" i="93" s="1"/>
  <c r="K40" i="12"/>
  <c r="K40" i="93" s="1"/>
  <c r="K50" i="12"/>
  <c r="K50" i="93" s="1"/>
  <c r="K52" i="12"/>
  <c r="K52" i="93" s="1"/>
  <c r="K55" i="12"/>
  <c r="K55" i="93" s="1"/>
  <c r="K56" i="12"/>
  <c r="K56" i="93" s="1"/>
  <c r="K63" i="12"/>
  <c r="K63" i="93" s="1"/>
  <c r="K64" i="12"/>
  <c r="K64" i="93" s="1"/>
  <c r="L17" i="12"/>
  <c r="L17" i="93" s="1"/>
  <c r="N17" i="12"/>
  <c r="N17" i="93" s="1"/>
  <c r="O17" i="12"/>
  <c r="O17" i="93" s="1"/>
  <c r="L18" i="12"/>
  <c r="L18" i="93" s="1"/>
  <c r="N18" i="12"/>
  <c r="N18" i="93" s="1"/>
  <c r="O18" i="12"/>
  <c r="O18" i="93" s="1"/>
  <c r="L19" i="12"/>
  <c r="L19" i="93" s="1"/>
  <c r="N19" i="12"/>
  <c r="N19" i="93" s="1"/>
  <c r="O19" i="12"/>
  <c r="O19" i="93" s="1"/>
  <c r="L20" i="12"/>
  <c r="L20" i="93" s="1"/>
  <c r="N20" i="12"/>
  <c r="N20" i="93" s="1"/>
  <c r="O20" i="12"/>
  <c r="O20" i="93" s="1"/>
  <c r="L21" i="12"/>
  <c r="L21" i="93" s="1"/>
  <c r="N21" i="12"/>
  <c r="N21" i="93" s="1"/>
  <c r="O21" i="12"/>
  <c r="O21" i="93" s="1"/>
  <c r="L22" i="12"/>
  <c r="L22" i="93" s="1"/>
  <c r="N22" i="12"/>
  <c r="N22" i="93" s="1"/>
  <c r="O22" i="12"/>
  <c r="O22" i="93" s="1"/>
  <c r="L23" i="12"/>
  <c r="L23" i="93" s="1"/>
  <c r="N23" i="12"/>
  <c r="N23" i="93" s="1"/>
  <c r="O23" i="12"/>
  <c r="O23" i="93" s="1"/>
  <c r="L24" i="12"/>
  <c r="L24" i="93" s="1"/>
  <c r="N24" i="12"/>
  <c r="N24" i="93" s="1"/>
  <c r="O24" i="12"/>
  <c r="O24" i="93" s="1"/>
  <c r="L25" i="12"/>
  <c r="L25" i="93" s="1"/>
  <c r="N25" i="12"/>
  <c r="N25" i="93" s="1"/>
  <c r="O25" i="12"/>
  <c r="O25" i="93" s="1"/>
  <c r="L26" i="12"/>
  <c r="L26" i="93" s="1"/>
  <c r="N26" i="12"/>
  <c r="N26" i="93" s="1"/>
  <c r="O26" i="12"/>
  <c r="O26" i="93" s="1"/>
  <c r="L27" i="12"/>
  <c r="L27" i="93" s="1"/>
  <c r="N27" i="12"/>
  <c r="N27" i="93" s="1"/>
  <c r="O27" i="12"/>
  <c r="O27" i="93" s="1"/>
  <c r="L28" i="12"/>
  <c r="L28" i="93" s="1"/>
  <c r="N28" i="12"/>
  <c r="N28" i="93" s="1"/>
  <c r="O28" i="12"/>
  <c r="O28" i="93" s="1"/>
  <c r="L29" i="12"/>
  <c r="L29" i="93" s="1"/>
  <c r="N29" i="12"/>
  <c r="N29" i="93" s="1"/>
  <c r="O29" i="12"/>
  <c r="O29" i="93" s="1"/>
  <c r="L30" i="12"/>
  <c r="L30" i="93" s="1"/>
  <c r="N30" i="12"/>
  <c r="N30" i="93" s="1"/>
  <c r="O30" i="12"/>
  <c r="O30" i="93" s="1"/>
  <c r="L31" i="12"/>
  <c r="L31" i="93" s="1"/>
  <c r="N31" i="12"/>
  <c r="N31" i="93" s="1"/>
  <c r="O31" i="12"/>
  <c r="O31" i="93" s="1"/>
  <c r="L32" i="12"/>
  <c r="L32" i="93" s="1"/>
  <c r="N32" i="12"/>
  <c r="N32" i="93" s="1"/>
  <c r="O32" i="12"/>
  <c r="O32" i="93" s="1"/>
  <c r="L33" i="12"/>
  <c r="L33" i="93" s="1"/>
  <c r="N33" i="12"/>
  <c r="N33" i="93" s="1"/>
  <c r="O33" i="12"/>
  <c r="O33" i="93" s="1"/>
  <c r="L34" i="12"/>
  <c r="L34" i="93" s="1"/>
  <c r="N34" i="12"/>
  <c r="N34" i="93" s="1"/>
  <c r="O34" i="12"/>
  <c r="O34" i="93" s="1"/>
  <c r="L35" i="12"/>
  <c r="L35" i="93" s="1"/>
  <c r="N35" i="12"/>
  <c r="N35" i="93" s="1"/>
  <c r="O35" i="12"/>
  <c r="O35" i="93" s="1"/>
  <c r="L36" i="12"/>
  <c r="L36" i="93" s="1"/>
  <c r="N36" i="12"/>
  <c r="N36" i="93" s="1"/>
  <c r="O36" i="12"/>
  <c r="O36" i="93" s="1"/>
  <c r="L37" i="12"/>
  <c r="L37" i="93" s="1"/>
  <c r="N37" i="12"/>
  <c r="N37" i="93" s="1"/>
  <c r="O37" i="12"/>
  <c r="O37" i="93" s="1"/>
  <c r="L38" i="12"/>
  <c r="M38" i="12"/>
  <c r="N38" i="12"/>
  <c r="O38" i="12"/>
  <c r="L39" i="12"/>
  <c r="L39" i="93" s="1"/>
  <c r="M39" i="12"/>
  <c r="M39" i="93" s="1"/>
  <c r="N39" i="12"/>
  <c r="N39" i="93" s="1"/>
  <c r="O39" i="12"/>
  <c r="O39" i="93" s="1"/>
  <c r="L40" i="12"/>
  <c r="L40" i="93" s="1"/>
  <c r="M40" i="12"/>
  <c r="M40" i="93" s="1"/>
  <c r="N40" i="12"/>
  <c r="N40" i="93" s="1"/>
  <c r="O40" i="12"/>
  <c r="O40" i="93" s="1"/>
  <c r="L41" i="12"/>
  <c r="L41" i="93" s="1"/>
  <c r="N41" i="12"/>
  <c r="N41" i="93" s="1"/>
  <c r="O41" i="12"/>
  <c r="O41" i="93" s="1"/>
  <c r="L42" i="12"/>
  <c r="L42" i="93" s="1"/>
  <c r="M42" i="12"/>
  <c r="M42" i="93" s="1"/>
  <c r="N42" i="12"/>
  <c r="N42" i="93" s="1"/>
  <c r="O42" i="12"/>
  <c r="O42" i="93" s="1"/>
  <c r="L43" i="12"/>
  <c r="L43" i="93" s="1"/>
  <c r="M43" i="12"/>
  <c r="M43" i="93" s="1"/>
  <c r="N43" i="12"/>
  <c r="N43" i="93" s="1"/>
  <c r="O43" i="12"/>
  <c r="O43" i="93" s="1"/>
  <c r="L44" i="12"/>
  <c r="L44" i="93" s="1"/>
  <c r="M44" i="12"/>
  <c r="M44" i="93" s="1"/>
  <c r="N44" i="12"/>
  <c r="N44" i="93" s="1"/>
  <c r="O44" i="12"/>
  <c r="O44" i="93" s="1"/>
  <c r="L45" i="12"/>
  <c r="L45" i="93" s="1"/>
  <c r="N45" i="12"/>
  <c r="N45" i="93" s="1"/>
  <c r="O45" i="12"/>
  <c r="O45" i="93" s="1"/>
  <c r="L52" i="12"/>
  <c r="L52" i="93" s="1"/>
  <c r="M52" i="12"/>
  <c r="M52" i="93" s="1"/>
  <c r="N52" i="12"/>
  <c r="N52" i="93" s="1"/>
  <c r="O52" i="12"/>
  <c r="O52" i="93" s="1"/>
  <c r="L53" i="12"/>
  <c r="L53" i="93" s="1"/>
  <c r="M53" i="12"/>
  <c r="M53" i="93" s="1"/>
  <c r="N53" i="12"/>
  <c r="N53" i="93" s="1"/>
  <c r="O53" i="12"/>
  <c r="O53" i="93" s="1"/>
  <c r="L54" i="12"/>
  <c r="L54" i="93" s="1"/>
  <c r="M54" i="12"/>
  <c r="M54" i="93" s="1"/>
  <c r="N54" i="12"/>
  <c r="N54" i="93" s="1"/>
  <c r="O54" i="12"/>
  <c r="O54" i="93" s="1"/>
  <c r="L55" i="12"/>
  <c r="L55" i="93" s="1"/>
  <c r="M55" i="12"/>
  <c r="M55" i="93" s="1"/>
  <c r="N55" i="12"/>
  <c r="N55" i="93" s="1"/>
  <c r="O55" i="12"/>
  <c r="O55" i="93" s="1"/>
  <c r="L56" i="12"/>
  <c r="L56" i="93" s="1"/>
  <c r="M56" i="12"/>
  <c r="M56" i="93" s="1"/>
  <c r="N56" i="12"/>
  <c r="N56" i="93" s="1"/>
  <c r="O56" i="12"/>
  <c r="O56" i="93" s="1"/>
  <c r="L57" i="12"/>
  <c r="L57" i="93" s="1"/>
  <c r="N57" i="12"/>
  <c r="N57" i="93" s="1"/>
  <c r="O57" i="12"/>
  <c r="O57" i="93" s="1"/>
  <c r="L58" i="12"/>
  <c r="N58" i="12"/>
  <c r="O58" i="12"/>
  <c r="L59" i="12"/>
  <c r="L59" i="93" s="1"/>
  <c r="N59" i="12"/>
  <c r="N59" i="93" s="1"/>
  <c r="O59" i="12"/>
  <c r="O59" i="93" s="1"/>
  <c r="L60" i="12"/>
  <c r="L60" i="93" s="1"/>
  <c r="N60" i="12"/>
  <c r="N60" i="93" s="1"/>
  <c r="O60" i="12"/>
  <c r="O60" i="93" s="1"/>
  <c r="L61" i="12"/>
  <c r="L61" i="93" s="1"/>
  <c r="N61" i="12"/>
  <c r="N61" i="93" s="1"/>
  <c r="O61" i="12"/>
  <c r="O61" i="93" s="1"/>
  <c r="L62" i="12"/>
  <c r="L62" i="93" s="1"/>
  <c r="M62" i="12"/>
  <c r="M62" i="93" s="1"/>
  <c r="N62" i="12"/>
  <c r="N62" i="93" s="1"/>
  <c r="O62" i="12"/>
  <c r="O62" i="93" s="1"/>
  <c r="L63" i="12"/>
  <c r="L63" i="93" s="1"/>
  <c r="M63" i="12"/>
  <c r="M63" i="93" s="1"/>
  <c r="N63" i="12"/>
  <c r="N63" i="93" s="1"/>
  <c r="O63" i="12"/>
  <c r="O63" i="93" s="1"/>
  <c r="L64" i="12"/>
  <c r="L64" i="93" s="1"/>
  <c r="M64" i="12"/>
  <c r="M64" i="93" s="1"/>
  <c r="N64" i="12"/>
  <c r="N64" i="93" s="1"/>
  <c r="O64" i="12"/>
  <c r="O64" i="93" s="1"/>
  <c r="L65" i="12"/>
  <c r="L65" i="93" s="1"/>
  <c r="N65" i="12"/>
  <c r="N65" i="93" s="1"/>
  <c r="O65" i="12"/>
  <c r="O65" i="93" s="1"/>
  <c r="L66" i="12"/>
  <c r="L66" i="93" s="1"/>
  <c r="M66" i="12"/>
  <c r="M66" i="93" s="1"/>
  <c r="N66" i="12"/>
  <c r="N66" i="93" s="1"/>
  <c r="O66" i="12"/>
  <c r="O66" i="93" s="1"/>
  <c r="L15" i="12"/>
  <c r="N15" i="12"/>
  <c r="O15" i="12"/>
  <c r="L16" i="12"/>
  <c r="L16" i="93" s="1"/>
  <c r="N16" i="12"/>
  <c r="N16" i="93" s="1"/>
  <c r="O16" i="12"/>
  <c r="O16" i="93" s="1"/>
  <c r="L51" i="12"/>
  <c r="L51" i="93" s="1"/>
  <c r="N50" i="12"/>
  <c r="N50" i="93" s="1"/>
  <c r="O49" i="12"/>
  <c r="O49" i="93" s="1"/>
  <c r="L48" i="12"/>
  <c r="L48" i="93" s="1"/>
  <c r="N47" i="12"/>
  <c r="N47" i="93" s="1"/>
  <c r="L46" i="12"/>
  <c r="L46" i="93" s="1"/>
  <c r="H35" i="12"/>
  <c r="H36" i="12"/>
  <c r="H36" i="93" s="1"/>
  <c r="H37" i="12"/>
  <c r="H37" i="93" s="1"/>
  <c r="L29" i="10"/>
  <c r="N29" i="10"/>
  <c r="O29" i="10"/>
  <c r="L30" i="10"/>
  <c r="L30" i="51" s="1"/>
  <c r="N30" i="10"/>
  <c r="N30" i="51" s="1"/>
  <c r="O30" i="10"/>
  <c r="O30" i="51" s="1"/>
  <c r="L32" i="10"/>
  <c r="L32" i="51" s="1"/>
  <c r="N32" i="10"/>
  <c r="N32" i="51" s="1"/>
  <c r="O32" i="10"/>
  <c r="O32" i="51" s="1"/>
  <c r="L34" i="10"/>
  <c r="L34" i="51" s="1"/>
  <c r="N34" i="10"/>
  <c r="N34" i="51" s="1"/>
  <c r="O34" i="10"/>
  <c r="O34" i="51" s="1"/>
  <c r="L35" i="10"/>
  <c r="N35" i="10"/>
  <c r="O35" i="10"/>
  <c r="L36" i="10"/>
  <c r="L36" i="51" s="1"/>
  <c r="N36" i="10"/>
  <c r="N36" i="51" s="1"/>
  <c r="O36" i="10"/>
  <c r="O36" i="51" s="1"/>
  <c r="H29" i="10"/>
  <c r="K29" i="10" s="1"/>
  <c r="H30" i="10"/>
  <c r="H30" i="51" s="1"/>
  <c r="H31" i="10"/>
  <c r="H31" i="51" s="1"/>
  <c r="H32" i="10"/>
  <c r="H32" i="51" s="1"/>
  <c r="H33" i="10"/>
  <c r="H33" i="51" s="1"/>
  <c r="H34" i="10"/>
  <c r="H34" i="51" s="1"/>
  <c r="H35" i="10"/>
  <c r="K35" i="10" s="1"/>
  <c r="H36" i="10"/>
  <c r="H36" i="51" s="1"/>
  <c r="L33" i="10"/>
  <c r="L33" i="51" s="1"/>
  <c r="L31" i="10"/>
  <c r="L31" i="51" s="1"/>
  <c r="L26" i="10"/>
  <c r="L26" i="51" s="1"/>
  <c r="N26" i="10"/>
  <c r="N26" i="51" s="1"/>
  <c r="O26" i="10"/>
  <c r="O26" i="51" s="1"/>
  <c r="H26" i="10"/>
  <c r="H26" i="51" s="1"/>
  <c r="H27" i="10"/>
  <c r="H27" i="51" s="1"/>
  <c r="H28" i="10"/>
  <c r="H28" i="51" s="1"/>
  <c r="L28" i="10"/>
  <c r="L28" i="51" s="1"/>
  <c r="L27" i="10"/>
  <c r="H19" i="10"/>
  <c r="H19" i="51" s="1"/>
  <c r="H20" i="10"/>
  <c r="H20" i="51" s="1"/>
  <c r="H21" i="10"/>
  <c r="H21" i="51" s="1"/>
  <c r="H22" i="10"/>
  <c r="H22" i="51" s="1"/>
  <c r="L15" i="10"/>
  <c r="L15" i="51" s="1"/>
  <c r="N15" i="10"/>
  <c r="N15" i="51" s="1"/>
  <c r="O15" i="10"/>
  <c r="O15" i="51" s="1"/>
  <c r="L16" i="10"/>
  <c r="L16" i="51" s="1"/>
  <c r="N16" i="10"/>
  <c r="N16" i="51" s="1"/>
  <c r="O16" i="10"/>
  <c r="O16" i="51" s="1"/>
  <c r="H15" i="10"/>
  <c r="H16" i="10"/>
  <c r="H16" i="51" s="1"/>
  <c r="H14" i="8"/>
  <c r="K14" i="8" s="1"/>
  <c r="H15" i="8"/>
  <c r="H16" i="8"/>
  <c r="H16" i="102" s="1"/>
  <c r="H17" i="8"/>
  <c r="H17" i="102" s="1"/>
  <c r="H18" i="8"/>
  <c r="H18" i="102" s="1"/>
  <c r="H19" i="8"/>
  <c r="H19" i="102" s="1"/>
  <c r="H20" i="8"/>
  <c r="K20" i="8" s="1"/>
  <c r="H21" i="8"/>
  <c r="H15" i="47" s="1"/>
  <c r="H23" i="8"/>
  <c r="L14" i="8"/>
  <c r="N14" i="8"/>
  <c r="O14" i="8"/>
  <c r="L15" i="8"/>
  <c r="N15" i="8"/>
  <c r="O15" i="8"/>
  <c r="L16" i="8"/>
  <c r="L16" i="102" s="1"/>
  <c r="N16" i="8"/>
  <c r="N16" i="102" s="1"/>
  <c r="O16" i="8"/>
  <c r="O16" i="102" s="1"/>
  <c r="L17" i="8"/>
  <c r="L17" i="102" s="1"/>
  <c r="N17" i="8"/>
  <c r="N17" i="102" s="1"/>
  <c r="O17" i="8"/>
  <c r="O17" i="102" s="1"/>
  <c r="L18" i="8"/>
  <c r="L18" i="102" s="1"/>
  <c r="N18" i="8"/>
  <c r="N18" i="102" s="1"/>
  <c r="O18" i="8"/>
  <c r="O18" i="102" s="1"/>
  <c r="L19" i="8"/>
  <c r="L19" i="102" s="1"/>
  <c r="N19" i="8"/>
  <c r="N19" i="102" s="1"/>
  <c r="O19" i="8"/>
  <c r="O19" i="102" s="1"/>
  <c r="L20" i="8"/>
  <c r="N20" i="8"/>
  <c r="O20" i="8"/>
  <c r="L21" i="8"/>
  <c r="L15" i="47" s="1"/>
  <c r="N21" i="8"/>
  <c r="N15" i="47" s="1"/>
  <c r="O21" i="8"/>
  <c r="O15" i="47" s="1"/>
  <c r="L23" i="8"/>
  <c r="L17" i="47" s="1"/>
  <c r="N23" i="8"/>
  <c r="N17" i="47" s="1"/>
  <c r="O23" i="8"/>
  <c r="O17" i="47" s="1"/>
  <c r="L26" i="44"/>
  <c r="L26" i="6" s="1"/>
  <c r="N26" i="44"/>
  <c r="N26" i="6" s="1"/>
  <c r="O26" i="44"/>
  <c r="O26" i="6" s="1"/>
  <c r="L27" i="44"/>
  <c r="N27" i="44"/>
  <c r="O27" i="44"/>
  <c r="H26" i="44"/>
  <c r="H26" i="6" s="1"/>
  <c r="H24" i="44"/>
  <c r="H24" i="6" s="1"/>
  <c r="H25" i="44"/>
  <c r="H25" i="6" s="1"/>
  <c r="L85" i="5"/>
  <c r="L27" i="99" s="1"/>
  <c r="N85" i="5"/>
  <c r="N27" i="99" s="1"/>
  <c r="O85" i="5"/>
  <c r="O27" i="99" s="1"/>
  <c r="H85" i="5"/>
  <c r="K57" i="12" l="1"/>
  <c r="K57" i="93" s="1"/>
  <c r="M41" i="12"/>
  <c r="M41" i="93" s="1"/>
  <c r="K41" i="12"/>
  <c r="K41" i="93" s="1"/>
  <c r="M23" i="8"/>
  <c r="M17" i="47" s="1"/>
  <c r="H17" i="47"/>
  <c r="K49" i="12"/>
  <c r="K49" i="93" s="1"/>
  <c r="K61" i="12"/>
  <c r="K61" i="93" s="1"/>
  <c r="K85" i="5"/>
  <c r="K27" i="99" s="1"/>
  <c r="H27" i="99"/>
  <c r="K60" i="12"/>
  <c r="K60" i="93" s="1"/>
  <c r="M61" i="12"/>
  <c r="M61" i="93" s="1"/>
  <c r="M35" i="12"/>
  <c r="M35" i="93" s="1"/>
  <c r="H35" i="93"/>
  <c r="K54" i="12"/>
  <c r="K54" i="93" s="1"/>
  <c r="K53" i="12"/>
  <c r="K53" i="93" s="1"/>
  <c r="O15" i="93"/>
  <c r="N15" i="93"/>
  <c r="L15" i="93"/>
  <c r="O15" i="102"/>
  <c r="O24" i="8"/>
  <c r="N15" i="102"/>
  <c r="N24" i="8"/>
  <c r="L15" i="102"/>
  <c r="L24" i="8"/>
  <c r="L27" i="51"/>
  <c r="M65" i="12"/>
  <c r="M65" i="93" s="1"/>
  <c r="K66" i="12"/>
  <c r="K66" i="93" s="1"/>
  <c r="K65" i="12"/>
  <c r="K65" i="93" s="1"/>
  <c r="K51" i="12"/>
  <c r="K51" i="93" s="1"/>
  <c r="K46" i="12"/>
  <c r="K46" i="93" s="1"/>
  <c r="M57" i="12"/>
  <c r="M57" i="93" s="1"/>
  <c r="K45" i="12"/>
  <c r="K45" i="93" s="1"/>
  <c r="P64" i="12"/>
  <c r="P64" i="93" s="1"/>
  <c r="M50" i="12"/>
  <c r="M50" i="93" s="1"/>
  <c r="K44" i="12"/>
  <c r="K44" i="93" s="1"/>
  <c r="L50" i="12"/>
  <c r="L50" i="93" s="1"/>
  <c r="K43" i="12"/>
  <c r="K43" i="93" s="1"/>
  <c r="K59" i="12"/>
  <c r="K59" i="93" s="1"/>
  <c r="O46" i="12"/>
  <c r="O46" i="93" s="1"/>
  <c r="N46" i="12"/>
  <c r="N46" i="93" s="1"/>
  <c r="P56" i="12"/>
  <c r="P56" i="93" s="1"/>
  <c r="M59" i="12"/>
  <c r="M59" i="93" s="1"/>
  <c r="K62" i="12"/>
  <c r="K62" i="93" s="1"/>
  <c r="K42" i="12"/>
  <c r="K42" i="93" s="1"/>
  <c r="M60" i="12"/>
  <c r="M60" i="93" s="1"/>
  <c r="K48" i="12"/>
  <c r="K48" i="93" s="1"/>
  <c r="K37" i="12"/>
  <c r="K37" i="93" s="1"/>
  <c r="K36" i="12"/>
  <c r="K36" i="93" s="1"/>
  <c r="K35" i="12"/>
  <c r="K35" i="93" s="1"/>
  <c r="M37" i="12"/>
  <c r="M37" i="93" s="1"/>
  <c r="K32" i="10"/>
  <c r="K32" i="51" s="1"/>
  <c r="M36" i="10"/>
  <c r="M36" i="51" s="1"/>
  <c r="K34" i="10"/>
  <c r="K34" i="51" s="1"/>
  <c r="O31" i="10"/>
  <c r="O31" i="51" s="1"/>
  <c r="K36" i="10"/>
  <c r="K36" i="51" s="1"/>
  <c r="O33" i="10"/>
  <c r="O33" i="51" s="1"/>
  <c r="N31" i="10"/>
  <c r="N31" i="51" s="1"/>
  <c r="M29" i="10"/>
  <c r="P29" i="10" s="1"/>
  <c r="N33" i="10"/>
  <c r="N33" i="51" s="1"/>
  <c r="M31" i="10"/>
  <c r="M31" i="51" s="1"/>
  <c r="K26" i="10"/>
  <c r="K26" i="51" s="1"/>
  <c r="M33" i="10"/>
  <c r="M33" i="51" s="1"/>
  <c r="K21" i="10"/>
  <c r="K21" i="51" s="1"/>
  <c r="M35" i="10"/>
  <c r="P35" i="10" s="1"/>
  <c r="K31" i="10"/>
  <c r="K31" i="51" s="1"/>
  <c r="K20" i="10"/>
  <c r="K20" i="51" s="1"/>
  <c r="K33" i="10"/>
  <c r="K33" i="51" s="1"/>
  <c r="K16" i="10"/>
  <c r="K16" i="51" s="1"/>
  <c r="M30" i="10"/>
  <c r="M30" i="51" s="1"/>
  <c r="M32" i="10"/>
  <c r="M32" i="51" s="1"/>
  <c r="M15" i="10"/>
  <c r="M15" i="51" s="1"/>
  <c r="H15" i="51"/>
  <c r="K27" i="10"/>
  <c r="K27" i="51" s="1"/>
  <c r="M34" i="10"/>
  <c r="M34" i="51" s="1"/>
  <c r="K30" i="10"/>
  <c r="K30" i="51" s="1"/>
  <c r="M14" i="8"/>
  <c r="P14" i="8" s="1"/>
  <c r="K23" i="8"/>
  <c r="K17" i="47" s="1"/>
  <c r="K21" i="8"/>
  <c r="K15" i="47" s="1"/>
  <c r="M17" i="8"/>
  <c r="M17" i="102" s="1"/>
  <c r="K16" i="8"/>
  <c r="K16" i="102" s="1"/>
  <c r="K15" i="8"/>
  <c r="K15" i="102" s="1"/>
  <c r="H15" i="102"/>
  <c r="M19" i="8"/>
  <c r="M19" i="102" s="1"/>
  <c r="K18" i="8"/>
  <c r="K18" i="102" s="1"/>
  <c r="K26" i="44"/>
  <c r="K26" i="6" s="1"/>
  <c r="M85" i="5"/>
  <c r="M27" i="99" s="1"/>
  <c r="P63" i="12"/>
  <c r="P63" i="93" s="1"/>
  <c r="P53" i="12"/>
  <c r="P53" i="93" s="1"/>
  <c r="P35" i="12"/>
  <c r="P35" i="93" s="1"/>
  <c r="P58" i="12"/>
  <c r="L47" i="12"/>
  <c r="L47" i="93" s="1"/>
  <c r="N49" i="12"/>
  <c r="N49" i="93" s="1"/>
  <c r="M46" i="12"/>
  <c r="M46" i="93" s="1"/>
  <c r="P43" i="12"/>
  <c r="P43" i="93" s="1"/>
  <c r="P40" i="12"/>
  <c r="P40" i="93" s="1"/>
  <c r="P52" i="12"/>
  <c r="P52" i="93" s="1"/>
  <c r="M49" i="12"/>
  <c r="M49" i="93" s="1"/>
  <c r="L49" i="12"/>
  <c r="L49" i="93" s="1"/>
  <c r="O51" i="12"/>
  <c r="O51" i="93" s="1"/>
  <c r="O48" i="12"/>
  <c r="O48" i="93" s="1"/>
  <c r="P62" i="12"/>
  <c r="P62" i="93" s="1"/>
  <c r="P66" i="12"/>
  <c r="P66" i="93" s="1"/>
  <c r="N51" i="12"/>
  <c r="N51" i="93" s="1"/>
  <c r="N48" i="12"/>
  <c r="N48" i="93" s="1"/>
  <c r="M45" i="12"/>
  <c r="M45" i="93" s="1"/>
  <c r="P42" i="12"/>
  <c r="P42" i="93" s="1"/>
  <c r="M36" i="12"/>
  <c r="M36" i="93" s="1"/>
  <c r="M47" i="12"/>
  <c r="M47" i="93" s="1"/>
  <c r="P61" i="12"/>
  <c r="P61" i="93" s="1"/>
  <c r="P54" i="12"/>
  <c r="P54" i="93" s="1"/>
  <c r="M51" i="12"/>
  <c r="M51" i="93" s="1"/>
  <c r="M48" i="12"/>
  <c r="M48" i="93" s="1"/>
  <c r="O50" i="12"/>
  <c r="O50" i="93" s="1"/>
  <c r="O47" i="12"/>
  <c r="O47" i="93" s="1"/>
  <c r="P55" i="12"/>
  <c r="P55" i="93" s="1"/>
  <c r="P44" i="12"/>
  <c r="P44" i="93" s="1"/>
  <c r="P41" i="12"/>
  <c r="P41" i="93" s="1"/>
  <c r="P38" i="12"/>
  <c r="K58" i="12"/>
  <c r="K47" i="12"/>
  <c r="K47" i="93" s="1"/>
  <c r="P39" i="12"/>
  <c r="P39" i="93" s="1"/>
  <c r="M28" i="10"/>
  <c r="M28" i="51" s="1"/>
  <c r="K28" i="10"/>
  <c r="K28" i="51" s="1"/>
  <c r="O28" i="10"/>
  <c r="O28" i="51" s="1"/>
  <c r="N28" i="10"/>
  <c r="N28" i="51" s="1"/>
  <c r="M22" i="10"/>
  <c r="M22" i="51" s="1"/>
  <c r="O27" i="10"/>
  <c r="N27" i="10"/>
  <c r="M27" i="10"/>
  <c r="M26" i="10"/>
  <c r="M26" i="51" s="1"/>
  <c r="M19" i="10"/>
  <c r="M19" i="51" s="1"/>
  <c r="K22" i="10"/>
  <c r="K22" i="51" s="1"/>
  <c r="M16" i="10"/>
  <c r="M16" i="51" s="1"/>
  <c r="K19" i="10"/>
  <c r="K19" i="51" s="1"/>
  <c r="O22" i="10"/>
  <c r="O22" i="51" s="1"/>
  <c r="O19" i="10"/>
  <c r="O19" i="51" s="1"/>
  <c r="N22" i="10"/>
  <c r="N22" i="51" s="1"/>
  <c r="N19" i="10"/>
  <c r="N19" i="51" s="1"/>
  <c r="L22" i="10"/>
  <c r="L22" i="51" s="1"/>
  <c r="L19" i="10"/>
  <c r="L19" i="51" s="1"/>
  <c r="K15" i="10"/>
  <c r="K15" i="51" s="1"/>
  <c r="P23" i="8"/>
  <c r="P17" i="47" s="1"/>
  <c r="M21" i="8"/>
  <c r="M15" i="47" s="1"/>
  <c r="M16" i="8"/>
  <c r="M16" i="102" s="1"/>
  <c r="K19" i="8"/>
  <c r="K19" i="102" s="1"/>
  <c r="P17" i="8"/>
  <c r="P17" i="102" s="1"/>
  <c r="M15" i="8"/>
  <c r="M18" i="8"/>
  <c r="M18" i="102" s="1"/>
  <c r="K17" i="8"/>
  <c r="K17" i="102" s="1"/>
  <c r="M20" i="8"/>
  <c r="P20" i="8" s="1"/>
  <c r="M26" i="44"/>
  <c r="M26" i="6" s="1"/>
  <c r="O19" i="44"/>
  <c r="O19" i="6" s="1"/>
  <c r="N19" i="44"/>
  <c r="N19" i="6" s="1"/>
  <c r="L19" i="44"/>
  <c r="L19" i="6" s="1"/>
  <c r="H19" i="44"/>
  <c r="H19" i="6" s="1"/>
  <c r="P65" i="12" l="1"/>
  <c r="P65" i="93" s="1"/>
  <c r="P60" i="12"/>
  <c r="P60" i="93" s="1"/>
  <c r="P57" i="12"/>
  <c r="P57" i="93" s="1"/>
  <c r="M24" i="8"/>
  <c r="N27" i="51"/>
  <c r="O27" i="51"/>
  <c r="M27" i="51"/>
  <c r="P59" i="12"/>
  <c r="P59" i="93" s="1"/>
  <c r="P45" i="12"/>
  <c r="P45" i="93" s="1"/>
  <c r="P51" i="12"/>
  <c r="P51" i="93" s="1"/>
  <c r="P50" i="12"/>
  <c r="P50" i="93" s="1"/>
  <c r="P46" i="12"/>
  <c r="P46" i="93" s="1"/>
  <c r="P37" i="12"/>
  <c r="P37" i="93" s="1"/>
  <c r="P36" i="12"/>
  <c r="P36" i="93" s="1"/>
  <c r="P36" i="10"/>
  <c r="P36" i="51" s="1"/>
  <c r="P27" i="10"/>
  <c r="P26" i="10"/>
  <c r="P26" i="51" s="1"/>
  <c r="P28" i="10"/>
  <c r="P28" i="51" s="1"/>
  <c r="P34" i="10"/>
  <c r="P34" i="51" s="1"/>
  <c r="P31" i="10"/>
  <c r="P31" i="51" s="1"/>
  <c r="P33" i="10"/>
  <c r="P33" i="51" s="1"/>
  <c r="P16" i="10"/>
  <c r="P16" i="51" s="1"/>
  <c r="P32" i="10"/>
  <c r="P32" i="51" s="1"/>
  <c r="P30" i="10"/>
  <c r="P30" i="51" s="1"/>
  <c r="P15" i="10"/>
  <c r="P15" i="51" s="1"/>
  <c r="P19" i="8"/>
  <c r="P19" i="102" s="1"/>
  <c r="P21" i="8"/>
  <c r="P15" i="47" s="1"/>
  <c r="P15" i="8"/>
  <c r="M15" i="102"/>
  <c r="P16" i="8"/>
  <c r="P16" i="102" s="1"/>
  <c r="P18" i="8"/>
  <c r="P18" i="102" s="1"/>
  <c r="P26" i="44"/>
  <c r="P26" i="6" s="1"/>
  <c r="M19" i="44"/>
  <c r="M19" i="6" s="1"/>
  <c r="P85" i="5"/>
  <c r="P27" i="99" s="1"/>
  <c r="P49" i="12"/>
  <c r="P49" i="93" s="1"/>
  <c r="P48" i="12"/>
  <c r="P48" i="93" s="1"/>
  <c r="P47" i="12"/>
  <c r="P47" i="93" s="1"/>
  <c r="P19" i="10"/>
  <c r="P19" i="51" s="1"/>
  <c r="P22" i="10"/>
  <c r="P22" i="51" s="1"/>
  <c r="L21" i="10"/>
  <c r="L21" i="51" s="1"/>
  <c r="N21" i="10"/>
  <c r="N21" i="51" s="1"/>
  <c r="O21" i="10"/>
  <c r="O21" i="51" s="1"/>
  <c r="M20" i="10"/>
  <c r="M20" i="51" s="1"/>
  <c r="L20" i="10"/>
  <c r="L20" i="51" s="1"/>
  <c r="O20" i="10"/>
  <c r="O20" i="51" s="1"/>
  <c r="N20" i="10"/>
  <c r="N20" i="51" s="1"/>
  <c r="M21" i="10"/>
  <c r="M21" i="51" s="1"/>
  <c r="K19" i="44"/>
  <c r="K19" i="6" s="1"/>
  <c r="P15" i="102" l="1"/>
  <c r="P24" i="8"/>
  <c r="P27" i="51"/>
  <c r="P21" i="10"/>
  <c r="P21" i="51" s="1"/>
  <c r="P19" i="44"/>
  <c r="P19" i="6" s="1"/>
  <c r="P20" i="10"/>
  <c r="P20" i="51" s="1"/>
  <c r="H15" i="50"/>
  <c r="K15" i="50" s="1"/>
  <c r="H16" i="50"/>
  <c r="H17" i="50"/>
  <c r="K17" i="50" l="1"/>
  <c r="K17" i="103" s="1"/>
  <c r="H17" i="103"/>
  <c r="K16" i="50"/>
  <c r="K16" i="103" s="1"/>
  <c r="H16" i="103"/>
  <c r="O62" i="5"/>
  <c r="O62" i="41" s="1"/>
  <c r="O60" i="5"/>
  <c r="O60" i="41" s="1"/>
  <c r="P24" i="97"/>
  <c r="O24" i="97"/>
  <c r="N24" i="97"/>
  <c r="M24" i="97"/>
  <c r="L24" i="97"/>
  <c r="K24" i="97"/>
  <c r="H24" i="97"/>
  <c r="D24" i="97"/>
  <c r="C24" i="97"/>
  <c r="B24" i="97"/>
  <c r="P23" i="97"/>
  <c r="O23" i="97"/>
  <c r="N23" i="97"/>
  <c r="M23" i="97"/>
  <c r="L23" i="97"/>
  <c r="K23" i="97"/>
  <c r="H23" i="97"/>
  <c r="D23" i="97"/>
  <c r="C23" i="97"/>
  <c r="B23" i="97"/>
  <c r="P22" i="97"/>
  <c r="O22" i="97"/>
  <c r="N22" i="97"/>
  <c r="M22" i="97"/>
  <c r="L22" i="97"/>
  <c r="K22" i="97"/>
  <c r="H22" i="97"/>
  <c r="D22" i="97"/>
  <c r="C22" i="97"/>
  <c r="B22" i="97"/>
  <c r="P21" i="97"/>
  <c r="O21" i="97"/>
  <c r="N21" i="97"/>
  <c r="M21" i="97"/>
  <c r="L21" i="97"/>
  <c r="K21" i="97"/>
  <c r="H21" i="97"/>
  <c r="D21" i="97"/>
  <c r="C21" i="97"/>
  <c r="B21" i="97"/>
  <c r="P20" i="97"/>
  <c r="O20" i="97"/>
  <c r="N20" i="97"/>
  <c r="M20" i="97"/>
  <c r="L20" i="97"/>
  <c r="K20" i="97"/>
  <c r="H20" i="97"/>
  <c r="D20" i="97"/>
  <c r="C20" i="97"/>
  <c r="B20" i="97"/>
  <c r="P19" i="97"/>
  <c r="O19" i="97"/>
  <c r="N19" i="97"/>
  <c r="M19" i="97"/>
  <c r="L19" i="97"/>
  <c r="K19" i="97"/>
  <c r="H19" i="97"/>
  <c r="D19" i="97"/>
  <c r="C19" i="97"/>
  <c r="B19" i="97"/>
  <c r="P18" i="97"/>
  <c r="O18" i="97"/>
  <c r="N18" i="97"/>
  <c r="M18" i="97"/>
  <c r="L18" i="97"/>
  <c r="K18" i="97"/>
  <c r="H18" i="97"/>
  <c r="D18" i="97"/>
  <c r="C18" i="97"/>
  <c r="B18" i="97"/>
  <c r="P17" i="97"/>
  <c r="O17" i="97"/>
  <c r="N17" i="97"/>
  <c r="M17" i="97"/>
  <c r="L17" i="97"/>
  <c r="K17" i="97"/>
  <c r="H17" i="97"/>
  <c r="D17" i="97"/>
  <c r="C17" i="97"/>
  <c r="B17" i="97"/>
  <c r="P16" i="97"/>
  <c r="O16" i="97"/>
  <c r="N16" i="97"/>
  <c r="M16" i="97"/>
  <c r="L16" i="97"/>
  <c r="K16" i="97"/>
  <c r="H16" i="97"/>
  <c r="D16" i="97"/>
  <c r="C16" i="97"/>
  <c r="B16" i="97"/>
  <c r="P15" i="97"/>
  <c r="O15" i="97"/>
  <c r="N15" i="97"/>
  <c r="M15" i="97"/>
  <c r="L15" i="97"/>
  <c r="K15" i="97"/>
  <c r="H15" i="97"/>
  <c r="D15" i="97"/>
  <c r="C15" i="97"/>
  <c r="B15" i="97"/>
  <c r="P14" i="97"/>
  <c r="O14" i="97"/>
  <c r="N14" i="97"/>
  <c r="M14" i="97"/>
  <c r="L14" i="97"/>
  <c r="K14" i="97"/>
  <c r="H14" i="97"/>
  <c r="G14" i="97"/>
  <c r="D14" i="97"/>
  <c r="C14" i="97"/>
  <c r="B14" i="97"/>
  <c r="P22" i="98"/>
  <c r="O22" i="98"/>
  <c r="N22" i="98"/>
  <c r="M22" i="98"/>
  <c r="L22" i="98"/>
  <c r="K22" i="98"/>
  <c r="H22" i="98"/>
  <c r="D22" i="98"/>
  <c r="C22" i="98"/>
  <c r="B22" i="98"/>
  <c r="P21" i="98"/>
  <c r="O21" i="98"/>
  <c r="N21" i="98"/>
  <c r="M21" i="98"/>
  <c r="L21" i="98"/>
  <c r="K21" i="98"/>
  <c r="H21" i="98"/>
  <c r="D21" i="98"/>
  <c r="C21" i="98"/>
  <c r="B21" i="98"/>
  <c r="P20" i="98"/>
  <c r="O20" i="98"/>
  <c r="N20" i="98"/>
  <c r="M20" i="98"/>
  <c r="L20" i="98"/>
  <c r="K20" i="98"/>
  <c r="H20" i="98"/>
  <c r="D20" i="98"/>
  <c r="C20" i="98"/>
  <c r="B20" i="98"/>
  <c r="P19" i="98"/>
  <c r="O19" i="98"/>
  <c r="N19" i="98"/>
  <c r="M19" i="98"/>
  <c r="L19" i="98"/>
  <c r="K19" i="98"/>
  <c r="H19" i="98"/>
  <c r="D19" i="98"/>
  <c r="C19" i="98"/>
  <c r="B19" i="98"/>
  <c r="P18" i="98"/>
  <c r="O18" i="98"/>
  <c r="N18" i="98"/>
  <c r="M18" i="98"/>
  <c r="L18" i="98"/>
  <c r="K18" i="98"/>
  <c r="H18" i="98"/>
  <c r="D18" i="98"/>
  <c r="C18" i="98"/>
  <c r="B18" i="98"/>
  <c r="P17" i="98"/>
  <c r="O17" i="98"/>
  <c r="N17" i="98"/>
  <c r="M17" i="98"/>
  <c r="L17" i="98"/>
  <c r="K17" i="98"/>
  <c r="H17" i="98"/>
  <c r="D17" i="98"/>
  <c r="C17" i="98"/>
  <c r="B17" i="98"/>
  <c r="P16" i="98"/>
  <c r="A16" i="98" s="1"/>
  <c r="O16" i="98"/>
  <c r="N16" i="98"/>
  <c r="M16" i="98"/>
  <c r="L16" i="98"/>
  <c r="K16" i="98"/>
  <c r="H16" i="98"/>
  <c r="D16" i="98"/>
  <c r="C16" i="98"/>
  <c r="B16" i="98"/>
  <c r="D15" i="98"/>
  <c r="C15" i="98"/>
  <c r="B15" i="98"/>
  <c r="G14" i="98"/>
  <c r="D14" i="98"/>
  <c r="C14" i="98"/>
  <c r="B14" i="98"/>
  <c r="P28" i="100"/>
  <c r="O28" i="100"/>
  <c r="N28" i="100"/>
  <c r="M28" i="100"/>
  <c r="L28" i="100"/>
  <c r="K28" i="100"/>
  <c r="H28" i="100"/>
  <c r="D28" i="100"/>
  <c r="C28" i="100"/>
  <c r="B28" i="100"/>
  <c r="P27" i="100"/>
  <c r="O27" i="100"/>
  <c r="N27" i="100"/>
  <c r="M27" i="100"/>
  <c r="L27" i="100"/>
  <c r="K27" i="100"/>
  <c r="H27" i="100"/>
  <c r="D27" i="100"/>
  <c r="C27" i="100"/>
  <c r="B27" i="100"/>
  <c r="P26" i="100"/>
  <c r="O26" i="100"/>
  <c r="N26" i="100"/>
  <c r="M26" i="100"/>
  <c r="L26" i="100"/>
  <c r="K26" i="100"/>
  <c r="H26" i="100"/>
  <c r="D26" i="100"/>
  <c r="C26" i="100"/>
  <c r="B26" i="100"/>
  <c r="P25" i="100"/>
  <c r="O25" i="100"/>
  <c r="N25" i="100"/>
  <c r="M25" i="100"/>
  <c r="L25" i="100"/>
  <c r="K25" i="100"/>
  <c r="H25" i="100"/>
  <c r="D25" i="100"/>
  <c r="C25" i="100"/>
  <c r="B25" i="100"/>
  <c r="P24" i="100"/>
  <c r="O24" i="100"/>
  <c r="N24" i="100"/>
  <c r="M24" i="100"/>
  <c r="L24" i="100"/>
  <c r="K24" i="100"/>
  <c r="H24" i="100"/>
  <c r="D24" i="100"/>
  <c r="C24" i="100"/>
  <c r="B24" i="100"/>
  <c r="P23" i="100"/>
  <c r="O23" i="100"/>
  <c r="N23" i="100"/>
  <c r="M23" i="100"/>
  <c r="L23" i="100"/>
  <c r="K23" i="100"/>
  <c r="H23" i="100"/>
  <c r="D23" i="100"/>
  <c r="C23" i="100"/>
  <c r="B23" i="100"/>
  <c r="P22" i="100"/>
  <c r="O22" i="100"/>
  <c r="N22" i="100"/>
  <c r="M22" i="100"/>
  <c r="L22" i="100"/>
  <c r="K22" i="100"/>
  <c r="H22" i="100"/>
  <c r="D22" i="100"/>
  <c r="C22" i="100"/>
  <c r="B22" i="100"/>
  <c r="P21" i="100"/>
  <c r="O21" i="100"/>
  <c r="N21" i="100"/>
  <c r="M21" i="100"/>
  <c r="L21" i="100"/>
  <c r="K21" i="100"/>
  <c r="H21" i="100"/>
  <c r="D21" i="100"/>
  <c r="C21" i="100"/>
  <c r="B21" i="100"/>
  <c r="P20" i="100"/>
  <c r="O20" i="100"/>
  <c r="N20" i="100"/>
  <c r="M20" i="100"/>
  <c r="L20" i="100"/>
  <c r="K20" i="100"/>
  <c r="H20" i="100"/>
  <c r="D20" i="100"/>
  <c r="C20" i="100"/>
  <c r="B20" i="100"/>
  <c r="P19" i="100"/>
  <c r="O19" i="100"/>
  <c r="N19" i="100"/>
  <c r="M19" i="100"/>
  <c r="L19" i="100"/>
  <c r="K19" i="100"/>
  <c r="H19" i="100"/>
  <c r="D19" i="100"/>
  <c r="C19" i="100"/>
  <c r="B19" i="100"/>
  <c r="P18" i="100"/>
  <c r="O18" i="100"/>
  <c r="N18" i="100"/>
  <c r="M18" i="100"/>
  <c r="L18" i="100"/>
  <c r="K18" i="100"/>
  <c r="H18" i="100"/>
  <c r="D18" i="100"/>
  <c r="C18" i="100"/>
  <c r="B18" i="100"/>
  <c r="P17" i="100"/>
  <c r="O17" i="100"/>
  <c r="N17" i="100"/>
  <c r="M17" i="100"/>
  <c r="L17" i="100"/>
  <c r="K17" i="100"/>
  <c r="H17" i="100"/>
  <c r="D17" i="100"/>
  <c r="C17" i="100"/>
  <c r="B17" i="100"/>
  <c r="P16" i="100"/>
  <c r="O16" i="100"/>
  <c r="N16" i="100"/>
  <c r="M16" i="100"/>
  <c r="L16" i="100"/>
  <c r="K16" i="100"/>
  <c r="H16" i="100"/>
  <c r="D16" i="100"/>
  <c r="C16" i="100"/>
  <c r="B16" i="100"/>
  <c r="P15" i="100"/>
  <c r="O15" i="100"/>
  <c r="N15" i="100"/>
  <c r="M15" i="100"/>
  <c r="L15" i="100"/>
  <c r="K15" i="100"/>
  <c r="H15" i="100"/>
  <c r="D15" i="100"/>
  <c r="C15" i="100"/>
  <c r="B15" i="100"/>
  <c r="P14" i="100"/>
  <c r="O14" i="100"/>
  <c r="N14" i="100"/>
  <c r="M14" i="100"/>
  <c r="L14" i="100"/>
  <c r="K14" i="100"/>
  <c r="H14" i="100"/>
  <c r="G14" i="100"/>
  <c r="D14" i="100"/>
  <c r="C14" i="100"/>
  <c r="B14" i="100"/>
  <c r="P29" i="101"/>
  <c r="O29" i="101"/>
  <c r="N29" i="101"/>
  <c r="M29" i="101"/>
  <c r="L29" i="101"/>
  <c r="K29" i="101"/>
  <c r="H29" i="101"/>
  <c r="D29" i="101"/>
  <c r="C29" i="101"/>
  <c r="B29" i="101"/>
  <c r="P28" i="101"/>
  <c r="O28" i="101"/>
  <c r="N28" i="101"/>
  <c r="M28" i="101"/>
  <c r="L28" i="101"/>
  <c r="K28" i="101"/>
  <c r="H28" i="101"/>
  <c r="D28" i="101"/>
  <c r="C28" i="101"/>
  <c r="B28" i="101"/>
  <c r="P27" i="101"/>
  <c r="O27" i="101"/>
  <c r="N27" i="101"/>
  <c r="M27" i="101"/>
  <c r="L27" i="101"/>
  <c r="K27" i="101"/>
  <c r="H27" i="101"/>
  <c r="D27" i="101"/>
  <c r="C27" i="101"/>
  <c r="B27" i="101"/>
  <c r="P26" i="101"/>
  <c r="O26" i="101"/>
  <c r="N26" i="101"/>
  <c r="M26" i="101"/>
  <c r="L26" i="101"/>
  <c r="K26" i="101"/>
  <c r="H26" i="101"/>
  <c r="D26" i="101"/>
  <c r="C26" i="101"/>
  <c r="B26" i="101"/>
  <c r="P25" i="101"/>
  <c r="O25" i="101"/>
  <c r="N25" i="101"/>
  <c r="M25" i="101"/>
  <c r="L25" i="101"/>
  <c r="K25" i="101"/>
  <c r="H25" i="101"/>
  <c r="D25" i="101"/>
  <c r="C25" i="101"/>
  <c r="B25" i="101"/>
  <c r="P24" i="101"/>
  <c r="O24" i="101"/>
  <c r="N24" i="101"/>
  <c r="M24" i="101"/>
  <c r="L24" i="101"/>
  <c r="K24" i="101"/>
  <c r="H24" i="101"/>
  <c r="D24" i="101"/>
  <c r="C24" i="101"/>
  <c r="B24" i="101"/>
  <c r="P23" i="101"/>
  <c r="O23" i="101"/>
  <c r="N23" i="101"/>
  <c r="M23" i="101"/>
  <c r="L23" i="101"/>
  <c r="K23" i="101"/>
  <c r="H23" i="101"/>
  <c r="D23" i="101"/>
  <c r="C23" i="101"/>
  <c r="B23" i="101"/>
  <c r="P22" i="101"/>
  <c r="O22" i="101"/>
  <c r="N22" i="101"/>
  <c r="M22" i="101"/>
  <c r="L22" i="101"/>
  <c r="K22" i="101"/>
  <c r="H22" i="101"/>
  <c r="D22" i="101"/>
  <c r="C22" i="101"/>
  <c r="B22" i="101"/>
  <c r="P21" i="101"/>
  <c r="O21" i="101"/>
  <c r="N21" i="101"/>
  <c r="M21" i="101"/>
  <c r="L21" i="101"/>
  <c r="K21" i="101"/>
  <c r="H21" i="101"/>
  <c r="D21" i="101"/>
  <c r="C21" i="101"/>
  <c r="B21" i="101"/>
  <c r="P20" i="101"/>
  <c r="O20" i="101"/>
  <c r="N20" i="101"/>
  <c r="M20" i="101"/>
  <c r="L20" i="101"/>
  <c r="K20" i="101"/>
  <c r="H20" i="101"/>
  <c r="D20" i="101"/>
  <c r="C20" i="101"/>
  <c r="B20" i="101"/>
  <c r="P19" i="101"/>
  <c r="O19" i="101"/>
  <c r="N19" i="101"/>
  <c r="M19" i="101"/>
  <c r="L19" i="101"/>
  <c r="K19" i="101"/>
  <c r="H19" i="101"/>
  <c r="D19" i="101"/>
  <c r="C19" i="101"/>
  <c r="B19" i="101"/>
  <c r="P18" i="101"/>
  <c r="O18" i="101"/>
  <c r="N18" i="101"/>
  <c r="M18" i="101"/>
  <c r="L18" i="101"/>
  <c r="K18" i="101"/>
  <c r="H18" i="101"/>
  <c r="D18" i="101"/>
  <c r="C18" i="101"/>
  <c r="B18" i="101"/>
  <c r="P17" i="101"/>
  <c r="O17" i="101"/>
  <c r="N17" i="101"/>
  <c r="M17" i="101"/>
  <c r="L17" i="101"/>
  <c r="K17" i="101"/>
  <c r="H17" i="101"/>
  <c r="D17" i="101"/>
  <c r="C17" i="101"/>
  <c r="B17" i="101"/>
  <c r="P16" i="101"/>
  <c r="O16" i="101"/>
  <c r="N16" i="101"/>
  <c r="M16" i="101"/>
  <c r="L16" i="101"/>
  <c r="K16" i="101"/>
  <c r="H16" i="101"/>
  <c r="D16" i="101"/>
  <c r="C16" i="101"/>
  <c r="B16" i="101"/>
  <c r="P15" i="101"/>
  <c r="A15" i="101" s="1"/>
  <c r="O15" i="101"/>
  <c r="N15" i="101"/>
  <c r="M15" i="101"/>
  <c r="L15" i="101"/>
  <c r="K15" i="101"/>
  <c r="H15" i="101"/>
  <c r="D15" i="101"/>
  <c r="C15" i="101"/>
  <c r="B15" i="101"/>
  <c r="P14" i="101"/>
  <c r="O14" i="101"/>
  <c r="N14" i="101"/>
  <c r="M14" i="101"/>
  <c r="L14" i="101"/>
  <c r="K14" i="101"/>
  <c r="H14" i="101"/>
  <c r="G14" i="101"/>
  <c r="D14" i="101"/>
  <c r="C14" i="101"/>
  <c r="B14" i="101"/>
  <c r="P14" i="102"/>
  <c r="P20" i="102" s="1"/>
  <c r="O14" i="102"/>
  <c r="N14" i="102"/>
  <c r="M14" i="102"/>
  <c r="L14" i="102"/>
  <c r="K14" i="102"/>
  <c r="H14" i="102"/>
  <c r="G14" i="102"/>
  <c r="D14" i="102"/>
  <c r="C14" i="102"/>
  <c r="B14" i="102"/>
  <c r="K15" i="103"/>
  <c r="H15" i="103"/>
  <c r="D15" i="103"/>
  <c r="C15" i="103"/>
  <c r="B15" i="103"/>
  <c r="P14" i="103"/>
  <c r="O14" i="103"/>
  <c r="N14" i="103"/>
  <c r="M14" i="103"/>
  <c r="L14" i="103"/>
  <c r="K14" i="103"/>
  <c r="H14" i="103"/>
  <c r="G14" i="103"/>
  <c r="D14" i="103"/>
  <c r="C14" i="103"/>
  <c r="B14" i="103"/>
  <c r="P16" i="104"/>
  <c r="O16" i="104"/>
  <c r="N16" i="104"/>
  <c r="M16" i="104"/>
  <c r="L16" i="104"/>
  <c r="K16" i="104"/>
  <c r="H16" i="104"/>
  <c r="D16" i="104"/>
  <c r="C16" i="104"/>
  <c r="B16" i="104"/>
  <c r="P15" i="104"/>
  <c r="A15" i="104" s="1"/>
  <c r="O15" i="104"/>
  <c r="N15" i="104"/>
  <c r="M15" i="104"/>
  <c r="L15" i="104"/>
  <c r="K15" i="104"/>
  <c r="H15" i="104"/>
  <c r="D15" i="104"/>
  <c r="C15" i="104"/>
  <c r="B15" i="104"/>
  <c r="P14" i="104"/>
  <c r="O14" i="104"/>
  <c r="N14" i="104"/>
  <c r="M14" i="104"/>
  <c r="L14" i="104"/>
  <c r="K14" i="104"/>
  <c r="H14" i="104"/>
  <c r="G14" i="104"/>
  <c r="D14" i="104"/>
  <c r="C14" i="104"/>
  <c r="B14" i="104"/>
  <c r="D15" i="105"/>
  <c r="C15" i="105"/>
  <c r="B15" i="105"/>
  <c r="P14" i="105"/>
  <c r="O14" i="105"/>
  <c r="N14" i="105"/>
  <c r="M14" i="105"/>
  <c r="L14" i="105"/>
  <c r="K14" i="105"/>
  <c r="H14" i="105"/>
  <c r="G14" i="105"/>
  <c r="D14" i="105"/>
  <c r="C14" i="105"/>
  <c r="B14" i="105"/>
  <c r="P25" i="106"/>
  <c r="O25" i="106"/>
  <c r="N25" i="106"/>
  <c r="M25" i="106"/>
  <c r="L25" i="106"/>
  <c r="K25" i="106"/>
  <c r="H25" i="106"/>
  <c r="D25" i="106"/>
  <c r="C25" i="106"/>
  <c r="B25" i="106"/>
  <c r="P24" i="106"/>
  <c r="O24" i="106"/>
  <c r="N24" i="106"/>
  <c r="M24" i="106"/>
  <c r="L24" i="106"/>
  <c r="K24" i="106"/>
  <c r="H24" i="106"/>
  <c r="D24" i="106"/>
  <c r="C24" i="106"/>
  <c r="B24" i="106"/>
  <c r="P23" i="106"/>
  <c r="O23" i="106"/>
  <c r="N23" i="106"/>
  <c r="M23" i="106"/>
  <c r="L23" i="106"/>
  <c r="K23" i="106"/>
  <c r="H23" i="106"/>
  <c r="D23" i="106"/>
  <c r="C23" i="106"/>
  <c r="B23" i="106"/>
  <c r="P22" i="106"/>
  <c r="O22" i="106"/>
  <c r="N22" i="106"/>
  <c r="M22" i="106"/>
  <c r="L22" i="106"/>
  <c r="K22" i="106"/>
  <c r="H22" i="106"/>
  <c r="D22" i="106"/>
  <c r="C22" i="106"/>
  <c r="B22" i="106"/>
  <c r="P21" i="106"/>
  <c r="O21" i="106"/>
  <c r="N21" i="106"/>
  <c r="M21" i="106"/>
  <c r="L21" i="106"/>
  <c r="K21" i="106"/>
  <c r="H21" i="106"/>
  <c r="D21" i="106"/>
  <c r="C21" i="106"/>
  <c r="B21" i="106"/>
  <c r="P20" i="106"/>
  <c r="O20" i="106"/>
  <c r="N20" i="106"/>
  <c r="M20" i="106"/>
  <c r="L20" i="106"/>
  <c r="K20" i="106"/>
  <c r="H20" i="106"/>
  <c r="D20" i="106"/>
  <c r="C20" i="106"/>
  <c r="B20" i="106"/>
  <c r="P19" i="106"/>
  <c r="O19" i="106"/>
  <c r="N19" i="106"/>
  <c r="M19" i="106"/>
  <c r="L19" i="106"/>
  <c r="K19" i="106"/>
  <c r="H19" i="106"/>
  <c r="D19" i="106"/>
  <c r="C19" i="106"/>
  <c r="B19" i="106"/>
  <c r="P18" i="106"/>
  <c r="O18" i="106"/>
  <c r="N18" i="106"/>
  <c r="M18" i="106"/>
  <c r="L18" i="106"/>
  <c r="K18" i="106"/>
  <c r="H18" i="106"/>
  <c r="D18" i="106"/>
  <c r="C18" i="106"/>
  <c r="B18" i="106"/>
  <c r="P17" i="106"/>
  <c r="A17" i="106" s="1"/>
  <c r="O17" i="106"/>
  <c r="N17" i="106"/>
  <c r="M17" i="106"/>
  <c r="L17" i="106"/>
  <c r="K17" i="106"/>
  <c r="H17" i="106"/>
  <c r="D17" i="106"/>
  <c r="C17" i="106"/>
  <c r="B17" i="106"/>
  <c r="P16" i="106"/>
  <c r="O16" i="106"/>
  <c r="N16" i="106"/>
  <c r="M16" i="106"/>
  <c r="L16" i="106"/>
  <c r="K16" i="106"/>
  <c r="H16" i="106"/>
  <c r="D16" i="106"/>
  <c r="C16" i="106"/>
  <c r="B16" i="106"/>
  <c r="P15" i="106"/>
  <c r="O15" i="106"/>
  <c r="N15" i="106"/>
  <c r="M15" i="106"/>
  <c r="L15" i="106"/>
  <c r="K15" i="106"/>
  <c r="H15" i="106"/>
  <c r="D15" i="106"/>
  <c r="C15" i="106"/>
  <c r="B15" i="106"/>
  <c r="P14" i="106"/>
  <c r="O14" i="106"/>
  <c r="N14" i="106"/>
  <c r="M14" i="106"/>
  <c r="L14" i="106"/>
  <c r="K14" i="106"/>
  <c r="H14" i="106"/>
  <c r="G14" i="106"/>
  <c r="D14" i="106"/>
  <c r="C14" i="106"/>
  <c r="B14" i="106"/>
  <c r="P14" i="107"/>
  <c r="O14" i="107"/>
  <c r="N14" i="107"/>
  <c r="M14" i="107"/>
  <c r="L14" i="107"/>
  <c r="K14" i="107"/>
  <c r="H14" i="107"/>
  <c r="G14" i="107"/>
  <c r="D14" i="107"/>
  <c r="C14" i="107"/>
  <c r="B14" i="107"/>
  <c r="Q9" i="4"/>
  <c r="Q9" i="5"/>
  <c r="Q9" i="44"/>
  <c r="Q9" i="7"/>
  <c r="Q9" i="8"/>
  <c r="Q9" i="50"/>
  <c r="Q9" i="10"/>
  <c r="Q9" i="11"/>
  <c r="Q9" i="12"/>
  <c r="Q9" i="13"/>
  <c r="Q9" i="37"/>
  <c r="A36" i="118"/>
  <c r="B34" i="118"/>
  <c r="B31" i="118"/>
  <c r="B19" i="118"/>
  <c r="A19" i="118"/>
  <c r="C66" i="117"/>
  <c r="C40" i="117"/>
  <c r="C49" i="107" s="1"/>
  <c r="C35" i="117"/>
  <c r="C21" i="103" s="1"/>
  <c r="D29" i="117"/>
  <c r="D28" i="117"/>
  <c r="D27" i="117"/>
  <c r="D9" i="117"/>
  <c r="D8" i="117"/>
  <c r="D7" i="117"/>
  <c r="D6" i="117"/>
  <c r="P10" i="107"/>
  <c r="C2" i="107"/>
  <c r="C25" i="117" s="1"/>
  <c r="C46" i="2" s="1"/>
  <c r="D1" i="107"/>
  <c r="P10" i="106"/>
  <c r="C2" i="106"/>
  <c r="C24" i="117" s="1"/>
  <c r="C43" i="2" s="1"/>
  <c r="D1" i="106"/>
  <c r="P10" i="105"/>
  <c r="C2" i="105"/>
  <c r="C23" i="117" s="1"/>
  <c r="C40" i="2" s="1"/>
  <c r="D1" i="105"/>
  <c r="P10" i="104"/>
  <c r="C2" i="104"/>
  <c r="C22" i="117" s="1"/>
  <c r="C37" i="2" s="1"/>
  <c r="D1" i="104"/>
  <c r="P10" i="103"/>
  <c r="C2" i="103"/>
  <c r="C21" i="117" s="1"/>
  <c r="C34" i="2" s="1"/>
  <c r="D1" i="103"/>
  <c r="P10" i="102"/>
  <c r="C2" i="102"/>
  <c r="C20" i="117" s="1"/>
  <c r="C31" i="2" s="1"/>
  <c r="D1" i="102"/>
  <c r="A17" i="101"/>
  <c r="P10" i="101"/>
  <c r="C2" i="101"/>
  <c r="C19" i="117" s="1"/>
  <c r="C28" i="2" s="1"/>
  <c r="D1" i="101"/>
  <c r="P10" i="100"/>
  <c r="C2" i="100"/>
  <c r="C18" i="117" s="1"/>
  <c r="C25" i="2" s="1"/>
  <c r="D1" i="100"/>
  <c r="P10" i="99"/>
  <c r="C2" i="99"/>
  <c r="C17" i="117" s="1"/>
  <c r="C22" i="2" s="1"/>
  <c r="D1" i="99"/>
  <c r="P10" i="98"/>
  <c r="C2" i="98"/>
  <c r="C16" i="117" s="1"/>
  <c r="C19" i="2" s="1"/>
  <c r="D1" i="98"/>
  <c r="P10" i="97"/>
  <c r="C2" i="97"/>
  <c r="C15" i="117" s="1"/>
  <c r="C16" i="2" s="1"/>
  <c r="D1" i="97"/>
  <c r="O103" i="5"/>
  <c r="O103" i="41" s="1"/>
  <c r="N103" i="5"/>
  <c r="N103" i="41" s="1"/>
  <c r="L103" i="5"/>
  <c r="L103" i="41" s="1"/>
  <c r="O102" i="5"/>
  <c r="O102" i="41" s="1"/>
  <c r="N102" i="5"/>
  <c r="N102" i="41" s="1"/>
  <c r="L102" i="5"/>
  <c r="L102" i="41" s="1"/>
  <c r="O101" i="5"/>
  <c r="O101" i="41" s="1"/>
  <c r="N101" i="5"/>
  <c r="N101" i="41" s="1"/>
  <c r="L101" i="5"/>
  <c r="L101" i="41" s="1"/>
  <c r="O100" i="5"/>
  <c r="O100" i="41" s="1"/>
  <c r="N100" i="5"/>
  <c r="N100" i="41" s="1"/>
  <c r="L100" i="5"/>
  <c r="L100" i="41" s="1"/>
  <c r="O99" i="5"/>
  <c r="O99" i="41" s="1"/>
  <c r="N99" i="5"/>
  <c r="N99" i="41" s="1"/>
  <c r="L99" i="5"/>
  <c r="L99" i="41" s="1"/>
  <c r="O98" i="5"/>
  <c r="O98" i="41" s="1"/>
  <c r="N98" i="5"/>
  <c r="N98" i="41" s="1"/>
  <c r="L98" i="5"/>
  <c r="L98" i="41" s="1"/>
  <c r="O97" i="5"/>
  <c r="N97" i="5"/>
  <c r="L97" i="5"/>
  <c r="O96" i="5"/>
  <c r="O96" i="41" s="1"/>
  <c r="N96" i="5"/>
  <c r="N96" i="41" s="1"/>
  <c r="L96" i="5"/>
  <c r="L96" i="41" s="1"/>
  <c r="O95" i="5"/>
  <c r="O95" i="41" s="1"/>
  <c r="N95" i="5"/>
  <c r="N95" i="41" s="1"/>
  <c r="L95" i="5"/>
  <c r="L95" i="41" s="1"/>
  <c r="O94" i="5"/>
  <c r="O94" i="41" s="1"/>
  <c r="N94" i="5"/>
  <c r="N94" i="41" s="1"/>
  <c r="L94" i="5"/>
  <c r="L94" i="41" s="1"/>
  <c r="O93" i="5"/>
  <c r="O93" i="41" s="1"/>
  <c r="N93" i="5"/>
  <c r="N93" i="41" s="1"/>
  <c r="L93" i="5"/>
  <c r="L93" i="41" s="1"/>
  <c r="O92" i="5"/>
  <c r="O92" i="41" s="1"/>
  <c r="N92" i="5"/>
  <c r="N92" i="41" s="1"/>
  <c r="L92" i="5"/>
  <c r="L92" i="41" s="1"/>
  <c r="O91" i="5"/>
  <c r="O91" i="41" s="1"/>
  <c r="N91" i="5"/>
  <c r="N91" i="41" s="1"/>
  <c r="L91" i="5"/>
  <c r="L91" i="41" s="1"/>
  <c r="O90" i="5"/>
  <c r="O90" i="41" s="1"/>
  <c r="N90" i="5"/>
  <c r="N90" i="41" s="1"/>
  <c r="L90" i="5"/>
  <c r="L90" i="41" s="1"/>
  <c r="O89" i="5"/>
  <c r="O89" i="41" s="1"/>
  <c r="N89" i="5"/>
  <c r="N89" i="41" s="1"/>
  <c r="L89" i="5"/>
  <c r="L89" i="41" s="1"/>
  <c r="O88" i="5"/>
  <c r="O88" i="41" s="1"/>
  <c r="N88" i="5"/>
  <c r="N88" i="41" s="1"/>
  <c r="L88" i="5"/>
  <c r="L88" i="41" s="1"/>
  <c r="O87" i="5"/>
  <c r="N87" i="5"/>
  <c r="L87" i="5"/>
  <c r="O84" i="5"/>
  <c r="O26" i="99" s="1"/>
  <c r="N84" i="5"/>
  <c r="N26" i="99" s="1"/>
  <c r="L84" i="5"/>
  <c r="L26" i="99" s="1"/>
  <c r="O83" i="5"/>
  <c r="O25" i="99" s="1"/>
  <c r="N83" i="5"/>
  <c r="N25" i="99" s="1"/>
  <c r="L83" i="5"/>
  <c r="L25" i="99" s="1"/>
  <c r="O82" i="5"/>
  <c r="O24" i="99" s="1"/>
  <c r="N82" i="5"/>
  <c r="N24" i="99" s="1"/>
  <c r="L82" i="5"/>
  <c r="L24" i="99" s="1"/>
  <c r="O81" i="5"/>
  <c r="O23" i="99" s="1"/>
  <c r="N81" i="5"/>
  <c r="N23" i="99" s="1"/>
  <c r="L81" i="5"/>
  <c r="L23" i="99" s="1"/>
  <c r="O80" i="5"/>
  <c r="O22" i="99" s="1"/>
  <c r="N80" i="5"/>
  <c r="N22" i="99" s="1"/>
  <c r="L80" i="5"/>
  <c r="L22" i="99" s="1"/>
  <c r="O79" i="5"/>
  <c r="O21" i="99" s="1"/>
  <c r="N79" i="5"/>
  <c r="N21" i="99" s="1"/>
  <c r="L79" i="5"/>
  <c r="L21" i="99" s="1"/>
  <c r="O78" i="5"/>
  <c r="O20" i="99" s="1"/>
  <c r="N78" i="5"/>
  <c r="N20" i="99" s="1"/>
  <c r="L78" i="5"/>
  <c r="L20" i="99" s="1"/>
  <c r="O77" i="5"/>
  <c r="O19" i="99" s="1"/>
  <c r="N77" i="5"/>
  <c r="N19" i="99" s="1"/>
  <c r="L77" i="5"/>
  <c r="L19" i="99" s="1"/>
  <c r="O76" i="5"/>
  <c r="O18" i="99" s="1"/>
  <c r="N76" i="5"/>
  <c r="N18" i="99" s="1"/>
  <c r="L76" i="5"/>
  <c r="L18" i="99" s="1"/>
  <c r="O75" i="5"/>
  <c r="N75" i="5"/>
  <c r="L75" i="5"/>
  <c r="O74" i="5"/>
  <c r="N74" i="5"/>
  <c r="L74" i="5"/>
  <c r="O73" i="5"/>
  <c r="N73" i="5"/>
  <c r="L73" i="5"/>
  <c r="O72" i="5"/>
  <c r="O14" i="99" s="1"/>
  <c r="N72" i="5"/>
  <c r="N14" i="99" s="1"/>
  <c r="L72" i="5"/>
  <c r="L14" i="99" s="1"/>
  <c r="O71" i="5"/>
  <c r="N71" i="5"/>
  <c r="L71" i="5"/>
  <c r="O69" i="5"/>
  <c r="O69" i="41" s="1"/>
  <c r="N69" i="5"/>
  <c r="N69" i="41" s="1"/>
  <c r="L69" i="5"/>
  <c r="L69" i="41" s="1"/>
  <c r="O68" i="5"/>
  <c r="O68" i="41" s="1"/>
  <c r="N68" i="5"/>
  <c r="N68" i="41" s="1"/>
  <c r="L68" i="5"/>
  <c r="L68" i="41" s="1"/>
  <c r="O67" i="5"/>
  <c r="N67" i="5"/>
  <c r="L67" i="5"/>
  <c r="O66" i="5"/>
  <c r="O66" i="41" s="1"/>
  <c r="N66" i="5"/>
  <c r="N66" i="41" s="1"/>
  <c r="L66" i="5"/>
  <c r="L66" i="41" s="1"/>
  <c r="O65" i="5"/>
  <c r="O65" i="41" s="1"/>
  <c r="N65" i="5"/>
  <c r="N65" i="41" s="1"/>
  <c r="L65" i="5"/>
  <c r="L65" i="41" s="1"/>
  <c r="O64" i="5"/>
  <c r="O64" i="41" s="1"/>
  <c r="N64" i="5"/>
  <c r="N64" i="41" s="1"/>
  <c r="L64" i="5"/>
  <c r="L64" i="41" s="1"/>
  <c r="O63" i="5"/>
  <c r="O63" i="41" s="1"/>
  <c r="N63" i="5"/>
  <c r="N63" i="41" s="1"/>
  <c r="L63" i="5"/>
  <c r="L63" i="41" s="1"/>
  <c r="O61" i="5"/>
  <c r="O61" i="41" s="1"/>
  <c r="N61" i="5"/>
  <c r="N61" i="41" s="1"/>
  <c r="L61" i="5"/>
  <c r="L61" i="41" s="1"/>
  <c r="O59" i="5"/>
  <c r="O59" i="41" s="1"/>
  <c r="N59" i="5"/>
  <c r="N59" i="41" s="1"/>
  <c r="L59" i="5"/>
  <c r="L59" i="41" s="1"/>
  <c r="O58" i="5"/>
  <c r="O58" i="41" s="1"/>
  <c r="N58" i="5"/>
  <c r="N58" i="41" s="1"/>
  <c r="L58" i="5"/>
  <c r="L58" i="41" s="1"/>
  <c r="O57" i="5"/>
  <c r="N57" i="5"/>
  <c r="L57" i="5"/>
  <c r="O56" i="5"/>
  <c r="O56" i="41" s="1"/>
  <c r="N56" i="5"/>
  <c r="N56" i="41" s="1"/>
  <c r="L56" i="5"/>
  <c r="L56" i="41" s="1"/>
  <c r="O55" i="5"/>
  <c r="O55" i="41" s="1"/>
  <c r="N55" i="5"/>
  <c r="N55" i="41" s="1"/>
  <c r="L55" i="5"/>
  <c r="L55" i="41" s="1"/>
  <c r="O54" i="5"/>
  <c r="O54" i="41" s="1"/>
  <c r="N54" i="5"/>
  <c r="N54" i="41" s="1"/>
  <c r="L54" i="5"/>
  <c r="L54" i="41" s="1"/>
  <c r="O53" i="5"/>
  <c r="O53" i="41" s="1"/>
  <c r="N53" i="5"/>
  <c r="N53" i="41" s="1"/>
  <c r="L53" i="5"/>
  <c r="L53" i="41" s="1"/>
  <c r="O52" i="5"/>
  <c r="O52" i="41" s="1"/>
  <c r="N52" i="5"/>
  <c r="N52" i="41" s="1"/>
  <c r="L52" i="5"/>
  <c r="L52" i="41" s="1"/>
  <c r="O51" i="5"/>
  <c r="O51" i="41" s="1"/>
  <c r="N51" i="5"/>
  <c r="N51" i="41" s="1"/>
  <c r="L51" i="5"/>
  <c r="L51" i="41" s="1"/>
  <c r="O50" i="5"/>
  <c r="O50" i="41" s="1"/>
  <c r="N50" i="5"/>
  <c r="N50" i="41" s="1"/>
  <c r="L50" i="5"/>
  <c r="L50" i="41" s="1"/>
  <c r="O49" i="5"/>
  <c r="O49" i="41" s="1"/>
  <c r="N49" i="5"/>
  <c r="N49" i="41" s="1"/>
  <c r="L49" i="5"/>
  <c r="L49" i="41" s="1"/>
  <c r="O48" i="5"/>
  <c r="O48" i="41" s="1"/>
  <c r="N48" i="5"/>
  <c r="N48" i="41" s="1"/>
  <c r="L48" i="5"/>
  <c r="L48" i="41" s="1"/>
  <c r="O47" i="5"/>
  <c r="O47" i="41" s="1"/>
  <c r="N47" i="5"/>
  <c r="N47" i="41" s="1"/>
  <c r="L47" i="5"/>
  <c r="L47" i="41" s="1"/>
  <c r="O46" i="5"/>
  <c r="O46" i="41" s="1"/>
  <c r="N46" i="5"/>
  <c r="N46" i="41" s="1"/>
  <c r="L46" i="5"/>
  <c r="L46" i="41" s="1"/>
  <c r="O45" i="5"/>
  <c r="O45" i="41" s="1"/>
  <c r="N45" i="5"/>
  <c r="N45" i="41" s="1"/>
  <c r="L45" i="5"/>
  <c r="L45" i="41" s="1"/>
  <c r="O44" i="5"/>
  <c r="N44" i="5"/>
  <c r="L44" i="5"/>
  <c r="O40" i="5"/>
  <c r="O40" i="41" s="1"/>
  <c r="N40" i="5"/>
  <c r="N40" i="41" s="1"/>
  <c r="L40" i="5"/>
  <c r="L40" i="41" s="1"/>
  <c r="O36" i="5"/>
  <c r="O36" i="41" s="1"/>
  <c r="N36" i="5"/>
  <c r="N36" i="41" s="1"/>
  <c r="L36" i="5"/>
  <c r="L36" i="41" s="1"/>
  <c r="O35" i="5"/>
  <c r="O35" i="41" s="1"/>
  <c r="N35" i="5"/>
  <c r="N35" i="41" s="1"/>
  <c r="L35" i="5"/>
  <c r="L35" i="41" s="1"/>
  <c r="O34" i="5"/>
  <c r="N34" i="5"/>
  <c r="L34" i="5"/>
  <c r="O31" i="5"/>
  <c r="N31" i="5"/>
  <c r="L31" i="5"/>
  <c r="O28" i="5"/>
  <c r="O28" i="41" s="1"/>
  <c r="N28" i="5"/>
  <c r="N28" i="41" s="1"/>
  <c r="L28" i="5"/>
  <c r="L28" i="41" s="1"/>
  <c r="O25" i="5"/>
  <c r="O25" i="41" s="1"/>
  <c r="N25" i="5"/>
  <c r="N25" i="41" s="1"/>
  <c r="L25" i="5"/>
  <c r="L25" i="41" s="1"/>
  <c r="O24" i="5"/>
  <c r="O24" i="41" s="1"/>
  <c r="N24" i="5"/>
  <c r="N24" i="41" s="1"/>
  <c r="L24" i="5"/>
  <c r="L24" i="41" s="1"/>
  <c r="O23" i="5"/>
  <c r="O23" i="41" s="1"/>
  <c r="N23" i="5"/>
  <c r="N23" i="41" s="1"/>
  <c r="L23" i="5"/>
  <c r="L23" i="41" s="1"/>
  <c r="O20" i="5"/>
  <c r="N20" i="5"/>
  <c r="L20" i="5"/>
  <c r="O18" i="5"/>
  <c r="O18" i="41" s="1"/>
  <c r="N18" i="5"/>
  <c r="N18" i="41" s="1"/>
  <c r="L18" i="5"/>
  <c r="L18" i="41" s="1"/>
  <c r="O17" i="5"/>
  <c r="O17" i="41" s="1"/>
  <c r="N17" i="5"/>
  <c r="N17" i="41" s="1"/>
  <c r="L17" i="5"/>
  <c r="L17" i="41" s="1"/>
  <c r="O16" i="5"/>
  <c r="O16" i="41" s="1"/>
  <c r="N16" i="5"/>
  <c r="N16" i="41" s="1"/>
  <c r="L16" i="5"/>
  <c r="L16" i="41" s="1"/>
  <c r="O15" i="5"/>
  <c r="N15" i="5"/>
  <c r="L15" i="5"/>
  <c r="O14" i="5"/>
  <c r="N14" i="5"/>
  <c r="L14" i="5"/>
  <c r="O31" i="44"/>
  <c r="O31" i="6" s="1"/>
  <c r="N31" i="44"/>
  <c r="N31" i="6" s="1"/>
  <c r="L31" i="44"/>
  <c r="L31" i="6" s="1"/>
  <c r="O29" i="44"/>
  <c r="O29" i="6" s="1"/>
  <c r="N29" i="44"/>
  <c r="N29" i="6" s="1"/>
  <c r="L29" i="44"/>
  <c r="L29" i="6" s="1"/>
  <c r="O28" i="44"/>
  <c r="O28" i="6" s="1"/>
  <c r="N28" i="44"/>
  <c r="N28" i="6" s="1"/>
  <c r="L28" i="44"/>
  <c r="L28" i="6" s="1"/>
  <c r="O25" i="44"/>
  <c r="O25" i="6" s="1"/>
  <c r="N25" i="44"/>
  <c r="N25" i="6" s="1"/>
  <c r="L25" i="44"/>
  <c r="L25" i="6" s="1"/>
  <c r="O24" i="44"/>
  <c r="O24" i="6" s="1"/>
  <c r="N24" i="44"/>
  <c r="N24" i="6" s="1"/>
  <c r="L24" i="44"/>
  <c r="L24" i="6" s="1"/>
  <c r="O23" i="44"/>
  <c r="N23" i="44"/>
  <c r="L23" i="44"/>
  <c r="O22" i="44"/>
  <c r="O22" i="6" s="1"/>
  <c r="N22" i="44"/>
  <c r="N22" i="6" s="1"/>
  <c r="L22" i="44"/>
  <c r="L22" i="6" s="1"/>
  <c r="O21" i="44"/>
  <c r="N21" i="44"/>
  <c r="L21" i="44"/>
  <c r="O20" i="44"/>
  <c r="O20" i="6" s="1"/>
  <c r="N20" i="44"/>
  <c r="N20" i="6" s="1"/>
  <c r="L20" i="44"/>
  <c r="L20" i="6" s="1"/>
  <c r="O18" i="44"/>
  <c r="O18" i="6" s="1"/>
  <c r="N18" i="44"/>
  <c r="N18" i="6" s="1"/>
  <c r="L18" i="44"/>
  <c r="L18" i="6" s="1"/>
  <c r="O17" i="44"/>
  <c r="O17" i="6" s="1"/>
  <c r="N17" i="44"/>
  <c r="N17" i="6" s="1"/>
  <c r="L17" i="44"/>
  <c r="L17" i="6" s="1"/>
  <c r="O16" i="44"/>
  <c r="O16" i="6" s="1"/>
  <c r="N16" i="44"/>
  <c r="N16" i="6" s="1"/>
  <c r="L16" i="44"/>
  <c r="L16" i="6" s="1"/>
  <c r="O15" i="44"/>
  <c r="N15" i="44"/>
  <c r="L15" i="44"/>
  <c r="O14" i="44"/>
  <c r="N14" i="44"/>
  <c r="L14" i="44"/>
  <c r="O29" i="7"/>
  <c r="N29" i="7"/>
  <c r="L29" i="7"/>
  <c r="O28" i="7"/>
  <c r="N28" i="7"/>
  <c r="L28" i="7"/>
  <c r="O27" i="7"/>
  <c r="N27" i="7"/>
  <c r="L27" i="7"/>
  <c r="O26" i="7"/>
  <c r="N26" i="7"/>
  <c r="L26" i="7"/>
  <c r="O25" i="7"/>
  <c r="N25" i="7"/>
  <c r="L25" i="7"/>
  <c r="O24" i="7"/>
  <c r="N24" i="7"/>
  <c r="L24" i="7"/>
  <c r="O23" i="7"/>
  <c r="N23" i="7"/>
  <c r="L23" i="7"/>
  <c r="O22" i="7"/>
  <c r="N22" i="7"/>
  <c r="L22" i="7"/>
  <c r="O21" i="7"/>
  <c r="N21" i="7"/>
  <c r="L21" i="7"/>
  <c r="O20" i="7"/>
  <c r="N20" i="7"/>
  <c r="L20" i="7"/>
  <c r="O19" i="7"/>
  <c r="N19" i="7"/>
  <c r="L19" i="7"/>
  <c r="O18" i="7"/>
  <c r="N18" i="7"/>
  <c r="L18" i="7"/>
  <c r="O17" i="7"/>
  <c r="N17" i="7"/>
  <c r="L17" i="7"/>
  <c r="O16" i="7"/>
  <c r="N16" i="7"/>
  <c r="L16" i="7"/>
  <c r="O15" i="7"/>
  <c r="N15" i="7"/>
  <c r="L15" i="7"/>
  <c r="L30" i="7" s="1"/>
  <c r="O14" i="7"/>
  <c r="N14" i="7"/>
  <c r="L14" i="7"/>
  <c r="O17" i="50"/>
  <c r="O17" i="103" s="1"/>
  <c r="N17" i="50"/>
  <c r="N17" i="103" s="1"/>
  <c r="M17" i="50"/>
  <c r="M17" i="103" s="1"/>
  <c r="L17" i="50"/>
  <c r="L17" i="103" s="1"/>
  <c r="O16" i="50"/>
  <c r="O16" i="103" s="1"/>
  <c r="N16" i="50"/>
  <c r="N16" i="103" s="1"/>
  <c r="M16" i="50"/>
  <c r="M16" i="103" s="1"/>
  <c r="L16" i="50"/>
  <c r="L16" i="103" s="1"/>
  <c r="O15" i="50"/>
  <c r="O21" i="50" s="1"/>
  <c r="N15" i="50"/>
  <c r="M15" i="50"/>
  <c r="L15" i="50"/>
  <c r="O14" i="50"/>
  <c r="N14" i="50"/>
  <c r="L14" i="50"/>
  <c r="O18" i="10"/>
  <c r="N18" i="10"/>
  <c r="L18" i="10"/>
  <c r="O17" i="10"/>
  <c r="O17" i="51" s="1"/>
  <c r="N17" i="10"/>
  <c r="N17" i="51" s="1"/>
  <c r="L17" i="10"/>
  <c r="L17" i="51" s="1"/>
  <c r="O14" i="10"/>
  <c r="N14" i="10"/>
  <c r="L14" i="10"/>
  <c r="O23" i="11"/>
  <c r="N23" i="11"/>
  <c r="L23" i="11"/>
  <c r="O22" i="11"/>
  <c r="N22" i="11"/>
  <c r="L22" i="11"/>
  <c r="O21" i="11"/>
  <c r="N21" i="11"/>
  <c r="L21" i="11"/>
  <c r="O20" i="11"/>
  <c r="N20" i="11"/>
  <c r="L20" i="11"/>
  <c r="O19" i="11"/>
  <c r="N19" i="11"/>
  <c r="L19" i="11"/>
  <c r="O18" i="11"/>
  <c r="N18" i="11"/>
  <c r="L18" i="11"/>
  <c r="O17" i="11"/>
  <c r="N17" i="11"/>
  <c r="L17" i="11"/>
  <c r="O15" i="11"/>
  <c r="O15" i="95" s="1"/>
  <c r="N15" i="11"/>
  <c r="N15" i="95" s="1"/>
  <c r="L15" i="11"/>
  <c r="L15" i="95" s="1"/>
  <c r="O14" i="11"/>
  <c r="N14" i="11"/>
  <c r="L14" i="11"/>
  <c r="O14" i="12"/>
  <c r="O67" i="12" s="1"/>
  <c r="N14" i="12"/>
  <c r="N67" i="12" s="1"/>
  <c r="L14" i="12"/>
  <c r="L67" i="12" s="1"/>
  <c r="O35" i="13"/>
  <c r="O35" i="107" s="1"/>
  <c r="N35" i="13"/>
  <c r="N35" i="107" s="1"/>
  <c r="L35" i="13"/>
  <c r="L35" i="107" s="1"/>
  <c r="O34" i="13"/>
  <c r="N34" i="13"/>
  <c r="L34" i="13"/>
  <c r="O15" i="13"/>
  <c r="N15" i="13"/>
  <c r="L15" i="13"/>
  <c r="O14" i="13"/>
  <c r="N14" i="13"/>
  <c r="L14" i="13"/>
  <c r="O25" i="4"/>
  <c r="O25" i="39" s="1"/>
  <c r="N25" i="4"/>
  <c r="N25" i="39" s="1"/>
  <c r="L25" i="4"/>
  <c r="L25" i="39" s="1"/>
  <c r="O24" i="4"/>
  <c r="O24" i="39" s="1"/>
  <c r="N24" i="4"/>
  <c r="N24" i="39" s="1"/>
  <c r="L24" i="4"/>
  <c r="L24" i="39" s="1"/>
  <c r="O20" i="4"/>
  <c r="O20" i="39" s="1"/>
  <c r="N20" i="4"/>
  <c r="N20" i="39" s="1"/>
  <c r="L20" i="4"/>
  <c r="L20" i="39" s="1"/>
  <c r="O19" i="4"/>
  <c r="O19" i="39" s="1"/>
  <c r="N19" i="4"/>
  <c r="N19" i="39" s="1"/>
  <c r="L19" i="4"/>
  <c r="L19" i="39" s="1"/>
  <c r="O18" i="4"/>
  <c r="O18" i="39" s="1"/>
  <c r="N18" i="4"/>
  <c r="N18" i="39" s="1"/>
  <c r="L18" i="4"/>
  <c r="L18" i="39" s="1"/>
  <c r="O17" i="4"/>
  <c r="O17" i="39" s="1"/>
  <c r="N17" i="4"/>
  <c r="N17" i="39" s="1"/>
  <c r="L17" i="4"/>
  <c r="L17" i="39" s="1"/>
  <c r="O16" i="4"/>
  <c r="O16" i="39" s="1"/>
  <c r="N16" i="4"/>
  <c r="N16" i="39" s="1"/>
  <c r="L16" i="4"/>
  <c r="L16" i="39" s="1"/>
  <c r="O15" i="4"/>
  <c r="N15" i="4"/>
  <c r="L15" i="4"/>
  <c r="O14" i="4"/>
  <c r="N14" i="4"/>
  <c r="L14" i="4"/>
  <c r="H103" i="5"/>
  <c r="H103" i="41" s="1"/>
  <c r="H102" i="5"/>
  <c r="H102" i="41" s="1"/>
  <c r="H101" i="5"/>
  <c r="H101" i="41" s="1"/>
  <c r="H100" i="5"/>
  <c r="H100" i="41" s="1"/>
  <c r="H99" i="5"/>
  <c r="H99" i="41" s="1"/>
  <c r="H98" i="5"/>
  <c r="H98" i="41" s="1"/>
  <c r="H97" i="5"/>
  <c r="M97" i="5" s="1"/>
  <c r="H96" i="5"/>
  <c r="H96" i="41" s="1"/>
  <c r="H95" i="5"/>
  <c r="H95" i="41" s="1"/>
  <c r="H94" i="5"/>
  <c r="H94" i="41" s="1"/>
  <c r="H93" i="5"/>
  <c r="H93" i="41" s="1"/>
  <c r="H92" i="5"/>
  <c r="H92" i="41" s="1"/>
  <c r="H91" i="5"/>
  <c r="H91" i="41" s="1"/>
  <c r="H90" i="5"/>
  <c r="H90" i="41" s="1"/>
  <c r="H89" i="5"/>
  <c r="H89" i="41" s="1"/>
  <c r="H88" i="5"/>
  <c r="H88" i="41" s="1"/>
  <c r="H87" i="5"/>
  <c r="M87" i="5" s="1"/>
  <c r="H84" i="5"/>
  <c r="H26" i="99" s="1"/>
  <c r="H83" i="5"/>
  <c r="H25" i="99" s="1"/>
  <c r="H82" i="5"/>
  <c r="H24" i="99" s="1"/>
  <c r="H81" i="5"/>
  <c r="H23" i="99" s="1"/>
  <c r="H80" i="5"/>
  <c r="H22" i="99" s="1"/>
  <c r="H79" i="5"/>
  <c r="H21" i="99" s="1"/>
  <c r="H78" i="5"/>
  <c r="H20" i="99" s="1"/>
  <c r="H77" i="5"/>
  <c r="H19" i="99" s="1"/>
  <c r="H76" i="5"/>
  <c r="H18" i="99" s="1"/>
  <c r="H75" i="5"/>
  <c r="M75" i="5" s="1"/>
  <c r="H74" i="5"/>
  <c r="H74" i="41" s="1"/>
  <c r="H73" i="5"/>
  <c r="H73" i="41" s="1"/>
  <c r="H72" i="5"/>
  <c r="H14" i="99" s="1"/>
  <c r="H71" i="5"/>
  <c r="M71" i="5" s="1"/>
  <c r="H69" i="5"/>
  <c r="H69" i="41" s="1"/>
  <c r="H68" i="5"/>
  <c r="H68" i="41" s="1"/>
  <c r="H67" i="5"/>
  <c r="M67" i="5" s="1"/>
  <c r="H66" i="5"/>
  <c r="H66" i="41" s="1"/>
  <c r="H65" i="5"/>
  <c r="H65" i="41" s="1"/>
  <c r="H64" i="5"/>
  <c r="H64" i="41" s="1"/>
  <c r="H63" i="5"/>
  <c r="H63" i="41" s="1"/>
  <c r="H62" i="5"/>
  <c r="H62" i="41" s="1"/>
  <c r="H61" i="5"/>
  <c r="H61" i="41" s="1"/>
  <c r="H60" i="5"/>
  <c r="H60" i="41" s="1"/>
  <c r="H59" i="5"/>
  <c r="H59" i="41" s="1"/>
  <c r="H58" i="5"/>
  <c r="H58" i="41" s="1"/>
  <c r="H57" i="5"/>
  <c r="M57" i="5" s="1"/>
  <c r="H56" i="5"/>
  <c r="H56" i="41" s="1"/>
  <c r="H55" i="5"/>
  <c r="H55" i="41" s="1"/>
  <c r="H54" i="5"/>
  <c r="H54" i="41" s="1"/>
  <c r="H53" i="5"/>
  <c r="H53" i="41" s="1"/>
  <c r="H52" i="5"/>
  <c r="H52" i="41" s="1"/>
  <c r="H51" i="5"/>
  <c r="H51" i="41" s="1"/>
  <c r="H50" i="5"/>
  <c r="H50" i="41" s="1"/>
  <c r="H49" i="5"/>
  <c r="H49" i="41" s="1"/>
  <c r="H48" i="5"/>
  <c r="H48" i="41" s="1"/>
  <c r="H47" i="5"/>
  <c r="H47" i="41" s="1"/>
  <c r="H46" i="5"/>
  <c r="H46" i="41" s="1"/>
  <c r="H45" i="5"/>
  <c r="H45" i="41" s="1"/>
  <c r="H44" i="5"/>
  <c r="M44" i="5" s="1"/>
  <c r="H43" i="5"/>
  <c r="H43" i="41" s="1"/>
  <c r="H42" i="5"/>
  <c r="H42" i="41" s="1"/>
  <c r="H41" i="5"/>
  <c r="H41" i="41" s="1"/>
  <c r="H40" i="5"/>
  <c r="H40" i="41" s="1"/>
  <c r="H39" i="5"/>
  <c r="H39" i="41" s="1"/>
  <c r="H38" i="5"/>
  <c r="H38" i="41" s="1"/>
  <c r="H37" i="5"/>
  <c r="H37" i="41" s="1"/>
  <c r="H36" i="5"/>
  <c r="H36" i="41" s="1"/>
  <c r="H35" i="5"/>
  <c r="H35" i="41" s="1"/>
  <c r="H34" i="5"/>
  <c r="M34" i="5" s="1"/>
  <c r="H33" i="5"/>
  <c r="H33" i="41" s="1"/>
  <c r="H32" i="5"/>
  <c r="H32" i="41" s="1"/>
  <c r="H31" i="5"/>
  <c r="M31" i="5" s="1"/>
  <c r="H29" i="5"/>
  <c r="H29" i="41" s="1"/>
  <c r="H28" i="5"/>
  <c r="H28" i="41" s="1"/>
  <c r="H27" i="5"/>
  <c r="H27" i="41" s="1"/>
  <c r="H26" i="5"/>
  <c r="H26" i="41" s="1"/>
  <c r="H25" i="5"/>
  <c r="H25" i="41" s="1"/>
  <c r="H24" i="5"/>
  <c r="H24" i="41" s="1"/>
  <c r="H23" i="5"/>
  <c r="H23" i="41" s="1"/>
  <c r="H22" i="5"/>
  <c r="H22" i="41" s="1"/>
  <c r="H21" i="5"/>
  <c r="H21" i="41" s="1"/>
  <c r="H20" i="5"/>
  <c r="M20" i="5" s="1"/>
  <c r="H18" i="5"/>
  <c r="H18" i="41" s="1"/>
  <c r="H17" i="5"/>
  <c r="H17" i="41" s="1"/>
  <c r="H16" i="5"/>
  <c r="H16" i="41" s="1"/>
  <c r="H15" i="5"/>
  <c r="H14" i="5"/>
  <c r="M14" i="5" s="1"/>
  <c r="H31" i="44"/>
  <c r="H31" i="6" s="1"/>
  <c r="H29" i="44"/>
  <c r="H29" i="6" s="1"/>
  <c r="H28" i="44"/>
  <c r="H28" i="6" s="1"/>
  <c r="H27" i="44"/>
  <c r="M25" i="44"/>
  <c r="M25" i="6" s="1"/>
  <c r="M24" i="44"/>
  <c r="M24" i="6" s="1"/>
  <c r="H23" i="44"/>
  <c r="M23" i="44" s="1"/>
  <c r="H22" i="44"/>
  <c r="H22" i="6" s="1"/>
  <c r="H21" i="44"/>
  <c r="M21" i="44" s="1"/>
  <c r="H20" i="44"/>
  <c r="H20" i="6" s="1"/>
  <c r="H18" i="44"/>
  <c r="H18" i="6" s="1"/>
  <c r="H17" i="44"/>
  <c r="H17" i="6" s="1"/>
  <c r="H16" i="44"/>
  <c r="H16" i="6" s="1"/>
  <c r="H15" i="44"/>
  <c r="H14" i="44"/>
  <c r="M14" i="44" s="1"/>
  <c r="H29" i="7"/>
  <c r="M29" i="7" s="1"/>
  <c r="H28" i="7"/>
  <c r="M28" i="7" s="1"/>
  <c r="H27" i="7"/>
  <c r="M27" i="7" s="1"/>
  <c r="H26" i="7"/>
  <c r="M26" i="7" s="1"/>
  <c r="H25" i="7"/>
  <c r="M25" i="7" s="1"/>
  <c r="H24" i="7"/>
  <c r="M24" i="7" s="1"/>
  <c r="H23" i="7"/>
  <c r="M23" i="7" s="1"/>
  <c r="H22" i="7"/>
  <c r="M22" i="7" s="1"/>
  <c r="H21" i="7"/>
  <c r="M21" i="7" s="1"/>
  <c r="H20" i="7"/>
  <c r="M20" i="7" s="1"/>
  <c r="H19" i="7"/>
  <c r="M19" i="7" s="1"/>
  <c r="H18" i="7"/>
  <c r="M18" i="7" s="1"/>
  <c r="H17" i="7"/>
  <c r="M17" i="7" s="1"/>
  <c r="H16" i="7"/>
  <c r="M16" i="7" s="1"/>
  <c r="H15" i="7"/>
  <c r="M15" i="7" s="1"/>
  <c r="H14" i="7"/>
  <c r="M14" i="7" s="1"/>
  <c r="H14" i="50"/>
  <c r="M14" i="50" s="1"/>
  <c r="H18" i="10"/>
  <c r="M18" i="10" s="1"/>
  <c r="H17" i="10"/>
  <c r="H17" i="51" s="1"/>
  <c r="H14" i="10"/>
  <c r="M14" i="10" s="1"/>
  <c r="H23" i="11"/>
  <c r="H22" i="11"/>
  <c r="H21" i="11"/>
  <c r="H20" i="11"/>
  <c r="H19" i="11"/>
  <c r="H18" i="11"/>
  <c r="H17" i="11"/>
  <c r="H15" i="11"/>
  <c r="H14" i="11"/>
  <c r="M14" i="11" s="1"/>
  <c r="H34" i="12"/>
  <c r="H34" i="93" s="1"/>
  <c r="H33" i="12"/>
  <c r="H33" i="93" s="1"/>
  <c r="H32" i="12"/>
  <c r="H32" i="93" s="1"/>
  <c r="H31" i="12"/>
  <c r="H31" i="93" s="1"/>
  <c r="H30" i="12"/>
  <c r="H30" i="93" s="1"/>
  <c r="H29" i="12"/>
  <c r="H29" i="93" s="1"/>
  <c r="H28" i="12"/>
  <c r="H28" i="93" s="1"/>
  <c r="H27" i="12"/>
  <c r="H27" i="93" s="1"/>
  <c r="H26" i="12"/>
  <c r="H26" i="93" s="1"/>
  <c r="H25" i="12"/>
  <c r="H25" i="93" s="1"/>
  <c r="H24" i="12"/>
  <c r="H24" i="93" s="1"/>
  <c r="H23" i="12"/>
  <c r="H23" i="93" s="1"/>
  <c r="H22" i="12"/>
  <c r="H22" i="93" s="1"/>
  <c r="H21" i="12"/>
  <c r="H21" i="93" s="1"/>
  <c r="H20" i="12"/>
  <c r="H20" i="93" s="1"/>
  <c r="H19" i="12"/>
  <c r="H19" i="93" s="1"/>
  <c r="H18" i="12"/>
  <c r="H18" i="93" s="1"/>
  <c r="H17" i="12"/>
  <c r="H17" i="93" s="1"/>
  <c r="H16" i="12"/>
  <c r="H16" i="93" s="1"/>
  <c r="H15" i="12"/>
  <c r="H14" i="12"/>
  <c r="M14" i="12" s="1"/>
  <c r="H40" i="13"/>
  <c r="H38" i="13"/>
  <c r="H37" i="13"/>
  <c r="H36" i="13"/>
  <c r="H35" i="13"/>
  <c r="H35" i="107" s="1"/>
  <c r="H34" i="13"/>
  <c r="M34" i="13" s="1"/>
  <c r="H33" i="13"/>
  <c r="H32" i="13"/>
  <c r="H31" i="13"/>
  <c r="H26" i="13"/>
  <c r="H25" i="13"/>
  <c r="H24" i="13"/>
  <c r="H23" i="13"/>
  <c r="H22" i="13"/>
  <c r="H21" i="13"/>
  <c r="H20" i="13"/>
  <c r="H19" i="13"/>
  <c r="H18" i="13"/>
  <c r="H17" i="13"/>
  <c r="H16" i="13"/>
  <c r="H15" i="13"/>
  <c r="H14" i="13"/>
  <c r="M14" i="13" s="1"/>
  <c r="H25" i="4"/>
  <c r="H24" i="4"/>
  <c r="H20" i="4"/>
  <c r="H19" i="4"/>
  <c r="H18" i="4"/>
  <c r="H17" i="4"/>
  <c r="H16" i="4"/>
  <c r="H15" i="4"/>
  <c r="M15" i="4" s="1"/>
  <c r="M15" i="98" s="1"/>
  <c r="H14" i="4"/>
  <c r="M14" i="4" s="1"/>
  <c r="L15" i="37"/>
  <c r="N15" i="37"/>
  <c r="O15" i="37"/>
  <c r="L16" i="37"/>
  <c r="N16" i="37"/>
  <c r="O16" i="37"/>
  <c r="L17" i="37"/>
  <c r="N17" i="37"/>
  <c r="O17" i="37"/>
  <c r="L18" i="37"/>
  <c r="N18" i="37"/>
  <c r="O18" i="37"/>
  <c r="L19" i="37"/>
  <c r="N19" i="37"/>
  <c r="O19" i="37"/>
  <c r="L20" i="37"/>
  <c r="N20" i="37"/>
  <c r="O20" i="37"/>
  <c r="L21" i="37"/>
  <c r="N21" i="37"/>
  <c r="O21" i="37"/>
  <c r="L22" i="37"/>
  <c r="N22" i="37"/>
  <c r="O22" i="37"/>
  <c r="L23" i="37"/>
  <c r="N23" i="37"/>
  <c r="O23" i="37"/>
  <c r="L24" i="37"/>
  <c r="N24" i="37"/>
  <c r="O24" i="37"/>
  <c r="O14" i="37"/>
  <c r="N14" i="37"/>
  <c r="L14" i="37"/>
  <c r="L25" i="37" s="1"/>
  <c r="H16" i="37"/>
  <c r="M16" i="37" s="1"/>
  <c r="H17" i="37"/>
  <c r="M17" i="37" s="1"/>
  <c r="H18" i="37"/>
  <c r="M18" i="37" s="1"/>
  <c r="H19" i="37"/>
  <c r="M19" i="37" s="1"/>
  <c r="H20" i="37"/>
  <c r="M20" i="37" s="1"/>
  <c r="H21" i="37"/>
  <c r="M21" i="37" s="1"/>
  <c r="H22" i="37"/>
  <c r="M22" i="37" s="1"/>
  <c r="H23" i="37"/>
  <c r="M23" i="37" s="1"/>
  <c r="H24" i="37"/>
  <c r="M24" i="37" s="1"/>
  <c r="H15" i="37"/>
  <c r="M15" i="37" s="1"/>
  <c r="H14" i="37"/>
  <c r="M14" i="37" s="1"/>
  <c r="N19" i="105" l="1"/>
  <c r="N19" i="95"/>
  <c r="O20" i="105"/>
  <c r="O20" i="95"/>
  <c r="N23" i="105"/>
  <c r="N23" i="95"/>
  <c r="N18" i="105"/>
  <c r="N18" i="95"/>
  <c r="O19" i="105"/>
  <c r="O19" i="95"/>
  <c r="N22" i="105"/>
  <c r="N22" i="95"/>
  <c r="O23" i="105"/>
  <c r="O23" i="95"/>
  <c r="N17" i="105"/>
  <c r="N17" i="95"/>
  <c r="O18" i="105"/>
  <c r="O18" i="95"/>
  <c r="N21" i="105"/>
  <c r="N21" i="95"/>
  <c r="O22" i="105"/>
  <c r="O22" i="95"/>
  <c r="O17" i="105"/>
  <c r="O17" i="95"/>
  <c r="N20" i="105"/>
  <c r="N20" i="95"/>
  <c r="O21" i="105"/>
  <c r="O21" i="95"/>
  <c r="M22" i="11"/>
  <c r="H22" i="95"/>
  <c r="L19" i="105"/>
  <c r="L19" i="95"/>
  <c r="L23" i="105"/>
  <c r="L23" i="95"/>
  <c r="M19" i="11"/>
  <c r="H19" i="95"/>
  <c r="M23" i="11"/>
  <c r="H23" i="95"/>
  <c r="L18" i="105"/>
  <c r="L18" i="95"/>
  <c r="L22" i="105"/>
  <c r="L22" i="95"/>
  <c r="M15" i="11"/>
  <c r="M15" i="95" s="1"/>
  <c r="H15" i="95"/>
  <c r="M20" i="11"/>
  <c r="H20" i="95"/>
  <c r="L17" i="105"/>
  <c r="L17" i="95"/>
  <c r="L21" i="105"/>
  <c r="L21" i="95"/>
  <c r="M17" i="11"/>
  <c r="H17" i="95"/>
  <c r="M21" i="11"/>
  <c r="H21" i="95"/>
  <c r="L20" i="105"/>
  <c r="L20" i="95"/>
  <c r="M18" i="11"/>
  <c r="H18" i="95"/>
  <c r="N15" i="99"/>
  <c r="N73" i="41"/>
  <c r="O16" i="99"/>
  <c r="O29" i="99" s="1"/>
  <c r="H17" i="117" s="1"/>
  <c r="H22" i="2" s="1"/>
  <c r="O74" i="41"/>
  <c r="O15" i="99"/>
  <c r="O73" i="41"/>
  <c r="N16" i="99"/>
  <c r="N29" i="99" s="1"/>
  <c r="G17" i="117" s="1"/>
  <c r="G22" i="2" s="1"/>
  <c r="N74" i="41"/>
  <c r="L16" i="99"/>
  <c r="L74" i="41"/>
  <c r="L15" i="99"/>
  <c r="L73" i="41"/>
  <c r="M24" i="4"/>
  <c r="M24" i="39" s="1"/>
  <c r="H24" i="39"/>
  <c r="M26" i="4"/>
  <c r="M18" i="4"/>
  <c r="M18" i="39" s="1"/>
  <c r="H18" i="39"/>
  <c r="M25" i="4"/>
  <c r="M25" i="39" s="1"/>
  <c r="H25" i="39"/>
  <c r="M19" i="4"/>
  <c r="M19" i="39" s="1"/>
  <c r="H19" i="39"/>
  <c r="M16" i="4"/>
  <c r="M16" i="39" s="1"/>
  <c r="H16" i="39"/>
  <c r="M20" i="4"/>
  <c r="M20" i="39" s="1"/>
  <c r="H20" i="39"/>
  <c r="M17" i="4"/>
  <c r="M17" i="39" s="1"/>
  <c r="H17" i="39"/>
  <c r="M15" i="5"/>
  <c r="H15" i="41"/>
  <c r="L14" i="98"/>
  <c r="L26" i="4"/>
  <c r="K17" i="13"/>
  <c r="K17" i="107" s="1"/>
  <c r="M17" i="13"/>
  <c r="H17" i="107"/>
  <c r="M18" i="13"/>
  <c r="H18" i="107"/>
  <c r="K18" i="13"/>
  <c r="K18" i="107" s="1"/>
  <c r="K19" i="13"/>
  <c r="K19" i="107" s="1"/>
  <c r="M19" i="13"/>
  <c r="H19" i="107"/>
  <c r="N14" i="98"/>
  <c r="N26" i="4"/>
  <c r="O14" i="98"/>
  <c r="O26" i="4"/>
  <c r="M25" i="37"/>
  <c r="N25" i="37"/>
  <c r="K21" i="13"/>
  <c r="K21" i="107" s="1"/>
  <c r="M21" i="13"/>
  <c r="H21" i="107"/>
  <c r="H37" i="107"/>
  <c r="K37" i="13"/>
  <c r="K37" i="107" s="1"/>
  <c r="M37" i="13"/>
  <c r="O25" i="37"/>
  <c r="H22" i="107"/>
  <c r="K22" i="13"/>
  <c r="K22" i="107" s="1"/>
  <c r="M22" i="13"/>
  <c r="M38" i="13"/>
  <c r="H38" i="107"/>
  <c r="K38" i="13"/>
  <c r="K38" i="107" s="1"/>
  <c r="H20" i="107"/>
  <c r="M20" i="13"/>
  <c r="K20" i="13"/>
  <c r="K20" i="107" s="1"/>
  <c r="K25" i="13"/>
  <c r="K25" i="107" s="1"/>
  <c r="M25" i="13"/>
  <c r="H25" i="107"/>
  <c r="K23" i="13"/>
  <c r="K23" i="107" s="1"/>
  <c r="M23" i="13"/>
  <c r="H23" i="107"/>
  <c r="H40" i="107"/>
  <c r="K40" i="13"/>
  <c r="K40" i="107" s="1"/>
  <c r="M40" i="13"/>
  <c r="K26" i="13"/>
  <c r="K26" i="107" s="1"/>
  <c r="M26" i="13"/>
  <c r="H26" i="107"/>
  <c r="K36" i="13"/>
  <c r="K36" i="107" s="1"/>
  <c r="M36" i="13"/>
  <c r="H36" i="107"/>
  <c r="H24" i="107"/>
  <c r="K24" i="13"/>
  <c r="K24" i="107" s="1"/>
  <c r="M24" i="13"/>
  <c r="H31" i="107"/>
  <c r="K31" i="13"/>
  <c r="K31" i="107" s="1"/>
  <c r="M31" i="13"/>
  <c r="L21" i="50"/>
  <c r="K33" i="13"/>
  <c r="K33" i="107" s="1"/>
  <c r="H33" i="107"/>
  <c r="M33" i="13"/>
  <c r="K16" i="13"/>
  <c r="K16" i="107" s="1"/>
  <c r="M16" i="13"/>
  <c r="H16" i="107"/>
  <c r="H32" i="107"/>
  <c r="K32" i="13"/>
  <c r="K32" i="107" s="1"/>
  <c r="M32" i="13"/>
  <c r="N37" i="10"/>
  <c r="M21" i="50"/>
  <c r="O15" i="107"/>
  <c r="O41" i="13"/>
  <c r="N15" i="107"/>
  <c r="N41" i="13"/>
  <c r="L15" i="107"/>
  <c r="L41" i="13"/>
  <c r="L24" i="11"/>
  <c r="N24" i="11"/>
  <c r="O24" i="11"/>
  <c r="M24" i="11"/>
  <c r="L37" i="10"/>
  <c r="N21" i="50"/>
  <c r="N30" i="7"/>
  <c r="O30" i="7"/>
  <c r="M30" i="7"/>
  <c r="L15" i="6"/>
  <c r="L32" i="44"/>
  <c r="N15" i="6"/>
  <c r="N32" i="44"/>
  <c r="O15" i="6"/>
  <c r="O32" i="44"/>
  <c r="M15" i="41"/>
  <c r="N15" i="41"/>
  <c r="O15" i="41"/>
  <c r="L15" i="41"/>
  <c r="O37" i="10"/>
  <c r="A16" i="102"/>
  <c r="A17" i="102"/>
  <c r="A18" i="102"/>
  <c r="A19" i="102"/>
  <c r="M35" i="13"/>
  <c r="M35" i="107" s="1"/>
  <c r="M15" i="13"/>
  <c r="H15" i="107"/>
  <c r="M15" i="12"/>
  <c r="H15" i="93"/>
  <c r="M16" i="12"/>
  <c r="M16" i="93" s="1"/>
  <c r="M17" i="10"/>
  <c r="M17" i="51" s="1"/>
  <c r="M22" i="44"/>
  <c r="M22" i="6" s="1"/>
  <c r="M28" i="44"/>
  <c r="M28" i="6" s="1"/>
  <c r="M29" i="44"/>
  <c r="M29" i="6" s="1"/>
  <c r="M31" i="44"/>
  <c r="M31" i="6" s="1"/>
  <c r="M15" i="44"/>
  <c r="H15" i="6"/>
  <c r="M16" i="44"/>
  <c r="M16" i="6" s="1"/>
  <c r="M17" i="44"/>
  <c r="M17" i="6" s="1"/>
  <c r="M18" i="44"/>
  <c r="M18" i="6" s="1"/>
  <c r="M20" i="44"/>
  <c r="M20" i="6" s="1"/>
  <c r="M96" i="5"/>
  <c r="M96" i="41" s="1"/>
  <c r="M35" i="5"/>
  <c r="M35" i="41" s="1"/>
  <c r="M47" i="5"/>
  <c r="M47" i="41" s="1"/>
  <c r="M59" i="5"/>
  <c r="M59" i="41" s="1"/>
  <c r="M72" i="5"/>
  <c r="M14" i="99" s="1"/>
  <c r="M83" i="5"/>
  <c r="M25" i="99" s="1"/>
  <c r="M99" i="5"/>
  <c r="M99" i="41" s="1"/>
  <c r="M82" i="5"/>
  <c r="M24" i="99" s="1"/>
  <c r="M36" i="5"/>
  <c r="M36" i="41" s="1"/>
  <c r="M61" i="5"/>
  <c r="M61" i="41" s="1"/>
  <c r="M25" i="5"/>
  <c r="M25" i="41" s="1"/>
  <c r="M50" i="5"/>
  <c r="M50" i="41" s="1"/>
  <c r="M88" i="5"/>
  <c r="M88" i="41" s="1"/>
  <c r="M100" i="5"/>
  <c r="M100" i="41" s="1"/>
  <c r="M48" i="5"/>
  <c r="M48" i="41" s="1"/>
  <c r="M24" i="5"/>
  <c r="M24" i="41" s="1"/>
  <c r="M63" i="5"/>
  <c r="M63" i="41" s="1"/>
  <c r="M58" i="5"/>
  <c r="M58" i="41" s="1"/>
  <c r="M74" i="5"/>
  <c r="M51" i="5"/>
  <c r="M51" i="41" s="1"/>
  <c r="M89" i="5"/>
  <c r="M89" i="41" s="1"/>
  <c r="M40" i="5"/>
  <c r="M40" i="41" s="1"/>
  <c r="M52" i="5"/>
  <c r="M52" i="41" s="1"/>
  <c r="M64" i="5"/>
  <c r="M64" i="41" s="1"/>
  <c r="M76" i="5"/>
  <c r="M18" i="99" s="1"/>
  <c r="M90" i="5"/>
  <c r="M90" i="41" s="1"/>
  <c r="M102" i="5"/>
  <c r="M102" i="41" s="1"/>
  <c r="M49" i="5"/>
  <c r="M49" i="41" s="1"/>
  <c r="M101" i="5"/>
  <c r="M101" i="41" s="1"/>
  <c r="M28" i="5"/>
  <c r="M28" i="41" s="1"/>
  <c r="M53" i="5"/>
  <c r="M53" i="41" s="1"/>
  <c r="M65" i="5"/>
  <c r="M65" i="41" s="1"/>
  <c r="M77" i="5"/>
  <c r="M19" i="99" s="1"/>
  <c r="M91" i="5"/>
  <c r="M91" i="41" s="1"/>
  <c r="M103" i="5"/>
  <c r="M103" i="41" s="1"/>
  <c r="M16" i="5"/>
  <c r="M16" i="41" s="1"/>
  <c r="M54" i="5"/>
  <c r="M54" i="41" s="1"/>
  <c r="M66" i="5"/>
  <c r="M66" i="41" s="1"/>
  <c r="M78" i="5"/>
  <c r="M20" i="99" s="1"/>
  <c r="M92" i="5"/>
  <c r="M92" i="41" s="1"/>
  <c r="M17" i="5"/>
  <c r="M17" i="41" s="1"/>
  <c r="M23" i="5"/>
  <c r="M23" i="41" s="1"/>
  <c r="M79" i="5"/>
  <c r="M21" i="99" s="1"/>
  <c r="M68" i="5"/>
  <c r="M68" i="41" s="1"/>
  <c r="M94" i="5"/>
  <c r="M94" i="41" s="1"/>
  <c r="M46" i="5"/>
  <c r="M46" i="41" s="1"/>
  <c r="M98" i="5"/>
  <c r="M98" i="41" s="1"/>
  <c r="M55" i="5"/>
  <c r="M55" i="41" s="1"/>
  <c r="M93" i="5"/>
  <c r="M93" i="41" s="1"/>
  <c r="M18" i="5"/>
  <c r="M18" i="41" s="1"/>
  <c r="M56" i="5"/>
  <c r="M56" i="41" s="1"/>
  <c r="M80" i="5"/>
  <c r="M22" i="99" s="1"/>
  <c r="M45" i="5"/>
  <c r="M45" i="41" s="1"/>
  <c r="M69" i="5"/>
  <c r="M69" i="41" s="1"/>
  <c r="M95" i="5"/>
  <c r="M95" i="41" s="1"/>
  <c r="A14" i="107"/>
  <c r="A15" i="102"/>
  <c r="K34" i="12"/>
  <c r="K34" i="93" s="1"/>
  <c r="M34" i="12"/>
  <c r="M34" i="93" s="1"/>
  <c r="K23" i="12"/>
  <c r="K23" i="93" s="1"/>
  <c r="M23" i="12"/>
  <c r="M23" i="93" s="1"/>
  <c r="K24" i="12"/>
  <c r="K24" i="93" s="1"/>
  <c r="M24" i="12"/>
  <c r="M24" i="93" s="1"/>
  <c r="K25" i="12"/>
  <c r="K25" i="93" s="1"/>
  <c r="M25" i="12"/>
  <c r="M25" i="93" s="1"/>
  <c r="M26" i="12"/>
  <c r="M26" i="93" s="1"/>
  <c r="K26" i="12"/>
  <c r="K26" i="93" s="1"/>
  <c r="M27" i="12"/>
  <c r="M27" i="93" s="1"/>
  <c r="K27" i="12"/>
  <c r="K27" i="93" s="1"/>
  <c r="K28" i="12"/>
  <c r="K28" i="93" s="1"/>
  <c r="M28" i="12"/>
  <c r="M28" i="93" s="1"/>
  <c r="K17" i="12"/>
  <c r="K17" i="93" s="1"/>
  <c r="M17" i="12"/>
  <c r="M17" i="93" s="1"/>
  <c r="M29" i="12"/>
  <c r="M29" i="93" s="1"/>
  <c r="K29" i="12"/>
  <c r="K29" i="93" s="1"/>
  <c r="K22" i="12"/>
  <c r="K22" i="93" s="1"/>
  <c r="M22" i="12"/>
  <c r="M22" i="93" s="1"/>
  <c r="M30" i="12"/>
  <c r="M30" i="93" s="1"/>
  <c r="K30" i="12"/>
  <c r="K30" i="93" s="1"/>
  <c r="K31" i="12"/>
  <c r="K31" i="93" s="1"/>
  <c r="M31" i="12"/>
  <c r="M31" i="93" s="1"/>
  <c r="M18" i="12"/>
  <c r="M18" i="93" s="1"/>
  <c r="K18" i="12"/>
  <c r="K18" i="93" s="1"/>
  <c r="K19" i="12"/>
  <c r="K19" i="93" s="1"/>
  <c r="M19" i="12"/>
  <c r="M19" i="93" s="1"/>
  <c r="K20" i="12"/>
  <c r="K20" i="93" s="1"/>
  <c r="M20" i="12"/>
  <c r="M20" i="93" s="1"/>
  <c r="M32" i="12"/>
  <c r="M32" i="93" s="1"/>
  <c r="K32" i="12"/>
  <c r="K32" i="93" s="1"/>
  <c r="M21" i="12"/>
  <c r="M21" i="93" s="1"/>
  <c r="K21" i="12"/>
  <c r="K21" i="93" s="1"/>
  <c r="M33" i="12"/>
  <c r="M33" i="93" s="1"/>
  <c r="K33" i="12"/>
  <c r="K33" i="93" s="1"/>
  <c r="N15" i="105"/>
  <c r="N24" i="105" s="1"/>
  <c r="G23" i="117" s="1"/>
  <c r="G40" i="2" s="1"/>
  <c r="O15" i="105"/>
  <c r="O24" i="105" s="1"/>
  <c r="H23" i="117" s="1"/>
  <c r="H40" i="2" s="1"/>
  <c r="L15" i="105"/>
  <c r="L24" i="105" s="1"/>
  <c r="I23" i="117" s="1"/>
  <c r="I40" i="2" s="1"/>
  <c r="K27" i="44"/>
  <c r="M27" i="44"/>
  <c r="P27" i="44" s="1"/>
  <c r="L60" i="5"/>
  <c r="L60" i="41" s="1"/>
  <c r="N60" i="5"/>
  <c r="N60" i="41" s="1"/>
  <c r="M33" i="5"/>
  <c r="M33" i="41" s="1"/>
  <c r="M60" i="5"/>
  <c r="M60" i="41" s="1"/>
  <c r="L15" i="98"/>
  <c r="L23" i="98" s="1"/>
  <c r="I16" i="117" s="1"/>
  <c r="I19" i="2" s="1"/>
  <c r="N15" i="98"/>
  <c r="N23" i="98" s="1"/>
  <c r="G16" i="117" s="1"/>
  <c r="G19" i="2" s="1"/>
  <c r="O15" i="98"/>
  <c r="O23" i="98" s="1"/>
  <c r="H16" i="117" s="1"/>
  <c r="H19" i="2" s="1"/>
  <c r="N41" i="107"/>
  <c r="G25" i="117" s="1"/>
  <c r="G46" i="2" s="1"/>
  <c r="L15" i="103"/>
  <c r="L18" i="103" s="1"/>
  <c r="I21" i="117" s="1"/>
  <c r="I34" i="2" s="1"/>
  <c r="N15" i="103"/>
  <c r="N18" i="103" s="1"/>
  <c r="G21" i="117" s="1"/>
  <c r="G34" i="2" s="1"/>
  <c r="O15" i="103"/>
  <c r="O18" i="103" s="1"/>
  <c r="H21" i="117" s="1"/>
  <c r="H34" i="2" s="1"/>
  <c r="M15" i="105"/>
  <c r="M15" i="103"/>
  <c r="M18" i="103" s="1"/>
  <c r="F21" i="117" s="1"/>
  <c r="F34" i="2" s="1"/>
  <c r="M14" i="98"/>
  <c r="M23" i="98" s="1"/>
  <c r="F16" i="117" s="1"/>
  <c r="F19" i="2" s="1"/>
  <c r="H15" i="105"/>
  <c r="M73" i="5"/>
  <c r="M62" i="5"/>
  <c r="M62" i="41" s="1"/>
  <c r="L62" i="5"/>
  <c r="L62" i="41" s="1"/>
  <c r="N62" i="5"/>
  <c r="N62" i="41" s="1"/>
  <c r="M84" i="5"/>
  <c r="M26" i="99" s="1"/>
  <c r="M81" i="5"/>
  <c r="M23" i="99" s="1"/>
  <c r="H14" i="98"/>
  <c r="H15" i="98"/>
  <c r="O43" i="5"/>
  <c r="O43" i="41" s="1"/>
  <c r="N43" i="5"/>
  <c r="N43" i="41" s="1"/>
  <c r="M43" i="5"/>
  <c r="M43" i="41" s="1"/>
  <c r="L43" i="5"/>
  <c r="L43" i="41" s="1"/>
  <c r="O39" i="5"/>
  <c r="O39" i="41" s="1"/>
  <c r="N39" i="5"/>
  <c r="N39" i="41" s="1"/>
  <c r="M39" i="5"/>
  <c r="M39" i="41" s="1"/>
  <c r="L39" i="5"/>
  <c r="L39" i="41" s="1"/>
  <c r="L33" i="5"/>
  <c r="L33" i="41" s="1"/>
  <c r="N33" i="5"/>
  <c r="N33" i="41" s="1"/>
  <c r="O22" i="5"/>
  <c r="O22" i="41" s="1"/>
  <c r="N22" i="5"/>
  <c r="N22" i="41" s="1"/>
  <c r="M22" i="5"/>
  <c r="M22" i="41" s="1"/>
  <c r="L22" i="5"/>
  <c r="L22" i="41" s="1"/>
  <c r="O27" i="5"/>
  <c r="O27" i="41" s="1"/>
  <c r="N27" i="5"/>
  <c r="N27" i="41" s="1"/>
  <c r="M27" i="5"/>
  <c r="M27" i="41" s="1"/>
  <c r="L27" i="5"/>
  <c r="L27" i="41" s="1"/>
  <c r="C37" i="99"/>
  <c r="C34" i="106"/>
  <c r="C23" i="102"/>
  <c r="C33" i="97"/>
  <c r="C32" i="105"/>
  <c r="C33" i="101"/>
  <c r="C25" i="104"/>
  <c r="C32" i="100"/>
  <c r="C26" i="103"/>
  <c r="C26" i="98"/>
  <c r="C28" i="102"/>
  <c r="C38" i="101"/>
  <c r="C37" i="100"/>
  <c r="C31" i="98"/>
  <c r="C44" i="107"/>
  <c r="C32" i="99"/>
  <c r="C29" i="106"/>
  <c r="C28" i="97"/>
  <c r="C27" i="105"/>
  <c r="C20" i="104"/>
  <c r="A21" i="101"/>
  <c r="A18" i="100"/>
  <c r="A25" i="101"/>
  <c r="A22" i="106"/>
  <c r="A21" i="98"/>
  <c r="A18" i="101"/>
  <c r="A24" i="101"/>
  <c r="A29" i="101"/>
  <c r="A20" i="100"/>
  <c r="A28" i="101"/>
  <c r="A14" i="104"/>
  <c r="A18" i="98"/>
  <c r="A22" i="100"/>
  <c r="A14" i="100"/>
  <c r="O25" i="97"/>
  <c r="H15" i="117" s="1"/>
  <c r="H16" i="2" s="1"/>
  <c r="A17" i="98"/>
  <c r="A22" i="98"/>
  <c r="A19" i="98"/>
  <c r="A20" i="98"/>
  <c r="A15" i="100"/>
  <c r="A23" i="100"/>
  <c r="A21" i="100"/>
  <c r="A27" i="100"/>
  <c r="A17" i="100"/>
  <c r="A19" i="100"/>
  <c r="A28" i="100"/>
  <c r="N29" i="100"/>
  <c r="G18" i="117" s="1"/>
  <c r="G25" i="2" s="1"/>
  <c r="A24" i="100"/>
  <c r="A26" i="100"/>
  <c r="A16" i="100"/>
  <c r="A25" i="100"/>
  <c r="A19" i="101"/>
  <c r="A16" i="101"/>
  <c r="A27" i="101"/>
  <c r="A26" i="101"/>
  <c r="P30" i="101"/>
  <c r="A23" i="101"/>
  <c r="A20" i="101"/>
  <c r="A22" i="101"/>
  <c r="L20" i="102"/>
  <c r="I20" i="117" s="1"/>
  <c r="I31" i="2" s="1"/>
  <c r="M20" i="102"/>
  <c r="F20" i="117" s="1"/>
  <c r="F31" i="2" s="1"/>
  <c r="N20" i="102"/>
  <c r="G20" i="117" s="1"/>
  <c r="G31" i="2" s="1"/>
  <c r="O20" i="102"/>
  <c r="H20" i="117" s="1"/>
  <c r="H31" i="2" s="1"/>
  <c r="A14" i="103"/>
  <c r="P17" i="104"/>
  <c r="A16" i="104"/>
  <c r="A25" i="106"/>
  <c r="A23" i="106"/>
  <c r="A15" i="106"/>
  <c r="A20" i="106"/>
  <c r="A16" i="106"/>
  <c r="A24" i="106"/>
  <c r="A19" i="106"/>
  <c r="A21" i="106"/>
  <c r="A18" i="106"/>
  <c r="L25" i="97"/>
  <c r="I15" i="117" s="1"/>
  <c r="I16" i="2" s="1"/>
  <c r="M25" i="97"/>
  <c r="F15" i="117" s="1"/>
  <c r="F16" i="2" s="1"/>
  <c r="N25" i="97"/>
  <c r="G15" i="117" s="1"/>
  <c r="G16" i="2" s="1"/>
  <c r="A14" i="97"/>
  <c r="M29" i="100"/>
  <c r="F18" i="117" s="1"/>
  <c r="F25" i="2" s="1"/>
  <c r="O29" i="100"/>
  <c r="H18" i="117" s="1"/>
  <c r="H25" i="2" s="1"/>
  <c r="P29" i="100"/>
  <c r="L29" i="99"/>
  <c r="I17" i="117" s="1"/>
  <c r="I22" i="2" s="1"/>
  <c r="L29" i="100"/>
  <c r="I18" i="117" s="1"/>
  <c r="I25" i="2" s="1"/>
  <c r="L30" i="101"/>
  <c r="I19" i="117" s="1"/>
  <c r="I28" i="2" s="1"/>
  <c r="M30" i="101"/>
  <c r="F19" i="117" s="1"/>
  <c r="F28" i="2" s="1"/>
  <c r="N30" i="101"/>
  <c r="G19" i="117" s="1"/>
  <c r="G28" i="2" s="1"/>
  <c r="O30" i="101"/>
  <c r="H19" i="117" s="1"/>
  <c r="H28" i="2" s="1"/>
  <c r="A14" i="101"/>
  <c r="A14" i="102"/>
  <c r="L17" i="104"/>
  <c r="I22" i="117" s="1"/>
  <c r="I37" i="2" s="1"/>
  <c r="M17" i="104"/>
  <c r="F22" i="117" s="1"/>
  <c r="F37" i="2" s="1"/>
  <c r="N17" i="104"/>
  <c r="G22" i="117" s="1"/>
  <c r="G37" i="2" s="1"/>
  <c r="O17" i="104"/>
  <c r="H22" i="117" s="1"/>
  <c r="H37" i="2" s="1"/>
  <c r="L26" i="106"/>
  <c r="I24" i="117" s="1"/>
  <c r="I43" i="2" s="1"/>
  <c r="O41" i="107"/>
  <c r="H25" i="117" s="1"/>
  <c r="H46" i="2" s="1"/>
  <c r="M26" i="106"/>
  <c r="F24" i="117" s="1"/>
  <c r="F43" i="2" s="1"/>
  <c r="A14" i="105"/>
  <c r="N26" i="106"/>
  <c r="G24" i="117" s="1"/>
  <c r="G43" i="2" s="1"/>
  <c r="O26" i="106"/>
  <c r="H24" i="117" s="1"/>
  <c r="H43" i="2" s="1"/>
  <c r="P26" i="106"/>
  <c r="A14" i="106"/>
  <c r="L41" i="107"/>
  <c r="I25" i="117" s="1"/>
  <c r="I46" i="2" s="1"/>
  <c r="M17" i="105" l="1"/>
  <c r="M17" i="95"/>
  <c r="M19" i="105"/>
  <c r="M24" i="105" s="1"/>
  <c r="F23" i="117" s="1"/>
  <c r="F40" i="2" s="1"/>
  <c r="M19" i="95"/>
  <c r="M18" i="105"/>
  <c r="M18" i="95"/>
  <c r="M21" i="105"/>
  <c r="M21" i="95"/>
  <c r="M20" i="105"/>
  <c r="M20" i="95"/>
  <c r="M23" i="105"/>
  <c r="M23" i="95"/>
  <c r="M22" i="105"/>
  <c r="M22" i="95"/>
  <c r="M16" i="99"/>
  <c r="M29" i="99" s="1"/>
  <c r="F17" i="117" s="1"/>
  <c r="F22" i="2" s="1"/>
  <c r="M74" i="41"/>
  <c r="M15" i="99"/>
  <c r="M73" i="41"/>
  <c r="M26" i="107"/>
  <c r="P26" i="13"/>
  <c r="P26" i="107" s="1"/>
  <c r="M20" i="107"/>
  <c r="P20" i="13"/>
  <c r="P20" i="107" s="1"/>
  <c r="M33" i="107"/>
  <c r="P33" i="13"/>
  <c r="P33" i="107" s="1"/>
  <c r="M21" i="107"/>
  <c r="P21" i="13"/>
  <c r="P21" i="107" s="1"/>
  <c r="M31" i="107"/>
  <c r="P31" i="13"/>
  <c r="P31" i="107" s="1"/>
  <c r="M40" i="107"/>
  <c r="P40" i="13"/>
  <c r="P40" i="107" s="1"/>
  <c r="M18" i="107"/>
  <c r="P18" i="13"/>
  <c r="P18" i="107" s="1"/>
  <c r="M32" i="107"/>
  <c r="P32" i="13"/>
  <c r="P32" i="107" s="1"/>
  <c r="M38" i="107"/>
  <c r="P38" i="13"/>
  <c r="P38" i="107" s="1"/>
  <c r="M17" i="107"/>
  <c r="P17" i="13"/>
  <c r="P17" i="107" s="1"/>
  <c r="M19" i="107"/>
  <c r="P19" i="13"/>
  <c r="P19" i="107" s="1"/>
  <c r="M24" i="107"/>
  <c r="P24" i="13"/>
  <c r="P24" i="107" s="1"/>
  <c r="M22" i="107"/>
  <c r="P22" i="13"/>
  <c r="P22" i="107" s="1"/>
  <c r="M23" i="107"/>
  <c r="P23" i="13"/>
  <c r="P23" i="107" s="1"/>
  <c r="M16" i="107"/>
  <c r="P16" i="13"/>
  <c r="P16" i="107" s="1"/>
  <c r="M36" i="107"/>
  <c r="P36" i="13"/>
  <c r="P36" i="107" s="1"/>
  <c r="M25" i="107"/>
  <c r="P25" i="13"/>
  <c r="P25" i="107" s="1"/>
  <c r="M37" i="107"/>
  <c r="P37" i="13"/>
  <c r="P37" i="107" s="1"/>
  <c r="M15" i="107"/>
  <c r="M41" i="107" s="1"/>
  <c r="F25" i="117" s="1"/>
  <c r="F46" i="2" s="1"/>
  <c r="M41" i="13"/>
  <c r="M67" i="12"/>
  <c r="M15" i="6"/>
  <c r="M32" i="44"/>
  <c r="M37" i="10"/>
  <c r="P20" i="12"/>
  <c r="P20" i="93" s="1"/>
  <c r="P24" i="12"/>
  <c r="P24" i="93" s="1"/>
  <c r="P29" i="12"/>
  <c r="P29" i="93" s="1"/>
  <c r="P19" i="12"/>
  <c r="P19" i="93" s="1"/>
  <c r="P17" i="12"/>
  <c r="P17" i="93" s="1"/>
  <c r="P23" i="12"/>
  <c r="P23" i="93" s="1"/>
  <c r="P28" i="12"/>
  <c r="P28" i="93" s="1"/>
  <c r="P34" i="12"/>
  <c r="P34" i="93" s="1"/>
  <c r="P18" i="12"/>
  <c r="P18" i="93" s="1"/>
  <c r="P31" i="12"/>
  <c r="P31" i="93" s="1"/>
  <c r="P33" i="12"/>
  <c r="P33" i="93" s="1"/>
  <c r="P27" i="12"/>
  <c r="P27" i="93" s="1"/>
  <c r="P32" i="12"/>
  <c r="P32" i="93" s="1"/>
  <c r="P16" i="12"/>
  <c r="P16" i="93" s="1"/>
  <c r="P21" i="12"/>
  <c r="P21" i="93" s="1"/>
  <c r="P30" i="12"/>
  <c r="P30" i="93" s="1"/>
  <c r="P26" i="12"/>
  <c r="P26" i="93" s="1"/>
  <c r="P22" i="12"/>
  <c r="P22" i="93" s="1"/>
  <c r="P25" i="12"/>
  <c r="P25" i="93" s="1"/>
  <c r="P15" i="12"/>
  <c r="P67" i="12" s="1"/>
  <c r="M15" i="93"/>
  <c r="O33" i="5"/>
  <c r="O33" i="41" s="1"/>
  <c r="O21" i="5"/>
  <c r="O21" i="41" s="1"/>
  <c r="N21" i="5"/>
  <c r="N21" i="41" s="1"/>
  <c r="L21" i="5"/>
  <c r="L21" i="41" s="1"/>
  <c r="M21" i="5"/>
  <c r="M21" i="41" s="1"/>
  <c r="O41" i="5"/>
  <c r="O41" i="41" s="1"/>
  <c r="N41" i="5"/>
  <c r="N41" i="41" s="1"/>
  <c r="M41" i="5"/>
  <c r="M41" i="41" s="1"/>
  <c r="L41" i="5"/>
  <c r="L41" i="41" s="1"/>
  <c r="O38" i="5"/>
  <c r="O38" i="41" s="1"/>
  <c r="N38" i="5"/>
  <c r="N38" i="41" s="1"/>
  <c r="M38" i="5"/>
  <c r="M38" i="41" s="1"/>
  <c r="L38" i="5"/>
  <c r="L38" i="41" s="1"/>
  <c r="O42" i="5"/>
  <c r="O42" i="41" s="1"/>
  <c r="N42" i="5"/>
  <c r="N42" i="41" s="1"/>
  <c r="M42" i="5"/>
  <c r="M42" i="41" s="1"/>
  <c r="L42" i="5"/>
  <c r="L42" i="41" s="1"/>
  <c r="O26" i="5"/>
  <c r="O26" i="41" s="1"/>
  <c r="N26" i="5"/>
  <c r="N26" i="41" s="1"/>
  <c r="M26" i="5"/>
  <c r="M26" i="41" s="1"/>
  <c r="L26" i="5"/>
  <c r="L26" i="41" s="1"/>
  <c r="O29" i="5"/>
  <c r="O29" i="41" s="1"/>
  <c r="N29" i="5"/>
  <c r="N29" i="41" s="1"/>
  <c r="M29" i="5"/>
  <c r="M29" i="41" s="1"/>
  <c r="L29" i="5"/>
  <c r="L29" i="41" s="1"/>
  <c r="N9" i="104"/>
  <c r="E22" i="117"/>
  <c r="G26" i="117"/>
  <c r="H26" i="117"/>
  <c r="N9" i="101"/>
  <c r="E19" i="117"/>
  <c r="N9" i="100"/>
  <c r="E18" i="117"/>
  <c r="I26" i="117"/>
  <c r="D11" i="117" s="1"/>
  <c r="N9" i="106"/>
  <c r="E24" i="117"/>
  <c r="B24" i="38"/>
  <c r="C24" i="38"/>
  <c r="D24" i="38"/>
  <c r="H24" i="38"/>
  <c r="C66" i="2"/>
  <c r="C43" i="117" s="1"/>
  <c r="L104" i="41" l="1"/>
  <c r="M104" i="41"/>
  <c r="P15" i="93"/>
  <c r="O32" i="5"/>
  <c r="O32" i="41" s="1"/>
  <c r="O104" i="41" s="1"/>
  <c r="N32" i="5"/>
  <c r="N32" i="41" s="1"/>
  <c r="N104" i="41" s="1"/>
  <c r="L32" i="5"/>
  <c r="L32" i="41" s="1"/>
  <c r="M32" i="5"/>
  <c r="M32" i="41" s="1"/>
  <c r="F26" i="117"/>
  <c r="O37" i="5"/>
  <c r="O37" i="41" s="1"/>
  <c r="N37" i="5"/>
  <c r="N37" i="41" s="1"/>
  <c r="M37" i="5"/>
  <c r="M37" i="41" s="1"/>
  <c r="L37" i="5"/>
  <c r="L37" i="41" s="1"/>
  <c r="A24" i="117"/>
  <c r="B24" i="117" s="1"/>
  <c r="B43" i="2" s="1"/>
  <c r="E43" i="2"/>
  <c r="A43" i="2" s="1"/>
  <c r="A22" i="117"/>
  <c r="B22" i="117" s="1"/>
  <c r="B37" i="2" s="1"/>
  <c r="E37" i="2"/>
  <c r="A37" i="2" s="1"/>
  <c r="A18" i="117"/>
  <c r="B18" i="117" s="1"/>
  <c r="B25" i="2" s="1"/>
  <c r="E25" i="2"/>
  <c r="A25" i="2" s="1"/>
  <c r="A19" i="117"/>
  <c r="B19" i="117" s="1"/>
  <c r="B28" i="2" s="1"/>
  <c r="E28" i="2"/>
  <c r="C34" i="98"/>
  <c r="C40" i="100"/>
  <c r="C41" i="101"/>
  <c r="C31" i="102"/>
  <c r="C29" i="103"/>
  <c r="C28" i="104"/>
  <c r="C35" i="105"/>
  <c r="C36" i="97"/>
  <c r="C37" i="106"/>
  <c r="C40" i="99"/>
  <c r="C52" i="107"/>
  <c r="C2" i="39"/>
  <c r="C16" i="34" s="1"/>
  <c r="D1" i="39"/>
  <c r="C2" i="40"/>
  <c r="D1" i="40"/>
  <c r="C2" i="41"/>
  <c r="D1" i="41"/>
  <c r="C2" i="42"/>
  <c r="D1" i="42"/>
  <c r="C2" i="45"/>
  <c r="D1" i="45"/>
  <c r="C2" i="43"/>
  <c r="D1" i="43"/>
  <c r="C2" i="6"/>
  <c r="D1" i="6"/>
  <c r="C2" i="46"/>
  <c r="D1" i="46"/>
  <c r="C2" i="47"/>
  <c r="D1" i="47"/>
  <c r="C2" i="48"/>
  <c r="D1" i="48"/>
  <c r="C2" i="9"/>
  <c r="D1" i="9"/>
  <c r="C2" i="49"/>
  <c r="D1" i="49"/>
  <c r="C2" i="51"/>
  <c r="D1" i="51"/>
  <c r="C2" i="52"/>
  <c r="D1" i="52"/>
  <c r="C2" i="95"/>
  <c r="D1" i="95"/>
  <c r="C2" i="96"/>
  <c r="D1" i="96"/>
  <c r="C2" i="93"/>
  <c r="D1" i="93"/>
  <c r="C2" i="94"/>
  <c r="D1" i="94"/>
  <c r="C2" i="91"/>
  <c r="D1" i="91"/>
  <c r="C2" i="92"/>
  <c r="D1" i="92"/>
  <c r="D1" i="3"/>
  <c r="D1" i="38"/>
  <c r="C2" i="3"/>
  <c r="C2" i="38"/>
  <c r="P10" i="3"/>
  <c r="P10" i="38"/>
  <c r="P10" i="4"/>
  <c r="P10" i="39"/>
  <c r="P10" i="40"/>
  <c r="P10" i="5"/>
  <c r="P10" i="41"/>
  <c r="P10" i="42"/>
  <c r="P10" i="44"/>
  <c r="P10" i="6"/>
  <c r="P10" i="43"/>
  <c r="P10" i="7"/>
  <c r="P10" i="45"/>
  <c r="P10" i="46"/>
  <c r="P10" i="8"/>
  <c r="P10" i="47"/>
  <c r="P10" i="48"/>
  <c r="P10" i="50"/>
  <c r="P10" i="9"/>
  <c r="P10" i="49"/>
  <c r="P10" i="10"/>
  <c r="P10" i="51"/>
  <c r="P10" i="52"/>
  <c r="P10" i="11"/>
  <c r="P10" i="95"/>
  <c r="P10" i="96"/>
  <c r="P10" i="12"/>
  <c r="P10" i="93"/>
  <c r="P10" i="94"/>
  <c r="P10" i="13"/>
  <c r="P10" i="91"/>
  <c r="P10" i="92"/>
  <c r="P10" i="37"/>
  <c r="C43" i="36"/>
  <c r="C43" i="34"/>
  <c r="C40" i="36"/>
  <c r="C33" i="38" s="1"/>
  <c r="C40" i="34"/>
  <c r="C35" i="36"/>
  <c r="C28" i="38" s="1"/>
  <c r="C35" i="34"/>
  <c r="A61" i="2"/>
  <c r="C66" i="34"/>
  <c r="C66" i="36"/>
  <c r="M104" i="5" l="1"/>
  <c r="O104" i="5"/>
  <c r="N104" i="5"/>
  <c r="L104" i="5"/>
  <c r="A38" i="34"/>
  <c r="A38" i="117"/>
  <c r="C15" i="34"/>
  <c r="C15" i="2" s="1"/>
  <c r="C37" i="39"/>
  <c r="C115" i="5"/>
  <c r="C32" i="50"/>
  <c r="C35" i="8"/>
  <c r="C43" i="44"/>
  <c r="C48" i="10"/>
  <c r="C37" i="4"/>
  <c r="C41" i="7"/>
  <c r="C35" i="11"/>
  <c r="C78" i="12"/>
  <c r="C36" i="37"/>
  <c r="C40" i="43"/>
  <c r="C28" i="52"/>
  <c r="C115" i="41"/>
  <c r="C30" i="9"/>
  <c r="C47" i="91"/>
  <c r="C52" i="13"/>
  <c r="C34" i="96"/>
  <c r="C48" i="51"/>
  <c r="C41" i="46"/>
  <c r="C43" i="6"/>
  <c r="C36" i="38"/>
  <c r="C36" i="94"/>
  <c r="C35" i="95"/>
  <c r="C26" i="48"/>
  <c r="C41" i="45"/>
  <c r="C34" i="40"/>
  <c r="C36" i="3"/>
  <c r="C47" i="92"/>
  <c r="C78" i="93"/>
  <c r="C29" i="49"/>
  <c r="C29" i="47"/>
  <c r="C110" i="42"/>
  <c r="C23" i="48"/>
  <c r="C33" i="3"/>
  <c r="C33" i="94"/>
  <c r="C38" i="45"/>
  <c r="C32" i="95"/>
  <c r="C40" i="44"/>
  <c r="C45" i="10"/>
  <c r="C31" i="40"/>
  <c r="C44" i="92"/>
  <c r="C75" i="93"/>
  <c r="C32" i="11"/>
  <c r="C26" i="49"/>
  <c r="C26" i="47"/>
  <c r="C38" i="7"/>
  <c r="C107" i="42"/>
  <c r="C34" i="39"/>
  <c r="C44" i="91"/>
  <c r="C75" i="12"/>
  <c r="C25" i="52"/>
  <c r="C27" i="9"/>
  <c r="C32" i="8"/>
  <c r="C37" i="43"/>
  <c r="C112" i="41"/>
  <c r="C34" i="4"/>
  <c r="C33" i="37"/>
  <c r="C49" i="13"/>
  <c r="C31" i="96"/>
  <c r="C45" i="51"/>
  <c r="C29" i="50"/>
  <c r="C38" i="46"/>
  <c r="C40" i="6"/>
  <c r="C112" i="5"/>
  <c r="C28" i="94"/>
  <c r="C27" i="95"/>
  <c r="C40" i="10"/>
  <c r="C18" i="48"/>
  <c r="C33" i="45"/>
  <c r="C35" i="44"/>
  <c r="C26" i="40"/>
  <c r="C28" i="3"/>
  <c r="C39" i="92"/>
  <c r="C70" i="93"/>
  <c r="C27" i="11"/>
  <c r="C21" i="49"/>
  <c r="C21" i="47"/>
  <c r="C33" i="7"/>
  <c r="C102" i="42"/>
  <c r="C29" i="39"/>
  <c r="C39" i="91"/>
  <c r="C70" i="12"/>
  <c r="C20" i="52"/>
  <c r="C22" i="9"/>
  <c r="C27" i="8"/>
  <c r="C32" i="43"/>
  <c r="C107" i="41"/>
  <c r="C29" i="4"/>
  <c r="C28" i="37"/>
  <c r="C44" i="13"/>
  <c r="C26" i="96"/>
  <c r="C40" i="51"/>
  <c r="C24" i="50"/>
  <c r="C33" i="46"/>
  <c r="C35" i="6"/>
  <c r="C107" i="5"/>
  <c r="D14" i="51"/>
  <c r="G14" i="51"/>
  <c r="C14" i="51"/>
  <c r="B14" i="51"/>
  <c r="D15" i="9"/>
  <c r="C15" i="9"/>
  <c r="B15" i="9"/>
  <c r="H14" i="38"/>
  <c r="D14" i="38"/>
  <c r="G14" i="38"/>
  <c r="C14" i="38"/>
  <c r="D14" i="40"/>
  <c r="B14" i="38"/>
  <c r="G14" i="40"/>
  <c r="C14" i="40"/>
  <c r="D14" i="42"/>
  <c r="B14" i="40"/>
  <c r="G14" i="42"/>
  <c r="D14" i="43"/>
  <c r="B14" i="42"/>
  <c r="C14" i="42"/>
  <c r="G14" i="43"/>
  <c r="C14" i="43"/>
  <c r="B14" i="43"/>
  <c r="D14" i="46"/>
  <c r="G14" i="46"/>
  <c r="C14" i="46"/>
  <c r="B14" i="46"/>
  <c r="D14" i="48"/>
  <c r="G14" i="48"/>
  <c r="C14" i="48"/>
  <c r="B14" i="48"/>
  <c r="G14" i="52"/>
  <c r="C14" i="52"/>
  <c r="D14" i="96"/>
  <c r="B14" i="52"/>
  <c r="D14" i="52"/>
  <c r="G14" i="96"/>
  <c r="C14" i="96"/>
  <c r="D14" i="94"/>
  <c r="B14" i="96"/>
  <c r="G14" i="94"/>
  <c r="C14" i="94"/>
  <c r="D14" i="92"/>
  <c r="B14" i="94"/>
  <c r="G14" i="92"/>
  <c r="C14" i="92"/>
  <c r="B14" i="92"/>
  <c r="L14" i="38"/>
  <c r="N24" i="38"/>
  <c r="N14" i="38"/>
  <c r="L24" i="38"/>
  <c r="O24" i="38"/>
  <c r="M24" i="38"/>
  <c r="O14" i="38"/>
  <c r="M14" i="38"/>
  <c r="A38" i="36"/>
  <c r="A19" i="33"/>
  <c r="A19" i="35"/>
  <c r="B31" i="35"/>
  <c r="B19" i="35"/>
  <c r="A36" i="35"/>
  <c r="B34" i="35"/>
  <c r="B19" i="33"/>
  <c r="A36" i="33"/>
  <c r="A36" i="101" l="1"/>
  <c r="A24" i="103"/>
  <c r="A26" i="102"/>
  <c r="A23" i="104"/>
  <c r="A30" i="105"/>
  <c r="A35" i="99"/>
  <c r="A29" i="98"/>
  <c r="A31" i="97"/>
  <c r="A47" i="107"/>
  <c r="A32" i="106"/>
  <c r="A35" i="100"/>
  <c r="A32" i="4"/>
  <c r="A110" i="41"/>
  <c r="A35" i="43"/>
  <c r="A30" i="8"/>
  <c r="A25" i="9"/>
  <c r="A23" i="52"/>
  <c r="A73" i="12"/>
  <c r="A42" i="91"/>
  <c r="A32" i="39"/>
  <c r="A105" i="42"/>
  <c r="A36" i="7"/>
  <c r="A24" i="47"/>
  <c r="A24" i="49"/>
  <c r="A30" i="11"/>
  <c r="A73" i="93"/>
  <c r="A42" i="92"/>
  <c r="A31" i="3"/>
  <c r="A29" i="40"/>
  <c r="A38" i="44"/>
  <c r="A36" i="45"/>
  <c r="A21" i="48"/>
  <c r="A43" i="10"/>
  <c r="A30" i="95"/>
  <c r="A31" i="94"/>
  <c r="A31" i="38"/>
  <c r="A110" i="5"/>
  <c r="A38" i="6"/>
  <c r="A36" i="46"/>
  <c r="A27" i="50"/>
  <c r="A43" i="51"/>
  <c r="A29" i="96"/>
  <c r="A47" i="13"/>
  <c r="A31" i="37"/>
  <c r="K18" i="37"/>
  <c r="P16" i="37"/>
  <c r="K20" i="37"/>
  <c r="K21" i="37"/>
  <c r="P19" i="37"/>
  <c r="P21" i="37"/>
  <c r="P17" i="37"/>
  <c r="P22" i="37"/>
  <c r="P18" i="37"/>
  <c r="K19" i="37"/>
  <c r="K17" i="37"/>
  <c r="K22" i="37"/>
  <c r="P14" i="37"/>
  <c r="K23" i="37"/>
  <c r="P15" i="37"/>
  <c r="K24" i="37"/>
  <c r="K24" i="38" s="1"/>
  <c r="P20" i="37"/>
  <c r="K14" i="37"/>
  <c r="K14" i="38" s="1"/>
  <c r="P23" i="37"/>
  <c r="K15" i="37"/>
  <c r="P24" i="37"/>
  <c r="P24" i="38" s="1"/>
  <c r="K16" i="37"/>
  <c r="C19" i="36"/>
  <c r="P25" i="37" l="1"/>
  <c r="N9" i="37" s="1"/>
  <c r="P14" i="38"/>
  <c r="A14" i="38" s="1"/>
  <c r="A16" i="97"/>
  <c r="A19" i="97"/>
  <c r="A22" i="97"/>
  <c r="A20" i="97"/>
  <c r="A23" i="97"/>
  <c r="A21" i="97"/>
  <c r="A17" i="97"/>
  <c r="A24" i="97"/>
  <c r="A18" i="97"/>
  <c r="A15" i="97"/>
  <c r="P25" i="97"/>
  <c r="B15" i="91"/>
  <c r="C15" i="91"/>
  <c r="D15" i="91"/>
  <c r="B16" i="91"/>
  <c r="C16" i="91"/>
  <c r="D16" i="91"/>
  <c r="B17" i="91"/>
  <c r="C17" i="91"/>
  <c r="D17" i="91"/>
  <c r="B18" i="91"/>
  <c r="C18" i="91"/>
  <c r="D18" i="91"/>
  <c r="B19" i="91"/>
  <c r="C19" i="91"/>
  <c r="D19" i="91"/>
  <c r="B20" i="91"/>
  <c r="C20" i="91"/>
  <c r="D20" i="91"/>
  <c r="B21" i="91"/>
  <c r="C21" i="91"/>
  <c r="D21" i="91"/>
  <c r="B22" i="91"/>
  <c r="C22" i="91"/>
  <c r="D22" i="91"/>
  <c r="B23" i="91"/>
  <c r="C23" i="91"/>
  <c r="D23" i="91"/>
  <c r="B24" i="91"/>
  <c r="C24" i="91"/>
  <c r="D24" i="91"/>
  <c r="B25" i="91"/>
  <c r="C25" i="91"/>
  <c r="D25" i="91"/>
  <c r="B26" i="91"/>
  <c r="C26" i="91"/>
  <c r="D26" i="91"/>
  <c r="B27" i="91"/>
  <c r="C27" i="91"/>
  <c r="D27" i="91"/>
  <c r="B28" i="91"/>
  <c r="C28" i="91"/>
  <c r="D28" i="91"/>
  <c r="B29" i="91"/>
  <c r="C29" i="91"/>
  <c r="D29" i="91"/>
  <c r="B30" i="91"/>
  <c r="C30" i="91"/>
  <c r="D30" i="91"/>
  <c r="B31" i="91"/>
  <c r="C31" i="91"/>
  <c r="D31" i="91"/>
  <c r="B32" i="91"/>
  <c r="C32" i="91"/>
  <c r="D32" i="91"/>
  <c r="B33" i="91"/>
  <c r="C33" i="91"/>
  <c r="D33" i="91"/>
  <c r="B34" i="91"/>
  <c r="C34" i="91"/>
  <c r="D34" i="91"/>
  <c r="B35" i="91"/>
  <c r="C35" i="91"/>
  <c r="D35" i="91"/>
  <c r="B14" i="91"/>
  <c r="C14" i="91"/>
  <c r="D14" i="91"/>
  <c r="G14" i="91"/>
  <c r="B14" i="93"/>
  <c r="C14" i="93"/>
  <c r="D14" i="93"/>
  <c r="G14" i="93"/>
  <c r="B14" i="95"/>
  <c r="C14" i="95"/>
  <c r="D14" i="95"/>
  <c r="G14" i="95"/>
  <c r="B16" i="9"/>
  <c r="C16" i="9"/>
  <c r="D16" i="9"/>
  <c r="B17" i="9"/>
  <c r="C17" i="9"/>
  <c r="D17" i="9"/>
  <c r="B18" i="9"/>
  <c r="C18" i="9"/>
  <c r="D18" i="9"/>
  <c r="B14" i="9"/>
  <c r="C14" i="9"/>
  <c r="D14" i="9"/>
  <c r="G14" i="9"/>
  <c r="B14" i="47"/>
  <c r="C14" i="47"/>
  <c r="D14" i="47"/>
  <c r="G14" i="47"/>
  <c r="B15" i="45"/>
  <c r="C15" i="45"/>
  <c r="D15" i="45"/>
  <c r="B16" i="45"/>
  <c r="C16" i="45"/>
  <c r="D16" i="45"/>
  <c r="B17" i="45"/>
  <c r="C17" i="45"/>
  <c r="D17" i="45"/>
  <c r="B18" i="45"/>
  <c r="C18" i="45"/>
  <c r="D18" i="45"/>
  <c r="B19" i="45"/>
  <c r="C19" i="45"/>
  <c r="D19" i="45"/>
  <c r="B20" i="45"/>
  <c r="C20" i="45"/>
  <c r="D20" i="45"/>
  <c r="B21" i="45"/>
  <c r="C21" i="45"/>
  <c r="D21" i="45"/>
  <c r="B22" i="45"/>
  <c r="C22" i="45"/>
  <c r="D22" i="45"/>
  <c r="B23" i="45"/>
  <c r="C23" i="45"/>
  <c r="D23" i="45"/>
  <c r="B24" i="45"/>
  <c r="C24" i="45"/>
  <c r="D24" i="45"/>
  <c r="B25" i="45"/>
  <c r="C25" i="45"/>
  <c r="D25" i="45"/>
  <c r="B26" i="45"/>
  <c r="C26" i="45"/>
  <c r="D26" i="45"/>
  <c r="B27" i="45"/>
  <c r="C27" i="45"/>
  <c r="D27" i="45"/>
  <c r="B28" i="45"/>
  <c r="C28" i="45"/>
  <c r="D28" i="45"/>
  <c r="B29" i="45"/>
  <c r="C29" i="45"/>
  <c r="D29" i="45"/>
  <c r="B14" i="45"/>
  <c r="C14" i="45"/>
  <c r="D14" i="45"/>
  <c r="G14" i="45"/>
  <c r="B14" i="6"/>
  <c r="C14" i="6"/>
  <c r="D14" i="6"/>
  <c r="G14" i="6"/>
  <c r="C25" i="36"/>
  <c r="C47" i="2" s="1"/>
  <c r="C24" i="36"/>
  <c r="C44" i="2" s="1"/>
  <c r="C23" i="36"/>
  <c r="C41" i="2" s="1"/>
  <c r="C22" i="36"/>
  <c r="C38" i="2" s="1"/>
  <c r="C21" i="36"/>
  <c r="C35" i="2" s="1"/>
  <c r="C20" i="36"/>
  <c r="C32" i="2" s="1"/>
  <c r="C18" i="36"/>
  <c r="C26" i="2" s="1"/>
  <c r="C17" i="36"/>
  <c r="C23" i="2" s="1"/>
  <c r="C16" i="36"/>
  <c r="C20" i="2" s="1"/>
  <c r="C15" i="36"/>
  <c r="C17" i="2" s="1"/>
  <c r="C25" i="34"/>
  <c r="C45" i="2" s="1"/>
  <c r="C24" i="34"/>
  <c r="C42" i="2" s="1"/>
  <c r="C23" i="34"/>
  <c r="C39" i="2" s="1"/>
  <c r="C22" i="34"/>
  <c r="C36" i="2" s="1"/>
  <c r="C21" i="34"/>
  <c r="C33" i="2" s="1"/>
  <c r="C20" i="34"/>
  <c r="C30" i="2" s="1"/>
  <c r="C19" i="34"/>
  <c r="C27" i="2" s="1"/>
  <c r="C18" i="34"/>
  <c r="C24" i="2" s="1"/>
  <c r="C17" i="34"/>
  <c r="C21" i="2" s="1"/>
  <c r="C18" i="2"/>
  <c r="C29" i="2"/>
  <c r="D28" i="36"/>
  <c r="D29" i="36"/>
  <c r="D28" i="34"/>
  <c r="D29" i="34"/>
  <c r="D27" i="36"/>
  <c r="D27" i="34"/>
  <c r="H23" i="43"/>
  <c r="H20" i="43"/>
  <c r="B14" i="41"/>
  <c r="C14" i="41"/>
  <c r="D14" i="41"/>
  <c r="G14" i="41"/>
  <c r="B16" i="42"/>
  <c r="C16" i="42"/>
  <c r="D16" i="42"/>
  <c r="B17" i="42"/>
  <c r="C17" i="42"/>
  <c r="D17" i="42"/>
  <c r="B18" i="42"/>
  <c r="C18" i="42"/>
  <c r="D18" i="42"/>
  <c r="B19" i="42"/>
  <c r="C19" i="42"/>
  <c r="D19" i="42"/>
  <c r="B20" i="42"/>
  <c r="C20" i="42"/>
  <c r="D20" i="42"/>
  <c r="B21" i="42"/>
  <c r="C21" i="42"/>
  <c r="D21" i="42"/>
  <c r="B22" i="42"/>
  <c r="C22" i="42"/>
  <c r="D22" i="42"/>
  <c r="B23" i="42"/>
  <c r="C23" i="42"/>
  <c r="D23" i="42"/>
  <c r="B24" i="42"/>
  <c r="C24" i="42"/>
  <c r="D24" i="42"/>
  <c r="B25" i="42"/>
  <c r="C25" i="42"/>
  <c r="D25" i="42"/>
  <c r="B26" i="42"/>
  <c r="C26" i="42"/>
  <c r="D26" i="42"/>
  <c r="B27" i="42"/>
  <c r="C27" i="42"/>
  <c r="D27" i="42"/>
  <c r="B28" i="42"/>
  <c r="C28" i="42"/>
  <c r="D28" i="42"/>
  <c r="B29" i="42"/>
  <c r="C29" i="42"/>
  <c r="D29" i="42"/>
  <c r="B30" i="42"/>
  <c r="C30" i="42"/>
  <c r="D30" i="42"/>
  <c r="B31" i="42"/>
  <c r="C31" i="42"/>
  <c r="D31" i="42"/>
  <c r="B32" i="42"/>
  <c r="C32" i="42"/>
  <c r="D32" i="42"/>
  <c r="B33" i="42"/>
  <c r="C33" i="42"/>
  <c r="D33" i="42"/>
  <c r="B34" i="42"/>
  <c r="C34" i="42"/>
  <c r="D34" i="42"/>
  <c r="B35" i="42"/>
  <c r="C35" i="42"/>
  <c r="D35" i="42"/>
  <c r="B36" i="42"/>
  <c r="C36" i="42"/>
  <c r="D36" i="42"/>
  <c r="B37" i="42"/>
  <c r="C37" i="42"/>
  <c r="D37" i="42"/>
  <c r="B38" i="42"/>
  <c r="C38" i="42"/>
  <c r="D38" i="42"/>
  <c r="B39" i="42"/>
  <c r="C39" i="42"/>
  <c r="D39" i="42"/>
  <c r="B40" i="42"/>
  <c r="C40" i="42"/>
  <c r="D40" i="42"/>
  <c r="B41" i="42"/>
  <c r="C41" i="42"/>
  <c r="D41" i="42"/>
  <c r="B42" i="42"/>
  <c r="C42" i="42"/>
  <c r="D42" i="42"/>
  <c r="B43" i="42"/>
  <c r="C43" i="42"/>
  <c r="D43" i="42"/>
  <c r="B44" i="42"/>
  <c r="C44" i="42"/>
  <c r="D44" i="42"/>
  <c r="B45" i="42"/>
  <c r="C45" i="42"/>
  <c r="D45" i="42"/>
  <c r="B46" i="42"/>
  <c r="C46" i="42"/>
  <c r="D46" i="42"/>
  <c r="B47" i="42"/>
  <c r="C47" i="42"/>
  <c r="D47" i="42"/>
  <c r="B48" i="42"/>
  <c r="C48" i="42"/>
  <c r="D48" i="42"/>
  <c r="B49" i="42"/>
  <c r="C49" i="42"/>
  <c r="D49" i="42"/>
  <c r="B50" i="42"/>
  <c r="C50" i="42"/>
  <c r="D50" i="42"/>
  <c r="B51" i="42"/>
  <c r="C51" i="42"/>
  <c r="D51" i="42"/>
  <c r="B52" i="42"/>
  <c r="C52" i="42"/>
  <c r="D52" i="42"/>
  <c r="B53" i="42"/>
  <c r="C53" i="42"/>
  <c r="D53" i="42"/>
  <c r="B54" i="42"/>
  <c r="C54" i="42"/>
  <c r="D54" i="42"/>
  <c r="B55" i="42"/>
  <c r="C55" i="42"/>
  <c r="D55" i="42"/>
  <c r="B56" i="42"/>
  <c r="C56" i="42"/>
  <c r="D56" i="42"/>
  <c r="B57" i="42"/>
  <c r="C57" i="42"/>
  <c r="D57" i="42"/>
  <c r="B58" i="42"/>
  <c r="C58" i="42"/>
  <c r="D58" i="42"/>
  <c r="B59" i="42"/>
  <c r="C59" i="42"/>
  <c r="D59" i="42"/>
  <c r="B60" i="42"/>
  <c r="C60" i="42"/>
  <c r="D60" i="42"/>
  <c r="B61" i="42"/>
  <c r="C61" i="42"/>
  <c r="D61" i="42"/>
  <c r="B62" i="42"/>
  <c r="C62" i="42"/>
  <c r="D62" i="42"/>
  <c r="B63" i="42"/>
  <c r="C63" i="42"/>
  <c r="D63" i="42"/>
  <c r="B64" i="42"/>
  <c r="C64" i="42"/>
  <c r="D64" i="42"/>
  <c r="B65" i="42"/>
  <c r="C65" i="42"/>
  <c r="D65" i="42"/>
  <c r="B66" i="42"/>
  <c r="C66" i="42"/>
  <c r="D66" i="42"/>
  <c r="B67" i="42"/>
  <c r="C67" i="42"/>
  <c r="D67" i="42"/>
  <c r="B68" i="42"/>
  <c r="C68" i="42"/>
  <c r="D68" i="42"/>
  <c r="B69" i="42"/>
  <c r="C69" i="42"/>
  <c r="D69" i="42"/>
  <c r="H69" i="42"/>
  <c r="B70" i="42"/>
  <c r="C70" i="42"/>
  <c r="D70" i="42"/>
  <c r="H70" i="42"/>
  <c r="B71" i="42"/>
  <c r="C71" i="42"/>
  <c r="D71" i="42"/>
  <c r="H71" i="42"/>
  <c r="B72" i="42"/>
  <c r="C72" i="42"/>
  <c r="D72" i="42"/>
  <c r="H72" i="42"/>
  <c r="B73" i="42"/>
  <c r="C73" i="42"/>
  <c r="D73" i="42"/>
  <c r="H73" i="42"/>
  <c r="B74" i="42"/>
  <c r="C74" i="42"/>
  <c r="D74" i="42"/>
  <c r="H74" i="42"/>
  <c r="B75" i="42"/>
  <c r="C75" i="42"/>
  <c r="D75" i="42"/>
  <c r="H75" i="42"/>
  <c r="B76" i="42"/>
  <c r="C76" i="42"/>
  <c r="D76" i="42"/>
  <c r="H76" i="42"/>
  <c r="B77" i="42"/>
  <c r="C77" i="42"/>
  <c r="D77" i="42"/>
  <c r="H77" i="42"/>
  <c r="B78" i="42"/>
  <c r="C78" i="42"/>
  <c r="D78" i="42"/>
  <c r="H78" i="42"/>
  <c r="B79" i="42"/>
  <c r="C79" i="42"/>
  <c r="D79" i="42"/>
  <c r="H79" i="42"/>
  <c r="B80" i="42"/>
  <c r="C80" i="42"/>
  <c r="D80" i="42"/>
  <c r="H80" i="42"/>
  <c r="B81" i="42"/>
  <c r="C81" i="42"/>
  <c r="D81" i="42"/>
  <c r="H81" i="42"/>
  <c r="B82" i="42"/>
  <c r="C82" i="42"/>
  <c r="D82" i="42"/>
  <c r="H82" i="42"/>
  <c r="B83" i="42"/>
  <c r="C83" i="42"/>
  <c r="D83" i="42"/>
  <c r="H83" i="42"/>
  <c r="B84" i="42"/>
  <c r="C84" i="42"/>
  <c r="D84" i="42"/>
  <c r="H84" i="42"/>
  <c r="B85" i="42"/>
  <c r="C85" i="42"/>
  <c r="D85" i="42"/>
  <c r="H85" i="42"/>
  <c r="B86" i="42"/>
  <c r="C86" i="42"/>
  <c r="D86" i="42"/>
  <c r="H86" i="42"/>
  <c r="B87" i="42"/>
  <c r="C87" i="42"/>
  <c r="D87" i="42"/>
  <c r="H87" i="42"/>
  <c r="B88" i="42"/>
  <c r="C88" i="42"/>
  <c r="D88" i="42"/>
  <c r="H88" i="42"/>
  <c r="B89" i="42"/>
  <c r="C89" i="42"/>
  <c r="D89" i="42"/>
  <c r="H89" i="42"/>
  <c r="B90" i="42"/>
  <c r="C90" i="42"/>
  <c r="D90" i="42"/>
  <c r="H90" i="42"/>
  <c r="B91" i="42"/>
  <c r="C91" i="42"/>
  <c r="D91" i="42"/>
  <c r="H91" i="42"/>
  <c r="B92" i="42"/>
  <c r="C92" i="42"/>
  <c r="D92" i="42"/>
  <c r="H92" i="42"/>
  <c r="B93" i="42"/>
  <c r="C93" i="42"/>
  <c r="D93" i="42"/>
  <c r="H93" i="42"/>
  <c r="B94" i="42"/>
  <c r="C94" i="42"/>
  <c r="D94" i="42"/>
  <c r="H94" i="42"/>
  <c r="B95" i="42"/>
  <c r="C95" i="42"/>
  <c r="D95" i="42"/>
  <c r="H95" i="42"/>
  <c r="B96" i="42"/>
  <c r="C96" i="42"/>
  <c r="D96" i="42"/>
  <c r="H96" i="42"/>
  <c r="B97" i="42"/>
  <c r="C97" i="42"/>
  <c r="D97" i="42"/>
  <c r="H97" i="42"/>
  <c r="B98" i="42"/>
  <c r="C98" i="42"/>
  <c r="D98" i="42"/>
  <c r="H98" i="42"/>
  <c r="B15" i="42"/>
  <c r="C15" i="42"/>
  <c r="D15" i="42"/>
  <c r="B16" i="43"/>
  <c r="C16" i="43"/>
  <c r="D16" i="43"/>
  <c r="B17" i="43"/>
  <c r="C17" i="43"/>
  <c r="D17" i="43"/>
  <c r="B18" i="43"/>
  <c r="C18" i="43"/>
  <c r="D18" i="43"/>
  <c r="B19" i="43"/>
  <c r="C19" i="43"/>
  <c r="D19" i="43"/>
  <c r="B20" i="43"/>
  <c r="C20" i="43"/>
  <c r="D20" i="43"/>
  <c r="B21" i="43"/>
  <c r="C21" i="43"/>
  <c r="D21" i="43"/>
  <c r="B22" i="43"/>
  <c r="C22" i="43"/>
  <c r="D22" i="43"/>
  <c r="B23" i="43"/>
  <c r="C23" i="43"/>
  <c r="D23" i="43"/>
  <c r="B24" i="43"/>
  <c r="C24" i="43"/>
  <c r="D24" i="43"/>
  <c r="B25" i="43"/>
  <c r="C25" i="43"/>
  <c r="D25" i="43"/>
  <c r="B26" i="43"/>
  <c r="C26" i="43"/>
  <c r="D26" i="43"/>
  <c r="B27" i="43"/>
  <c r="C27" i="43"/>
  <c r="D27" i="43"/>
  <c r="B28" i="43"/>
  <c r="C28" i="43"/>
  <c r="D28" i="43"/>
  <c r="B15" i="43"/>
  <c r="C15" i="43"/>
  <c r="D15" i="43"/>
  <c r="B16" i="46"/>
  <c r="C16" i="46"/>
  <c r="D16" i="46"/>
  <c r="B17" i="46"/>
  <c r="C17" i="46"/>
  <c r="D17" i="46"/>
  <c r="B18" i="46"/>
  <c r="C18" i="46"/>
  <c r="D18" i="46"/>
  <c r="B19" i="46"/>
  <c r="C19" i="46"/>
  <c r="D19" i="46"/>
  <c r="B20" i="46"/>
  <c r="C20" i="46"/>
  <c r="D20" i="46"/>
  <c r="B21" i="46"/>
  <c r="C21" i="46"/>
  <c r="D21" i="46"/>
  <c r="B22" i="46"/>
  <c r="C22" i="46"/>
  <c r="D22" i="46"/>
  <c r="B23" i="46"/>
  <c r="C23" i="46"/>
  <c r="D23" i="46"/>
  <c r="B24" i="46"/>
  <c r="C24" i="46"/>
  <c r="D24" i="46"/>
  <c r="B25" i="46"/>
  <c r="C25" i="46"/>
  <c r="D25" i="46"/>
  <c r="B26" i="46"/>
  <c r="C26" i="46"/>
  <c r="D26" i="46"/>
  <c r="B27" i="46"/>
  <c r="C27" i="46"/>
  <c r="D27" i="46"/>
  <c r="B28" i="46"/>
  <c r="C28" i="46"/>
  <c r="D28" i="46"/>
  <c r="B29" i="46"/>
  <c r="C29" i="46"/>
  <c r="D29" i="46"/>
  <c r="B15" i="46"/>
  <c r="C15" i="46"/>
  <c r="D15" i="46"/>
  <c r="B16" i="52"/>
  <c r="C16" i="52"/>
  <c r="D16" i="52"/>
  <c r="B15" i="52"/>
  <c r="C15" i="52"/>
  <c r="D15" i="52"/>
  <c r="B16" i="96"/>
  <c r="C16" i="96"/>
  <c r="D16" i="96"/>
  <c r="B17" i="96"/>
  <c r="C17" i="96"/>
  <c r="D17" i="96"/>
  <c r="B18" i="96"/>
  <c r="C18" i="96"/>
  <c r="D18" i="96"/>
  <c r="B19" i="96"/>
  <c r="C19" i="96"/>
  <c r="D19" i="96"/>
  <c r="B20" i="96"/>
  <c r="C20" i="96"/>
  <c r="D20" i="96"/>
  <c r="B21" i="96"/>
  <c r="C21" i="96"/>
  <c r="D21" i="96"/>
  <c r="B22" i="96"/>
  <c r="C22" i="96"/>
  <c r="D22" i="96"/>
  <c r="B15" i="96"/>
  <c r="C15" i="96"/>
  <c r="D15" i="96"/>
  <c r="B16" i="94"/>
  <c r="C16" i="94"/>
  <c r="D16" i="94"/>
  <c r="B17" i="94"/>
  <c r="C17" i="94"/>
  <c r="D17" i="94"/>
  <c r="B18" i="94"/>
  <c r="C18" i="94"/>
  <c r="D18" i="94"/>
  <c r="B19" i="94"/>
  <c r="C19" i="94"/>
  <c r="D19" i="94"/>
  <c r="B20" i="94"/>
  <c r="C20" i="94"/>
  <c r="D20" i="94"/>
  <c r="B21" i="94"/>
  <c r="C21" i="94"/>
  <c r="D21" i="94"/>
  <c r="B22" i="94"/>
  <c r="C22" i="94"/>
  <c r="D22" i="94"/>
  <c r="B23" i="94"/>
  <c r="C23" i="94"/>
  <c r="D23" i="94"/>
  <c r="B24" i="94"/>
  <c r="C24" i="94"/>
  <c r="D24" i="94"/>
  <c r="B15" i="94"/>
  <c r="C15" i="94"/>
  <c r="D15" i="94"/>
  <c r="B16" i="92"/>
  <c r="C16" i="92"/>
  <c r="D16" i="92"/>
  <c r="B17" i="92"/>
  <c r="C17" i="92"/>
  <c r="D17" i="92"/>
  <c r="B18" i="92"/>
  <c r="C18" i="92"/>
  <c r="D18" i="92"/>
  <c r="B19" i="92"/>
  <c r="C19" i="92"/>
  <c r="D19" i="92"/>
  <c r="B20" i="92"/>
  <c r="C20" i="92"/>
  <c r="D20" i="92"/>
  <c r="B21" i="92"/>
  <c r="C21" i="92"/>
  <c r="D21" i="92"/>
  <c r="B22" i="92"/>
  <c r="C22" i="92"/>
  <c r="D22" i="92"/>
  <c r="B23" i="92"/>
  <c r="C23" i="92"/>
  <c r="D23" i="92"/>
  <c r="B24" i="92"/>
  <c r="C24" i="92"/>
  <c r="D24" i="92"/>
  <c r="B25" i="92"/>
  <c r="C25" i="92"/>
  <c r="D25" i="92"/>
  <c r="B26" i="92"/>
  <c r="C26" i="92"/>
  <c r="D26" i="92"/>
  <c r="B27" i="92"/>
  <c r="C27" i="92"/>
  <c r="D27" i="92"/>
  <c r="B28" i="92"/>
  <c r="C28" i="92"/>
  <c r="D28" i="92"/>
  <c r="B29" i="92"/>
  <c r="C29" i="92"/>
  <c r="D29" i="92"/>
  <c r="B30" i="92"/>
  <c r="C30" i="92"/>
  <c r="D30" i="92"/>
  <c r="B31" i="92"/>
  <c r="C31" i="92"/>
  <c r="D31" i="92"/>
  <c r="B32" i="92"/>
  <c r="C32" i="92"/>
  <c r="D32" i="92"/>
  <c r="B33" i="92"/>
  <c r="C33" i="92"/>
  <c r="D33" i="92"/>
  <c r="B34" i="92"/>
  <c r="C34" i="92"/>
  <c r="D34" i="92"/>
  <c r="B35" i="92"/>
  <c r="C35" i="92"/>
  <c r="D35" i="92"/>
  <c r="B15" i="92"/>
  <c r="C15" i="92"/>
  <c r="D15" i="92"/>
  <c r="B16" i="40"/>
  <c r="C16" i="40"/>
  <c r="D16" i="40"/>
  <c r="B17" i="40"/>
  <c r="C17" i="40"/>
  <c r="D17" i="40"/>
  <c r="B18" i="40"/>
  <c r="C18" i="40"/>
  <c r="D18" i="40"/>
  <c r="B19" i="40"/>
  <c r="C19" i="40"/>
  <c r="D19" i="40"/>
  <c r="B20" i="40"/>
  <c r="C20" i="40"/>
  <c r="D20" i="40"/>
  <c r="B21" i="40"/>
  <c r="C21" i="40"/>
  <c r="D21" i="40"/>
  <c r="B22" i="40"/>
  <c r="C22" i="40"/>
  <c r="D22" i="40"/>
  <c r="B15" i="40"/>
  <c r="C15" i="40"/>
  <c r="D15" i="40"/>
  <c r="B14" i="39"/>
  <c r="C14" i="39"/>
  <c r="D14" i="39"/>
  <c r="G14" i="39"/>
  <c r="B16" i="38"/>
  <c r="C16" i="38"/>
  <c r="D16" i="38"/>
  <c r="B17" i="38"/>
  <c r="C17" i="38"/>
  <c r="D17" i="38"/>
  <c r="B18" i="38"/>
  <c r="C18" i="38"/>
  <c r="D18" i="38"/>
  <c r="H18" i="38"/>
  <c r="K18" i="38"/>
  <c r="L18" i="38"/>
  <c r="M18" i="38"/>
  <c r="N18" i="38"/>
  <c r="O18" i="38"/>
  <c r="P18" i="38"/>
  <c r="B19" i="38"/>
  <c r="C19" i="38"/>
  <c r="D19" i="38"/>
  <c r="H19" i="38"/>
  <c r="K19" i="38"/>
  <c r="L19" i="38"/>
  <c r="M19" i="38"/>
  <c r="N19" i="38"/>
  <c r="O19" i="38"/>
  <c r="P19" i="38"/>
  <c r="B20" i="38"/>
  <c r="C20" i="38"/>
  <c r="D20" i="38"/>
  <c r="H20" i="38"/>
  <c r="K20" i="38"/>
  <c r="L20" i="38"/>
  <c r="M20" i="38"/>
  <c r="N20" i="38"/>
  <c r="O20" i="38"/>
  <c r="P20" i="38"/>
  <c r="B21" i="38"/>
  <c r="C21" i="38"/>
  <c r="D21" i="38"/>
  <c r="H21" i="38"/>
  <c r="K21" i="38"/>
  <c r="L21" i="38"/>
  <c r="M21" i="38"/>
  <c r="N21" i="38"/>
  <c r="O21" i="38"/>
  <c r="P21" i="38"/>
  <c r="B22" i="38"/>
  <c r="C22" i="38"/>
  <c r="D22" i="38"/>
  <c r="H22" i="38"/>
  <c r="K22" i="38"/>
  <c r="L22" i="38"/>
  <c r="M22" i="38"/>
  <c r="N22" i="38"/>
  <c r="O22" i="38"/>
  <c r="P22" i="38"/>
  <c r="B23" i="38"/>
  <c r="C23" i="38"/>
  <c r="D23" i="38"/>
  <c r="B15" i="38"/>
  <c r="C15" i="38"/>
  <c r="D15" i="38"/>
  <c r="B15" i="3"/>
  <c r="C15" i="3"/>
  <c r="D15" i="3"/>
  <c r="B16" i="3"/>
  <c r="C16" i="3"/>
  <c r="D16" i="3"/>
  <c r="H16" i="3"/>
  <c r="K16" i="3"/>
  <c r="L16" i="3"/>
  <c r="M16" i="3"/>
  <c r="N16" i="3"/>
  <c r="O16" i="3"/>
  <c r="P16" i="3"/>
  <c r="B17" i="3"/>
  <c r="C17" i="3"/>
  <c r="D17" i="3"/>
  <c r="H17" i="3"/>
  <c r="K17" i="3"/>
  <c r="L17" i="3"/>
  <c r="M17" i="3"/>
  <c r="N17" i="3"/>
  <c r="O17" i="3"/>
  <c r="P17" i="3"/>
  <c r="B18" i="3"/>
  <c r="C18" i="3"/>
  <c r="D18" i="3"/>
  <c r="B19" i="3"/>
  <c r="C19" i="3"/>
  <c r="D19" i="3"/>
  <c r="B20" i="3"/>
  <c r="C20" i="3"/>
  <c r="D20" i="3"/>
  <c r="B21" i="3"/>
  <c r="C21" i="3"/>
  <c r="D21" i="3"/>
  <c r="B22" i="3"/>
  <c r="C22" i="3"/>
  <c r="D22" i="3"/>
  <c r="B23" i="3"/>
  <c r="C23" i="3"/>
  <c r="D23" i="3"/>
  <c r="B24" i="3"/>
  <c r="C24" i="3"/>
  <c r="D24" i="3"/>
  <c r="H24" i="3"/>
  <c r="K24" i="3"/>
  <c r="L24" i="3"/>
  <c r="M24" i="3"/>
  <c r="N24" i="3"/>
  <c r="O24" i="3"/>
  <c r="P24" i="3"/>
  <c r="B14" i="3"/>
  <c r="C14" i="3"/>
  <c r="D14" i="3"/>
  <c r="G14" i="3"/>
  <c r="H21" i="40"/>
  <c r="H55" i="42"/>
  <c r="H67" i="42"/>
  <c r="H19" i="96"/>
  <c r="B14" i="33"/>
  <c r="B15" i="33"/>
  <c r="B13" i="33"/>
  <c r="D9" i="36"/>
  <c r="D8" i="36"/>
  <c r="D7" i="36"/>
  <c r="D6" i="36"/>
  <c r="D9" i="34"/>
  <c r="D8" i="34"/>
  <c r="D7" i="34"/>
  <c r="D6" i="34"/>
  <c r="D9" i="2"/>
  <c r="D8" i="2"/>
  <c r="D7" i="2"/>
  <c r="D6" i="2"/>
  <c r="D5" i="40" s="1"/>
  <c r="O87" i="42"/>
  <c r="O76" i="42"/>
  <c r="M71" i="42"/>
  <c r="K74" i="5"/>
  <c r="K74" i="41" s="1"/>
  <c r="P91" i="5"/>
  <c r="P91" i="41" s="1"/>
  <c r="K91" i="5"/>
  <c r="K91" i="41" s="1"/>
  <c r="K77" i="5"/>
  <c r="K19" i="99" s="1"/>
  <c r="M90" i="42"/>
  <c r="K95" i="5"/>
  <c r="K95" i="41" s="1"/>
  <c r="K81" i="5"/>
  <c r="K23" i="99" s="1"/>
  <c r="M94" i="42"/>
  <c r="K99" i="5"/>
  <c r="K99" i="41" s="1"/>
  <c r="K87" i="5"/>
  <c r="K78" i="5"/>
  <c r="K20" i="99" s="1"/>
  <c r="K88" i="5"/>
  <c r="K88" i="41" s="1"/>
  <c r="K92" i="5"/>
  <c r="K92" i="41" s="1"/>
  <c r="K96" i="5"/>
  <c r="K96" i="41" s="1"/>
  <c r="K100" i="5"/>
  <c r="K100" i="41" s="1"/>
  <c r="P72" i="5"/>
  <c r="P14" i="99" s="1"/>
  <c r="P83" i="5"/>
  <c r="P25" i="99" s="1"/>
  <c r="P89" i="5"/>
  <c r="P89" i="41" s="1"/>
  <c r="P97" i="5"/>
  <c r="P103" i="5"/>
  <c r="P103" i="41" s="1"/>
  <c r="M77" i="42"/>
  <c r="M89" i="42"/>
  <c r="K101" i="5"/>
  <c r="K101" i="41" s="1"/>
  <c r="K98" i="5"/>
  <c r="K98" i="41" s="1"/>
  <c r="K79" i="5"/>
  <c r="K21" i="99" s="1"/>
  <c r="K76" i="5"/>
  <c r="K18" i="99" s="1"/>
  <c r="K102" i="5"/>
  <c r="K102" i="41" s="1"/>
  <c r="K72" i="5"/>
  <c r="K14" i="99" s="1"/>
  <c r="K93" i="5"/>
  <c r="K93" i="41" s="1"/>
  <c r="K90" i="5"/>
  <c r="K90" i="41" s="1"/>
  <c r="K89" i="5"/>
  <c r="K89" i="41" s="1"/>
  <c r="K84" i="5"/>
  <c r="K26" i="99" s="1"/>
  <c r="K75" i="5"/>
  <c r="K73" i="5"/>
  <c r="K73" i="41" s="1"/>
  <c r="K83" i="5"/>
  <c r="K25" i="99" s="1"/>
  <c r="K80" i="5"/>
  <c r="K22" i="99" s="1"/>
  <c r="K97" i="5"/>
  <c r="K94" i="5"/>
  <c r="K94" i="41" s="1"/>
  <c r="K103" i="5"/>
  <c r="K103" i="41" s="1"/>
  <c r="A14" i="99" l="1"/>
  <c r="N9" i="97"/>
  <c r="E15" i="117"/>
  <c r="B16" i="35"/>
  <c r="B16" i="118"/>
  <c r="B15" i="35"/>
  <c r="B15" i="118"/>
  <c r="B14" i="35"/>
  <c r="B14" i="118"/>
  <c r="B13" i="35"/>
  <c r="B13" i="118"/>
  <c r="D6" i="105"/>
  <c r="D6" i="97"/>
  <c r="D6" i="106"/>
  <c r="D6" i="100"/>
  <c r="D6" i="99"/>
  <c r="D6" i="98"/>
  <c r="D6" i="107"/>
  <c r="D6" i="101"/>
  <c r="D6" i="102"/>
  <c r="D6" i="104"/>
  <c r="D6" i="103"/>
  <c r="D7" i="97"/>
  <c r="D7" i="106"/>
  <c r="D7" i="100"/>
  <c r="D7" i="99"/>
  <c r="D7" i="98"/>
  <c r="D7" i="107"/>
  <c r="D7" i="101"/>
  <c r="D7" i="102"/>
  <c r="D7" i="104"/>
  <c r="D7" i="103"/>
  <c r="D7" i="105"/>
  <c r="D8" i="106"/>
  <c r="D8" i="100"/>
  <c r="D8" i="99"/>
  <c r="D8" i="98"/>
  <c r="D8" i="107"/>
  <c r="D8" i="101"/>
  <c r="D8" i="102"/>
  <c r="D8" i="104"/>
  <c r="D8" i="103"/>
  <c r="D8" i="105"/>
  <c r="D8" i="97"/>
  <c r="D5" i="5"/>
  <c r="D5" i="38"/>
  <c r="D5" i="37"/>
  <c r="D5" i="105"/>
  <c r="D5" i="97"/>
  <c r="D5" i="106"/>
  <c r="D5" i="100"/>
  <c r="D5" i="99"/>
  <c r="D5" i="98"/>
  <c r="D5" i="107"/>
  <c r="D5" i="101"/>
  <c r="D5" i="102"/>
  <c r="D5" i="104"/>
  <c r="D5" i="103"/>
  <c r="D7" i="43"/>
  <c r="D8" i="52"/>
  <c r="P100" i="5"/>
  <c r="P100" i="41" s="1"/>
  <c r="D8" i="9"/>
  <c r="D7" i="11"/>
  <c r="D5" i="9"/>
  <c r="P88" i="5"/>
  <c r="P88" i="41" s="1"/>
  <c r="P93" i="5"/>
  <c r="P93" i="41" s="1"/>
  <c r="P101" i="5"/>
  <c r="P101" i="41" s="1"/>
  <c r="D7" i="44"/>
  <c r="D7" i="96"/>
  <c r="P96" i="5"/>
  <c r="P96" i="41" s="1"/>
  <c r="P78" i="5"/>
  <c r="P20" i="99" s="1"/>
  <c r="K92" i="42"/>
  <c r="P92" i="42"/>
  <c r="N92" i="42"/>
  <c r="O92" i="42"/>
  <c r="M92" i="42"/>
  <c r="L92" i="42"/>
  <c r="K94" i="42"/>
  <c r="O94" i="42"/>
  <c r="L94" i="42"/>
  <c r="N94" i="42"/>
  <c r="O78" i="42"/>
  <c r="L78" i="42"/>
  <c r="N78" i="42"/>
  <c r="K78" i="42"/>
  <c r="P69" i="42"/>
  <c r="P86" i="42"/>
  <c r="K89" i="42"/>
  <c r="K69" i="42"/>
  <c r="K70" i="42"/>
  <c r="K86" i="42"/>
  <c r="O89" i="42"/>
  <c r="L70" i="42"/>
  <c r="M86" i="42"/>
  <c r="N70" i="42"/>
  <c r="O70" i="42"/>
  <c r="M69" i="42"/>
  <c r="L86" i="42"/>
  <c r="N89" i="42"/>
  <c r="L69" i="42"/>
  <c r="O69" i="42"/>
  <c r="N69" i="42"/>
  <c r="O86" i="42"/>
  <c r="L89" i="42"/>
  <c r="N86" i="42"/>
  <c r="N88" i="42"/>
  <c r="P88" i="42"/>
  <c r="O88" i="42"/>
  <c r="M88" i="42"/>
  <c r="K88" i="42"/>
  <c r="L88" i="42"/>
  <c r="K84" i="42"/>
  <c r="K85" i="42"/>
  <c r="K97" i="42"/>
  <c r="K76" i="42"/>
  <c r="P84" i="42"/>
  <c r="O84" i="42"/>
  <c r="O80" i="42"/>
  <c r="M76" i="42"/>
  <c r="L80" i="42"/>
  <c r="L82" i="42"/>
  <c r="L84" i="42"/>
  <c r="K80" i="42"/>
  <c r="M97" i="42"/>
  <c r="O98" i="42"/>
  <c r="O79" i="42"/>
  <c r="L76" i="42"/>
  <c r="N80" i="42"/>
  <c r="N84" i="42"/>
  <c r="L97" i="42"/>
  <c r="K98" i="42"/>
  <c r="P98" i="42"/>
  <c r="P80" i="42"/>
  <c r="K82" i="42"/>
  <c r="O97" i="42"/>
  <c r="O85" i="42"/>
  <c r="N76" i="42"/>
  <c r="L79" i="42"/>
  <c r="L85" i="42"/>
  <c r="M98" i="42"/>
  <c r="M80" i="42"/>
  <c r="O82" i="42"/>
  <c r="M84" i="42"/>
  <c r="L98" i="42"/>
  <c r="N97" i="42"/>
  <c r="N85" i="42"/>
  <c r="N79" i="42"/>
  <c r="N98" i="42"/>
  <c r="N82" i="42"/>
  <c r="K73" i="42"/>
  <c r="P95" i="42"/>
  <c r="K91" i="42"/>
  <c r="K74" i="42"/>
  <c r="O73" i="42"/>
  <c r="L73" i="42"/>
  <c r="O90" i="42"/>
  <c r="M95" i="42"/>
  <c r="N96" i="42"/>
  <c r="K77" i="42"/>
  <c r="K81" i="42"/>
  <c r="K93" i="42"/>
  <c r="M81" i="42"/>
  <c r="P83" i="42"/>
  <c r="K87" i="42"/>
  <c r="O83" i="42"/>
  <c r="O96" i="42"/>
  <c r="O71" i="42"/>
  <c r="M72" i="42"/>
  <c r="O74" i="42"/>
  <c r="M83" i="42"/>
  <c r="L90" i="42"/>
  <c r="L93" i="42"/>
  <c r="L95" i="42"/>
  <c r="K96" i="42"/>
  <c r="P91" i="42"/>
  <c r="P96" i="42"/>
  <c r="K83" i="42"/>
  <c r="K90" i="42"/>
  <c r="K71" i="42"/>
  <c r="O81" i="42"/>
  <c r="O95" i="42"/>
  <c r="O77" i="42"/>
  <c r="O91" i="42"/>
  <c r="O75" i="42"/>
  <c r="L71" i="42"/>
  <c r="L72" i="42"/>
  <c r="L74" i="42"/>
  <c r="L81" i="42"/>
  <c r="L83" i="42"/>
  <c r="M87" i="42"/>
  <c r="L91" i="42"/>
  <c r="M96" i="42"/>
  <c r="K72" i="42"/>
  <c r="P75" i="42"/>
  <c r="K95" i="42"/>
  <c r="K75" i="42"/>
  <c r="O93" i="42"/>
  <c r="M91" i="42"/>
  <c r="M75" i="42"/>
  <c r="O72" i="42"/>
  <c r="N72" i="42"/>
  <c r="L75" i="42"/>
  <c r="L77" i="42"/>
  <c r="L87" i="42"/>
  <c r="L96" i="42"/>
  <c r="N93" i="42"/>
  <c r="N87" i="42"/>
  <c r="N77" i="42"/>
  <c r="N91" i="42"/>
  <c r="N81" i="42"/>
  <c r="N75" i="42"/>
  <c r="N71" i="42"/>
  <c r="N95" i="42"/>
  <c r="N90" i="42"/>
  <c r="N74" i="42"/>
  <c r="N83" i="42"/>
  <c r="N73" i="42"/>
  <c r="P90" i="5"/>
  <c r="P90" i="41" s="1"/>
  <c r="M85" i="42"/>
  <c r="P73" i="5"/>
  <c r="M70" i="42"/>
  <c r="P81" i="5"/>
  <c r="P23" i="99" s="1"/>
  <c r="M78" i="42"/>
  <c r="P77" i="5"/>
  <c r="P19" i="99" s="1"/>
  <c r="M74" i="42"/>
  <c r="P79" i="5"/>
  <c r="P21" i="99" s="1"/>
  <c r="P92" i="5"/>
  <c r="P92" i="41" s="1"/>
  <c r="P98" i="5"/>
  <c r="P98" i="41" s="1"/>
  <c r="M93" i="42"/>
  <c r="P80" i="5"/>
  <c r="P22" i="99" s="1"/>
  <c r="P94" i="5"/>
  <c r="P94" i="41" s="1"/>
  <c r="P76" i="5"/>
  <c r="P18" i="99" s="1"/>
  <c r="M73" i="42"/>
  <c r="P87" i="5"/>
  <c r="M82" i="42"/>
  <c r="P99" i="5"/>
  <c r="P99" i="41" s="1"/>
  <c r="P95" i="5"/>
  <c r="P95" i="41" s="1"/>
  <c r="P74" i="5"/>
  <c r="P102" i="5"/>
  <c r="P102" i="41" s="1"/>
  <c r="P84" i="5"/>
  <c r="P26" i="99" s="1"/>
  <c r="P75" i="5"/>
  <c r="D5" i="46"/>
  <c r="D8" i="91"/>
  <c r="D7" i="10"/>
  <c r="D7" i="37"/>
  <c r="D8" i="37"/>
  <c r="D8" i="5"/>
  <c r="D8" i="41"/>
  <c r="D8" i="12"/>
  <c r="D5" i="94"/>
  <c r="D8" i="42"/>
  <c r="D6" i="41"/>
  <c r="D6" i="37"/>
  <c r="H22" i="43"/>
  <c r="K82" i="5"/>
  <c r="K24" i="99" s="1"/>
  <c r="H14" i="40"/>
  <c r="H19" i="43"/>
  <c r="H21" i="43"/>
  <c r="H20" i="42"/>
  <c r="H63" i="42"/>
  <c r="H28" i="42"/>
  <c r="H16" i="43"/>
  <c r="K17" i="44"/>
  <c r="K17" i="6" s="1"/>
  <c r="H25" i="43"/>
  <c r="H18" i="43"/>
  <c r="H27" i="42"/>
  <c r="K20" i="11"/>
  <c r="K20" i="95" s="1"/>
  <c r="L14" i="51"/>
  <c r="L15" i="9"/>
  <c r="D8" i="8"/>
  <c r="D8" i="3"/>
  <c r="D8" i="38"/>
  <c r="D8" i="95"/>
  <c r="D8" i="45"/>
  <c r="D8" i="44"/>
  <c r="D8" i="94"/>
  <c r="D8" i="48"/>
  <c r="D8" i="4"/>
  <c r="D8" i="11"/>
  <c r="D8" i="39"/>
  <c r="D8" i="51"/>
  <c r="D8" i="6"/>
  <c r="D8" i="50"/>
  <c r="D8" i="96"/>
  <c r="D8" i="43"/>
  <c r="D8" i="7"/>
  <c r="D8" i="13"/>
  <c r="D8" i="10"/>
  <c r="D8" i="93"/>
  <c r="D8" i="47"/>
  <c r="D8" i="40"/>
  <c r="D8" i="92"/>
  <c r="D8" i="49"/>
  <c r="D6" i="11"/>
  <c r="D6" i="40"/>
  <c r="D7" i="39"/>
  <c r="D7" i="9"/>
  <c r="D6" i="46"/>
  <c r="H23" i="92"/>
  <c r="H33" i="92"/>
  <c r="H27" i="91"/>
  <c r="H19" i="92"/>
  <c r="H45" i="42"/>
  <c r="H61" i="42"/>
  <c r="H19" i="94"/>
  <c r="D8" i="46"/>
  <c r="D7" i="7"/>
  <c r="D7" i="38"/>
  <c r="D7" i="51"/>
  <c r="D7" i="41"/>
  <c r="D7" i="94"/>
  <c r="D7" i="46"/>
  <c r="D7" i="4"/>
  <c r="D7" i="12"/>
  <c r="D7" i="3"/>
  <c r="D7" i="91"/>
  <c r="D7" i="45"/>
  <c r="D7" i="50"/>
  <c r="D7" i="52"/>
  <c r="D7" i="5"/>
  <c r="D7" i="13"/>
  <c r="D7" i="95"/>
  <c r="D7" i="6"/>
  <c r="D7" i="42"/>
  <c r="D7" i="48"/>
  <c r="D6" i="12"/>
  <c r="D6" i="10"/>
  <c r="D6" i="95"/>
  <c r="D6" i="94"/>
  <c r="D6" i="38"/>
  <c r="D6" i="9"/>
  <c r="D6" i="4"/>
  <c r="D6" i="42"/>
  <c r="D6" i="48"/>
  <c r="H21" i="96"/>
  <c r="H19" i="46"/>
  <c r="K16" i="44"/>
  <c r="K16" i="6" s="1"/>
  <c r="N15" i="9"/>
  <c r="H16" i="9"/>
  <c r="N14" i="51"/>
  <c r="H26" i="92"/>
  <c r="L22" i="42"/>
  <c r="L14" i="40"/>
  <c r="H22" i="94"/>
  <c r="H25" i="45"/>
  <c r="H27" i="45"/>
  <c r="H23" i="46"/>
  <c r="H35" i="92"/>
  <c r="H31" i="92"/>
  <c r="H29" i="92"/>
  <c r="H21" i="92"/>
  <c r="H17" i="91"/>
  <c r="H18" i="94"/>
  <c r="H29" i="46"/>
  <c r="H21" i="46"/>
  <c r="H17" i="45"/>
  <c r="N54" i="42"/>
  <c r="N42" i="42"/>
  <c r="N31" i="42"/>
  <c r="D5" i="50"/>
  <c r="D5" i="6"/>
  <c r="D5" i="51"/>
  <c r="D5" i="39"/>
  <c r="D5" i="49"/>
  <c r="D5" i="92"/>
  <c r="D5" i="3"/>
  <c r="D5" i="13"/>
  <c r="D5" i="7"/>
  <c r="D5" i="8"/>
  <c r="D5" i="96"/>
  <c r="D5" i="43"/>
  <c r="D5" i="91"/>
  <c r="D5" i="47"/>
  <c r="D5" i="44"/>
  <c r="D6" i="6"/>
  <c r="D6" i="51"/>
  <c r="D6" i="39"/>
  <c r="D6" i="49"/>
  <c r="D6" i="92"/>
  <c r="D6" i="3"/>
  <c r="D6" i="13"/>
  <c r="D6" i="7"/>
  <c r="D6" i="5"/>
  <c r="D5" i="11"/>
  <c r="D5" i="52"/>
  <c r="D5" i="93"/>
  <c r="D5" i="45"/>
  <c r="D6" i="44"/>
  <c r="D6" i="96"/>
  <c r="D6" i="43"/>
  <c r="D6" i="91"/>
  <c r="D6" i="47"/>
  <c r="D7" i="49"/>
  <c r="D7" i="92"/>
  <c r="D7" i="40"/>
  <c r="D7" i="47"/>
  <c r="D7" i="93"/>
  <c r="D7" i="8"/>
  <c r="D6" i="8"/>
  <c r="D5" i="4"/>
  <c r="D5" i="12"/>
  <c r="D5" i="42"/>
  <c r="D5" i="48"/>
  <c r="D5" i="10"/>
  <c r="D5" i="95"/>
  <c r="D5" i="41"/>
  <c r="D6" i="50"/>
  <c r="D6" i="52"/>
  <c r="D6" i="93"/>
  <c r="D6" i="45"/>
  <c r="N58" i="42"/>
  <c r="H19" i="3"/>
  <c r="H23" i="94"/>
  <c r="H24" i="45"/>
  <c r="H30" i="92"/>
  <c r="N40" i="42"/>
  <c r="N56" i="42"/>
  <c r="N52" i="42"/>
  <c r="N36" i="42"/>
  <c r="H24" i="91"/>
  <c r="H16" i="91"/>
  <c r="H22" i="96"/>
  <c r="H28" i="46"/>
  <c r="H16" i="45"/>
  <c r="N21" i="3"/>
  <c r="N46" i="42"/>
  <c r="M14" i="3"/>
  <c r="L17" i="38"/>
  <c r="N68" i="42"/>
  <c r="H32" i="92"/>
  <c r="H22" i="92"/>
  <c r="H18" i="92"/>
  <c r="H20" i="96"/>
  <c r="H26" i="46"/>
  <c r="H22" i="46"/>
  <c r="H18" i="46"/>
  <c r="N59" i="42"/>
  <c r="N43" i="42"/>
  <c r="N28" i="42"/>
  <c r="H14" i="92"/>
  <c r="M20" i="3"/>
  <c r="L20" i="3"/>
  <c r="H16" i="38"/>
  <c r="N38" i="42"/>
  <c r="N23" i="42"/>
  <c r="N20" i="3"/>
  <c r="N22" i="3"/>
  <c r="L19" i="3"/>
  <c r="L16" i="38"/>
  <c r="N18" i="3"/>
  <c r="L22" i="3"/>
  <c r="N19" i="40"/>
  <c r="H34" i="91"/>
  <c r="H28" i="92"/>
  <c r="H20" i="92"/>
  <c r="H18" i="96"/>
  <c r="H20" i="46"/>
  <c r="H18" i="3"/>
  <c r="M18" i="3"/>
  <c r="L14" i="3"/>
  <c r="L21" i="3"/>
  <c r="N16" i="38"/>
  <c r="P15" i="99" l="1"/>
  <c r="A15" i="99" s="1"/>
  <c r="P73" i="41"/>
  <c r="P16" i="99"/>
  <c r="A16" i="99" s="1"/>
  <c r="P74" i="41"/>
  <c r="A19" i="99"/>
  <c r="A23" i="99"/>
  <c r="A20" i="99"/>
  <c r="E16" i="2"/>
  <c r="A15" i="117"/>
  <c r="B15" i="117" s="1"/>
  <c r="B16" i="2" s="1"/>
  <c r="P94" i="42"/>
  <c r="P78" i="42"/>
  <c r="P89" i="42"/>
  <c r="P70" i="42"/>
  <c r="N15" i="96"/>
  <c r="K79" i="42"/>
  <c r="P76" i="42"/>
  <c r="P85" i="42"/>
  <c r="P97" i="42"/>
  <c r="P82" i="42"/>
  <c r="P72" i="42"/>
  <c r="P71" i="42"/>
  <c r="P90" i="42"/>
  <c r="P93" i="42"/>
  <c r="P87" i="42"/>
  <c r="P73" i="42"/>
  <c r="P81" i="42"/>
  <c r="P77" i="42"/>
  <c r="P74" i="42"/>
  <c r="P82" i="5"/>
  <c r="P24" i="99" s="1"/>
  <c r="M79" i="42"/>
  <c r="H15" i="94"/>
  <c r="H15" i="9"/>
  <c r="H15" i="46"/>
  <c r="H24" i="42"/>
  <c r="M24" i="42"/>
  <c r="M63" i="42"/>
  <c r="H14" i="39"/>
  <c r="O14" i="43"/>
  <c r="M28" i="42"/>
  <c r="H25" i="42"/>
  <c r="M14" i="39"/>
  <c r="K14" i="50"/>
  <c r="M24" i="43"/>
  <c r="K14" i="44"/>
  <c r="K14" i="6" s="1"/>
  <c r="H18" i="9"/>
  <c r="H28" i="43"/>
  <c r="O28" i="43"/>
  <c r="M28" i="43"/>
  <c r="M20" i="42"/>
  <c r="H15" i="52"/>
  <c r="H14" i="52"/>
  <c r="H14" i="51"/>
  <c r="N14" i="39"/>
  <c r="N14" i="40"/>
  <c r="H14" i="46"/>
  <c r="M14" i="42"/>
  <c r="H14" i="42"/>
  <c r="N14" i="45"/>
  <c r="N14" i="46"/>
  <c r="N14" i="41"/>
  <c r="N14" i="42"/>
  <c r="L14" i="41"/>
  <c r="L14" i="42"/>
  <c r="L14" i="45"/>
  <c r="L14" i="46"/>
  <c r="L14" i="52"/>
  <c r="L14" i="6"/>
  <c r="L14" i="43"/>
  <c r="N14" i="6"/>
  <c r="N14" i="43"/>
  <c r="N14" i="52"/>
  <c r="M14" i="6"/>
  <c r="M14" i="43"/>
  <c r="H14" i="6"/>
  <c r="H14" i="43"/>
  <c r="L14" i="9"/>
  <c r="N14" i="9"/>
  <c r="N14" i="47"/>
  <c r="N18" i="47" s="1"/>
  <c r="N14" i="48"/>
  <c r="M14" i="9"/>
  <c r="H14" i="48"/>
  <c r="L14" i="47"/>
  <c r="L18" i="47" s="1"/>
  <c r="L14" i="48"/>
  <c r="H14" i="9"/>
  <c r="L14" i="95"/>
  <c r="L14" i="96"/>
  <c r="H14" i="96"/>
  <c r="N14" i="95"/>
  <c r="N14" i="96"/>
  <c r="N14" i="93"/>
  <c r="N14" i="94"/>
  <c r="H14" i="93"/>
  <c r="H14" i="94"/>
  <c r="L14" i="93"/>
  <c r="L14" i="94"/>
  <c r="N14" i="91"/>
  <c r="N14" i="92"/>
  <c r="L14" i="91"/>
  <c r="L14" i="92"/>
  <c r="M15" i="92"/>
  <c r="M15" i="9"/>
  <c r="H34" i="42"/>
  <c r="L34" i="42"/>
  <c r="N34" i="42"/>
  <c r="N67" i="42"/>
  <c r="N21" i="43"/>
  <c r="L21" i="43"/>
  <c r="L67" i="42"/>
  <c r="M67" i="42"/>
  <c r="M21" i="43"/>
  <c r="P22" i="44"/>
  <c r="P22" i="6" s="1"/>
  <c r="N55" i="42"/>
  <c r="M55" i="42"/>
  <c r="L55" i="42"/>
  <c r="H39" i="42"/>
  <c r="N39" i="42"/>
  <c r="L39" i="42"/>
  <c r="H17" i="40"/>
  <c r="L61" i="42"/>
  <c r="L65" i="42"/>
  <c r="N17" i="40"/>
  <c r="L17" i="40"/>
  <c r="H65" i="42"/>
  <c r="N65" i="42"/>
  <c r="L27" i="42"/>
  <c r="N27" i="42"/>
  <c r="N61" i="42"/>
  <c r="N16" i="42"/>
  <c r="L19" i="40"/>
  <c r="L30" i="42"/>
  <c r="L45" i="42"/>
  <c r="N20" i="40"/>
  <c r="N23" i="3"/>
  <c r="N23" i="38"/>
  <c r="M23" i="38"/>
  <c r="H23" i="38"/>
  <c r="N32" i="42"/>
  <c r="N60" i="42"/>
  <c r="N66" i="42"/>
  <c r="N45" i="42"/>
  <c r="L22" i="40"/>
  <c r="L32" i="42"/>
  <c r="H51" i="42"/>
  <c r="L35" i="42"/>
  <c r="H18" i="40"/>
  <c r="H66" i="42"/>
  <c r="N51" i="42"/>
  <c r="L51" i="42"/>
  <c r="H30" i="42"/>
  <c r="H60" i="42"/>
  <c r="H32" i="42"/>
  <c r="H38" i="42"/>
  <c r="N22" i="40"/>
  <c r="N30" i="42"/>
  <c r="L60" i="42"/>
  <c r="L52" i="42"/>
  <c r="L18" i="40"/>
  <c r="N18" i="40"/>
  <c r="H52" i="42"/>
  <c r="L23" i="3"/>
  <c r="L23" i="38"/>
  <c r="N35" i="42"/>
  <c r="H19" i="40"/>
  <c r="L16" i="42"/>
  <c r="L38" i="42"/>
  <c r="L66" i="42"/>
  <c r="H22" i="40"/>
  <c r="L20" i="40"/>
  <c r="H20" i="40"/>
  <c r="N25" i="42"/>
  <c r="N64" i="42"/>
  <c r="N19" i="42"/>
  <c r="K25" i="44"/>
  <c r="K25" i="6" s="1"/>
  <c r="L22" i="43"/>
  <c r="L18" i="43"/>
  <c r="L24" i="42"/>
  <c r="H59" i="42"/>
  <c r="H47" i="42"/>
  <c r="H53" i="42"/>
  <c r="H42" i="42"/>
  <c r="L27" i="43"/>
  <c r="H64" i="42"/>
  <c r="H19" i="42"/>
  <c r="N17" i="46"/>
  <c r="N17" i="45"/>
  <c r="N27" i="43"/>
  <c r="H24" i="43"/>
  <c r="N21" i="40"/>
  <c r="N29" i="42"/>
  <c r="N20" i="42"/>
  <c r="N47" i="42"/>
  <c r="M16" i="40"/>
  <c r="L21" i="40"/>
  <c r="H49" i="42"/>
  <c r="N41" i="42"/>
  <c r="N49" i="42"/>
  <c r="N57" i="42"/>
  <c r="N18" i="43"/>
  <c r="L25" i="42"/>
  <c r="N16" i="40"/>
  <c r="H31" i="42"/>
  <c r="L54" i="42"/>
  <c r="L41" i="42"/>
  <c r="N24" i="46"/>
  <c r="N24" i="45"/>
  <c r="H29" i="42"/>
  <c r="L17" i="46"/>
  <c r="L17" i="45"/>
  <c r="O22" i="43"/>
  <c r="M19" i="42"/>
  <c r="L20" i="42"/>
  <c r="H68" i="42"/>
  <c r="L64" i="42"/>
  <c r="L49" i="42"/>
  <c r="L47" i="42"/>
  <c r="L19" i="42"/>
  <c r="N22" i="43"/>
  <c r="L24" i="43"/>
  <c r="L24" i="46"/>
  <c r="L24" i="45"/>
  <c r="L21" i="45"/>
  <c r="L21" i="46"/>
  <c r="N21" i="45"/>
  <c r="N21" i="46"/>
  <c r="M18" i="43"/>
  <c r="M22" i="43"/>
  <c r="N24" i="42"/>
  <c r="H41" i="42"/>
  <c r="H57" i="42"/>
  <c r="L53" i="42"/>
  <c r="N24" i="43"/>
  <c r="H27" i="43"/>
  <c r="L68" i="42"/>
  <c r="N53" i="42"/>
  <c r="L16" i="40"/>
  <c r="L59" i="42"/>
  <c r="L31" i="42"/>
  <c r="L42" i="42"/>
  <c r="L57" i="42"/>
  <c r="L29" i="42"/>
  <c r="M21" i="40"/>
  <c r="H54" i="42"/>
  <c r="H16" i="40"/>
  <c r="N50" i="42"/>
  <c r="N63" i="42"/>
  <c r="M26" i="42"/>
  <c r="H26" i="42"/>
  <c r="L37" i="42"/>
  <c r="N25" i="43"/>
  <c r="L17" i="42"/>
  <c r="L44" i="42"/>
  <c r="L48" i="42"/>
  <c r="L18" i="42"/>
  <c r="L46" i="42"/>
  <c r="N22" i="45"/>
  <c r="N22" i="46"/>
  <c r="H62" i="42"/>
  <c r="L23" i="42"/>
  <c r="L62" i="42"/>
  <c r="N19" i="45"/>
  <c r="N19" i="46"/>
  <c r="H58" i="42"/>
  <c r="N17" i="42"/>
  <c r="L26" i="43"/>
  <c r="N22" i="42"/>
  <c r="L21" i="42"/>
  <c r="N62" i="42"/>
  <c r="L26" i="42"/>
  <c r="H48" i="42"/>
  <c r="L36" i="42"/>
  <c r="H50" i="42"/>
  <c r="H21" i="42"/>
  <c r="K48" i="5"/>
  <c r="K48" i="41" s="1"/>
  <c r="H46" i="42"/>
  <c r="N21" i="42"/>
  <c r="N44" i="42"/>
  <c r="N48" i="42"/>
  <c r="H18" i="42"/>
  <c r="H33" i="42"/>
  <c r="N18" i="42"/>
  <c r="N26" i="42"/>
  <c r="N33" i="42"/>
  <c r="N26" i="43"/>
  <c r="H26" i="43"/>
  <c r="L40" i="42"/>
  <c r="L56" i="42"/>
  <c r="N37" i="42"/>
  <c r="L33" i="42"/>
  <c r="H44" i="42"/>
  <c r="L50" i="42"/>
  <c r="H37" i="42"/>
  <c r="L19" i="45"/>
  <c r="L19" i="46"/>
  <c r="M43" i="42"/>
  <c r="H40" i="42"/>
  <c r="L25" i="43"/>
  <c r="L43" i="42"/>
  <c r="L63" i="42"/>
  <c r="M56" i="42"/>
  <c r="L28" i="42"/>
  <c r="H22" i="42"/>
  <c r="H36" i="42"/>
  <c r="L22" i="45"/>
  <c r="L22" i="46"/>
  <c r="H23" i="42"/>
  <c r="L58" i="42"/>
  <c r="H56" i="42"/>
  <c r="H43" i="42"/>
  <c r="M23" i="43"/>
  <c r="L23" i="43"/>
  <c r="M20" i="43"/>
  <c r="N17" i="9"/>
  <c r="N17" i="43"/>
  <c r="L28" i="45"/>
  <c r="L28" i="46"/>
  <c r="N25" i="46"/>
  <c r="N25" i="45"/>
  <c r="K17" i="43"/>
  <c r="L17" i="9"/>
  <c r="N28" i="45"/>
  <c r="N28" i="46"/>
  <c r="N19" i="43"/>
  <c r="L17" i="43"/>
  <c r="M17" i="43"/>
  <c r="H17" i="9"/>
  <c r="L20" i="43"/>
  <c r="L28" i="43"/>
  <c r="N23" i="43"/>
  <c r="M17" i="9"/>
  <c r="K16" i="43"/>
  <c r="K24" i="44"/>
  <c r="K24" i="6" s="1"/>
  <c r="M37" i="42"/>
  <c r="L16" i="43"/>
  <c r="M16" i="43"/>
  <c r="N28" i="43"/>
  <c r="L19" i="43"/>
  <c r="L25" i="46"/>
  <c r="L25" i="45"/>
  <c r="N20" i="43"/>
  <c r="H17" i="43"/>
  <c r="N16" i="52"/>
  <c r="L20" i="45"/>
  <c r="L20" i="46"/>
  <c r="N29" i="45"/>
  <c r="N29" i="46"/>
  <c r="N20" i="45"/>
  <c r="N20" i="46"/>
  <c r="L16" i="52"/>
  <c r="L18" i="45"/>
  <c r="L18" i="46"/>
  <c r="L27" i="46"/>
  <c r="L27" i="45"/>
  <c r="L26" i="45"/>
  <c r="L26" i="46"/>
  <c r="N26" i="45"/>
  <c r="N26" i="46"/>
  <c r="N18" i="45"/>
  <c r="N18" i="46"/>
  <c r="N16" i="46"/>
  <c r="N16" i="45"/>
  <c r="N27" i="46"/>
  <c r="N27" i="45"/>
  <c r="L29" i="45"/>
  <c r="L29" i="46"/>
  <c r="L23" i="45"/>
  <c r="L23" i="46"/>
  <c r="N23" i="45"/>
  <c r="N23" i="46"/>
  <c r="L16" i="46"/>
  <c r="L16" i="45"/>
  <c r="H16" i="52"/>
  <c r="L19" i="91"/>
  <c r="L19" i="92"/>
  <c r="N19" i="91"/>
  <c r="N19" i="92"/>
  <c r="M19" i="96"/>
  <c r="N18" i="9"/>
  <c r="N16" i="9"/>
  <c r="L17" i="96"/>
  <c r="L16" i="9"/>
  <c r="K19" i="96"/>
  <c r="N17" i="96"/>
  <c r="N19" i="96"/>
  <c r="L18" i="9"/>
  <c r="L19" i="96"/>
  <c r="N20" i="96"/>
  <c r="L20" i="96"/>
  <c r="L29" i="91"/>
  <c r="L29" i="92"/>
  <c r="L21" i="94"/>
  <c r="N18" i="96"/>
  <c r="N24" i="94"/>
  <c r="L18" i="96"/>
  <c r="N21" i="94"/>
  <c r="L24" i="94"/>
  <c r="H21" i="94"/>
  <c r="N29" i="91"/>
  <c r="N29" i="92"/>
  <c r="L20" i="94"/>
  <c r="L26" i="91"/>
  <c r="L26" i="92"/>
  <c r="N30" i="91"/>
  <c r="N30" i="92"/>
  <c r="N21" i="96"/>
  <c r="N26" i="91"/>
  <c r="N26" i="92"/>
  <c r="N18" i="94"/>
  <c r="N16" i="96"/>
  <c r="L30" i="91"/>
  <c r="L30" i="92"/>
  <c r="L28" i="91"/>
  <c r="L28" i="92"/>
  <c r="L22" i="94"/>
  <c r="L23" i="94"/>
  <c r="N23" i="94"/>
  <c r="L31" i="91"/>
  <c r="L31" i="92"/>
  <c r="N31" i="91"/>
  <c r="N31" i="92"/>
  <c r="L22" i="96"/>
  <c r="N28" i="91"/>
  <c r="N28" i="92"/>
  <c r="L21" i="96"/>
  <c r="L18" i="94"/>
  <c r="H20" i="94"/>
  <c r="N22" i="96"/>
  <c r="N20" i="94"/>
  <c r="N22" i="94"/>
  <c r="L16" i="96"/>
  <c r="L23" i="91"/>
  <c r="L23" i="92"/>
  <c r="N20" i="91"/>
  <c r="N20" i="92"/>
  <c r="H17" i="94"/>
  <c r="N17" i="92"/>
  <c r="N17" i="91"/>
  <c r="N18" i="91"/>
  <c r="N18" i="92"/>
  <c r="N17" i="94"/>
  <c r="N16" i="94"/>
  <c r="L18" i="91"/>
  <c r="L18" i="92"/>
  <c r="L20" i="91"/>
  <c r="L20" i="92"/>
  <c r="N19" i="94"/>
  <c r="L16" i="94"/>
  <c r="L17" i="94"/>
  <c r="N23" i="91"/>
  <c r="N23" i="92"/>
  <c r="L19" i="94"/>
  <c r="L17" i="92"/>
  <c r="L17" i="91"/>
  <c r="L27" i="92"/>
  <c r="L27" i="91"/>
  <c r="N34" i="92"/>
  <c r="N34" i="91"/>
  <c r="L32" i="91"/>
  <c r="L32" i="92"/>
  <c r="N27" i="92"/>
  <c r="N27" i="91"/>
  <c r="L34" i="92"/>
  <c r="L34" i="91"/>
  <c r="L35" i="91"/>
  <c r="L35" i="92"/>
  <c r="N21" i="91"/>
  <c r="N21" i="92"/>
  <c r="H25" i="91"/>
  <c r="L33" i="91"/>
  <c r="L33" i="92"/>
  <c r="N24" i="92"/>
  <c r="N24" i="91"/>
  <c r="L24" i="92"/>
  <c r="L24" i="91"/>
  <c r="N16" i="92"/>
  <c r="N16" i="91"/>
  <c r="L25" i="92"/>
  <c r="L25" i="91"/>
  <c r="N25" i="92"/>
  <c r="N25" i="91"/>
  <c r="N35" i="91"/>
  <c r="N35" i="92"/>
  <c r="L21" i="91"/>
  <c r="L21" i="92"/>
  <c r="N32" i="91"/>
  <c r="N32" i="92"/>
  <c r="N22" i="91"/>
  <c r="N22" i="92"/>
  <c r="L22" i="91"/>
  <c r="L22" i="92"/>
  <c r="N33" i="91"/>
  <c r="N33" i="92"/>
  <c r="L16" i="92"/>
  <c r="L16" i="91"/>
  <c r="M14" i="48"/>
  <c r="L15" i="52"/>
  <c r="N15" i="94"/>
  <c r="L15" i="94"/>
  <c r="H15" i="96"/>
  <c r="N15" i="52"/>
  <c r="L15" i="96"/>
  <c r="M15" i="52"/>
  <c r="H15" i="42"/>
  <c r="M15" i="40"/>
  <c r="L15" i="42"/>
  <c r="H15" i="40"/>
  <c r="N15" i="40"/>
  <c r="N15" i="42"/>
  <c r="N15" i="43"/>
  <c r="L15" i="43"/>
  <c r="H15" i="43"/>
  <c r="L15" i="40"/>
  <c r="M15" i="91"/>
  <c r="N15" i="91"/>
  <c r="N15" i="92"/>
  <c r="L15" i="91"/>
  <c r="L15" i="92"/>
  <c r="N15" i="3"/>
  <c r="N15" i="38"/>
  <c r="L15" i="3"/>
  <c r="L15" i="38"/>
  <c r="N15" i="45"/>
  <c r="N15" i="46"/>
  <c r="H15" i="3"/>
  <c r="H15" i="38"/>
  <c r="L15" i="45"/>
  <c r="L15" i="46"/>
  <c r="H15" i="91"/>
  <c r="H15" i="92"/>
  <c r="H16" i="96"/>
  <c r="P16" i="44"/>
  <c r="P16" i="6" s="1"/>
  <c r="H14" i="41"/>
  <c r="K15" i="13"/>
  <c r="K15" i="107" s="1"/>
  <c r="H14" i="95"/>
  <c r="H14" i="47"/>
  <c r="K17" i="11"/>
  <c r="K17" i="95" s="1"/>
  <c r="M26" i="43"/>
  <c r="K18" i="3"/>
  <c r="K24" i="4"/>
  <c r="K24" i="39" s="1"/>
  <c r="P24" i="4"/>
  <c r="P24" i="39" s="1"/>
  <c r="K17" i="5"/>
  <c r="K17" i="41" s="1"/>
  <c r="M53" i="42"/>
  <c r="H17" i="42"/>
  <c r="K22" i="44"/>
  <c r="K22" i="6" s="1"/>
  <c r="H19" i="91"/>
  <c r="H33" i="91"/>
  <c r="H23" i="91"/>
  <c r="H27" i="92"/>
  <c r="N16" i="43"/>
  <c r="M19" i="3"/>
  <c r="O23" i="43"/>
  <c r="O19" i="3"/>
  <c r="H16" i="94"/>
  <c r="H35" i="42"/>
  <c r="H16" i="42"/>
  <c r="H14" i="45"/>
  <c r="M57" i="42"/>
  <c r="M41" i="42"/>
  <c r="M19" i="94"/>
  <c r="H19" i="45"/>
  <c r="M19" i="46"/>
  <c r="M21" i="96"/>
  <c r="M16" i="9"/>
  <c r="M14" i="51"/>
  <c r="K66" i="5"/>
  <c r="K66" i="41" s="1"/>
  <c r="O64" i="42"/>
  <c r="H26" i="91"/>
  <c r="H25" i="46"/>
  <c r="M25" i="45"/>
  <c r="M22" i="94"/>
  <c r="H25" i="92"/>
  <c r="L14" i="39"/>
  <c r="M23" i="46"/>
  <c r="H23" i="45"/>
  <c r="H27" i="46"/>
  <c r="M27" i="45"/>
  <c r="H24" i="94"/>
  <c r="H21" i="45"/>
  <c r="M21" i="46"/>
  <c r="H21" i="91"/>
  <c r="M21" i="92"/>
  <c r="H31" i="91"/>
  <c r="M31" i="92"/>
  <c r="M15" i="94"/>
  <c r="H17" i="46"/>
  <c r="M17" i="45"/>
  <c r="H29" i="45"/>
  <c r="M29" i="46"/>
  <c r="M18" i="94"/>
  <c r="H17" i="92"/>
  <c r="M17" i="91"/>
  <c r="H29" i="91"/>
  <c r="M29" i="92"/>
  <c r="H35" i="91"/>
  <c r="M35" i="92"/>
  <c r="K16" i="38"/>
  <c r="K23" i="44"/>
  <c r="K21" i="44"/>
  <c r="H14" i="3"/>
  <c r="H15" i="45"/>
  <c r="M15" i="46"/>
  <c r="M23" i="94"/>
  <c r="M24" i="45"/>
  <c r="H24" i="46"/>
  <c r="H30" i="91"/>
  <c r="M30" i="92"/>
  <c r="H28" i="45"/>
  <c r="M28" i="46"/>
  <c r="M22" i="96"/>
  <c r="H24" i="92"/>
  <c r="M24" i="91"/>
  <c r="O30" i="42"/>
  <c r="K32" i="5"/>
  <c r="K32" i="41" s="1"/>
  <c r="H16" i="46"/>
  <c r="M16" i="45"/>
  <c r="H16" i="92"/>
  <c r="M16" i="91"/>
  <c r="O66" i="42"/>
  <c r="K68" i="5"/>
  <c r="K68" i="41" s="1"/>
  <c r="H17" i="96"/>
  <c r="K26" i="5"/>
  <c r="K26" i="41" s="1"/>
  <c r="H23" i="3"/>
  <c r="K70" i="5"/>
  <c r="K70" i="41" s="1"/>
  <c r="O67" i="42"/>
  <c r="H18" i="45"/>
  <c r="M18" i="46"/>
  <c r="H26" i="45"/>
  <c r="M26" i="46"/>
  <c r="H18" i="91"/>
  <c r="M18" i="92"/>
  <c r="O20" i="40"/>
  <c r="K20" i="4"/>
  <c r="K20" i="39" s="1"/>
  <c r="H20" i="3"/>
  <c r="H14" i="91"/>
  <c r="M14" i="92"/>
  <c r="H22" i="45"/>
  <c r="M22" i="46"/>
  <c r="M20" i="96"/>
  <c r="H22" i="91"/>
  <c r="M22" i="92"/>
  <c r="H32" i="91"/>
  <c r="M32" i="92"/>
  <c r="K19" i="3"/>
  <c r="K45" i="5"/>
  <c r="K45" i="41" s="1"/>
  <c r="H20" i="91"/>
  <c r="M20" i="92"/>
  <c r="M14" i="41"/>
  <c r="H22" i="3"/>
  <c r="M18" i="96"/>
  <c r="H28" i="91"/>
  <c r="M28" i="92"/>
  <c r="O55" i="42"/>
  <c r="K57" i="5"/>
  <c r="O14" i="6"/>
  <c r="M20" i="46"/>
  <c r="H20" i="45"/>
  <c r="M34" i="91"/>
  <c r="H34" i="92"/>
  <c r="O21" i="42"/>
  <c r="K22" i="5"/>
  <c r="K22" i="41" s="1"/>
  <c r="H17" i="38"/>
  <c r="K17" i="38"/>
  <c r="M17" i="38"/>
  <c r="O60" i="42"/>
  <c r="K62" i="5"/>
  <c r="K62" i="41" s="1"/>
  <c r="M23" i="3"/>
  <c r="O22" i="42"/>
  <c r="K23" i="5"/>
  <c r="K23" i="41" s="1"/>
  <c r="O29" i="42"/>
  <c r="K31" i="5"/>
  <c r="P18" i="3"/>
  <c r="O18" i="3"/>
  <c r="N14" i="3"/>
  <c r="N19" i="3"/>
  <c r="H21" i="3"/>
  <c r="L18" i="3"/>
  <c r="N17" i="38"/>
  <c r="M16" i="38"/>
  <c r="A24" i="99" l="1"/>
  <c r="A22" i="99"/>
  <c r="A21" i="99"/>
  <c r="A18" i="99"/>
  <c r="N18" i="49"/>
  <c r="G21" i="36" s="1"/>
  <c r="G35" i="2" s="1"/>
  <c r="L18" i="49"/>
  <c r="A25" i="99"/>
  <c r="A28" i="99"/>
  <c r="A26" i="99"/>
  <c r="A27" i="99"/>
  <c r="P79" i="42"/>
  <c r="O19" i="43"/>
  <c r="M25" i="43"/>
  <c r="K18" i="44"/>
  <c r="K18" i="6" s="1"/>
  <c r="M19" i="43"/>
  <c r="K21" i="5"/>
  <c r="K21" i="41" s="1"/>
  <c r="O25" i="43"/>
  <c r="P17" i="44"/>
  <c r="P17" i="6" s="1"/>
  <c r="K29" i="5"/>
  <c r="K29" i="41" s="1"/>
  <c r="O20" i="42"/>
  <c r="M18" i="9"/>
  <c r="O28" i="42"/>
  <c r="K17" i="10"/>
  <c r="K17" i="51" s="1"/>
  <c r="P14" i="44"/>
  <c r="P14" i="43" s="1"/>
  <c r="O61" i="42"/>
  <c r="K25" i="5"/>
  <c r="K25" i="41" s="1"/>
  <c r="O25" i="91"/>
  <c r="M14" i="40"/>
  <c r="O14" i="40"/>
  <c r="K14" i="4"/>
  <c r="K54" i="5"/>
  <c r="K54" i="41" s="1"/>
  <c r="K16" i="5"/>
  <c r="K16" i="41" s="1"/>
  <c r="K28" i="5"/>
  <c r="K28" i="41" s="1"/>
  <c r="P61" i="5"/>
  <c r="P61" i="41" s="1"/>
  <c r="K20" i="44"/>
  <c r="K20" i="6" s="1"/>
  <c r="K63" i="5"/>
  <c r="K63" i="41" s="1"/>
  <c r="K61" i="5"/>
  <c r="K61" i="41" s="1"/>
  <c r="P54" i="5"/>
  <c r="P54" i="41" s="1"/>
  <c r="P14" i="50"/>
  <c r="O46" i="42"/>
  <c r="K14" i="43"/>
  <c r="P23" i="44"/>
  <c r="P22" i="43" s="1"/>
  <c r="K16" i="4"/>
  <c r="K16" i="39" s="1"/>
  <c r="K38" i="5"/>
  <c r="K38" i="41" s="1"/>
  <c r="K24" i="5"/>
  <c r="K24" i="41" s="1"/>
  <c r="K65" i="5"/>
  <c r="K65" i="41" s="1"/>
  <c r="P20" i="11"/>
  <c r="O63" i="42"/>
  <c r="P38" i="5"/>
  <c r="P38" i="41" s="1"/>
  <c r="O15" i="9"/>
  <c r="K15" i="9"/>
  <c r="O19" i="96"/>
  <c r="K31" i="44"/>
  <c r="K31" i="6" s="1"/>
  <c r="M20" i="40"/>
  <c r="K40" i="5"/>
  <c r="K40" i="41" s="1"/>
  <c r="O16" i="52"/>
  <c r="K18" i="10"/>
  <c r="M16" i="52"/>
  <c r="M18" i="49"/>
  <c r="M27" i="43"/>
  <c r="K41" i="5"/>
  <c r="K41" i="41" s="1"/>
  <c r="K33" i="5"/>
  <c r="K33" i="41" s="1"/>
  <c r="O14" i="48"/>
  <c r="O14" i="47"/>
  <c r="O18" i="47" s="1"/>
  <c r="P20" i="44"/>
  <c r="P20" i="6" s="1"/>
  <c r="K49" i="5"/>
  <c r="K49" i="41" s="1"/>
  <c r="O19" i="42"/>
  <c r="P31" i="44"/>
  <c r="P31" i="6" s="1"/>
  <c r="L25" i="3"/>
  <c r="I15" i="34" s="1"/>
  <c r="I17" i="34"/>
  <c r="I21" i="2" s="1"/>
  <c r="O47" i="42"/>
  <c r="K20" i="5"/>
  <c r="K19" i="42" s="1"/>
  <c r="O19" i="40"/>
  <c r="K19" i="4"/>
  <c r="K19" i="39" s="1"/>
  <c r="L25" i="38"/>
  <c r="I15" i="36" s="1"/>
  <c r="I17" i="2" s="1"/>
  <c r="L36" i="92"/>
  <c r="I25" i="36" s="1"/>
  <c r="I47" i="2" s="1"/>
  <c r="L25" i="94"/>
  <c r="I24" i="36" s="1"/>
  <c r="I44" i="2" s="1"/>
  <c r="N25" i="94"/>
  <c r="G24" i="36" s="1"/>
  <c r="G44" i="2" s="1"/>
  <c r="N15" i="48"/>
  <c r="G20" i="36" s="1"/>
  <c r="G32" i="2" s="1"/>
  <c r="N17" i="52"/>
  <c r="G22" i="36" s="1"/>
  <c r="G38" i="2" s="1"/>
  <c r="L17" i="52"/>
  <c r="I22" i="36" s="1"/>
  <c r="I38" i="2" s="1"/>
  <c r="L30" i="46"/>
  <c r="I19" i="36" s="1"/>
  <c r="I29" i="2" s="1"/>
  <c r="N99" i="42"/>
  <c r="G17" i="36" s="1"/>
  <c r="G23" i="2" s="1"/>
  <c r="N25" i="38"/>
  <c r="G15" i="36" s="1"/>
  <c r="G17" i="2" s="1"/>
  <c r="N36" i="92"/>
  <c r="G25" i="36" s="1"/>
  <c r="G47" i="2" s="1"/>
  <c r="N23" i="96"/>
  <c r="G23" i="36" s="1"/>
  <c r="G41" i="2" s="1"/>
  <c r="L23" i="96"/>
  <c r="I23" i="36" s="1"/>
  <c r="I41" i="2" s="1"/>
  <c r="L15" i="48"/>
  <c r="I20" i="36" s="1"/>
  <c r="I32" i="2" s="1"/>
  <c r="I21" i="36"/>
  <c r="I35" i="2" s="1"/>
  <c r="N29" i="43"/>
  <c r="G18" i="36" s="1"/>
  <c r="G26" i="2" s="1"/>
  <c r="L29" i="43"/>
  <c r="I18" i="36" s="1"/>
  <c r="I26" i="2" s="1"/>
  <c r="L99" i="42"/>
  <c r="I17" i="36" s="1"/>
  <c r="I23" i="2" s="1"/>
  <c r="N30" i="46"/>
  <c r="G19" i="36" s="1"/>
  <c r="G29" i="2" s="1"/>
  <c r="N23" i="40"/>
  <c r="G16" i="36" s="1"/>
  <c r="G20" i="2" s="1"/>
  <c r="L23" i="40"/>
  <c r="I16" i="36" s="1"/>
  <c r="I20" i="2" s="1"/>
  <c r="M14" i="45"/>
  <c r="M14" i="46"/>
  <c r="P14" i="6"/>
  <c r="M14" i="52"/>
  <c r="K14" i="9"/>
  <c r="O14" i="9"/>
  <c r="M14" i="95"/>
  <c r="M14" i="96"/>
  <c r="M14" i="93"/>
  <c r="M14" i="94"/>
  <c r="K14" i="13"/>
  <c r="K46" i="5"/>
  <c r="K46" i="41" s="1"/>
  <c r="O34" i="42"/>
  <c r="O44" i="42"/>
  <c r="O45" i="42"/>
  <c r="O50" i="42"/>
  <c r="O31" i="42"/>
  <c r="N37" i="51"/>
  <c r="G22" i="34" s="1"/>
  <c r="G36" i="2" s="1"/>
  <c r="P24" i="44"/>
  <c r="P24" i="6" s="1"/>
  <c r="K52" i="5"/>
  <c r="K52" i="41" s="1"/>
  <c r="L37" i="51"/>
  <c r="I22" i="34" s="1"/>
  <c r="I36" i="2" s="1"/>
  <c r="L32" i="6"/>
  <c r="I18" i="34" s="1"/>
  <c r="I24" i="2" s="1"/>
  <c r="N19" i="9"/>
  <c r="G21" i="34" s="1"/>
  <c r="G33" i="2" s="1"/>
  <c r="K51" i="5"/>
  <c r="K51" i="41" s="1"/>
  <c r="N67" i="93"/>
  <c r="G24" i="34" s="1"/>
  <c r="G42" i="2" s="1"/>
  <c r="K39" i="5"/>
  <c r="K39" i="41" s="1"/>
  <c r="K60" i="5"/>
  <c r="K60" i="41" s="1"/>
  <c r="M14" i="47"/>
  <c r="M18" i="47" s="1"/>
  <c r="N36" i="91"/>
  <c r="G25" i="34" s="1"/>
  <c r="G45" i="2" s="1"/>
  <c r="N30" i="45"/>
  <c r="G19" i="34" s="1"/>
  <c r="G27" i="2" s="1"/>
  <c r="I20" i="34"/>
  <c r="I30" i="2" s="1"/>
  <c r="G20" i="34"/>
  <c r="G30" i="2" s="1"/>
  <c r="L24" i="95"/>
  <c r="I23" i="34" s="1"/>
  <c r="I39" i="2" s="1"/>
  <c r="L67" i="93"/>
  <c r="I24" i="34" s="1"/>
  <c r="I42" i="2" s="1"/>
  <c r="N24" i="95"/>
  <c r="G23" i="34" s="1"/>
  <c r="G39" i="2" s="1"/>
  <c r="L30" i="45"/>
  <c r="I19" i="34" s="1"/>
  <c r="I27" i="2" s="1"/>
  <c r="L36" i="91"/>
  <c r="I25" i="34" s="1"/>
  <c r="I45" i="2" s="1"/>
  <c r="L19" i="9"/>
  <c r="I21" i="34" s="1"/>
  <c r="I33" i="2" s="1"/>
  <c r="N32" i="6"/>
  <c r="G18" i="34" s="1"/>
  <c r="G24" i="2" s="1"/>
  <c r="O15" i="43"/>
  <c r="P15" i="44"/>
  <c r="L26" i="39"/>
  <c r="I16" i="34" s="1"/>
  <c r="I18" i="2" s="1"/>
  <c r="O62" i="42"/>
  <c r="K15" i="44"/>
  <c r="K15" i="6" s="1"/>
  <c r="O26" i="43"/>
  <c r="K28" i="44"/>
  <c r="K28" i="6" s="1"/>
  <c r="P14" i="5"/>
  <c r="K36" i="5"/>
  <c r="K36" i="41" s="1"/>
  <c r="M34" i="42"/>
  <c r="K67" i="42"/>
  <c r="O21" i="43"/>
  <c r="P21" i="43"/>
  <c r="K21" i="43"/>
  <c r="K55" i="42"/>
  <c r="O39" i="42"/>
  <c r="K47" i="5"/>
  <c r="K47" i="41" s="1"/>
  <c r="M39" i="42"/>
  <c r="K25" i="4"/>
  <c r="K25" i="39" s="1"/>
  <c r="P15" i="4"/>
  <c r="P15" i="98" s="1"/>
  <c r="K67" i="5"/>
  <c r="M61" i="42"/>
  <c r="M17" i="40"/>
  <c r="M27" i="42"/>
  <c r="M65" i="42"/>
  <c r="K17" i="4"/>
  <c r="K17" i="39" s="1"/>
  <c r="K66" i="42"/>
  <c r="M35" i="42"/>
  <c r="O52" i="42"/>
  <c r="O18" i="40"/>
  <c r="M32" i="42"/>
  <c r="M52" i="42"/>
  <c r="K19" i="40"/>
  <c r="K60" i="42"/>
  <c r="M60" i="42"/>
  <c r="M30" i="42"/>
  <c r="M18" i="40"/>
  <c r="K53" i="5"/>
  <c r="K53" i="41" s="1"/>
  <c r="M38" i="42"/>
  <c r="K20" i="40"/>
  <c r="K30" i="42"/>
  <c r="K37" i="5"/>
  <c r="K37" i="41" s="1"/>
  <c r="M16" i="42"/>
  <c r="M45" i="42"/>
  <c r="M22" i="40"/>
  <c r="M19" i="40"/>
  <c r="K34" i="5"/>
  <c r="M66" i="42"/>
  <c r="M51" i="42"/>
  <c r="K25" i="42"/>
  <c r="O18" i="43"/>
  <c r="K18" i="43"/>
  <c r="K20" i="42"/>
  <c r="O54" i="42"/>
  <c r="K21" i="40"/>
  <c r="M25" i="42"/>
  <c r="O27" i="43"/>
  <c r="K16" i="40"/>
  <c r="O59" i="42"/>
  <c r="K21" i="7"/>
  <c r="O53" i="42"/>
  <c r="O24" i="43"/>
  <c r="M49" i="42"/>
  <c r="K29" i="44"/>
  <c r="K29" i="6" s="1"/>
  <c r="M64" i="42"/>
  <c r="M29" i="42"/>
  <c r="K24" i="43"/>
  <c r="K22" i="43"/>
  <c r="M47" i="42"/>
  <c r="K55" i="5"/>
  <c r="K55" i="41" s="1"/>
  <c r="M54" i="42"/>
  <c r="K29" i="42"/>
  <c r="K24" i="42"/>
  <c r="P21" i="40"/>
  <c r="K17" i="7"/>
  <c r="K59" i="5"/>
  <c r="K59" i="41" s="1"/>
  <c r="K64" i="42"/>
  <c r="M59" i="42"/>
  <c r="M68" i="42"/>
  <c r="O21" i="40"/>
  <c r="M31" i="42"/>
  <c r="M42" i="42"/>
  <c r="K22" i="42"/>
  <c r="K36" i="42"/>
  <c r="O58" i="42"/>
  <c r="K18" i="5"/>
  <c r="K18" i="41" s="1"/>
  <c r="M44" i="42"/>
  <c r="M46" i="42"/>
  <c r="K17" i="42"/>
  <c r="O43" i="42"/>
  <c r="O37" i="42"/>
  <c r="K28" i="42"/>
  <c r="M36" i="42"/>
  <c r="K50" i="5"/>
  <c r="K50" i="41" s="1"/>
  <c r="M48" i="42"/>
  <c r="K42" i="5"/>
  <c r="K42" i="41" s="1"/>
  <c r="M21" i="42"/>
  <c r="M40" i="42"/>
  <c r="M50" i="42"/>
  <c r="M17" i="42"/>
  <c r="K21" i="42"/>
  <c r="K25" i="43"/>
  <c r="O33" i="42"/>
  <c r="K27" i="5"/>
  <c r="K27" i="41" s="1"/>
  <c r="K19" i="7"/>
  <c r="M18" i="42"/>
  <c r="M23" i="42"/>
  <c r="K58" i="5"/>
  <c r="K58" i="41" s="1"/>
  <c r="K43" i="42"/>
  <c r="M33" i="42"/>
  <c r="K23" i="42"/>
  <c r="O23" i="42"/>
  <c r="K46" i="42"/>
  <c r="K64" i="5"/>
  <c r="K64" i="41" s="1"/>
  <c r="M22" i="42"/>
  <c r="M58" i="42"/>
  <c r="M62" i="42"/>
  <c r="K28" i="7"/>
  <c r="P16" i="43"/>
  <c r="A16" i="43" s="1"/>
  <c r="O20" i="43"/>
  <c r="O16" i="43"/>
  <c r="O17" i="43"/>
  <c r="K25" i="7"/>
  <c r="K20" i="43"/>
  <c r="K23" i="43"/>
  <c r="K27" i="7"/>
  <c r="K26" i="7"/>
  <c r="K18" i="7"/>
  <c r="K23" i="7"/>
  <c r="M19" i="91"/>
  <c r="M19" i="92"/>
  <c r="K18" i="11"/>
  <c r="K18" i="95" s="1"/>
  <c r="K18" i="9"/>
  <c r="K19" i="11"/>
  <c r="K19" i="95" s="1"/>
  <c r="M21" i="94"/>
  <c r="M24" i="94"/>
  <c r="K22" i="11"/>
  <c r="K22" i="95" s="1"/>
  <c r="K35" i="13"/>
  <c r="K35" i="107" s="1"/>
  <c r="K16" i="96"/>
  <c r="M26" i="91"/>
  <c r="M26" i="92"/>
  <c r="K34" i="13"/>
  <c r="M20" i="94"/>
  <c r="M16" i="96"/>
  <c r="M23" i="91"/>
  <c r="M23" i="92"/>
  <c r="K16" i="12"/>
  <c r="K16" i="93" s="1"/>
  <c r="M16" i="94"/>
  <c r="K25" i="92"/>
  <c r="M27" i="92"/>
  <c r="M27" i="91"/>
  <c r="P43" i="5"/>
  <c r="P43" i="41" s="1"/>
  <c r="M25" i="92"/>
  <c r="M25" i="91"/>
  <c r="M33" i="91"/>
  <c r="M33" i="92"/>
  <c r="K35" i="5"/>
  <c r="K35" i="41" s="1"/>
  <c r="K15" i="4"/>
  <c r="O51" i="42"/>
  <c r="K56" i="5"/>
  <c r="K56" i="41" s="1"/>
  <c r="O48" i="42"/>
  <c r="M15" i="96"/>
  <c r="K15" i="5"/>
  <c r="K15" i="41" s="1"/>
  <c r="M15" i="43"/>
  <c r="M15" i="42"/>
  <c r="K15" i="7"/>
  <c r="K15" i="91"/>
  <c r="K15" i="92"/>
  <c r="M15" i="3"/>
  <c r="M15" i="38"/>
  <c r="O15" i="91"/>
  <c r="O15" i="92"/>
  <c r="O20" i="94"/>
  <c r="K18" i="4"/>
  <c r="K18" i="39" s="1"/>
  <c r="P18" i="5"/>
  <c r="P18" i="41" s="1"/>
  <c r="P15" i="13"/>
  <c r="K14" i="5"/>
  <c r="P15" i="5"/>
  <c r="P60" i="5"/>
  <c r="P60" i="41" s="1"/>
  <c r="K14" i="12"/>
  <c r="O14" i="94"/>
  <c r="O15" i="96"/>
  <c r="K15" i="11"/>
  <c r="O14" i="96"/>
  <c r="K14" i="11"/>
  <c r="P56" i="5"/>
  <c r="P56" i="41" s="1"/>
  <c r="O16" i="38"/>
  <c r="K43" i="5"/>
  <c r="K43" i="41" s="1"/>
  <c r="P25" i="44"/>
  <c r="P25" i="6" s="1"/>
  <c r="P21" i="44"/>
  <c r="P24" i="5"/>
  <c r="P24" i="41" s="1"/>
  <c r="M17" i="94"/>
  <c r="O21" i="94"/>
  <c r="O56" i="42"/>
  <c r="O40" i="42"/>
  <c r="K14" i="7"/>
  <c r="O42" i="42"/>
  <c r="K44" i="5"/>
  <c r="O19" i="92"/>
  <c r="P18" i="44"/>
  <c r="P18" i="6" s="1"/>
  <c r="O27" i="91"/>
  <c r="O33" i="92"/>
  <c r="O23" i="92"/>
  <c r="P55" i="5"/>
  <c r="P55" i="41" s="1"/>
  <c r="K14" i="3"/>
  <c r="O68" i="42"/>
  <c r="K71" i="5"/>
  <c r="M19" i="45"/>
  <c r="K14" i="10"/>
  <c r="K14" i="51" s="1"/>
  <c r="P66" i="5"/>
  <c r="P66" i="41" s="1"/>
  <c r="M25" i="46"/>
  <c r="O26" i="92"/>
  <c r="O57" i="42"/>
  <c r="O26" i="42"/>
  <c r="O17" i="40"/>
  <c r="M23" i="45"/>
  <c r="M27" i="46"/>
  <c r="M21" i="45"/>
  <c r="M35" i="91"/>
  <c r="M29" i="91"/>
  <c r="M29" i="45"/>
  <c r="M31" i="91"/>
  <c r="M17" i="92"/>
  <c r="K29" i="7"/>
  <c r="K15" i="12"/>
  <c r="K15" i="93" s="1"/>
  <c r="M21" i="91"/>
  <c r="M17" i="46"/>
  <c r="P19" i="3"/>
  <c r="M15" i="45"/>
  <c r="M24" i="46"/>
  <c r="K24" i="7"/>
  <c r="M30" i="91"/>
  <c r="P39" i="5"/>
  <c r="P39" i="41" s="1"/>
  <c r="M24" i="92"/>
  <c r="M16" i="46"/>
  <c r="M16" i="92"/>
  <c r="K16" i="7"/>
  <c r="P32" i="5"/>
  <c r="P32" i="41" s="1"/>
  <c r="P68" i="5"/>
  <c r="P68" i="41" s="1"/>
  <c r="K23" i="11"/>
  <c r="K23" i="95" s="1"/>
  <c r="M28" i="45"/>
  <c r="O25" i="42"/>
  <c r="P26" i="5"/>
  <c r="P26" i="41" s="1"/>
  <c r="P35" i="5"/>
  <c r="P35" i="41" s="1"/>
  <c r="N26" i="39"/>
  <c r="G16" i="34" s="1"/>
  <c r="G18" i="2" s="1"/>
  <c r="M17" i="96"/>
  <c r="O23" i="38"/>
  <c r="M18" i="91"/>
  <c r="M18" i="45"/>
  <c r="P45" i="5"/>
  <c r="P45" i="41" s="1"/>
  <c r="M14" i="91"/>
  <c r="P20" i="4"/>
  <c r="P20" i="39" s="1"/>
  <c r="O16" i="40"/>
  <c r="M22" i="45"/>
  <c r="K20" i="3"/>
  <c r="M32" i="91"/>
  <c r="M22" i="91"/>
  <c r="K21" i="11"/>
  <c r="K21" i="95" s="1"/>
  <c r="K22" i="7"/>
  <c r="G17" i="34"/>
  <c r="G21" i="2" s="1"/>
  <c r="M26" i="45"/>
  <c r="O14" i="39"/>
  <c r="P69" i="5"/>
  <c r="P69" i="41" s="1"/>
  <c r="M28" i="91"/>
  <c r="P22" i="5"/>
  <c r="P22" i="41" s="1"/>
  <c r="K20" i="7"/>
  <c r="P57" i="5"/>
  <c r="O22" i="3"/>
  <c r="K22" i="3"/>
  <c r="M20" i="91"/>
  <c r="M34" i="92"/>
  <c r="M20" i="45"/>
  <c r="O15" i="38"/>
  <c r="M22" i="3"/>
  <c r="O24" i="42"/>
  <c r="P23" i="5"/>
  <c r="P23" i="41" s="1"/>
  <c r="P62" i="5"/>
  <c r="P62" i="41" s="1"/>
  <c r="P31" i="5"/>
  <c r="P29" i="44"/>
  <c r="P29" i="6" s="1"/>
  <c r="M21" i="3"/>
  <c r="N25" i="3"/>
  <c r="K21" i="3"/>
  <c r="P20" i="105" l="1"/>
  <c r="P20" i="95"/>
  <c r="K15" i="105"/>
  <c r="K15" i="95"/>
  <c r="P15" i="107"/>
  <c r="A15" i="107" s="1"/>
  <c r="P15" i="6"/>
  <c r="P15" i="41"/>
  <c r="A16" i="107"/>
  <c r="A29" i="107"/>
  <c r="A27" i="107"/>
  <c r="A22" i="107"/>
  <c r="A20" i="107"/>
  <c r="A17" i="107"/>
  <c r="A26" i="107"/>
  <c r="A30" i="107"/>
  <c r="A23" i="107"/>
  <c r="A32" i="107"/>
  <c r="A28" i="107"/>
  <c r="A21" i="107"/>
  <c r="A31" i="107"/>
  <c r="A18" i="107"/>
  <c r="A24" i="107"/>
  <c r="A33" i="107"/>
  <c r="A25" i="107"/>
  <c r="A19" i="107"/>
  <c r="A20" i="6"/>
  <c r="A19" i="6"/>
  <c r="A25" i="6"/>
  <c r="A17" i="6"/>
  <c r="A18" i="6"/>
  <c r="A22" i="6"/>
  <c r="A24" i="6"/>
  <c r="A16" i="6"/>
  <c r="A26" i="6"/>
  <c r="K28" i="43"/>
  <c r="P17" i="43"/>
  <c r="P19" i="43"/>
  <c r="A19" i="43" s="1"/>
  <c r="P18" i="43"/>
  <c r="A18" i="43" s="1"/>
  <c r="K44" i="42"/>
  <c r="P52" i="42"/>
  <c r="K59" i="42"/>
  <c r="K31" i="42"/>
  <c r="K61" i="42"/>
  <c r="K50" i="42"/>
  <c r="K39" i="42"/>
  <c r="K27" i="42"/>
  <c r="K34" i="42"/>
  <c r="K45" i="42"/>
  <c r="K58" i="42"/>
  <c r="K63" i="42"/>
  <c r="K47" i="42"/>
  <c r="A15" i="6"/>
  <c r="P15" i="43"/>
  <c r="A15" i="43" s="1"/>
  <c r="P15" i="42"/>
  <c r="K25" i="91"/>
  <c r="P19" i="96"/>
  <c r="K15" i="40"/>
  <c r="K15" i="98"/>
  <c r="K14" i="40"/>
  <c r="K14" i="98"/>
  <c r="P29" i="99"/>
  <c r="A17" i="43"/>
  <c r="A14" i="43"/>
  <c r="A14" i="6"/>
  <c r="P21" i="5"/>
  <c r="P21" i="41" s="1"/>
  <c r="P65" i="5"/>
  <c r="P65" i="41" s="1"/>
  <c r="P15" i="50"/>
  <c r="K14" i="39"/>
  <c r="P17" i="10"/>
  <c r="P17" i="51" s="1"/>
  <c r="P28" i="43"/>
  <c r="O15" i="52"/>
  <c r="O18" i="49"/>
  <c r="P25" i="5"/>
  <c r="P25" i="41" s="1"/>
  <c r="K15" i="52"/>
  <c r="K24" i="94"/>
  <c r="P16" i="4"/>
  <c r="P48" i="5"/>
  <c r="P48" i="41" s="1"/>
  <c r="O25" i="92"/>
  <c r="P14" i="9"/>
  <c r="P19" i="4"/>
  <c r="K16" i="42"/>
  <c r="P29" i="5"/>
  <c r="P29" i="41" s="1"/>
  <c r="O38" i="42"/>
  <c r="O16" i="42"/>
  <c r="P18" i="9"/>
  <c r="O18" i="9"/>
  <c r="P36" i="5"/>
  <c r="P36" i="41" s="1"/>
  <c r="P63" i="5"/>
  <c r="P63" i="41" s="1"/>
  <c r="P16" i="5"/>
  <c r="P16" i="41" s="1"/>
  <c r="K19" i="43"/>
  <c r="K52" i="42"/>
  <c r="P20" i="5"/>
  <c r="P14" i="4"/>
  <c r="P51" i="5"/>
  <c r="P51" i="41" s="1"/>
  <c r="P28" i="5"/>
  <c r="P28" i="41" s="1"/>
  <c r="K16" i="52"/>
  <c r="O27" i="42"/>
  <c r="P41" i="5"/>
  <c r="P41" i="41" s="1"/>
  <c r="P33" i="5"/>
  <c r="P33" i="41" s="1"/>
  <c r="P40" i="5"/>
  <c r="P40" i="41" s="1"/>
  <c r="O15" i="40"/>
  <c r="O36" i="42"/>
  <c r="O24" i="94"/>
  <c r="P18" i="10"/>
  <c r="P46" i="5"/>
  <c r="P46" i="41" s="1"/>
  <c r="P24" i="94"/>
  <c r="P23" i="43"/>
  <c r="K38" i="42"/>
  <c r="P28" i="44"/>
  <c r="P28" i="6" s="1"/>
  <c r="A30" i="6" s="1"/>
  <c r="P49" i="5"/>
  <c r="P49" i="41" s="1"/>
  <c r="P47" i="5"/>
  <c r="P47" i="41" s="1"/>
  <c r="P16" i="52"/>
  <c r="P52" i="5"/>
  <c r="P52" i="41" s="1"/>
  <c r="K15" i="43"/>
  <c r="P17" i="11"/>
  <c r="O16" i="96"/>
  <c r="O49" i="42"/>
  <c r="K49" i="42"/>
  <c r="O14" i="52"/>
  <c r="O14" i="51"/>
  <c r="P25" i="4"/>
  <c r="P17" i="5"/>
  <c r="P17" i="41" s="1"/>
  <c r="P64" i="5"/>
  <c r="P64" i="41" s="1"/>
  <c r="P18" i="4"/>
  <c r="P18" i="39" s="1"/>
  <c r="K37" i="42"/>
  <c r="O22" i="40"/>
  <c r="O17" i="42"/>
  <c r="M37" i="51"/>
  <c r="F22" i="34" s="1"/>
  <c r="F36" i="2" s="1"/>
  <c r="F17" i="34"/>
  <c r="F21" i="2" s="1"/>
  <c r="P53" i="5"/>
  <c r="P53" i="41" s="1"/>
  <c r="K26" i="43"/>
  <c r="M29" i="43"/>
  <c r="F18" i="36" s="1"/>
  <c r="F26" i="2" s="1"/>
  <c r="M25" i="38"/>
  <c r="F15" i="36" s="1"/>
  <c r="F17" i="2" s="1"/>
  <c r="M99" i="42"/>
  <c r="F17" i="36" s="1"/>
  <c r="F23" i="2" s="1"/>
  <c r="O16" i="94"/>
  <c r="F21" i="36"/>
  <c r="F35" i="2" s="1"/>
  <c r="M23" i="40"/>
  <c r="F16" i="36" s="1"/>
  <c r="F20" i="2" s="1"/>
  <c r="M36" i="92"/>
  <c r="F25" i="36" s="1"/>
  <c r="F47" i="2" s="1"/>
  <c r="M15" i="48"/>
  <c r="F20" i="36" s="1"/>
  <c r="F32" i="2" s="1"/>
  <c r="M25" i="94"/>
  <c r="F24" i="36" s="1"/>
  <c r="F44" i="2" s="1"/>
  <c r="M17" i="52"/>
  <c r="F22" i="36" s="1"/>
  <c r="F38" i="2" s="1"/>
  <c r="M30" i="46"/>
  <c r="F19" i="36" s="1"/>
  <c r="F29" i="2" s="1"/>
  <c r="M23" i="96"/>
  <c r="F23" i="36" s="1"/>
  <c r="F41" i="2" s="1"/>
  <c r="P14" i="41"/>
  <c r="P14" i="42"/>
  <c r="K14" i="45"/>
  <c r="K14" i="46"/>
  <c r="O14" i="45"/>
  <c r="O14" i="46"/>
  <c r="K14" i="41"/>
  <c r="K14" i="42"/>
  <c r="O14" i="41"/>
  <c r="O14" i="42"/>
  <c r="K14" i="52"/>
  <c r="K14" i="47"/>
  <c r="K14" i="48"/>
  <c r="P14" i="47"/>
  <c r="P18" i="47" s="1"/>
  <c r="P14" i="48"/>
  <c r="K14" i="95"/>
  <c r="K14" i="96"/>
  <c r="K14" i="93"/>
  <c r="K14" i="94"/>
  <c r="O14" i="91"/>
  <c r="O14" i="92"/>
  <c r="M32" i="6"/>
  <c r="F18" i="34" s="1"/>
  <c r="F24" i="2" s="1"/>
  <c r="K14" i="91"/>
  <c r="K14" i="92"/>
  <c r="M26" i="39"/>
  <c r="F16" i="34" s="1"/>
  <c r="F18" i="2" s="1"/>
  <c r="P50" i="5"/>
  <c r="P50" i="41" s="1"/>
  <c r="P19" i="42"/>
  <c r="O17" i="9"/>
  <c r="P17" i="50"/>
  <c r="P17" i="103" s="1"/>
  <c r="P14" i="7"/>
  <c r="I26" i="36"/>
  <c r="D11" i="36" s="1"/>
  <c r="P34" i="42"/>
  <c r="P67" i="42"/>
  <c r="K22" i="40"/>
  <c r="P55" i="42"/>
  <c r="P61" i="42"/>
  <c r="O65" i="42"/>
  <c r="K17" i="40"/>
  <c r="P27" i="42"/>
  <c r="K65" i="42"/>
  <c r="K23" i="3"/>
  <c r="K23" i="38"/>
  <c r="P30" i="42"/>
  <c r="K51" i="42"/>
  <c r="P45" i="42"/>
  <c r="P60" i="42"/>
  <c r="P66" i="42"/>
  <c r="K32" i="42"/>
  <c r="P37" i="5"/>
  <c r="P37" i="41" s="1"/>
  <c r="K18" i="40"/>
  <c r="O32" i="42"/>
  <c r="P34" i="5"/>
  <c r="P20" i="40"/>
  <c r="P16" i="42"/>
  <c r="A16" i="42" s="1"/>
  <c r="K35" i="42"/>
  <c r="P41" i="42"/>
  <c r="P64" i="42"/>
  <c r="P59" i="42"/>
  <c r="K41" i="42"/>
  <c r="K54" i="42"/>
  <c r="P27" i="43"/>
  <c r="P24" i="42"/>
  <c r="K24" i="46"/>
  <c r="K24" i="45"/>
  <c r="K17" i="46"/>
  <c r="K17" i="45"/>
  <c r="K27" i="43"/>
  <c r="P29" i="42"/>
  <c r="P53" i="42"/>
  <c r="K42" i="42"/>
  <c r="P54" i="42"/>
  <c r="P25" i="42"/>
  <c r="O24" i="46"/>
  <c r="O24" i="45"/>
  <c r="P49" i="42"/>
  <c r="O21" i="45"/>
  <c r="O21" i="46"/>
  <c r="O17" i="46"/>
  <c r="O17" i="45"/>
  <c r="P20" i="42"/>
  <c r="K68" i="42"/>
  <c r="P24" i="43"/>
  <c r="O41" i="42"/>
  <c r="K57" i="42"/>
  <c r="K53" i="42"/>
  <c r="K21" i="45"/>
  <c r="K21" i="46"/>
  <c r="P21" i="42"/>
  <c r="K22" i="45"/>
  <c r="K22" i="46"/>
  <c r="P58" i="42"/>
  <c r="O18" i="42"/>
  <c r="K26" i="42"/>
  <c r="K48" i="42"/>
  <c r="P63" i="42"/>
  <c r="P43" i="42"/>
  <c r="P33" i="42"/>
  <c r="P37" i="42"/>
  <c r="P18" i="42"/>
  <c r="P36" i="42"/>
  <c r="K18" i="42"/>
  <c r="P25" i="43"/>
  <c r="P44" i="42"/>
  <c r="O19" i="45"/>
  <c r="O19" i="46"/>
  <c r="K33" i="42"/>
  <c r="K19" i="45"/>
  <c r="K19" i="46"/>
  <c r="K40" i="42"/>
  <c r="P22" i="42"/>
  <c r="O22" i="45"/>
  <c r="O22" i="46"/>
  <c r="P23" i="42"/>
  <c r="K62" i="42"/>
  <c r="K56" i="42"/>
  <c r="O28" i="45"/>
  <c r="O28" i="46"/>
  <c r="P20" i="43"/>
  <c r="A20" i="43" s="1"/>
  <c r="K25" i="46"/>
  <c r="K25" i="45"/>
  <c r="K17" i="9"/>
  <c r="K28" i="45"/>
  <c r="K28" i="46"/>
  <c r="O25" i="46"/>
  <c r="O25" i="45"/>
  <c r="P20" i="7"/>
  <c r="P20" i="46" s="1"/>
  <c r="O20" i="46"/>
  <c r="K29" i="45"/>
  <c r="K29" i="46"/>
  <c r="O23" i="45"/>
  <c r="O23" i="46"/>
  <c r="K20" i="45"/>
  <c r="K20" i="46"/>
  <c r="K16" i="46"/>
  <c r="K16" i="45"/>
  <c r="K23" i="45"/>
  <c r="K23" i="46"/>
  <c r="K26" i="45"/>
  <c r="K26" i="46"/>
  <c r="K27" i="46"/>
  <c r="K27" i="45"/>
  <c r="O26" i="45"/>
  <c r="O26" i="46"/>
  <c r="O18" i="45"/>
  <c r="O18" i="46"/>
  <c r="O16" i="46"/>
  <c r="O16" i="45"/>
  <c r="O29" i="45"/>
  <c r="O29" i="46"/>
  <c r="O27" i="46"/>
  <c r="O27" i="45"/>
  <c r="K18" i="45"/>
  <c r="K18" i="46"/>
  <c r="K19" i="91"/>
  <c r="K19" i="92"/>
  <c r="K17" i="96"/>
  <c r="O17" i="96"/>
  <c r="K16" i="9"/>
  <c r="O16" i="9"/>
  <c r="K21" i="94"/>
  <c r="O20" i="96"/>
  <c r="O29" i="91"/>
  <c r="O29" i="92"/>
  <c r="K18" i="96"/>
  <c r="P19" i="11"/>
  <c r="O18" i="96"/>
  <c r="K20" i="96"/>
  <c r="K29" i="91"/>
  <c r="K29" i="92"/>
  <c r="O30" i="91"/>
  <c r="O30" i="92"/>
  <c r="K26" i="91"/>
  <c r="K26" i="92"/>
  <c r="K18" i="94"/>
  <c r="K20" i="94"/>
  <c r="K22" i="96"/>
  <c r="O22" i="96"/>
  <c r="K23" i="94"/>
  <c r="O23" i="94"/>
  <c r="O22" i="94"/>
  <c r="O21" i="96"/>
  <c r="O28" i="91"/>
  <c r="O28" i="92"/>
  <c r="O18" i="94"/>
  <c r="O31" i="91"/>
  <c r="O31" i="92"/>
  <c r="K30" i="91"/>
  <c r="K30" i="92"/>
  <c r="K22" i="94"/>
  <c r="K31" i="91"/>
  <c r="K31" i="92"/>
  <c r="K21" i="96"/>
  <c r="K28" i="91"/>
  <c r="K28" i="92"/>
  <c r="O20" i="92"/>
  <c r="K16" i="94"/>
  <c r="K20" i="91"/>
  <c r="K20" i="92"/>
  <c r="O19" i="94"/>
  <c r="K23" i="91"/>
  <c r="K23" i="92"/>
  <c r="O17" i="94"/>
  <c r="K17" i="92"/>
  <c r="K17" i="91"/>
  <c r="O17" i="92"/>
  <c r="O17" i="91"/>
  <c r="K17" i="94"/>
  <c r="O18" i="91"/>
  <c r="O18" i="92"/>
  <c r="K19" i="94"/>
  <c r="K18" i="91"/>
  <c r="K18" i="92"/>
  <c r="K24" i="92"/>
  <c r="K24" i="91"/>
  <c r="O35" i="91"/>
  <c r="O35" i="92"/>
  <c r="K35" i="91"/>
  <c r="K35" i="92"/>
  <c r="K34" i="92"/>
  <c r="K34" i="91"/>
  <c r="O34" i="92"/>
  <c r="O34" i="91"/>
  <c r="O22" i="91"/>
  <c r="O22" i="92"/>
  <c r="K16" i="92"/>
  <c r="K16" i="91"/>
  <c r="O16" i="92"/>
  <c r="O16" i="91"/>
  <c r="P25" i="92"/>
  <c r="P25" i="91"/>
  <c r="K22" i="91"/>
  <c r="K22" i="92"/>
  <c r="O21" i="91"/>
  <c r="O21" i="92"/>
  <c r="K32" i="91"/>
  <c r="K32" i="92"/>
  <c r="O32" i="91"/>
  <c r="O32" i="92"/>
  <c r="O24" i="92"/>
  <c r="O24" i="91"/>
  <c r="K27" i="92"/>
  <c r="K27" i="91"/>
  <c r="K21" i="91"/>
  <c r="K21" i="92"/>
  <c r="K33" i="91"/>
  <c r="K33" i="92"/>
  <c r="O15" i="94"/>
  <c r="K15" i="94"/>
  <c r="K15" i="96"/>
  <c r="K15" i="42"/>
  <c r="O15" i="42"/>
  <c r="P15" i="40"/>
  <c r="A15" i="40" s="1"/>
  <c r="K15" i="3"/>
  <c r="K15" i="38"/>
  <c r="O15" i="45"/>
  <c r="O15" i="46"/>
  <c r="P15" i="91"/>
  <c r="P15" i="92"/>
  <c r="K15" i="45"/>
  <c r="K15" i="46"/>
  <c r="O14" i="93"/>
  <c r="P14" i="12"/>
  <c r="P15" i="11"/>
  <c r="P15" i="95" s="1"/>
  <c r="P14" i="11"/>
  <c r="O14" i="95"/>
  <c r="P67" i="5"/>
  <c r="P16" i="38"/>
  <c r="P42" i="5"/>
  <c r="P42" i="41" s="1"/>
  <c r="P58" i="5"/>
  <c r="P58" i="41" s="1"/>
  <c r="O35" i="42"/>
  <c r="G26" i="36"/>
  <c r="P44" i="5"/>
  <c r="O19" i="91"/>
  <c r="O33" i="91"/>
  <c r="O27" i="92"/>
  <c r="O23" i="91"/>
  <c r="M19" i="9"/>
  <c r="F21" i="34" s="1"/>
  <c r="F33" i="2" s="1"/>
  <c r="O14" i="3"/>
  <c r="P14" i="3"/>
  <c r="P71" i="5"/>
  <c r="M25" i="3"/>
  <c r="F15" i="34" s="1"/>
  <c r="P27" i="7"/>
  <c r="P29" i="7"/>
  <c r="P19" i="7"/>
  <c r="P22" i="11"/>
  <c r="P16" i="50"/>
  <c r="P16" i="103" s="1"/>
  <c r="P14" i="10"/>
  <c r="P59" i="5"/>
  <c r="P59" i="41" s="1"/>
  <c r="P17" i="4"/>
  <c r="P17" i="39" s="1"/>
  <c r="P27" i="5"/>
  <c r="P27" i="41" s="1"/>
  <c r="O26" i="91"/>
  <c r="P25" i="7"/>
  <c r="P17" i="7"/>
  <c r="P26" i="7"/>
  <c r="P23" i="7"/>
  <c r="P28" i="7"/>
  <c r="P35" i="13"/>
  <c r="P35" i="107" s="1"/>
  <c r="A35" i="107" s="1"/>
  <c r="P21" i="7"/>
  <c r="P15" i="7"/>
  <c r="P34" i="13"/>
  <c r="P24" i="7"/>
  <c r="P16" i="7"/>
  <c r="M67" i="93"/>
  <c r="F24" i="34" s="1"/>
  <c r="F42" i="2" s="1"/>
  <c r="P23" i="11"/>
  <c r="P21" i="11"/>
  <c r="O23" i="3"/>
  <c r="P18" i="11"/>
  <c r="P18" i="7"/>
  <c r="P22" i="7"/>
  <c r="P14" i="13"/>
  <c r="O20" i="3"/>
  <c r="P20" i="3"/>
  <c r="P22" i="3"/>
  <c r="M36" i="91"/>
  <c r="F25" i="34" s="1"/>
  <c r="F45" i="2" s="1"/>
  <c r="F20" i="34"/>
  <c r="F30" i="2" s="1"/>
  <c r="O20" i="91"/>
  <c r="M24" i="95"/>
  <c r="F23" i="34" s="1"/>
  <c r="F39" i="2" s="1"/>
  <c r="O15" i="3"/>
  <c r="M30" i="45"/>
  <c r="F19" i="34" s="1"/>
  <c r="F27" i="2" s="1"/>
  <c r="O20" i="45"/>
  <c r="O17" i="38"/>
  <c r="P17" i="38"/>
  <c r="G15" i="34"/>
  <c r="O21" i="3"/>
  <c r="I15" i="2"/>
  <c r="I49" i="2" s="1"/>
  <c r="D11" i="2" s="1"/>
  <c r="I26" i="34"/>
  <c r="P41" i="13" l="1"/>
  <c r="P17" i="105"/>
  <c r="P17" i="95"/>
  <c r="P18" i="105"/>
  <c r="P18" i="95"/>
  <c r="P23" i="105"/>
  <c r="P23" i="95"/>
  <c r="P21" i="105"/>
  <c r="P21" i="95"/>
  <c r="P22" i="105"/>
  <c r="P22" i="95"/>
  <c r="P19" i="105"/>
  <c r="P19" i="95"/>
  <c r="P22" i="40"/>
  <c r="P25" i="39"/>
  <c r="P19" i="40"/>
  <c r="P19" i="39"/>
  <c r="P16" i="40"/>
  <c r="P16" i="39"/>
  <c r="A17" i="49"/>
  <c r="A15" i="49"/>
  <c r="A16" i="49"/>
  <c r="P18" i="49"/>
  <c r="A15" i="47"/>
  <c r="A17" i="47"/>
  <c r="P104" i="41"/>
  <c r="A102" i="41"/>
  <c r="A52" i="41"/>
  <c r="A42" i="41"/>
  <c r="A69" i="41"/>
  <c r="A35" i="41"/>
  <c r="A98" i="41"/>
  <c r="A101" i="41"/>
  <c r="A40" i="41"/>
  <c r="A30" i="41"/>
  <c r="A45" i="41"/>
  <c r="A23" i="41"/>
  <c r="A74" i="41"/>
  <c r="A103" i="41"/>
  <c r="A28" i="41"/>
  <c r="A18" i="41"/>
  <c r="A33" i="41"/>
  <c r="A96" i="41"/>
  <c r="A62" i="41"/>
  <c r="A99" i="41"/>
  <c r="A89" i="41"/>
  <c r="A91" i="41"/>
  <c r="A21" i="41"/>
  <c r="A60" i="41"/>
  <c r="A50" i="41"/>
  <c r="A63" i="41"/>
  <c r="A65" i="41"/>
  <c r="A55" i="41"/>
  <c r="A94" i="41"/>
  <c r="A48" i="41"/>
  <c r="A38" i="41"/>
  <c r="A51" i="41"/>
  <c r="A53" i="41"/>
  <c r="A43" i="41"/>
  <c r="A70" i="41"/>
  <c r="A36" i="41"/>
  <c r="A26" i="41"/>
  <c r="A37" i="41"/>
  <c r="A39" i="41"/>
  <c r="A41" i="41"/>
  <c r="A19" i="41"/>
  <c r="A58" i="41"/>
  <c r="A24" i="41"/>
  <c r="A59" i="41"/>
  <c r="A27" i="41"/>
  <c r="A29" i="41"/>
  <c r="A92" i="41"/>
  <c r="A46" i="41"/>
  <c r="A73" i="41"/>
  <c r="A32" i="41"/>
  <c r="A16" i="41"/>
  <c r="A17" i="41"/>
  <c r="A68" i="41"/>
  <c r="A22" i="41"/>
  <c r="A61" i="41"/>
  <c r="A66" i="41"/>
  <c r="A100" i="41"/>
  <c r="A90" i="41"/>
  <c r="A56" i="41"/>
  <c r="A95" i="41"/>
  <c r="A49" i="41"/>
  <c r="A88" i="41"/>
  <c r="A64" i="41"/>
  <c r="A54" i="41"/>
  <c r="A93" i="41"/>
  <c r="A47" i="41"/>
  <c r="A25" i="41"/>
  <c r="P21" i="50"/>
  <c r="A40" i="107"/>
  <c r="A31" i="6"/>
  <c r="A36" i="107"/>
  <c r="A39" i="107"/>
  <c r="O25" i="3"/>
  <c r="P26" i="4"/>
  <c r="A37" i="107"/>
  <c r="A38" i="107"/>
  <c r="P24" i="11"/>
  <c r="P30" i="7"/>
  <c r="A29" i="6"/>
  <c r="A28" i="6"/>
  <c r="P32" i="44"/>
  <c r="N9" i="44" s="1"/>
  <c r="P104" i="5"/>
  <c r="P14" i="51"/>
  <c r="A20" i="51" s="1"/>
  <c r="P37" i="10"/>
  <c r="A24" i="51"/>
  <c r="A32" i="51"/>
  <c r="A16" i="51"/>
  <c r="A36" i="51"/>
  <c r="A33" i="51"/>
  <c r="A22" i="51"/>
  <c r="A31" i="51"/>
  <c r="A19" i="51"/>
  <c r="A21" i="51"/>
  <c r="A15" i="41"/>
  <c r="P26" i="43"/>
  <c r="P47" i="42"/>
  <c r="P38" i="42"/>
  <c r="P48" i="42"/>
  <c r="P39" i="42"/>
  <c r="P28" i="42"/>
  <c r="P51" i="42"/>
  <c r="A15" i="51"/>
  <c r="P15" i="105"/>
  <c r="P41" i="107"/>
  <c r="P16" i="96"/>
  <c r="P18" i="96"/>
  <c r="P15" i="9"/>
  <c r="A15" i="9" s="1"/>
  <c r="P15" i="103"/>
  <c r="P14" i="40"/>
  <c r="A14" i="40" s="1"/>
  <c r="P14" i="98"/>
  <c r="P31" i="42"/>
  <c r="N9" i="99"/>
  <c r="E17" i="117"/>
  <c r="A16" i="40"/>
  <c r="A21" i="43"/>
  <c r="A14" i="3"/>
  <c r="A14" i="41"/>
  <c r="A14" i="51"/>
  <c r="A14" i="48"/>
  <c r="A14" i="9"/>
  <c r="A14" i="47"/>
  <c r="A14" i="42"/>
  <c r="A15" i="42"/>
  <c r="P15" i="52"/>
  <c r="P14" i="39"/>
  <c r="P46" i="42"/>
  <c r="P50" i="42"/>
  <c r="P17" i="42"/>
  <c r="A17" i="42" s="1"/>
  <c r="P20" i="94"/>
  <c r="P62" i="42"/>
  <c r="P18" i="40"/>
  <c r="P16" i="94"/>
  <c r="O15" i="48"/>
  <c r="H20" i="36" s="1"/>
  <c r="H32" i="2" s="1"/>
  <c r="P20" i="45"/>
  <c r="O25" i="38"/>
  <c r="H15" i="36" s="1"/>
  <c r="H17" i="2" s="1"/>
  <c r="O23" i="40"/>
  <c r="H16" i="36" s="1"/>
  <c r="H20" i="2" s="1"/>
  <c r="O25" i="94"/>
  <c r="H24" i="36" s="1"/>
  <c r="H44" i="2" s="1"/>
  <c r="O29" i="43"/>
  <c r="H18" i="36" s="1"/>
  <c r="H26" i="2" s="1"/>
  <c r="H21" i="36"/>
  <c r="H35" i="2" s="1"/>
  <c r="O23" i="96"/>
  <c r="H23" i="36" s="1"/>
  <c r="H41" i="2" s="1"/>
  <c r="O36" i="92"/>
  <c r="H25" i="36" s="1"/>
  <c r="H47" i="2" s="1"/>
  <c r="O17" i="52"/>
  <c r="H22" i="36" s="1"/>
  <c r="H38" i="2" s="1"/>
  <c r="O99" i="42"/>
  <c r="H17" i="36" s="1"/>
  <c r="H23" i="2" s="1"/>
  <c r="O30" i="46"/>
  <c r="H19" i="36" s="1"/>
  <c r="H29" i="2" s="1"/>
  <c r="P14" i="45"/>
  <c r="P14" i="46"/>
  <c r="P14" i="52"/>
  <c r="P14" i="95"/>
  <c r="P14" i="96"/>
  <c r="P14" i="93"/>
  <c r="P14" i="94"/>
  <c r="P14" i="91"/>
  <c r="P14" i="92"/>
  <c r="P17" i="9"/>
  <c r="P65" i="42"/>
  <c r="P17" i="40"/>
  <c r="A17" i="40" s="1"/>
  <c r="P23" i="3"/>
  <c r="P23" i="38"/>
  <c r="P32" i="42"/>
  <c r="P35" i="42"/>
  <c r="A35" i="42" s="1"/>
  <c r="P21" i="45"/>
  <c r="P21" i="46"/>
  <c r="P57" i="42"/>
  <c r="P24" i="46"/>
  <c r="P24" i="45"/>
  <c r="P17" i="46"/>
  <c r="P17" i="45"/>
  <c r="P42" i="42"/>
  <c r="P68" i="42"/>
  <c r="P22" i="45"/>
  <c r="P22" i="46"/>
  <c r="P26" i="42"/>
  <c r="A26" i="42" s="1"/>
  <c r="P56" i="42"/>
  <c r="P40" i="42"/>
  <c r="A40" i="42" s="1"/>
  <c r="P19" i="45"/>
  <c r="P19" i="46"/>
  <c r="P28" i="45"/>
  <c r="P28" i="46"/>
  <c r="P25" i="46"/>
  <c r="P25" i="45"/>
  <c r="P26" i="45"/>
  <c r="P26" i="46"/>
  <c r="P27" i="46"/>
  <c r="P27" i="45"/>
  <c r="P18" i="45"/>
  <c r="P18" i="46"/>
  <c r="P16" i="46"/>
  <c r="P16" i="45"/>
  <c r="P23" i="45"/>
  <c r="P23" i="46"/>
  <c r="P29" i="45"/>
  <c r="P29" i="46"/>
  <c r="P19" i="91"/>
  <c r="P19" i="92"/>
  <c r="P17" i="96"/>
  <c r="P16" i="9"/>
  <c r="A16" i="9" s="1"/>
  <c r="P20" i="96"/>
  <c r="P29" i="91"/>
  <c r="P29" i="92"/>
  <c r="P21" i="94"/>
  <c r="P31" i="91"/>
  <c r="P31" i="92"/>
  <c r="P22" i="96"/>
  <c r="P26" i="91"/>
  <c r="P26" i="92"/>
  <c r="P23" i="94"/>
  <c r="P28" i="91"/>
  <c r="P28" i="92"/>
  <c r="P30" i="91"/>
  <c r="P30" i="92"/>
  <c r="P22" i="94"/>
  <c r="P18" i="94"/>
  <c r="P21" i="96"/>
  <c r="P18" i="91"/>
  <c r="P18" i="92"/>
  <c r="P19" i="94"/>
  <c r="P17" i="92"/>
  <c r="P17" i="91"/>
  <c r="P23" i="91"/>
  <c r="P23" i="92"/>
  <c r="P17" i="94"/>
  <c r="P20" i="91"/>
  <c r="P20" i="92"/>
  <c r="P24" i="92"/>
  <c r="P24" i="91"/>
  <c r="P35" i="91"/>
  <c r="P35" i="92"/>
  <c r="P21" i="91"/>
  <c r="P21" i="92"/>
  <c r="P16" i="92"/>
  <c r="A16" i="92" s="1"/>
  <c r="P16" i="91"/>
  <c r="P33" i="91"/>
  <c r="P33" i="92"/>
  <c r="P34" i="92"/>
  <c r="P34" i="91"/>
  <c r="A34" i="91" s="1"/>
  <c r="P27" i="92"/>
  <c r="P27" i="91"/>
  <c r="P22" i="91"/>
  <c r="P22" i="92"/>
  <c r="A22" i="92" s="1"/>
  <c r="P32" i="91"/>
  <c r="P32" i="92"/>
  <c r="P15" i="94"/>
  <c r="A15" i="94" s="1"/>
  <c r="P15" i="96"/>
  <c r="A15" i="96" s="1"/>
  <c r="P15" i="3"/>
  <c r="A15" i="3" s="1"/>
  <c r="P15" i="38"/>
  <c r="P15" i="45"/>
  <c r="A15" i="45" s="1"/>
  <c r="P15" i="46"/>
  <c r="A15" i="46" s="1"/>
  <c r="H17" i="34"/>
  <c r="H21" i="2" s="1"/>
  <c r="O67" i="93"/>
  <c r="H24" i="34" s="1"/>
  <c r="H42" i="2" s="1"/>
  <c r="O36" i="91"/>
  <c r="H25" i="34" s="1"/>
  <c r="H45" i="2" s="1"/>
  <c r="O24" i="95"/>
  <c r="H23" i="34" s="1"/>
  <c r="H39" i="2" s="1"/>
  <c r="O32" i="6"/>
  <c r="H18" i="34" s="1"/>
  <c r="H24" i="2" s="1"/>
  <c r="O26" i="39"/>
  <c r="H16" i="34" s="1"/>
  <c r="H18" i="2" s="1"/>
  <c r="O37" i="51"/>
  <c r="H22" i="34" s="1"/>
  <c r="H36" i="2" s="1"/>
  <c r="H20" i="34"/>
  <c r="H30" i="2" s="1"/>
  <c r="O19" i="9"/>
  <c r="H21" i="34" s="1"/>
  <c r="H33" i="2" s="1"/>
  <c r="O30" i="45"/>
  <c r="H19" i="34" s="1"/>
  <c r="H27" i="2" s="1"/>
  <c r="F26" i="36"/>
  <c r="P21" i="3"/>
  <c r="F15" i="2"/>
  <c r="F26" i="34"/>
  <c r="D11" i="34"/>
  <c r="G15" i="2"/>
  <c r="G49" i="2" s="1"/>
  <c r="G26" i="34"/>
  <c r="P26" i="39" l="1"/>
  <c r="A16" i="39"/>
  <c r="A17" i="39"/>
  <c r="A18" i="39"/>
  <c r="A19" i="39"/>
  <c r="A20" i="39"/>
  <c r="A21" i="39"/>
  <c r="A22" i="39"/>
  <c r="A23" i="39"/>
  <c r="A24" i="39"/>
  <c r="A25" i="39"/>
  <c r="A15" i="95"/>
  <c r="A16" i="95"/>
  <c r="A17" i="95"/>
  <c r="A18" i="95"/>
  <c r="A19" i="95"/>
  <c r="A20" i="95"/>
  <c r="A21" i="95"/>
  <c r="A22" i="95"/>
  <c r="A23" i="95"/>
  <c r="P24" i="95"/>
  <c r="P25" i="3"/>
  <c r="A30" i="51"/>
  <c r="A34" i="51"/>
  <c r="A17" i="51"/>
  <c r="A26" i="51"/>
  <c r="A27" i="51"/>
  <c r="A23" i="51"/>
  <c r="A28" i="51"/>
  <c r="A63" i="93"/>
  <c r="A24" i="93"/>
  <c r="A54" i="93"/>
  <c r="A46" i="93"/>
  <c r="A50" i="93"/>
  <c r="A25" i="93"/>
  <c r="A34" i="93"/>
  <c r="A30" i="93"/>
  <c r="A43" i="93"/>
  <c r="A35" i="93"/>
  <c r="A48" i="93"/>
  <c r="A32" i="93"/>
  <c r="A37" i="93"/>
  <c r="A51" i="93"/>
  <c r="A42" i="93"/>
  <c r="A31" i="93"/>
  <c r="A53" i="93"/>
  <c r="A39" i="93"/>
  <c r="A26" i="93"/>
  <c r="A59" i="93"/>
  <c r="A60" i="93"/>
  <c r="A36" i="93"/>
  <c r="A57" i="93"/>
  <c r="A62" i="93"/>
  <c r="A27" i="93"/>
  <c r="A64" i="93"/>
  <c r="A55" i="93"/>
  <c r="A47" i="93"/>
  <c r="A28" i="93"/>
  <c r="A45" i="93"/>
  <c r="A17" i="93"/>
  <c r="A52" i="93"/>
  <c r="A56" i="93"/>
  <c r="A49" i="93"/>
  <c r="A23" i="93"/>
  <c r="A16" i="93"/>
  <c r="A40" i="93"/>
  <c r="A44" i="93"/>
  <c r="A22" i="93"/>
  <c r="A18" i="93"/>
  <c r="A41" i="93"/>
  <c r="A19" i="93"/>
  <c r="A65" i="93"/>
  <c r="A33" i="93"/>
  <c r="A20" i="93"/>
  <c r="A61" i="93"/>
  <c r="A66" i="93"/>
  <c r="A21" i="93"/>
  <c r="A29" i="93"/>
  <c r="A15" i="105"/>
  <c r="A18" i="105"/>
  <c r="A16" i="105"/>
  <c r="A17" i="105"/>
  <c r="A19" i="105"/>
  <c r="A23" i="105"/>
  <c r="A20" i="105"/>
  <c r="A22" i="105"/>
  <c r="A21" i="105"/>
  <c r="A17" i="103"/>
  <c r="A16" i="103"/>
  <c r="A15" i="93"/>
  <c r="E25" i="117"/>
  <c r="E46" i="2" s="1"/>
  <c r="N9" i="107"/>
  <c r="P24" i="105"/>
  <c r="P18" i="103"/>
  <c r="A15" i="103"/>
  <c r="A14" i="98"/>
  <c r="P23" i="98"/>
  <c r="A15" i="98"/>
  <c r="A21" i="3"/>
  <c r="E22" i="2"/>
  <c r="A32" i="92"/>
  <c r="A18" i="94"/>
  <c r="A16" i="94"/>
  <c r="A92" i="42"/>
  <c r="A18" i="45"/>
  <c r="A20" i="40"/>
  <c r="A94" i="42"/>
  <c r="A16" i="91"/>
  <c r="A44" i="42"/>
  <c r="A20" i="92"/>
  <c r="A17" i="91"/>
  <c r="A24" i="38"/>
  <c r="A27" i="92"/>
  <c r="A24" i="92"/>
  <c r="A28" i="45"/>
  <c r="A86" i="42"/>
  <c r="A27" i="45"/>
  <c r="A63" i="42"/>
  <c r="A26" i="45"/>
  <c r="A89" i="42"/>
  <c r="A17" i="94"/>
  <c r="A23" i="3"/>
  <c r="A33" i="42"/>
  <c r="A28" i="91"/>
  <c r="A65" i="42"/>
  <c r="A50" i="42"/>
  <c r="A88" i="42"/>
  <c r="A61" i="42"/>
  <c r="A16" i="38"/>
  <c r="A36" i="42"/>
  <c r="A22" i="45"/>
  <c r="A18" i="9"/>
  <c r="A17" i="45"/>
  <c r="A18" i="96"/>
  <c r="A20" i="94"/>
  <c r="A58" i="42"/>
  <c r="A47" i="42"/>
  <c r="A97" i="42"/>
  <c r="A23" i="43"/>
  <c r="A23" i="92"/>
  <c r="A27" i="42"/>
  <c r="A48" i="42"/>
  <c r="A37" i="42"/>
  <c r="A98" i="42"/>
  <c r="A54" i="42"/>
  <c r="A51" i="42"/>
  <c r="A24" i="45"/>
  <c r="A18" i="3"/>
  <c r="A76" i="42"/>
  <c r="A80" i="42"/>
  <c r="A22" i="42"/>
  <c r="A20" i="42"/>
  <c r="A19" i="94"/>
  <c r="A19" i="91"/>
  <c r="A19" i="46"/>
  <c r="A20" i="45"/>
  <c r="A24" i="94"/>
  <c r="A19" i="3"/>
  <c r="A33" i="92"/>
  <c r="A22" i="96"/>
  <c r="A31" i="92"/>
  <c r="A23" i="46"/>
  <c r="A18" i="42"/>
  <c r="A75" i="42"/>
  <c r="A30" i="42"/>
  <c r="A32" i="91"/>
  <c r="A30" i="91"/>
  <c r="A29" i="45"/>
  <c r="A25" i="46"/>
  <c r="A21" i="46"/>
  <c r="A32" i="42"/>
  <c r="A59" i="42"/>
  <c r="A71" i="42"/>
  <c r="A77" i="42"/>
  <c r="A25" i="43"/>
  <c r="A18" i="92"/>
  <c r="A16" i="45"/>
  <c r="A56" i="42"/>
  <c r="A20" i="46"/>
  <c r="A20" i="3"/>
  <c r="A19" i="40"/>
  <c r="A90" i="42"/>
  <c r="A87" i="42"/>
  <c r="A81" i="42"/>
  <c r="A83" i="42"/>
  <c r="A17" i="38"/>
  <c r="A22" i="38"/>
  <c r="A21" i="91"/>
  <c r="A35" i="91"/>
  <c r="A26" i="91"/>
  <c r="A29" i="92"/>
  <c r="A42" i="42"/>
  <c r="A57" i="42"/>
  <c r="A25" i="92"/>
  <c r="A38" i="42"/>
  <c r="A55" i="42"/>
  <c r="A17" i="3"/>
  <c r="A31" i="42"/>
  <c r="A22" i="94"/>
  <c r="A30" i="92"/>
  <c r="A23" i="94"/>
  <c r="A29" i="91"/>
  <c r="A20" i="96"/>
  <c r="A17" i="96"/>
  <c r="A29" i="46"/>
  <c r="A26" i="46"/>
  <c r="A25" i="45"/>
  <c r="A17" i="46"/>
  <c r="A17" i="9"/>
  <c r="A14" i="92"/>
  <c r="A14" i="93"/>
  <c r="A14" i="95"/>
  <c r="A62" i="42"/>
  <c r="A14" i="39"/>
  <c r="A29" i="42"/>
  <c r="A22" i="3"/>
  <c r="A28" i="42"/>
  <c r="A16" i="52"/>
  <c r="A24" i="43"/>
  <c r="A23" i="42"/>
  <c r="A24" i="3"/>
  <c r="A22" i="91"/>
  <c r="A34" i="92"/>
  <c r="A33" i="91"/>
  <c r="A20" i="91"/>
  <c r="A23" i="91"/>
  <c r="A17" i="92"/>
  <c r="A31" i="91"/>
  <c r="A19" i="92"/>
  <c r="A23" i="45"/>
  <c r="A27" i="46"/>
  <c r="A68" i="42"/>
  <c r="A23" i="38"/>
  <c r="A14" i="91"/>
  <c r="A14" i="52"/>
  <c r="A22" i="43"/>
  <c r="A39" i="42"/>
  <c r="A16" i="96"/>
  <c r="A93" i="42"/>
  <c r="A73" i="42"/>
  <c r="A82" i="42"/>
  <c r="A91" i="42"/>
  <c r="A96" i="42"/>
  <c r="A53" i="42"/>
  <c r="A19" i="42"/>
  <c r="A27" i="43"/>
  <c r="A49" i="42"/>
  <c r="A43" i="42"/>
  <c r="A22" i="40"/>
  <c r="A66" i="42"/>
  <c r="A25" i="91"/>
  <c r="A45" i="42"/>
  <c r="A16" i="3"/>
  <c r="A27" i="91"/>
  <c r="A21" i="92"/>
  <c r="A35" i="92"/>
  <c r="A24" i="91"/>
  <c r="A21" i="96"/>
  <c r="A28" i="92"/>
  <c r="A26" i="92"/>
  <c r="A18" i="46"/>
  <c r="A28" i="46"/>
  <c r="A24" i="46"/>
  <c r="A21" i="45"/>
  <c r="A14" i="46"/>
  <c r="A46" i="42"/>
  <c r="A70" i="42"/>
  <c r="A84" i="42"/>
  <c r="A69" i="42"/>
  <c r="A95" i="42"/>
  <c r="A60" i="42"/>
  <c r="A64" i="42"/>
  <c r="A21" i="40"/>
  <c r="A34" i="42"/>
  <c r="A24" i="42"/>
  <c r="A15" i="92"/>
  <c r="A28" i="43"/>
  <c r="A52" i="42"/>
  <c r="A15" i="38"/>
  <c r="A20" i="38"/>
  <c r="A19" i="38"/>
  <c r="A18" i="38"/>
  <c r="A21" i="38"/>
  <c r="A18" i="91"/>
  <c r="A21" i="94"/>
  <c r="A16" i="46"/>
  <c r="A19" i="45"/>
  <c r="A22" i="46"/>
  <c r="A14" i="94"/>
  <c r="A14" i="96"/>
  <c r="A19" i="96"/>
  <c r="A14" i="45"/>
  <c r="A18" i="40"/>
  <c r="A15" i="52"/>
  <c r="A26" i="43"/>
  <c r="A79" i="42"/>
  <c r="A85" i="42"/>
  <c r="A78" i="42"/>
  <c r="A72" i="42"/>
  <c r="A74" i="42"/>
  <c r="A67" i="42"/>
  <c r="A25" i="42"/>
  <c r="A21" i="42"/>
  <c r="A41" i="42"/>
  <c r="A15" i="91"/>
  <c r="P15" i="48"/>
  <c r="P25" i="38"/>
  <c r="P29" i="43"/>
  <c r="P99" i="42"/>
  <c r="P23" i="40"/>
  <c r="P17" i="52"/>
  <c r="P36" i="92"/>
  <c r="P25" i="94"/>
  <c r="P23" i="96"/>
  <c r="P30" i="46"/>
  <c r="E15" i="34"/>
  <c r="P67" i="93"/>
  <c r="P36" i="91"/>
  <c r="P19" i="9"/>
  <c r="P30" i="45"/>
  <c r="P37" i="51"/>
  <c r="P32" i="6"/>
  <c r="N9" i="10"/>
  <c r="N9" i="4"/>
  <c r="N9" i="50"/>
  <c r="N9" i="8"/>
  <c r="N9" i="7"/>
  <c r="N9" i="5"/>
  <c r="F49" i="2"/>
  <c r="H15" i="34"/>
  <c r="H26" i="34" s="1"/>
  <c r="H26" i="36"/>
  <c r="N9" i="12"/>
  <c r="N9" i="13"/>
  <c r="N9" i="11"/>
  <c r="N9" i="105" l="1"/>
  <c r="E23" i="117"/>
  <c r="N9" i="103"/>
  <c r="E21" i="117"/>
  <c r="E34" i="2" s="1"/>
  <c r="N9" i="102"/>
  <c r="E20" i="117"/>
  <c r="E31" i="2" s="1"/>
  <c r="E16" i="117"/>
  <c r="N9" i="98"/>
  <c r="E23" i="34"/>
  <c r="E20" i="36"/>
  <c r="N9" i="95"/>
  <c r="N9" i="40"/>
  <c r="N9" i="92"/>
  <c r="N9" i="94"/>
  <c r="N9" i="96"/>
  <c r="N9" i="52"/>
  <c r="N9" i="49"/>
  <c r="N9" i="46"/>
  <c r="E18" i="36"/>
  <c r="E16" i="36"/>
  <c r="E25" i="34"/>
  <c r="N9" i="93"/>
  <c r="E19" i="34"/>
  <c r="E17" i="34"/>
  <c r="N9" i="9"/>
  <c r="N9" i="47"/>
  <c r="N9" i="6"/>
  <c r="N9" i="51"/>
  <c r="N9" i="39"/>
  <c r="E24" i="34"/>
  <c r="E22" i="36"/>
  <c r="E23" i="36"/>
  <c r="E41" i="2" s="1"/>
  <c r="A41" i="2" s="1"/>
  <c r="E20" i="34"/>
  <c r="N9" i="45"/>
  <c r="E16" i="34"/>
  <c r="N9" i="91"/>
  <c r="N9" i="48"/>
  <c r="E25" i="36"/>
  <c r="E24" i="36"/>
  <c r="N9" i="41"/>
  <c r="E21" i="36"/>
  <c r="N9" i="3"/>
  <c r="E19" i="36"/>
  <c r="A15" i="34"/>
  <c r="B15" i="34" s="1"/>
  <c r="B15" i="2" s="1"/>
  <c r="E18" i="34"/>
  <c r="E15" i="36"/>
  <c r="A15" i="36" s="1"/>
  <c r="B15" i="36" s="1"/>
  <c r="B17" i="2" s="1"/>
  <c r="E21" i="34"/>
  <c r="N9" i="43"/>
  <c r="E22" i="34"/>
  <c r="N9" i="38"/>
  <c r="E17" i="36"/>
  <c r="N9" i="42"/>
  <c r="H15" i="2"/>
  <c r="H49" i="2" s="1"/>
  <c r="E40" i="2" l="1"/>
  <c r="E19" i="2"/>
  <c r="A20" i="117"/>
  <c r="B20" i="117" s="1"/>
  <c r="B31" i="2" s="1"/>
  <c r="A16" i="117"/>
  <c r="B16" i="117" s="1"/>
  <c r="B19" i="2" s="1"/>
  <c r="A23" i="117"/>
  <c r="B23" i="117" s="1"/>
  <c r="B40" i="2" s="1"/>
  <c r="A25" i="117"/>
  <c r="B25" i="117" s="1"/>
  <c r="B46" i="2" s="1"/>
  <c r="A21" i="117"/>
  <c r="B21" i="117" s="1"/>
  <c r="B34" i="2" s="1"/>
  <c r="E26" i="117"/>
  <c r="A17" i="117"/>
  <c r="B17" i="117" s="1"/>
  <c r="B22" i="2" s="1"/>
  <c r="A17" i="36"/>
  <c r="B17" i="36" s="1"/>
  <c r="B23" i="2" s="1"/>
  <c r="A22" i="36"/>
  <c r="B22" i="36" s="1"/>
  <c r="B38" i="2" s="1"/>
  <c r="A16" i="36"/>
  <c r="B16" i="36" s="1"/>
  <c r="B20" i="2" s="1"/>
  <c r="A24" i="34"/>
  <c r="B24" i="34" s="1"/>
  <c r="B42" i="2" s="1"/>
  <c r="A17" i="34"/>
  <c r="B17" i="34" s="1"/>
  <c r="B21" i="2" s="1"/>
  <c r="A18" i="36"/>
  <c r="B18" i="36" s="1"/>
  <c r="B26" i="2" s="1"/>
  <c r="A21" i="34"/>
  <c r="B21" i="34" s="1"/>
  <c r="B33" i="2" s="1"/>
  <c r="A20" i="34"/>
  <c r="B20" i="34" s="1"/>
  <c r="B30" i="2" s="1"/>
  <c r="A25" i="36"/>
  <c r="B25" i="36" s="1"/>
  <c r="B47" i="2" s="1"/>
  <c r="A19" i="34"/>
  <c r="B19" i="34" s="1"/>
  <c r="B27" i="2" s="1"/>
  <c r="A21" i="36"/>
  <c r="B21" i="36" s="1"/>
  <c r="B35" i="2" s="1"/>
  <c r="A23" i="36"/>
  <c r="B23" i="36" s="1"/>
  <c r="B41" i="2" s="1"/>
  <c r="A24" i="36"/>
  <c r="B24" i="36" s="1"/>
  <c r="B44" i="2" s="1"/>
  <c r="A22" i="34"/>
  <c r="B22" i="34" s="1"/>
  <c r="B36" i="2" s="1"/>
  <c r="A18" i="34"/>
  <c r="B18" i="34" s="1"/>
  <c r="B24" i="2" s="1"/>
  <c r="A19" i="36"/>
  <c r="B19" i="36" s="1"/>
  <c r="B29" i="2" s="1"/>
  <c r="A16" i="34"/>
  <c r="B16" i="34" s="1"/>
  <c r="B18" i="2" s="1"/>
  <c r="A25" i="34"/>
  <c r="B25" i="34" s="1"/>
  <c r="B45" i="2" s="1"/>
  <c r="E32" i="2"/>
  <c r="A20" i="36"/>
  <c r="B20" i="36" s="1"/>
  <c r="B32" i="2" s="1"/>
  <c r="E39" i="2"/>
  <c r="A23" i="34"/>
  <c r="B23" i="34" s="1"/>
  <c r="B39" i="2" s="1"/>
  <c r="E18" i="2"/>
  <c r="E30" i="2"/>
  <c r="E42" i="2"/>
  <c r="E21" i="2"/>
  <c r="E27" i="2"/>
  <c r="A28" i="2" s="1"/>
  <c r="E36" i="2"/>
  <c r="E33" i="2"/>
  <c r="E24" i="2"/>
  <c r="E45" i="2"/>
  <c r="E15" i="2"/>
  <c r="E20" i="2"/>
  <c r="E23" i="2"/>
  <c r="E29" i="2"/>
  <c r="E44" i="2"/>
  <c r="E38" i="2"/>
  <c r="E26" i="2"/>
  <c r="E35" i="2"/>
  <c r="E47" i="2"/>
  <c r="E17" i="2"/>
  <c r="E26" i="34"/>
  <c r="E26" i="36"/>
  <c r="E29" i="117" l="1"/>
  <c r="E27" i="117"/>
  <c r="E28" i="117" s="1"/>
  <c r="A31" i="2"/>
  <c r="A22" i="2"/>
  <c r="A19" i="2"/>
  <c r="A34" i="2"/>
  <c r="A46" i="2"/>
  <c r="A40" i="2"/>
  <c r="A15" i="2"/>
  <c r="A16" i="2"/>
  <c r="A17" i="2"/>
  <c r="A33" i="2"/>
  <c r="A27" i="2"/>
  <c r="A30" i="2"/>
  <c r="A39" i="2"/>
  <c r="A38" i="2"/>
  <c r="A20" i="2"/>
  <c r="A21" i="2"/>
  <c r="A47" i="2"/>
  <c r="A26" i="2"/>
  <c r="A42" i="2"/>
  <c r="A44" i="2"/>
  <c r="A45" i="2"/>
  <c r="A36" i="2"/>
  <c r="A18" i="2"/>
  <c r="A32" i="2"/>
  <c r="A29" i="2"/>
  <c r="A35" i="2"/>
  <c r="A23" i="2"/>
  <c r="A24" i="2"/>
  <c r="E49" i="2"/>
  <c r="E50" i="2" s="1"/>
  <c r="E27" i="34"/>
  <c r="E28" i="34" s="1"/>
  <c r="E29" i="34"/>
  <c r="E29" i="36"/>
  <c r="E27" i="36"/>
  <c r="E28" i="36" s="1"/>
  <c r="E30" i="117" l="1"/>
  <c r="D10" i="117" s="1"/>
  <c r="E52" i="2"/>
  <c r="E30" i="36"/>
  <c r="E30" i="34"/>
  <c r="E51" i="2"/>
  <c r="C19" i="118" l="1"/>
  <c r="C26" i="118" s="1"/>
  <c r="C28" i="118" s="1"/>
  <c r="C19" i="33"/>
  <c r="D10" i="36"/>
  <c r="C19" i="35"/>
  <c r="C26" i="35" s="1"/>
  <c r="C28" i="35" s="1"/>
  <c r="D10" i="34"/>
  <c r="E53" i="2"/>
  <c r="D10" i="2" s="1"/>
  <c r="C19" i="1" l="1"/>
  <c r="C25" i="1" s="1"/>
  <c r="C26" i="33"/>
  <c r="C28" i="33" s="1"/>
  <c r="C27" i="1" l="1"/>
</calcChain>
</file>

<file path=xl/sharedStrings.xml><?xml version="1.0" encoding="utf-8"?>
<sst xmlns="http://schemas.openxmlformats.org/spreadsheetml/2006/main" count="2707" uniqueCount="370">
  <si>
    <t>APSTIPRINU</t>
  </si>
  <si>
    <t>(pasūtītāja paraksts un tā atsifrējums)</t>
  </si>
  <si>
    <t>Z.v.</t>
  </si>
  <si>
    <t>____________.gada____.____________</t>
  </si>
  <si>
    <t>Būvniecības koptāme</t>
  </si>
  <si>
    <t xml:space="preserve">Būves nosaukums: </t>
  </si>
  <si>
    <t xml:space="preserve">Objekta nosaukums: </t>
  </si>
  <si>
    <t xml:space="preserve">Objekta adrese: </t>
  </si>
  <si>
    <t xml:space="preserve">Pasūtījuma Nr: </t>
  </si>
  <si>
    <t>Nr. P.k.</t>
  </si>
  <si>
    <t>Objekta nosaukums</t>
  </si>
  <si>
    <t>Objekta izmaksas (EUR)</t>
  </si>
  <si>
    <t>Kopā:</t>
  </si>
  <si>
    <t>PVN (21%)</t>
  </si>
  <si>
    <t>Sastādīja</t>
  </si>
  <si>
    <t>(paraksts un tā atšifrējums, datums)</t>
  </si>
  <si>
    <t xml:space="preserve">Sertifikāta Nr. </t>
  </si>
  <si>
    <t>Attiecināmās izmaksas</t>
  </si>
  <si>
    <t>Citu pasākumu izmaksas</t>
  </si>
  <si>
    <t>Neattiecināmās izmaksas</t>
  </si>
  <si>
    <t>Kopsavilkuma aprēķini pa darbu veidiem vai konstruktīvo elementu veidiem</t>
  </si>
  <si>
    <t>(darba veids vai konstruktīvā elementa nosaukums)</t>
  </si>
  <si>
    <t>Būves nosaukums:</t>
  </si>
  <si>
    <t>Objekta adrese:</t>
  </si>
  <si>
    <t>Pasūtījuma Nr.</t>
  </si>
  <si>
    <t>Par kopejo summu, EUR</t>
  </si>
  <si>
    <t>Kopējā darbietilpība, c/h</t>
  </si>
  <si>
    <t>Nr.p.k.</t>
  </si>
  <si>
    <t>kods; tāmes Nr:</t>
  </si>
  <si>
    <t>Darba veids vai konstruktīvā elementa nosaukums</t>
  </si>
  <si>
    <t>Tāmes izmaksas (EUR)</t>
  </si>
  <si>
    <t>Tai skaitā</t>
  </si>
  <si>
    <t>Darbietilpība (c/h)</t>
  </si>
  <si>
    <t>darba alga (EUR)</t>
  </si>
  <si>
    <t>materiāli (EUR)</t>
  </si>
  <si>
    <t>mehānismi (EUR)</t>
  </si>
  <si>
    <t>Kopā</t>
  </si>
  <si>
    <t xml:space="preserve">Virsizdevumi </t>
  </si>
  <si>
    <t>t.sk.darba aizsardzība</t>
  </si>
  <si>
    <t xml:space="preserve">Peļņa </t>
  </si>
  <si>
    <t>Pavisam kopā</t>
  </si>
  <si>
    <t>Pārbaudīja</t>
  </si>
  <si>
    <t>Sertifikāta Nr.</t>
  </si>
  <si>
    <t>Sertifikāta Nr. _________________________________</t>
  </si>
  <si>
    <t xml:space="preserve">Lokālā tāme Nr. </t>
  </si>
  <si>
    <t>Tāme sastādīta  20__. gada tirgus cenās, pamatojoties uz ___ daļas rasējumiem</t>
  </si>
  <si>
    <t>Tāmes  izmaksas  EUR</t>
  </si>
  <si>
    <t>A</t>
  </si>
  <si>
    <t>C</t>
  </si>
  <si>
    <t>Kods</t>
  </si>
  <si>
    <t>Darba nosaukums</t>
  </si>
  <si>
    <t>Mērvienība</t>
  </si>
  <si>
    <t>Daudzums</t>
  </si>
  <si>
    <t>Vienības izmaksas</t>
  </si>
  <si>
    <t>Kopā uz visu apjomu</t>
  </si>
  <si>
    <t>N</t>
  </si>
  <si>
    <t>Laika norma (c/h)</t>
  </si>
  <si>
    <t>Darba samaksas likme (EUR/h)</t>
  </si>
  <si>
    <t>Darba alga (EUR)</t>
  </si>
  <si>
    <t>Būvizstrādājumi (EUR)</t>
  </si>
  <si>
    <t>Mehānismi (EUR)</t>
  </si>
  <si>
    <t>Kopā (EUR)</t>
  </si>
  <si>
    <t>A - C - N</t>
  </si>
  <si>
    <t xml:space="preserve">Tiešās izmaksas kopā, t. sk. darba devēja sociālais nodoklis 23.59% </t>
  </si>
  <si>
    <t>Attiecināmās + citu pasākumu izmaksas + neattiecināmās izmaksas</t>
  </si>
  <si>
    <t>Būvlaukuma nožogošana ar pagaidu nožogojumu, t.sk. Vārti, noma</t>
  </si>
  <si>
    <t>Brīdinājuma zīmju uzstādīšana</t>
  </si>
  <si>
    <t>Strādnieku sadzīves vagoniņš un instrumentu noliktava 10,00 m2</t>
  </si>
  <si>
    <t>BIO tualete</t>
  </si>
  <si>
    <t>Būvlaukuma ugunsdzēsības komplekts (ugunsdzēsības stends, ugunsdzēsības aparāti)</t>
  </si>
  <si>
    <t>Būvgružu konteinera noma, t.sk. Novietošana un aizvešana</t>
  </si>
  <si>
    <t>Sastatņu montāža, t.sk. norobežošana ar celtniecības tīklu, demontāža, noma</t>
  </si>
  <si>
    <t>Ieejas mezglu koka nojumju izveidošana</t>
  </si>
  <si>
    <t>Elektrības pieslēgums ar skaitītāju uz būvniecības laiku</t>
  </si>
  <si>
    <t>Ūdens pieslēgums ar skaitītāju uz būvniecības laiku</t>
  </si>
  <si>
    <t>Būvtāfeles izveide un uzstādīšana</t>
  </si>
  <si>
    <t>tm</t>
  </si>
  <si>
    <t>kompl</t>
  </si>
  <si>
    <t>gab</t>
  </si>
  <si>
    <t>m2</t>
  </si>
  <si>
    <t>03-00000</t>
  </si>
  <si>
    <t>Lietus ūdens tekņu un reņu demontāža, t.sk. stiprinājumu demontāža</t>
  </si>
  <si>
    <t>Veco durvju demontāža, utilizācija</t>
  </si>
  <si>
    <t>gb</t>
  </si>
  <si>
    <t>02-00000</t>
  </si>
  <si>
    <t>Pamati, cokols</t>
  </si>
  <si>
    <t>13-00000</t>
  </si>
  <si>
    <r>
      <t>m</t>
    </r>
    <r>
      <rPr>
        <vertAlign val="superscript"/>
        <sz val="8"/>
        <rFont val="Arial"/>
        <family val="2"/>
      </rPr>
      <t>3</t>
    </r>
  </si>
  <si>
    <r>
      <t>m</t>
    </r>
    <r>
      <rPr>
        <vertAlign val="superscript"/>
        <sz val="8"/>
        <rFont val="Arial"/>
        <family val="2"/>
      </rPr>
      <t>2</t>
    </r>
  </si>
  <si>
    <t>Cokola siltināšana atbilstoši pīrāgam C1</t>
  </si>
  <si>
    <t>kg</t>
  </si>
  <si>
    <t>Fasādes siltināšana</t>
  </si>
  <si>
    <t>Lokālu bojāto vietu remonts fasādē (līdz 30% no fasādes), t.sk. trauslā apmetuma nokalšana, plaisu un caurumu aizpildīšana ar javas kārtu, izkritušo ķieģeļu atjaunošana vai pārmūrēšana izmantot grunti Baumit TiefenGrund  vai ekvivalentu un  javu Baumit MM 50 vai ekvivalentu. Gruntēšana, ja nepieciešams, virsmas sagatavošanai siltināšanas un apdares darbiem.</t>
  </si>
  <si>
    <t>Fasādes siltināšana atbilstoši sienu pīrāgam S1</t>
  </si>
  <si>
    <t>Armētā slāņa apstrāde ar zemapmetuma grunti Baumit UniPrimer vai ekvivalentu</t>
  </si>
  <si>
    <t>Dībeļi RAWLPLUG TFIX 8S vai ekvivalenti, l=215mm</t>
  </si>
  <si>
    <t>Logu ailu siltināšana</t>
  </si>
  <si>
    <t>Armējošā slāņa iestrāde ar javas kārtu BAUMIT ProContact vai ekvivalentu - 1 kārtā</t>
  </si>
  <si>
    <t>Loga pielaiduma profila Baumit PROFIL 108 vai ekvivalenta iestrāde ailes sānos un augšējā daļā</t>
  </si>
  <si>
    <t>Stūra profila ar lāseni Baumit PROFIL 600 vai ekvivalenta iestrāde loga augšējā daļā</t>
  </si>
  <si>
    <t>Stūra profila Baumit vai ekvivalenta iestrāde loga sānos</t>
  </si>
  <si>
    <t>Ārējās palodzes - karsti cinkotas tērauda loksnes, b=0.5 mm ar PURAL pārklājums montāža (b~300)</t>
  </si>
  <si>
    <t>Palodzes profila ALB - EW - US vai ekvivalenta iestrāde</t>
  </si>
  <si>
    <t>Ārējās palodzes sānu daļās pieslēguma profila ALB-EW-CS vai ekvivalenta iestrāde abās pusēs</t>
  </si>
  <si>
    <t>Durvju ailu siltināšana</t>
  </si>
  <si>
    <t>Pielaiduma profila Baumit PROFIL 108 vai ekvivalenta iestrāde ailes sānos un augšējā daļā</t>
  </si>
  <si>
    <t>Stūra profila ar lāseni Baumit PROFIL 600 vai ekvivalenta iestrāde durvju augšējā daļā</t>
  </si>
  <si>
    <t>Stūra profila Baumit vai ekvivalenta iestrāde durvju sānos</t>
  </si>
  <si>
    <t>Profilu un deformāciju šuvju iestrāde</t>
  </si>
  <si>
    <t xml:space="preserve">Stūra profilu un stūra profilu ar lāseni iestrāde fasādes daļās, kur veidojas stūri, pārkares u.tml.  </t>
  </si>
  <si>
    <t>Poliuretāna hermētiķa iestrāde savienojuma vietās (siltināmā daļa/ nesiltināmā daļa), t.sk. balkona griestu savienojums, ieejas mezgla griestu savienojuma vieta u.tml.</t>
  </si>
  <si>
    <t>Aiļu izveidošana siltumizolācijā ap esošiem gāzes ievadiem, t.sk. stūra profilu iestrāde</t>
  </si>
  <si>
    <t>Citi darbi</t>
  </si>
  <si>
    <t>Esošo, numurzīmju u.c. nepieciešamo elementu atjaunošana fasādē pēc siltināšanas, t.sk. nepieciešamie stiprinājumi</t>
  </si>
  <si>
    <t>Ieejas mezgla atjaunošana - jumtiņš un lievenis</t>
  </si>
  <si>
    <t>Ieejas jumtiņu griestu attīrīšana un izlīdzināšana, arī gruntēšana</t>
  </si>
  <si>
    <t>Ieejas jumtiņu griestu armēšana ar stiklušķiedras sietu Baumit StarTex 160 vai ekviv.</t>
  </si>
  <si>
    <t>Ieejas jumtiņu attīrīšana no apauguma un nenostiprinātām daļā (no augšas)</t>
  </si>
  <si>
    <r>
      <t>Bitumena ruļļu materiāla 2 kārtās iestrāde ieejas lieveņa jumtiņam (no augšas) (virskārta - Icopal Ultra Top vai ekvivalents pamatkārta -  Icopal Ultra Base vai ekvivalents. Jānodrošina slīpums no ēkas MIN 1,5</t>
    </r>
    <r>
      <rPr>
        <vertAlign val="superscript"/>
        <sz val="8"/>
        <rFont val="Arial"/>
        <family val="2"/>
      </rPr>
      <t>o</t>
    </r>
    <r>
      <rPr>
        <sz val="8"/>
        <rFont val="Arial"/>
        <family val="2"/>
      </rPr>
      <t xml:space="preserve"> </t>
    </r>
  </si>
  <si>
    <t xml:space="preserve">Savienojuma vieta izveide ar siltinātu fasādes sienu, t.sk. PVC profils ALB – EB – PVC vai ekvivalents; PVC cokola profila lāsenis ALB – ED – B(PVC) vai ekvivalents; stiprinājumi; blīvlenta ALB - EXT vai ekvivalenta; ekstrudēta putupolistirola josla b=100mm, h=150mm   </t>
  </si>
  <si>
    <t>Cinkota skārda ar PURAL pārklajumu jumta karnīzes montāža ieejas lieveņa jumtiņam pa perimetru, b=0,5mm, h~200 - 300 mm. Tonis atbilstoši krāsu pasei.</t>
  </si>
  <si>
    <t>Skārda lāsenis pa perimetru 100mm, b=0,5mm, PE pārklājums</t>
  </si>
  <si>
    <t>Jaunu balkonu margu izveide</t>
  </si>
  <si>
    <t>Tērauda sloksne sānu malām un garākajai malai, platums 40mm, b=4mm</t>
  </si>
  <si>
    <t>Tērauda kvadrāts 20x20x1000mm</t>
  </si>
  <si>
    <t>Trapecveida lokšņu profils
Rukki T20, krāsots b=0,50mm vai ekvivalents tonis pēc krāsu pases</t>
  </si>
  <si>
    <t>Cinkota-krāsota skārda nosegdetaļa</t>
  </si>
  <si>
    <t>Krāsota ēvelēta brusa 45x45mm</t>
  </si>
  <si>
    <t>Impregnēts, ēvelēts koka dēlis platums ~120mm, b=25mm. Krāsa pēc krāsu pases.</t>
  </si>
  <si>
    <t>Hidroizolējošas lentas CONTEGA Exo vai ekvivalentas iestrāde pa loga perimetru (visiem logiem)</t>
  </si>
  <si>
    <t>gab.</t>
  </si>
  <si>
    <t>Logi</t>
  </si>
  <si>
    <t>21-00000</t>
  </si>
  <si>
    <t>Durvis</t>
  </si>
  <si>
    <t>Iekšējā apdare logiem</t>
  </si>
  <si>
    <t>Difūzijas lentas CONTEGA SL vai ekvivalentas iestrāde pa perimetru</t>
  </si>
  <si>
    <t>Dzīvokļu logu iekšējā apdare, t.sk. PVC palodze (balta), riģipša plāksnes apšūšanai, kā arī špaktele  virsmas sagatavošanai, kā arī krāsošana toni saskaņojot ar Pasūtāju.</t>
  </si>
  <si>
    <t>Ventilācijas restes</t>
  </si>
  <si>
    <t>Demontāža pagraba stāvā</t>
  </si>
  <si>
    <t>Esošo dzīvokļu īpašnieku noliktavu sienu, durvju saīsināšana (atjaunojot stabilitāti) pagraba griestu siltināšanas izbūves nodrošināšanai</t>
  </si>
  <si>
    <t>Dažādi darbi</t>
  </si>
  <si>
    <t>Esošo komunikāciju aizsardzības pasākumi t.sk. vadu iznešana virs siltumizolācijas slāņa vai to ievietošana atbilstošās gofrētās caurulēs</t>
  </si>
  <si>
    <t>Pagraba kāpņu telpas un dzīvokļa sienas siltinājums atbilstoši sienu pīrāgam S2</t>
  </si>
  <si>
    <t>Virsmas attīrīšana, izlīdzināšana, sagatavošana</t>
  </si>
  <si>
    <t>Baumit StarTex vai ekvivalents stiklušķiedras siets 160 g/m²  - 1 kārtā</t>
  </si>
  <si>
    <t>Siltumizolācijas izbūve pagraba pārsegumam</t>
  </si>
  <si>
    <t>kompl.</t>
  </si>
  <si>
    <t>Siltumizolācijas plākņšņu līmēšana ar līmjavu Baumit Nivofix vai ekvivalentu</t>
  </si>
  <si>
    <t>Putupolistirola plākņu TENAPORS EPS100 vai ekvivalentu montāža (λ&lt;=0,036 W/(mK))  b=100mm</t>
  </si>
  <si>
    <t>09-00000</t>
  </si>
  <si>
    <t>Kāpņu telpu atjaunošana</t>
  </si>
  <si>
    <t>Griestu atjaunošanu, t.sk. vismas sagatavošana, špaktelēšana un krāsošanana, toni saskaņojot ar Pasūtītāju</t>
  </si>
  <si>
    <t>Esošo grīdu atjaunošana, izmantojot atbilstošo remontsastāvu ~ 20% no grīdu platības, t.sk. esošās izlīdzinošās kārtas nokalšana, ja nepieciešams, gruntēšana</t>
  </si>
  <si>
    <t>Esošo pakāpienu atjaunošana izmantojot atbilstošo remontsastāvu ~ 20% no kopējās platības, t.sk. esošās izlīdzinošās kārtas nokalšana, ja nepieciešams, gruntēšana. Krāsošana ar atbilstošu, nodilumizturīgu krāsu. Tonis saskaņojams ar Pasūtītāju.</t>
  </si>
  <si>
    <t>10-00000</t>
  </si>
  <si>
    <t>Pārvietošanās laipu uzstādīšana</t>
  </si>
  <si>
    <t>Bēniņu pārseguma siltinājums atbilstoši pīrāgam P2</t>
  </si>
  <si>
    <t>Seguma atjaunošana pēc pamatu siltināšanas</t>
  </si>
  <si>
    <t>Betona bruģakmens"PRIZMA" vai ekvivalents, 100x200x60 ieklāšana 600mm joslā</t>
  </si>
  <si>
    <t>Dolomīta atsijas fr. 2 - 8; 50mm</t>
  </si>
  <si>
    <t>Šķembas fr. 20-60mm, biezums 150 mm</t>
  </si>
  <si>
    <t>Esošās grunts blietēšana</t>
  </si>
  <si>
    <t>Betona bortakmeņa BR 100.20.8 iebūve</t>
  </si>
  <si>
    <t>Betona C16/20 pamatnes izveidošana bortakmens pamatnei</t>
  </si>
  <si>
    <t>Zāliena atjaunošana pēc darbu pabeigšanas, t.sk. melnzemes uzbēršana 150mm un zāliena sēšana</t>
  </si>
  <si>
    <t>obj</t>
  </si>
  <si>
    <t>31-00000</t>
  </si>
  <si>
    <t>Stāvvadi</t>
  </si>
  <si>
    <t>Radiators " Lyngson" ar atgaisotāju un korķi.                                          C22-500-600 vai ekvivalents</t>
  </si>
  <si>
    <t xml:space="preserve">Radiatora vārsts </t>
  </si>
  <si>
    <t>Radiatora termostatiskie sensori Dn15,  (ar ierobežotu min.temp. 16°C)</t>
  </si>
  <si>
    <t>Kāpņu telpā termostatiskie sensori ar atslēgu regulējami</t>
  </si>
  <si>
    <t xml:space="preserve">Radiatora atgaitas noslēgventilis </t>
  </si>
  <si>
    <t xml:space="preserve">Balansēšanas vārsts STRÖMAX-M 4017 vai ekvivalents ,ar mērnipeļiem, dn15 </t>
  </si>
  <si>
    <t xml:space="preserve">Tukšošanas vārsti </t>
  </si>
  <si>
    <t xml:space="preserve">Presējamās tērauda caurules,Viega vai ekvivalents dn15 </t>
  </si>
  <si>
    <t>m</t>
  </si>
  <si>
    <t>Presējamās tērauda caurules,Viega vai ekvivalents dn22</t>
  </si>
  <si>
    <t>Cauruļvadu fasondaļas (fitingi, savienojumi, pārejas)</t>
  </si>
  <si>
    <t>Alokators Sontex 566 radio 0566R2010B1 vai ekvivalents</t>
  </si>
  <si>
    <t>Radio centrāle Sontex 646 ar GPRS 230V ar programmatūru 0646R4231 vai ekvivalents</t>
  </si>
  <si>
    <t>Radio tīkla kontrolieris Sontex Su-percom 656 USB 1 0656R4101 vai ekvivalents</t>
  </si>
  <si>
    <t>Alokatoru sistēmas instalācijas darbi</t>
  </si>
  <si>
    <t>Alokatoru servera parametrizēšana</t>
  </si>
  <si>
    <t>17-00000</t>
  </si>
  <si>
    <t>Pagrbastāva maģistrālie cauruļvadi</t>
  </si>
  <si>
    <t>Vispārīgie darbi</t>
  </si>
  <si>
    <t>Ieregulēšanas un palaišanas darbi</t>
  </si>
  <si>
    <t xml:space="preserve">Pieslēgums pie siltummezgla </t>
  </si>
  <si>
    <t>Cauruļvadu stiprinājumi</t>
  </si>
  <si>
    <t>Caurumu aizdare, ugunsdrošā aizdare</t>
  </si>
  <si>
    <t>Palīgmateriāli</t>
  </si>
  <si>
    <t>Cauruļvadu hidrauliskā pārbaude</t>
  </si>
  <si>
    <t>Esošās apkures sistēmas demontāža</t>
  </si>
  <si>
    <t>Zibensaizsardzība un zemējums</t>
  </si>
  <si>
    <t>Masta adapters - 1’1/2” Ø20 round - Cu/Zn, INGESCO, 111012, vai ekvivalents</t>
  </si>
  <si>
    <t>Cinkota tērauda apvlaka PVC apvalka aizsargcaurule - Galv. steel-PVC shielded tube Ø40mm, INGESCO, 119091, vai ekvivalents</t>
  </si>
  <si>
    <t>Aizsargcaurules turētajs fasādei - PA 50mm2 tube, INGESCO, 118177, vai ekvivalents</t>
  </si>
  <si>
    <t>Kontrolmērījumu klemme kastē - In-box testing-switching bridge 50mm2 cable, INGESCO, 250006, vai ekvivalents</t>
  </si>
  <si>
    <t>Zibensspērienu skaita uzskaitītājs CDR UNIVERSAL, INGESCO, 432028, vai ekvivalents</t>
  </si>
  <si>
    <t>Kabeļa stiprinājums pie fasādes - Folding clamp with M8 lag screw for 50-70mm² cable, INGESCO, 118083, vai pielāgot fasādes tipam, vai ekvivalents</t>
  </si>
  <si>
    <t>Zemējuma elektrods - 219 20 ST FT Ø20mm 1500mm, Obo Bettermann, 5000750, vai ekvivalents</t>
  </si>
  <si>
    <t>Zemējuma elektroda spice - 1819/20 BP, Obo Bettermann, 3041212, vai ekvivalents</t>
  </si>
  <si>
    <t>Savienojums zemējuma elektrods - tērauda lenta, Propster 01111 356, vai ekvivalents</t>
  </si>
  <si>
    <t>Savienojums vara kabeļiem - 2 pole case
equipotential bar, INGESCO, 250026, vai ekvivalents</t>
  </si>
  <si>
    <t>Karsti cinkota tērauda lenta 30x3,5mm, SLO, 100 336K, vai ekvivalents</t>
  </si>
  <si>
    <t>22-00000</t>
  </si>
  <si>
    <t>Citi materiāli un darbi</t>
  </si>
  <si>
    <t>Tranšejas rakšana un aizbēršana</t>
  </si>
  <si>
    <t>Tranšejas virsmas atjaunošana - teritorijas labiekārtošana</t>
  </si>
  <si>
    <t>Zemējuma elektrodu iedzīšana zemē</t>
  </si>
  <si>
    <t xml:space="preserve">Montāžas palīgmateriāli </t>
  </si>
  <si>
    <t>obj.</t>
  </si>
  <si>
    <t>Elektriskie mērījumi, izpilddokumentācijas sagatavošana</t>
  </si>
  <si>
    <t>Lodveida vārsts dn20</t>
  </si>
  <si>
    <t>Daudzdzīvokļu dzīvojamā ēka</t>
  </si>
  <si>
    <t>Daudzdzīvokļu dzīvojamās ēkas energoefektivitātes paaugstināšana</t>
  </si>
  <si>
    <t>Kopsavilkums</t>
  </si>
  <si>
    <t>Būvlaukuma sagatavošana</t>
  </si>
  <si>
    <t>Tāme sastādīta  2023. gada tirgus cenās, pamatojoties uz DOP daļas rasējumiem</t>
  </si>
  <si>
    <t>Demontāžas darbi</t>
  </si>
  <si>
    <t>Tāme sastādīta  2023. gada tirgus cenās, pamatojoties uz AR daļas rasējumiem</t>
  </si>
  <si>
    <t>Fasādes</t>
  </si>
  <si>
    <t>Logi un durvis</t>
  </si>
  <si>
    <t>Pagraba pārseguma siltināšana</t>
  </si>
  <si>
    <t>Jumta darbi</t>
  </si>
  <si>
    <t>Iekštelpu darbi</t>
  </si>
  <si>
    <t>Bēniņu siltināšana</t>
  </si>
  <si>
    <t>Labiekārtošana</t>
  </si>
  <si>
    <t>Apkure, vēdināšana un gaisa kondicionēšana</t>
  </si>
  <si>
    <t>Tāme sastādīta  2023. gada tirgus cenās, pamatojoties uz AVK daļas rasējumiem</t>
  </si>
  <si>
    <t>Ārējie elektrības tīkli</t>
  </si>
  <si>
    <t>Tāme sastādīta  2023. gada tirgus cenās, pamatojoties uz ELT daļas rasējumiem</t>
  </si>
  <si>
    <t>Stieple AL8 d=8mm. Alumīnija apaļvads 8-ALMgSi, OBO Bettermann - 5021286 vai analogs</t>
  </si>
  <si>
    <t>Lodžiju margu demontāža un utilizācija</t>
  </si>
  <si>
    <t>Ieejas jumtiņu skārda demontāža, utilizācija</t>
  </si>
  <si>
    <t>Betona apmeles demontāža b=700, utilizācija</t>
  </si>
  <si>
    <t>Esošo kabeļu (fasadē) atvienošana un montēšašana atpakaļ pēc siltināšanas, t.sk. ievietošana gofrās vai penāļos, ja nepieciešams</t>
  </si>
  <si>
    <t>Balkonu grīdu un griestu atjaunošana atbilstoši pārseguma pīrāgam P5</t>
  </si>
  <si>
    <t>Jaunu trīs stikla pakešu PVC logu bloku uzstādīšana ( U≤1,1 (W/m2 K). Rāmja profilā paredzēt Temix tipa distanceri. Krāsa atbilstoši krāsu pasai, iekšpuse balta. L01 logu bloks (1500x1400), t.sk, furnitūra</t>
  </si>
  <si>
    <t>Jaunu trīs stikla pakešu PVC logu bloku uzstādīšana ( U≤1,1 (W/m2 K). Rāmja profilā paredzēt Temix tipa distanceri. Krāsa atbilstoši krāsu pasai, iekšpuse balta. L03 logu bloks (2070 x 1400), t.sk, furnitūra</t>
  </si>
  <si>
    <t>Jaunu trīs stikla pakešu PVC logu bloku uzstādīšana ( U≤1,1 (W/m2 K). Rāmja profilā paredzēt Temix tipa distanceri. Krāsa atbilstoši krāsu pasai, iekšpuse balta. L04 logu bloks (2070 x2200/1400), t.sk, furnitūra</t>
  </si>
  <si>
    <t>Esošo un maināmo logu aprīkošana ar ventilācijas iekārtu Gecco 3 vai ekvivalentu</t>
  </si>
  <si>
    <t>Jaunu ugunsdrošu EI30 metāla durvju bloka uzstādīšana (U≤1,8 (W/m2 K), t.sk. iekšējā apdare.  D02 metāla durvju bloks  (950 x 1550), t.sk, furnitūra Aprīkojamas ar aizvērējmehānismu, slēdzamas.</t>
  </si>
  <si>
    <t>Kāpņu telpas logu iekšējās apdare, t.sk. PVC palodze (balta), riģipša plāksnes apšūšanai, špaktele vai ekvivalenta virsmas sagatavošanai, kā arī krāsošana toni saskaņojot ar Pasūtāju.</t>
  </si>
  <si>
    <t>Plastmasas ventilācijas reste R02 100x200mm montāža, t.sk. stiprinājumi. Krāsa atbilstoši krāsu pasei.</t>
  </si>
  <si>
    <t>Plastmasas ventilācijas reste R03 100x100mm montāža, t.sk. stiprinājumi. Krāsa atbilstoši krāsu pasei.</t>
  </si>
  <si>
    <t>BAUROC (Aeroc) Clasic 150x200 vai ekviv. mūrējums, samazinot duvju aili par 300 mm un veidojot pakāpienus, t.sk. java</t>
  </si>
  <si>
    <t>Iekštelpu flīzes jaunizveidotiem pakāpieniem, pretslīdes koeficiens R11. Tips un tonis saskaņojams ar Pasūtītāju</t>
  </si>
  <si>
    <t>Gaisa kanālu veidošana siltumizolācijas slānī, t.s. Lokanas gofrētas caurules uzstādīšna DN100</t>
  </si>
  <si>
    <t>Apstrāde ar grunti Baumit Tiefengrund vai ekviv.</t>
  </si>
  <si>
    <t>Siltumizolācijas materiāla stiprināšana ar līmjavu Baumit Nivofix vai ekviv.</t>
  </si>
  <si>
    <t>Siltumizolācijas materiāla Paroc eXtra vai ekvivalenta montāža - λ&lt;=0,036 W/(mK), b=100 mm</t>
  </si>
  <si>
    <t>Jumta siltināšana kāpņu telpas zonā atbilstoši pārseguma pīrāgam P3</t>
  </si>
  <si>
    <t>Pretvēja plēve</t>
  </si>
  <si>
    <t>Kāpņu telpas sienu siltināšana bēniņu daļa atbilstoši sienu pīrāgam S4</t>
  </si>
  <si>
    <t>08-00000</t>
  </si>
  <si>
    <t>Dalīto aizsargcauruļu uzstādīšana esošiem elektrības un sakaru kabeļiem, atrokot pamatus, l=1500</t>
  </si>
  <si>
    <t>Radiators " Lyngson" ar atgaisotāju un korķi.                                          C22-500-1100 vai ekvivalents</t>
  </si>
  <si>
    <t>Radiators " Lyngson" ar atgaisotāju un korķi.                                           C22-500-900 vai ekvivalents</t>
  </si>
  <si>
    <t>Radiators " Lyngson" ar atgaisotāju un korķi.                                           C22-500-800 vai ekvivalents</t>
  </si>
  <si>
    <t>Radiators " Lyngson" ar atgaisotāju un korķi.                                       C22-500-700 vai ekvivalents</t>
  </si>
  <si>
    <t>Presējamās tērauda caurules,Viega vai ekvivalents dn18</t>
  </si>
  <si>
    <t>Melnā tērauda caurule dn20</t>
  </si>
  <si>
    <t>Melnā tērauda caurule dn25</t>
  </si>
  <si>
    <t>Melnā tērauda caurule dn32</t>
  </si>
  <si>
    <t>Melnā tērauda caurule dn40</t>
  </si>
  <si>
    <t>Melnā tērauda caurule dn50</t>
  </si>
  <si>
    <t>Melnā tērauda caurule dn65</t>
  </si>
  <si>
    <t>Siltumizolācija cauruļvadiem pagrabā, PAROC Hvac Section AluCoat T vai ekvivalents. λ50=0,037 W/mK. Biezums, b=50, Dn20</t>
  </si>
  <si>
    <t>Siltumizolācija cauruļvadiem pagrabā, PAROC Hvac Section AluCoat T vai ekvivalents. λ50=0,037 W/mK. Biezums, b=50, Dn25</t>
  </si>
  <si>
    <t>Siltumizolācija cauruļvadiem pagrabā, PAROC Hvac Section AluCoat T vai ekvivalents. λ50=0,037 W/mK. Biezums, b=50, Dn32</t>
  </si>
  <si>
    <t>Siltumizolācija cauruļvadiem pagrabā, PAROC Hvac Section AluCoat T vai ekvivalents. λ50=0,037 W/mK. Biezums, b=50, Dn40</t>
  </si>
  <si>
    <t>Siltumizolācija cauruļvadiem pagrabā, PAROC Hvac Section AluCoat T vai ekvivalents. λ50=0,037 W/mK. Biezums, b=50, Dn50</t>
  </si>
  <si>
    <t>Siltumizolācija cauruļvadiem pagrabā, PAROC Hvac Section AluCoat T vai ekvivalents. λ50=0,037 W/mK. Biezums, b=50, Dn65</t>
  </si>
  <si>
    <t>Noslēgvārsti dn65</t>
  </si>
  <si>
    <t>Balansēšanas vārsts STRÖMAX-M 4017 vai ekvivalents,ar mērnipeļiem, dn25</t>
  </si>
  <si>
    <t>Lodveida vārsts dn32</t>
  </si>
  <si>
    <t>Metināšanas piederumu komplekts</t>
  </si>
  <si>
    <t>Uztvērējs PDC.E 60 INGESCO, 102007, vai ekvivalents</t>
  </si>
  <si>
    <t>Jumta vada turētājs metāla jumtam (OBO) 133/NB, Obo Bettermann, vai ekvivalents</t>
  </si>
  <si>
    <t>Pretkorozijas aizsarglenta 50mm/10m</t>
  </si>
  <si>
    <t/>
  </si>
  <si>
    <t>mēneši</t>
  </si>
  <si>
    <t>Numurzīmes, hidranta zīmes, karoga turētāja u.c. traucējošo elementu demontāža fasādē, t.sk. esošo satelītandētnu demontāža, kameru demontāža</t>
  </si>
  <si>
    <t>Ventilācijas restu demontāža fasādē, utilizācija</t>
  </si>
  <si>
    <t>Gaismas laternas uz fasādes, t.sk. pienākošie kabeļi fasādē, demontāža, utilizācija</t>
  </si>
  <si>
    <t>Esošo palodžu demontāža fasādē un lodžijās, utilizācija</t>
  </si>
  <si>
    <t>Veco logu demontāža, t.sk. iekšējās palodzes, utilizācija, logi bēniņos gala fasādēs</t>
  </si>
  <si>
    <t>Lodžiju aizstiklojuma un sānu sienu demontāža, utilizācija</t>
  </si>
  <si>
    <t>Lodžiju jumtiņu piektajā stāvā demontāža, utilizācija</t>
  </si>
  <si>
    <t>Pamatu atrakšana ~ 1,2 m dziļumā (nogāzes leņķis ne stāvāks par 50°) izņemot gala fasādes</t>
  </si>
  <si>
    <t>Esošo gaismas aku aizmūrēšana ar keramzīta blokiem</t>
  </si>
  <si>
    <t>Pamatu (h=1,2m) un cokola (h=1 m) attīrīšana no bojātā un atslāņotā apmetuma un augsnes paliekām, esošā, nodrupušā apmetuma nokalšana, izņemot gala fasādes</t>
  </si>
  <si>
    <t>Pamatu un cokola virsmas izlīdzināšana ievērojot 20mm/m līdzenumu, izmantojot grunti Baumit Tiefengrund vai ekvivlentu un javu Baumit Beton 30 vai ekvivalentu. Izņemot gala fasādes</t>
  </si>
  <si>
    <t>Lietus ūdens revīzijas pārvietošana t.sk. lietus ūdens revīzija, arējās kanalizācias caurules</t>
  </si>
  <si>
    <t>Kompl</t>
  </si>
  <si>
    <t>Cokola un pamatu virsmas hidroizolēšana ar Baumit SockelShutz Flexibel vai ekvivalentu (2 kārtās) Izņemot gala fasādes</t>
  </si>
  <si>
    <t>Siltumizolācijas materiāla stiprināšana ar līmjavu Baumit Supra FIX vai ekvivalentu.</t>
  </si>
  <si>
    <t xml:space="preserve">Putupolistirola plākšņu TENAPORS Extra EPS 150 (Tenax) vai ekvivalentu (λ&lt;=0,034 W/(mK)) montāža. B=100mm </t>
  </si>
  <si>
    <t>Armējošā slāņa iestrāde ar javas kārtu BAUMIT ProContact vai ekvivalentu - 2 kārtās.</t>
  </si>
  <si>
    <t>Virszemes daļā Baumit StarTex vai ekvivalents stiklušķiedras siets 160 g/m² - 2 kārtās</t>
  </si>
  <si>
    <t>Apmetums Baumit MPA35 vai ekvivalents, min. 20mm</t>
  </si>
  <si>
    <t>Cokola virsmas krāsošana ar Baumit SilikonColor vai ekvivalentu, tonis pēc krāsu pases. T.sk. Tonēšana</t>
  </si>
  <si>
    <t xml:space="preserve">Alumīnija cokola profila ar lāseni iestrāde, t.sk. stiprinājumi un papildus siltumizolācijas slāņa iestrāde savienojuma vietās. </t>
  </si>
  <si>
    <t>Hidroizol. Baumit SockelShutz Flexibel vai ekviv. šļakstu
zonā 50mm augstumā no lietus novadjoslas</t>
  </si>
  <si>
    <t>Dībeļi RAWLPLUG TFIX 8S vai ekvivalenti, l=155mm cokola virszemes daļā.</t>
  </si>
  <si>
    <t>Virsmas izlīdzināšana ievērojot 20mm/m līdzenumu. Izņemot gala fasādes.</t>
  </si>
  <si>
    <t>Siltumizolācijas materiālu stiprināšana ar līmjavu BAUMIT ProContact  vai ekvivalentu. Pēc nepieciešamības pirms tam virsmas gruntēšana.</t>
  </si>
  <si>
    <t>Nedegoša akmens vates siltumizolācija plānajām apmetuma sistēmām - λ&lt;=0,036 W/(mK), b=150 mm</t>
  </si>
  <si>
    <t>Armējošā slāņa iestrāde ar javas kārtu BAUMIT ProContact vai ekvivalentu - 1 kārtā, II mehāniskās izturības zonā</t>
  </si>
  <si>
    <t>Baumit StarTex vai ekvivalents stiklušķiedras siets 160 g/m²  - 1 kārtā, II mehāniskās izturības zonā</t>
  </si>
  <si>
    <t>Armējošā slāņa iestrāde ar javas kārtu BAUMIT ProContact vai ekvivalentu - 2 kārtās, I mehāniskās izturības zonā</t>
  </si>
  <si>
    <t>Baumit StarTex vai ekvivalents stiklušķiedras siets 160 g/m²  - 2 kārtās, I mehāniskās izturības zonā</t>
  </si>
  <si>
    <t>Gatavā tonētā silikona apmetuma Baumit SilikonColor vai ekvivalenta iestrāde. Maksimālais grauda izmērs 2 mm. Tonis atbilstoši krāsu pasei. T.sk. tonēšana</t>
  </si>
  <si>
    <t>Baumit StarTex vai ekvivalents stiklušķiedras siets 160 g/m²  - 1 kārtā + papildus armējošā sieta iestrāde stūros</t>
  </si>
  <si>
    <t>Gatavā tonētā silikona apmetuma Baumit SilikonColor vai ekvivalenta iestrāde. Maksimālais grauda izmērs 2 mm. Tonis atbilstoši krāsu pasei.</t>
  </si>
  <si>
    <t xml:space="preserve">Siltumizolācijas materiālu stiprināšana ar līmjavu BAUMIT ProContact  vai ekvivalentu. </t>
  </si>
  <si>
    <t>Siltumizolācijas materiāla Paroc Linio 15 vai ekvivalenta montāža - λ&lt;=0,037 W/(mK), b=20-50 mm, platums 100mm</t>
  </si>
  <si>
    <t xml:space="preserve">Gatavā tonētā silikona apmetuma  Baumit SilikonColor vai ekvivalenta iestrāde. Maksimālais grauda izmērs 2 mm. Tonis pēc krāsu pases. </t>
  </si>
  <si>
    <t>Deformācijas šuves izveide</t>
  </si>
  <si>
    <t xml:space="preserve">Ieejas jumtiņu griestu armēšana ar javas kārta BAUMIT ProContact vai ekviv. </t>
  </si>
  <si>
    <t>Ieejas jumtiņu griestu gruntēšana ar Baumit UniPrimer vai ekviv. un krāsošana ar fasādes krāsu Baumit SilikonColor vai ekvivalentu. Krāsa atbilstoši krāsu pasei</t>
  </si>
  <si>
    <t>Ieejas lieveņu virskārtas demontāža</t>
  </si>
  <si>
    <t>Betona bruģakmens"PRIZMA" vai ekvivalents, 100x200x60 ieklāšana</t>
  </si>
  <si>
    <t xml:space="preserve">Jaunu margu pie ieejas uzstādīšana </t>
  </si>
  <si>
    <t>Esošās pārseguma konstrukcijas no abām pusēm attīrīšana, līdzināšana gruntēšana, ja nepieciešams. Apjoms uzrādīts visiem balkoniem no abām pusēm.</t>
  </si>
  <si>
    <t>Hidroizol. Baumit Baumacol Protect vai ekviv. Uzklājama divās kārtās</t>
  </si>
  <si>
    <t>Saķeres java BetoHaft vai ekviv.</t>
  </si>
  <si>
    <t>Projektējams BAUMIT BetoFill vai ekvivalenta izlīdzinošs slānis ar slīpumu prom no ēkas sienas, ~30-40mm</t>
  </si>
  <si>
    <t>Stiegrojuma aizsargslāņa atjaunošana, daudzumu precizēt uz vietas</t>
  </si>
  <si>
    <t>Apstrāde ar zemapmetuma grunti Baumit UniPrimer vai ekvivalentu</t>
  </si>
  <si>
    <t>Putupolistirola plākšņu TENAPORS EPS 100 vai ekvivalentu (λ&lt;=0,036 W/(mK)) montāža</t>
  </si>
  <si>
    <t>Jaunu trīs stikla pakešu PVC logu bloku uzstādīšana ( U≤1,1 (W/m2 K). Rāmja profilā paredzēt Temix tipa distanceri. Krāsa atbilstoši krāsu pasai, iekšpuse balta. L02 logu bloks (1500x700), t.sk, furnitūra</t>
  </si>
  <si>
    <t>Metāla ventilācijas reste R01 1500x650mm montāža, t.sk. stiprinājumi. Krāsa atbilstoši krāsu pasei.</t>
  </si>
  <si>
    <t>Plastmasas ventilācijas reste R04 500x500mm montāža, t.sk. stiprinājumi. Krāsa atbilstoši krāsu pasei.</t>
  </si>
  <si>
    <t>Siltumizolācijas materiālu stiprināšana ar līmjavu BAUMIT ProContact vai ekvivalentu. Pēc nepieciešamības pirms tam virsmas gruntēšana.</t>
  </si>
  <si>
    <t>Nedegoša akmens vates siltumizolācija plānajām apmetuma sistēmām - λ&lt;=0,036 W/(mK), b=50 mm</t>
  </si>
  <si>
    <t>Esošā pagraba pārseguma tīrīšana, virmsas sagatavošana, t.sk. lokāli novērst javas pildījuma drupšanu no pagraba un kāpņu telpas griestiem. Izkalt esošo bojāto šuvi, veikt gruntēšanu ar Baumit MultiPrimer vai ekvivalentu un šuvi aizpildīt ar poliuretāna hermētiķi.</t>
  </si>
  <si>
    <t>Jumta pagarināšana</t>
  </si>
  <si>
    <t>Koka šķērslata 80x65, t.sk. stiprinājumi</t>
  </si>
  <si>
    <t>Apdares dēļi 25x110, t.sk. stiprinājumi</t>
  </si>
  <si>
    <t>Cinkota skārda ar PURAL pārklājumu jumta kores nosegdaļa</t>
  </si>
  <si>
    <t>Koka lata 25x50mm</t>
  </si>
  <si>
    <t>Jumta segums - Trapecveida lokšņu
profils Ruukki T20, cinkots 0,50 mm vai
ekvivalents</t>
  </si>
  <si>
    <t>Demontēto lietus tekņu uzstādīšana iepriekšējā vietā</t>
  </si>
  <si>
    <t>Lietus tekņu un noteku uzstādīšana t.sk. stiprinājumi.</t>
  </si>
  <si>
    <t>Ventilācijas šahtu apsekošana un tīrīšana.</t>
  </si>
  <si>
    <t>Sienu atjaunošana, t.sk. virsmas sagatavošana, gruntēšana, špaktelēšana ar Baumit MPI 35 vai ekvivalentu, virsmas izlīdzināšana ar Baumit Glema Briliant vai ekviv., krāsošana ar iekštelpu krāsu, toni saskaņojot ar Pasūtītāju</t>
  </si>
  <si>
    <t>Jauna PVC lentera uzstādīšana, krāsa saskaņojama ar Pasūtītāju t.s. materiāli.</t>
  </si>
  <si>
    <t>Esošo margu atjaunošana, t.sk. esošās krāsas noņemšana, krāsošana, saskaņojot ar Pasūtītāju</t>
  </si>
  <si>
    <t>Esošā jumta metala seguma pagaidu demontāža lai nosiltinātu kāpņu telpas griestus</t>
  </si>
  <si>
    <t>Antikondensāta plēves ieklāšana t.sk. antikondensāta plēve</t>
  </si>
  <si>
    <t>Esošā jumta metala seguma montāža iepriekšējā vietā</t>
  </si>
  <si>
    <t>Esošās pārvietošanās laipas remonts</t>
  </si>
  <si>
    <t>Betonona lietus reņu iestrāde betona bruģakmens joslā l=2m</t>
  </si>
  <si>
    <t>Radiators " Lyngson" ar atgaisotāju un korķi.                                          C22-500-500 vai ekvivalents</t>
  </si>
  <si>
    <t>Radiators " Lyngson" ar atgaisotāju un korķi.                                          C22-500-400 vai ekvivalents</t>
  </si>
  <si>
    <t>Siltumizolācija cauruļvadiem pagrabā, PAROC Hvac Section AluCoat T vai ekvivalents. λ50=0,037 W/mK (pie temperatūras 50oC). Biezums, b=50, Dn15</t>
  </si>
  <si>
    <t>Masts 4m komplektā ar stiprinājumu pie jumta, PROPSTER, vai ekvivalents</t>
  </si>
  <si>
    <t>Cinkota tērauda apaļdzelzs RD-10, OBO vai ekvivalents</t>
  </si>
  <si>
    <t>Savienojums apaļdzelzs - tērauda lenta, OBO vai ekvivalents</t>
  </si>
  <si>
    <t>Divdaļīgā aizsargcaurule D-110, 750N, Evocab split vai ekvivalents</t>
  </si>
  <si>
    <t>Divdaļīgās aizsargcaurules uzstādīšana esošajam AS Sadales tīkls 0.4kV kabelim</t>
  </si>
  <si>
    <t>Stacijas iela 10, Olaine, Olaines novads, LV-2114</t>
  </si>
  <si>
    <t>Siltumizolācijas materiāla Paroc Linio 15 vai ekvivalenta montāža - λ&lt;=0,037 W/(mK), b=30-100 mm, siltinājuma platums 100mm</t>
  </si>
  <si>
    <t xml:space="preserve">Beramās akmens vates siltumizolācijas slāņa ieklāšana PAROC BLT3 vai ekvivalentas (λ&lt;=0,041 W/(mK)) b=100mm, papildis apjoms 20% sēšanās. </t>
  </si>
  <si>
    <t>Esoša bojātā siltuizolācijas slāņa nomaiņa (λ&lt;=0,036 W/(mK)), apjoms precizējams būvniecības laikā. T.sk. bojātā siltumizolācijas slāņa utilizācija</t>
  </si>
  <si>
    <t>Iepirkums Nr. AS OŪS 2023/02_E</t>
  </si>
  <si>
    <t>Tāme sastādīta 2023. gada __. _____</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</si>
</sst>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43" formatCode="_-* #,##0.00_-;\-* #,##0.00_-;_-* &quot;-&quot;??_-;_-@_-"/>
    <numFmt numFmtId="164" formatCode="0.00;;"/>
    <numFmt numFmtId="165" formatCode="0;;"/>
    <numFmt numFmtId="166" formatCode="0.0%"/>
    <numFmt numFmtId="167" formatCode="0.0"/>
    <numFmt numFmtId="168" formatCode="0.0%;;"/>
    <numFmt numFmtId="169" formatCode="_(* #,##0.00_);_(* \(#,##0.00\);_(* &quot;-&quot;??_);_(@_)"/>
  </numFmts>
  <fonts count="36">
    <font>
      <sz val="11"/>
      <color theme="1"/>
      <name val="Calibri"/>
      <family val="2"/>
      <charset val="186"/>
      <scheme val="minor"/>
    </font>
    <font>
      <sz val="11"/>
      <color theme="1"/>
      <name val="Calibri"/>
      <family val="2"/>
      <scheme val="minor"/>
    </font>
    <font>
      <sz val="8"/>
      <name val="Arial"/>
      <family val="2"/>
      <charset val="186"/>
    </font>
    <font>
      <b/>
      <sz val="8"/>
      <name val="Arial"/>
      <family val="2"/>
      <charset val="186"/>
    </font>
    <font>
      <sz val="10"/>
      <name val="Arial"/>
      <family val="2"/>
      <charset val="186"/>
    </font>
    <font>
      <sz val="10"/>
      <name val="Arial"/>
      <family val="2"/>
      <charset val="204"/>
    </font>
    <font>
      <sz val="8"/>
      <color theme="0"/>
      <name val="Arial"/>
      <family val="2"/>
      <charset val="186"/>
    </font>
    <font>
      <sz val="11"/>
      <color theme="1"/>
      <name val="Calibri"/>
      <family val="2"/>
      <charset val="186"/>
      <scheme val="minor"/>
    </font>
    <font>
      <sz val="8"/>
      <name val="Calibri"/>
      <family val="2"/>
      <charset val="186"/>
      <scheme val="minor"/>
    </font>
    <font>
      <b/>
      <sz val="8"/>
      <name val="Arial"/>
      <family val="2"/>
    </font>
    <font>
      <sz val="8"/>
      <name val="Arial"/>
      <family val="2"/>
    </font>
    <font>
      <vertAlign val="superscript"/>
      <sz val="8"/>
      <name val="Arial"/>
      <family val="2"/>
    </font>
    <font>
      <sz val="8"/>
      <color theme="1"/>
      <name val="Arial"/>
      <family val="2"/>
    </font>
    <font>
      <sz val="10"/>
      <name val="Arial"/>
      <family val="2"/>
    </font>
    <font>
      <sz val="10"/>
      <name val="Arial"/>
    </font>
    <font>
      <sz val="10"/>
      <name val="Helv"/>
    </font>
    <font>
      <sz val="11"/>
      <color indexed="8"/>
      <name val="Calibri"/>
      <family val="2"/>
      <charset val="186"/>
    </font>
    <font>
      <sz val="11"/>
      <color indexed="9"/>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b/>
      <sz val="18"/>
      <color indexed="56"/>
      <name val="Cambria"/>
      <family val="2"/>
      <charset val="186"/>
    </font>
    <font>
      <b/>
      <sz val="11"/>
      <color indexed="8"/>
      <name val="Calibri"/>
      <family val="2"/>
      <charset val="186"/>
    </font>
    <font>
      <sz val="11"/>
      <color indexed="10"/>
      <name val="Calibri"/>
      <family val="2"/>
      <charset val="186"/>
    </font>
    <font>
      <sz val="10"/>
      <name val="Arial Cyr"/>
      <charset val="186"/>
    </font>
    <font>
      <sz val="8"/>
      <name val="Tahoma"/>
      <family val="2"/>
      <charset val="186"/>
    </font>
    <font>
      <sz val="9"/>
      <name val="Tahoma"/>
      <family val="2"/>
      <charset val="186"/>
    </font>
    <font>
      <sz val="11"/>
      <color indexed="17"/>
      <name val="Calibri"/>
      <family val="2"/>
      <charset val="186"/>
    </font>
  </fonts>
  <fills count="25">
    <fill>
      <patternFill patternType="none"/>
    </fill>
    <fill>
      <patternFill patternType="gray125"/>
    </fill>
    <fill>
      <patternFill patternType="solid">
        <fgColor rgb="FFFFFF00"/>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s>
  <borders count="72">
    <border>
      <left/>
      <right/>
      <top/>
      <bottom/>
      <diagonal/>
    </border>
    <border>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thin">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medium">
        <color indexed="64"/>
      </right>
      <top style="medium">
        <color indexed="64"/>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bottom/>
      <diagonal/>
    </border>
    <border>
      <left style="thin">
        <color indexed="64"/>
      </left>
      <right/>
      <top/>
      <bottom/>
      <diagonal/>
    </border>
    <border>
      <left/>
      <right style="medium">
        <color indexed="64"/>
      </right>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bottom style="thin">
        <color indexed="64"/>
      </bottom>
      <diagonal/>
    </border>
    <border>
      <left style="medium">
        <color indexed="64"/>
      </left>
      <right/>
      <top/>
      <bottom style="medium">
        <color indexed="64"/>
      </bottom>
      <diagonal/>
    </border>
    <border>
      <left/>
      <right/>
      <top/>
      <bottom style="medium">
        <color indexed="64"/>
      </bottom>
      <diagonal/>
    </border>
    <border>
      <left/>
      <right/>
      <top/>
      <bottom style="hair">
        <color indexed="64"/>
      </bottom>
      <diagonal/>
    </border>
    <border>
      <left style="medium">
        <color indexed="64"/>
      </left>
      <right/>
      <top/>
      <bottom/>
      <diagonal/>
    </border>
    <border>
      <left/>
      <right/>
      <top style="hair">
        <color indexed="64"/>
      </top>
      <bottom style="hair">
        <color indexed="64"/>
      </bottom>
      <diagonal/>
    </border>
    <border>
      <left style="thin">
        <color indexed="64"/>
      </left>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8"/>
      </right>
      <top style="hair">
        <color indexed="8"/>
      </top>
      <bottom style="hair">
        <color indexed="8"/>
      </bottom>
      <diagonal/>
    </border>
    <border>
      <left style="thin">
        <color indexed="64"/>
      </left>
      <right style="thin">
        <color indexed="64"/>
      </right>
      <top style="hair">
        <color indexed="64"/>
      </top>
      <bottom style="hair">
        <color indexed="64"/>
      </bottom>
      <diagonal/>
    </border>
    <border>
      <left/>
      <right style="thin">
        <color indexed="64"/>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hair">
        <color indexed="64"/>
      </left>
      <right style="hair">
        <color indexed="64"/>
      </right>
      <top style="hair">
        <color indexed="64"/>
      </top>
      <bottom style="hair">
        <color indexed="64"/>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4"/>
      </left>
      <right style="medium">
        <color indexed="64"/>
      </right>
      <top style="medium">
        <color indexed="64"/>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thin">
        <color indexed="8"/>
      </left>
      <right style="thin">
        <color indexed="8"/>
      </right>
      <top style="hair">
        <color indexed="8"/>
      </top>
      <bottom style="hair">
        <color indexed="8"/>
      </bottom>
      <diagonal/>
    </border>
    <border>
      <left/>
      <right style="thin">
        <color indexed="64"/>
      </right>
      <top style="thin">
        <color indexed="64"/>
      </top>
      <bottom style="medium">
        <color indexed="64"/>
      </bottom>
      <diagonal/>
    </border>
  </borders>
  <cellStyleXfs count="82">
    <xf numFmtId="0" fontId="0" fillId="0" borderId="0"/>
    <xf numFmtId="0" fontId="4" fillId="0" borderId="0"/>
    <xf numFmtId="0" fontId="4" fillId="0" borderId="0"/>
    <xf numFmtId="0" fontId="5" fillId="0" borderId="0"/>
    <xf numFmtId="43" fontId="7" fillId="0" borderId="0" applyFont="0" applyFill="0" applyBorder="0" applyAlignment="0" applyProtection="0"/>
    <xf numFmtId="0" fontId="4" fillId="0" borderId="0"/>
    <xf numFmtId="0" fontId="4" fillId="0" borderId="0"/>
    <xf numFmtId="0" fontId="14" fillId="0" borderId="0"/>
    <xf numFmtId="0" fontId="16" fillId="3" borderId="0" applyNumberFormat="0" applyBorder="0" applyAlignment="0" applyProtection="0"/>
    <xf numFmtId="0" fontId="16" fillId="4" borderId="0" applyNumberFormat="0" applyBorder="0" applyAlignment="0" applyProtection="0"/>
    <xf numFmtId="0" fontId="16" fillId="5" borderId="0" applyNumberFormat="0" applyBorder="0" applyAlignment="0" applyProtection="0"/>
    <xf numFmtId="0" fontId="16" fillId="6" borderId="0" applyNumberFormat="0" applyBorder="0" applyAlignment="0" applyProtection="0"/>
    <xf numFmtId="0" fontId="16" fillId="7" borderId="0" applyNumberFormat="0" applyBorder="0" applyAlignment="0" applyProtection="0"/>
    <xf numFmtId="0" fontId="16" fillId="8" borderId="0" applyNumberFormat="0" applyBorder="0" applyAlignment="0" applyProtection="0"/>
    <xf numFmtId="0" fontId="16" fillId="9" borderId="0" applyNumberFormat="0" applyBorder="0" applyAlignment="0" applyProtection="0"/>
    <xf numFmtId="0" fontId="16" fillId="10" borderId="0" applyNumberFormat="0" applyBorder="0" applyAlignment="0" applyProtection="0"/>
    <xf numFmtId="0" fontId="16" fillId="11" borderId="0" applyNumberFormat="0" applyBorder="0" applyAlignment="0" applyProtection="0"/>
    <xf numFmtId="0" fontId="16" fillId="6" borderId="0" applyNumberFormat="0" applyBorder="0" applyAlignment="0" applyProtection="0"/>
    <xf numFmtId="0" fontId="16" fillId="9" borderId="0" applyNumberFormat="0" applyBorder="0" applyAlignment="0" applyProtection="0"/>
    <xf numFmtId="0" fontId="16" fillId="12" borderId="0" applyNumberFormat="0" applyBorder="0" applyAlignment="0" applyProtection="0"/>
    <xf numFmtId="0" fontId="17" fillId="13" borderId="0" applyNumberFormat="0" applyBorder="0" applyAlignment="0" applyProtection="0"/>
    <xf numFmtId="0" fontId="17" fillId="10" borderId="0" applyNumberFormat="0" applyBorder="0" applyAlignment="0" applyProtection="0"/>
    <xf numFmtId="0" fontId="17" fillId="11"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7" fillId="18" borderId="0" applyNumberFormat="0" applyBorder="0" applyAlignment="0" applyProtection="0"/>
    <xf numFmtId="0" fontId="17" fillId="19" borderId="0" applyNumberFormat="0" applyBorder="0" applyAlignment="0" applyProtection="0"/>
    <xf numFmtId="0" fontId="17" fillId="14" borderId="0" applyNumberFormat="0" applyBorder="0" applyAlignment="0" applyProtection="0"/>
    <xf numFmtId="0" fontId="17" fillId="15" borderId="0" applyNumberFormat="0" applyBorder="0" applyAlignment="0" applyProtection="0"/>
    <xf numFmtId="0" fontId="17" fillId="20" borderId="0" applyNumberFormat="0" applyBorder="0" applyAlignment="0" applyProtection="0"/>
    <xf numFmtId="43" fontId="4" fillId="0" borderId="0" applyFont="0" applyFill="0" applyBorder="0" applyAlignment="0" applyProtection="0"/>
    <xf numFmtId="0" fontId="18" fillId="4" borderId="0" applyNumberFormat="0" applyBorder="0" applyAlignment="0" applyProtection="0"/>
    <xf numFmtId="0" fontId="19" fillId="21" borderId="57" applyNumberFormat="0" applyAlignment="0" applyProtection="0"/>
    <xf numFmtId="0" fontId="20" fillId="22" borderId="58" applyNumberFormat="0" applyAlignment="0" applyProtection="0"/>
    <xf numFmtId="0" fontId="16" fillId="0" borderId="0"/>
    <xf numFmtId="0" fontId="21" fillId="0" borderId="0" applyNumberFormat="0" applyFill="0" applyBorder="0" applyAlignment="0" applyProtection="0"/>
    <xf numFmtId="0" fontId="35" fillId="5" borderId="0" applyNumberFormat="0" applyBorder="0" applyAlignment="0" applyProtection="0"/>
    <xf numFmtId="0" fontId="22" fillId="0" borderId="59" applyNumberFormat="0" applyFill="0" applyAlignment="0" applyProtection="0"/>
    <xf numFmtId="0" fontId="23" fillId="0" borderId="60" applyNumberFormat="0" applyFill="0" applyAlignment="0" applyProtection="0"/>
    <xf numFmtId="0" fontId="24" fillId="0" borderId="61" applyNumberFormat="0" applyFill="0" applyAlignment="0" applyProtection="0"/>
    <xf numFmtId="0" fontId="24" fillId="0" borderId="0" applyNumberFormat="0" applyFill="0" applyBorder="0" applyAlignment="0" applyProtection="0"/>
    <xf numFmtId="0" fontId="25" fillId="8" borderId="57" applyNumberFormat="0" applyAlignment="0" applyProtection="0"/>
    <xf numFmtId="0" fontId="33" fillId="0" borderId="64">
      <alignment vertical="center"/>
    </xf>
    <xf numFmtId="0" fontId="34" fillId="0" borderId="64">
      <alignment vertical="center"/>
    </xf>
    <xf numFmtId="0" fontId="26" fillId="0" borderId="65" applyNumberFormat="0" applyFill="0" applyAlignment="0" applyProtection="0"/>
    <xf numFmtId="0" fontId="27" fillId="23" borderId="0" applyNumberFormat="0" applyBorder="0" applyAlignment="0" applyProtection="0"/>
    <xf numFmtId="0" fontId="7" fillId="0" borderId="0"/>
    <xf numFmtId="0" fontId="32" fillId="0" borderId="0"/>
    <xf numFmtId="0" fontId="1" fillId="0" borderId="0"/>
    <xf numFmtId="0" fontId="13" fillId="0" borderId="0"/>
    <xf numFmtId="0" fontId="4" fillId="0" borderId="0"/>
    <xf numFmtId="0" fontId="4" fillId="0" borderId="0"/>
    <xf numFmtId="0" fontId="5" fillId="0" borderId="0"/>
    <xf numFmtId="0" fontId="5" fillId="0" borderId="0"/>
    <xf numFmtId="0" fontId="4" fillId="0" borderId="0"/>
    <xf numFmtId="0" fontId="4" fillId="0" borderId="0"/>
    <xf numFmtId="0" fontId="16" fillId="0" borderId="0"/>
    <xf numFmtId="0" fontId="7" fillId="0" borderId="0"/>
    <xf numFmtId="0" fontId="4" fillId="0" borderId="0"/>
    <xf numFmtId="0" fontId="4" fillId="0" borderId="0"/>
    <xf numFmtId="0" fontId="4" fillId="0" borderId="0"/>
    <xf numFmtId="0" fontId="32" fillId="0" borderId="0"/>
    <xf numFmtId="0" fontId="4" fillId="0" borderId="0"/>
    <xf numFmtId="0" fontId="1" fillId="0" borderId="0"/>
    <xf numFmtId="0" fontId="4" fillId="0" borderId="0"/>
    <xf numFmtId="0" fontId="7" fillId="0" borderId="0"/>
    <xf numFmtId="0" fontId="4" fillId="24" borderId="66" applyNumberFormat="0" applyFont="0" applyAlignment="0" applyProtection="0"/>
    <xf numFmtId="0" fontId="28" fillId="21" borderId="62" applyNumberFormat="0" applyAlignment="0" applyProtection="0"/>
    <xf numFmtId="0" fontId="4" fillId="0" borderId="0"/>
    <xf numFmtId="0" fontId="4" fillId="0" borderId="0"/>
    <xf numFmtId="9" fontId="4" fillId="0" borderId="0" applyFont="0" applyFill="0" applyBorder="0" applyAlignment="0" applyProtection="0"/>
    <xf numFmtId="9" fontId="4" fillId="0" borderId="0" applyFont="0" applyFill="0" applyBorder="0" applyAlignment="0" applyProtection="0"/>
    <xf numFmtId="9" fontId="32" fillId="0" borderId="0" applyFont="0" applyFill="0" applyBorder="0" applyAlignment="0" applyProtection="0"/>
    <xf numFmtId="0" fontId="15" fillId="0" borderId="0"/>
    <xf numFmtId="0" fontId="4" fillId="0" borderId="0"/>
    <xf numFmtId="0" fontId="29" fillId="0" borderId="0" applyNumberFormat="0" applyFill="0" applyBorder="0" applyAlignment="0" applyProtection="0"/>
    <xf numFmtId="0" fontId="30" fillId="0" borderId="63" applyNumberFormat="0" applyFill="0" applyAlignment="0" applyProtection="0"/>
    <xf numFmtId="0" fontId="31" fillId="0" borderId="0" applyNumberFormat="0" applyFill="0" applyBorder="0" applyAlignment="0" applyProtection="0"/>
    <xf numFmtId="0" fontId="4" fillId="0" borderId="0"/>
    <xf numFmtId="0" fontId="15" fillId="0" borderId="0"/>
  </cellStyleXfs>
  <cellXfs count="312">
    <xf numFmtId="0" fontId="0" fillId="0" borderId="0" xfId="0"/>
    <xf numFmtId="0" fontId="2" fillId="0" borderId="0" xfId="0" applyFont="1"/>
    <xf numFmtId="0" fontId="3" fillId="0" borderId="0" xfId="0" applyFont="1" applyAlignment="1">
      <alignment horizontal="center"/>
    </xf>
    <xf numFmtId="0" fontId="3" fillId="0" borderId="1" xfId="0" applyFont="1" applyBorder="1" applyAlignment="1">
      <alignment horizontal="center"/>
    </xf>
    <xf numFmtId="0" fontId="2" fillId="0" borderId="0" xfId="0" applyFont="1" applyAlignment="1">
      <alignment horizontal="right"/>
    </xf>
    <xf numFmtId="0" fontId="3" fillId="0" borderId="2" xfId="0" applyFont="1" applyBorder="1" applyAlignment="1">
      <alignment horizontal="center"/>
    </xf>
    <xf numFmtId="0" fontId="3" fillId="0" borderId="3" xfId="0" applyFont="1" applyBorder="1" applyAlignment="1">
      <alignment horizontal="center"/>
    </xf>
    <xf numFmtId="0" fontId="3" fillId="0" borderId="4" xfId="0" applyFont="1" applyBorder="1" applyAlignment="1">
      <alignment horizontal="center"/>
    </xf>
    <xf numFmtId="0" fontId="2" fillId="0" borderId="5" xfId="0" applyFont="1" applyBorder="1"/>
    <xf numFmtId="0" fontId="2" fillId="0" borderId="6" xfId="0" applyFont="1" applyBorder="1"/>
    <xf numFmtId="4" fontId="2" fillId="0" borderId="7" xfId="0" applyNumberFormat="1" applyFont="1" applyBorder="1" applyAlignment="1">
      <alignment horizontal="center" vertical="center"/>
    </xf>
    <xf numFmtId="0" fontId="3" fillId="0" borderId="5" xfId="0" applyFont="1" applyBorder="1" applyAlignment="1">
      <alignment horizontal="center"/>
    </xf>
    <xf numFmtId="0" fontId="3" fillId="0" borderId="6" xfId="1" applyFont="1" applyBorder="1" applyAlignment="1">
      <alignment wrapText="1"/>
    </xf>
    <xf numFmtId="2" fontId="2" fillId="0" borderId="7" xfId="0" applyNumberFormat="1" applyFont="1" applyBorder="1" applyAlignment="1">
      <alignment horizontal="center" vertical="center"/>
    </xf>
    <xf numFmtId="0" fontId="2" fillId="0" borderId="10" xfId="0" applyFont="1" applyBorder="1"/>
    <xf numFmtId="0" fontId="3" fillId="0" borderId="11" xfId="0" applyFont="1" applyBorder="1" applyAlignment="1">
      <alignment horizontal="right"/>
    </xf>
    <xf numFmtId="2" fontId="3" fillId="0" borderId="12" xfId="0" applyNumberFormat="1" applyFont="1" applyBorder="1" applyAlignment="1">
      <alignment horizontal="center" vertical="center"/>
    </xf>
    <xf numFmtId="0" fontId="3" fillId="0" borderId="0" xfId="0" applyFont="1" applyAlignment="1">
      <alignment horizontal="right"/>
    </xf>
    <xf numFmtId="2" fontId="3" fillId="0" borderId="0" xfId="0" applyNumberFormat="1" applyFont="1" applyAlignment="1">
      <alignment horizontal="center" vertical="center"/>
    </xf>
    <xf numFmtId="2" fontId="2" fillId="0" borderId="14" xfId="0" applyNumberFormat="1" applyFont="1" applyBorder="1" applyAlignment="1">
      <alignment horizontal="center" vertical="center"/>
    </xf>
    <xf numFmtId="0" fontId="2" fillId="0" borderId="0" xfId="0" applyFont="1" applyAlignment="1">
      <alignment wrapText="1"/>
    </xf>
    <xf numFmtId="0" fontId="2" fillId="0" borderId="0" xfId="0" applyFont="1" applyAlignment="1">
      <alignment horizontal="center" vertical="justify"/>
    </xf>
    <xf numFmtId="0" fontId="2" fillId="0" borderId="25" xfId="0" applyFont="1" applyBorder="1" applyAlignment="1">
      <alignment horizontal="center" vertical="center" wrapText="1"/>
    </xf>
    <xf numFmtId="0" fontId="2" fillId="0" borderId="26" xfId="0" applyFont="1" applyBorder="1" applyAlignment="1">
      <alignment horizontal="center" vertical="center" wrapText="1"/>
    </xf>
    <xf numFmtId="2" fontId="2" fillId="0" borderId="0" xfId="0" applyNumberFormat="1" applyFont="1"/>
    <xf numFmtId="0" fontId="3" fillId="0" borderId="30" xfId="0" applyFont="1" applyBorder="1" applyAlignment="1">
      <alignment horizontal="center"/>
    </xf>
    <xf numFmtId="0" fontId="2" fillId="0" borderId="0" xfId="0" applyFont="1" applyAlignment="1">
      <alignment vertical="center"/>
    </xf>
    <xf numFmtId="164" fontId="2" fillId="0" borderId="20" xfId="0" applyNumberFormat="1" applyFont="1" applyBorder="1" applyAlignment="1">
      <alignment horizontal="center" vertical="center" wrapText="1"/>
    </xf>
    <xf numFmtId="164" fontId="2" fillId="0" borderId="28" xfId="0" applyNumberFormat="1" applyFont="1" applyBorder="1" applyAlignment="1">
      <alignment horizontal="center" vertical="center" wrapText="1"/>
    </xf>
    <xf numFmtId="164" fontId="2" fillId="0" borderId="32" xfId="0" applyNumberFormat="1" applyFont="1" applyBorder="1" applyAlignment="1">
      <alignment horizontal="center" vertical="center" wrapText="1"/>
    </xf>
    <xf numFmtId="0" fontId="2" fillId="0" borderId="0" xfId="0" applyFont="1" applyAlignment="1">
      <alignment horizontal="left"/>
    </xf>
    <xf numFmtId="0" fontId="2" fillId="0" borderId="0" xfId="0" applyFont="1" applyAlignment="1">
      <alignment horizontal="right" vertical="center"/>
    </xf>
    <xf numFmtId="0" fontId="2" fillId="0" borderId="0" xfId="0" applyFont="1" applyAlignment="1">
      <alignment horizontal="left" vertical="center"/>
    </xf>
    <xf numFmtId="0" fontId="3" fillId="0" borderId="0" xfId="0" applyFont="1" applyAlignment="1">
      <alignment vertical="center"/>
    </xf>
    <xf numFmtId="0" fontId="3" fillId="0" borderId="0" xfId="0" applyFont="1" applyAlignment="1">
      <alignment horizontal="center" vertical="center"/>
    </xf>
    <xf numFmtId="0" fontId="2" fillId="0" borderId="0" xfId="0" applyFont="1" applyAlignment="1">
      <alignment vertical="center" wrapText="1"/>
    </xf>
    <xf numFmtId="2" fontId="2" fillId="0" borderId="0" xfId="0" applyNumberFormat="1" applyFont="1" applyAlignment="1">
      <alignment horizontal="center" vertical="center"/>
    </xf>
    <xf numFmtId="2" fontId="2" fillId="0" borderId="0" xfId="0" applyNumberFormat="1" applyFont="1" applyAlignment="1">
      <alignment vertical="center"/>
    </xf>
    <xf numFmtId="0" fontId="3" fillId="0" borderId="0" xfId="0" applyFont="1" applyAlignment="1">
      <alignment horizontal="right" vertical="center"/>
    </xf>
    <xf numFmtId="14" fontId="2" fillId="0" borderId="0" xfId="0" applyNumberFormat="1" applyFont="1" applyAlignment="1">
      <alignment horizontal="left"/>
    </xf>
    <xf numFmtId="165" fontId="2" fillId="0" borderId="5" xfId="0" applyNumberFormat="1" applyFont="1" applyBorder="1" applyAlignment="1">
      <alignment horizontal="center" vertical="center"/>
    </xf>
    <xf numFmtId="164" fontId="2" fillId="0" borderId="33" xfId="0" applyNumberFormat="1" applyFont="1" applyBorder="1" applyAlignment="1">
      <alignment horizontal="center" vertical="center" wrapText="1"/>
    </xf>
    <xf numFmtId="164" fontId="3" fillId="0" borderId="10" xfId="0" applyNumberFormat="1" applyFont="1" applyBorder="1" applyAlignment="1">
      <alignment horizontal="center"/>
    </xf>
    <xf numFmtId="164" fontId="3" fillId="0" borderId="12" xfId="0" applyNumberFormat="1" applyFont="1" applyBorder="1" applyAlignment="1">
      <alignment horizontal="center"/>
    </xf>
    <xf numFmtId="164" fontId="2" fillId="0" borderId="4" xfId="0" applyNumberFormat="1" applyFont="1" applyBorder="1" applyAlignment="1">
      <alignment horizontal="center"/>
    </xf>
    <xf numFmtId="164" fontId="2" fillId="0" borderId="0" xfId="0" applyNumberFormat="1" applyFont="1"/>
    <xf numFmtId="164" fontId="2" fillId="0" borderId="35" xfId="0" applyNumberFormat="1" applyFont="1" applyBorder="1" applyAlignment="1">
      <alignment horizontal="center"/>
    </xf>
    <xf numFmtId="164" fontId="2" fillId="0" borderId="34" xfId="0" applyNumberFormat="1" applyFont="1" applyBorder="1" applyAlignment="1">
      <alignment horizontal="center"/>
    </xf>
    <xf numFmtId="164" fontId="2" fillId="0" borderId="28" xfId="0" applyNumberFormat="1" applyFont="1" applyBorder="1" applyAlignment="1">
      <alignment vertical="top" wrapText="1"/>
    </xf>
    <xf numFmtId="164" fontId="2" fillId="0" borderId="28" xfId="2" applyNumberFormat="1" applyFont="1" applyBorder="1" applyAlignment="1">
      <alignment horizontal="center" vertical="center"/>
    </xf>
    <xf numFmtId="164" fontId="3" fillId="0" borderId="29" xfId="2" applyNumberFormat="1" applyFont="1" applyBorder="1" applyAlignment="1">
      <alignment horizontal="center" vertical="center"/>
    </xf>
    <xf numFmtId="164" fontId="2" fillId="0" borderId="5" xfId="2" applyNumberFormat="1" applyFont="1" applyBorder="1" applyAlignment="1">
      <alignment horizontal="center" vertical="center"/>
    </xf>
    <xf numFmtId="9" fontId="2" fillId="0" borderId="0" xfId="0" applyNumberFormat="1" applyFont="1"/>
    <xf numFmtId="0" fontId="2" fillId="0" borderId="31" xfId="0" applyFont="1" applyBorder="1"/>
    <xf numFmtId="0" fontId="2" fillId="0" borderId="41" xfId="0" applyFont="1" applyBorder="1"/>
    <xf numFmtId="2" fontId="2" fillId="0" borderId="30" xfId="0" applyNumberFormat="1" applyFont="1" applyBorder="1" applyAlignment="1">
      <alignment horizontal="center" vertical="center"/>
    </xf>
    <xf numFmtId="164" fontId="2" fillId="0" borderId="20" xfId="0" applyNumberFormat="1" applyFont="1" applyBorder="1" applyAlignment="1">
      <alignment horizontal="center" vertical="center"/>
    </xf>
    <xf numFmtId="164" fontId="2" fillId="0" borderId="21" xfId="0" applyNumberFormat="1" applyFont="1" applyBorder="1" applyAlignment="1">
      <alignment horizontal="center" vertical="center" wrapText="1"/>
    </xf>
    <xf numFmtId="164" fontId="2" fillId="0" borderId="28" xfId="0" applyNumberFormat="1" applyFont="1" applyBorder="1" applyAlignment="1">
      <alignment horizontal="center" vertical="center"/>
    </xf>
    <xf numFmtId="164" fontId="2" fillId="0" borderId="29" xfId="0" applyNumberFormat="1" applyFont="1" applyBorder="1" applyAlignment="1">
      <alignment horizontal="center" vertical="center" wrapText="1"/>
    </xf>
    <xf numFmtId="166" fontId="3" fillId="0" borderId="4" xfId="0" applyNumberFormat="1" applyFont="1" applyBorder="1" applyAlignment="1">
      <alignment horizontal="center"/>
    </xf>
    <xf numFmtId="166" fontId="2" fillId="0" borderId="7" xfId="0" applyNumberFormat="1" applyFont="1" applyBorder="1" applyAlignment="1">
      <alignment horizontal="center"/>
    </xf>
    <xf numFmtId="166" fontId="3" fillId="0" borderId="7" xfId="0" applyNumberFormat="1" applyFont="1" applyBorder="1" applyAlignment="1">
      <alignment horizontal="center"/>
    </xf>
    <xf numFmtId="165" fontId="2" fillId="0" borderId="2" xfId="0" applyNumberFormat="1" applyFont="1" applyBorder="1" applyAlignment="1">
      <alignment horizontal="center" vertical="center" wrapText="1"/>
    </xf>
    <xf numFmtId="165" fontId="2" fillId="0" borderId="5" xfId="0" applyNumberFormat="1" applyFont="1" applyBorder="1" applyAlignment="1">
      <alignment horizontal="center" vertical="center" wrapText="1"/>
    </xf>
    <xf numFmtId="165" fontId="2" fillId="0" borderId="31" xfId="0" applyNumberFormat="1" applyFont="1" applyBorder="1" applyAlignment="1">
      <alignment horizontal="center" vertical="center" wrapText="1"/>
    </xf>
    <xf numFmtId="0" fontId="2" fillId="0" borderId="8" xfId="0" applyFont="1" applyBorder="1" applyAlignment="1">
      <alignment horizontal="center" vertical="center" textRotation="90" wrapText="1"/>
    </xf>
    <xf numFmtId="164" fontId="2" fillId="0" borderId="0" xfId="0" applyNumberFormat="1" applyFont="1" applyAlignment="1">
      <alignment horizontal="center" vertical="justify"/>
    </xf>
    <xf numFmtId="0" fontId="2" fillId="0" borderId="0" xfId="0" applyFont="1" applyAlignment="1">
      <alignment horizontal="center"/>
    </xf>
    <xf numFmtId="0" fontId="2" fillId="0" borderId="26" xfId="0" applyFont="1" applyBorder="1" applyAlignment="1">
      <alignment horizontal="center" vertical="center" textRotation="90" wrapText="1"/>
    </xf>
    <xf numFmtId="164" fontId="2" fillId="0" borderId="4" xfId="0" applyNumberFormat="1" applyFont="1" applyBorder="1" applyAlignment="1">
      <alignment horizontal="center" vertical="center" wrapText="1"/>
    </xf>
    <xf numFmtId="0" fontId="3" fillId="0" borderId="27" xfId="0" applyFont="1" applyBorder="1" applyAlignment="1">
      <alignment horizontal="center" vertical="center" textRotation="90" wrapText="1"/>
    </xf>
    <xf numFmtId="0" fontId="3" fillId="0" borderId="48" xfId="0" applyFont="1" applyBorder="1" applyAlignment="1">
      <alignment horizontal="center" vertical="center" textRotation="90" wrapText="1"/>
    </xf>
    <xf numFmtId="0" fontId="2" fillId="0" borderId="45" xfId="0" applyFont="1" applyBorder="1" applyAlignment="1">
      <alignment horizontal="center" vertical="center" textRotation="90" wrapText="1"/>
    </xf>
    <xf numFmtId="164" fontId="3" fillId="0" borderId="42" xfId="3" applyNumberFormat="1" applyFont="1" applyBorder="1" applyAlignment="1">
      <alignment horizontal="center" vertical="center"/>
    </xf>
    <xf numFmtId="164" fontId="3" fillId="0" borderId="43" xfId="3" applyNumberFormat="1" applyFont="1" applyBorder="1" applyAlignment="1">
      <alignment horizontal="center" vertical="center"/>
    </xf>
    <xf numFmtId="164" fontId="3" fillId="0" borderId="44" xfId="3" applyNumberFormat="1" applyFont="1" applyBorder="1" applyAlignment="1">
      <alignment horizontal="center" vertical="center"/>
    </xf>
    <xf numFmtId="164" fontId="2" fillId="0" borderId="7" xfId="0" applyNumberFormat="1" applyFont="1" applyBorder="1" applyAlignment="1">
      <alignment horizontal="center" vertical="center" wrapText="1"/>
    </xf>
    <xf numFmtId="164" fontId="2" fillId="0" borderId="20" xfId="0" applyNumberFormat="1" applyFont="1" applyBorder="1" applyAlignment="1">
      <alignment horizontal="left" vertical="center" wrapText="1"/>
    </xf>
    <xf numFmtId="164" fontId="2" fillId="0" borderId="2" xfId="0" applyNumberFormat="1" applyFont="1" applyBorder="1" applyAlignment="1">
      <alignment horizontal="center" vertical="center" wrapText="1"/>
    </xf>
    <xf numFmtId="164" fontId="2" fillId="0" borderId="28" xfId="0" applyNumberFormat="1" applyFont="1" applyBorder="1" applyAlignment="1">
      <alignment horizontal="left" vertical="center" wrapText="1"/>
    </xf>
    <xf numFmtId="164" fontId="2" fillId="0" borderId="5" xfId="0" applyNumberFormat="1" applyFont="1" applyBorder="1" applyAlignment="1">
      <alignment horizontal="center" vertical="center" wrapText="1"/>
    </xf>
    <xf numFmtId="164" fontId="3" fillId="0" borderId="42" xfId="0" applyNumberFormat="1" applyFont="1" applyBorder="1" applyAlignment="1">
      <alignment horizontal="center"/>
    </xf>
    <xf numFmtId="164" fontId="3" fillId="0" borderId="34" xfId="0" applyNumberFormat="1" applyFont="1" applyBorder="1" applyAlignment="1">
      <alignment horizontal="center"/>
    </xf>
    <xf numFmtId="165" fontId="2" fillId="0" borderId="28" xfId="0" applyNumberFormat="1" applyFont="1" applyBorder="1" applyAlignment="1">
      <alignment horizontal="center" vertical="center" wrapText="1"/>
    </xf>
    <xf numFmtId="165" fontId="2" fillId="0" borderId="20" xfId="0" applyNumberFormat="1" applyFont="1" applyBorder="1" applyAlignment="1">
      <alignment horizontal="center" vertical="center" wrapText="1"/>
    </xf>
    <xf numFmtId="164" fontId="2" fillId="0" borderId="31" xfId="0" applyNumberFormat="1" applyFont="1" applyBorder="1" applyAlignment="1">
      <alignment horizontal="center" vertical="center"/>
    </xf>
    <xf numFmtId="164" fontId="2" fillId="0" borderId="32" xfId="0" applyNumberFormat="1" applyFont="1" applyBorder="1" applyAlignment="1">
      <alignment horizontal="center" vertical="center"/>
    </xf>
    <xf numFmtId="0" fontId="2" fillId="0" borderId="25" xfId="0" applyFont="1" applyBorder="1" applyAlignment="1">
      <alignment horizontal="center" vertical="center" textRotation="90" wrapText="1"/>
    </xf>
    <xf numFmtId="164" fontId="2" fillId="0" borderId="2" xfId="2" applyNumberFormat="1" applyFont="1" applyBorder="1" applyAlignment="1">
      <alignment horizontal="center" vertical="center"/>
    </xf>
    <xf numFmtId="164" fontId="2" fillId="0" borderId="20" xfId="2" applyNumberFormat="1" applyFont="1" applyBorder="1" applyAlignment="1">
      <alignment horizontal="center" vertical="center"/>
    </xf>
    <xf numFmtId="164" fontId="3" fillId="0" borderId="21" xfId="2" applyNumberFormat="1" applyFont="1" applyBorder="1" applyAlignment="1">
      <alignment horizontal="center" vertical="center"/>
    </xf>
    <xf numFmtId="164" fontId="2" fillId="0" borderId="28" xfId="0" applyNumberFormat="1" applyFont="1" applyBorder="1" applyAlignment="1">
      <alignment wrapText="1"/>
    </xf>
    <xf numFmtId="0" fontId="2" fillId="0" borderId="1" xfId="0" applyFont="1" applyBorder="1" applyAlignment="1">
      <alignment horizontal="left" wrapText="1"/>
    </xf>
    <xf numFmtId="165" fontId="2" fillId="0" borderId="1" xfId="0" applyNumberFormat="1" applyFont="1" applyBorder="1" applyAlignment="1">
      <alignment horizontal="center" wrapText="1"/>
    </xf>
    <xf numFmtId="165" fontId="2" fillId="0" borderId="7" xfId="0" applyNumberFormat="1" applyFont="1" applyBorder="1" applyAlignment="1">
      <alignment horizontal="center" vertical="center"/>
    </xf>
    <xf numFmtId="165" fontId="2" fillId="0" borderId="30" xfId="0" applyNumberFormat="1" applyFont="1" applyBorder="1" applyAlignment="1">
      <alignment horizontal="center" vertical="center"/>
    </xf>
    <xf numFmtId="165" fontId="3" fillId="0" borderId="0" xfId="0" applyNumberFormat="1" applyFont="1" applyAlignment="1">
      <alignment horizontal="center" vertical="center"/>
    </xf>
    <xf numFmtId="165" fontId="2" fillId="0" borderId="0" xfId="0" applyNumberFormat="1" applyFont="1" applyAlignment="1">
      <alignment wrapText="1"/>
    </xf>
    <xf numFmtId="164" fontId="2" fillId="0" borderId="6" xfId="0" applyNumberFormat="1" applyFont="1" applyBorder="1"/>
    <xf numFmtId="164" fontId="2" fillId="0" borderId="7" xfId="0" applyNumberFormat="1" applyFont="1" applyBorder="1" applyAlignment="1">
      <alignment horizontal="center" vertical="center"/>
    </xf>
    <xf numFmtId="164" fontId="3" fillId="0" borderId="12" xfId="0" applyNumberFormat="1" applyFont="1" applyBorder="1" applyAlignment="1">
      <alignment horizontal="center" vertical="center"/>
    </xf>
    <xf numFmtId="164" fontId="2" fillId="0" borderId="14" xfId="0" applyNumberFormat="1" applyFont="1" applyBorder="1" applyAlignment="1">
      <alignment horizontal="center" vertical="center"/>
    </xf>
    <xf numFmtId="9" fontId="2" fillId="0" borderId="39" xfId="0" applyNumberFormat="1" applyFont="1" applyBorder="1"/>
    <xf numFmtId="167" fontId="2" fillId="0" borderId="0" xfId="0" applyNumberFormat="1" applyFont="1"/>
    <xf numFmtId="1" fontId="2" fillId="0" borderId="0" xfId="0" applyNumberFormat="1" applyFont="1" applyAlignment="1">
      <alignment horizontal="center" vertical="center" wrapText="1"/>
    </xf>
    <xf numFmtId="164" fontId="3" fillId="0" borderId="3" xfId="2" applyNumberFormat="1" applyFont="1" applyBorder="1" applyAlignment="1">
      <alignment horizontal="center" vertical="center"/>
    </xf>
    <xf numFmtId="164" fontId="3" fillId="0" borderId="6" xfId="2" applyNumberFormat="1" applyFont="1" applyBorder="1" applyAlignment="1">
      <alignment horizontal="center" vertical="center"/>
    </xf>
    <xf numFmtId="164" fontId="2" fillId="0" borderId="19" xfId="0" applyNumberFormat="1" applyFont="1" applyBorder="1" applyAlignment="1">
      <alignment horizontal="center" vertical="center" wrapText="1"/>
    </xf>
    <xf numFmtId="164" fontId="2" fillId="0" borderId="49" xfId="0" applyNumberFormat="1" applyFont="1" applyBorder="1" applyAlignment="1">
      <alignment horizontal="center" vertical="center" wrapText="1"/>
    </xf>
    <xf numFmtId="164" fontId="3" fillId="0" borderId="10" xfId="3" applyNumberFormat="1" applyFont="1" applyBorder="1" applyAlignment="1">
      <alignment horizontal="center" vertical="center"/>
    </xf>
    <xf numFmtId="164" fontId="3" fillId="0" borderId="13" xfId="3" applyNumberFormat="1" applyFont="1" applyBorder="1" applyAlignment="1">
      <alignment horizontal="center" vertical="center"/>
    </xf>
    <xf numFmtId="164" fontId="3" fillId="0" borderId="14" xfId="3" applyNumberFormat="1" applyFont="1" applyBorder="1" applyAlignment="1">
      <alignment horizontal="center" vertical="center"/>
    </xf>
    <xf numFmtId="165" fontId="2" fillId="0" borderId="21" xfId="0" applyNumberFormat="1" applyFont="1" applyBorder="1" applyAlignment="1">
      <alignment horizontal="center" vertical="center" wrapText="1"/>
    </xf>
    <xf numFmtId="165" fontId="2" fillId="0" borderId="29" xfId="0" applyNumberFormat="1" applyFont="1" applyBorder="1" applyAlignment="1">
      <alignment horizontal="center" vertical="center" wrapText="1"/>
    </xf>
    <xf numFmtId="165" fontId="2" fillId="0" borderId="1" xfId="0" applyNumberFormat="1" applyFont="1" applyBorder="1"/>
    <xf numFmtId="9" fontId="3" fillId="0" borderId="0" xfId="0" applyNumberFormat="1" applyFont="1" applyAlignment="1">
      <alignment vertical="center"/>
    </xf>
    <xf numFmtId="168" fontId="3" fillId="0" borderId="4" xfId="0" applyNumberFormat="1" applyFont="1" applyBorder="1" applyAlignment="1">
      <alignment horizontal="center"/>
    </xf>
    <xf numFmtId="168" fontId="3" fillId="0" borderId="7" xfId="0" applyNumberFormat="1" applyFont="1" applyBorder="1" applyAlignment="1">
      <alignment horizontal="center"/>
    </xf>
    <xf numFmtId="164" fontId="2" fillId="0" borderId="46" xfId="0" applyNumberFormat="1" applyFont="1" applyBorder="1" applyAlignment="1">
      <alignment horizontal="center" vertical="center" wrapText="1"/>
    </xf>
    <xf numFmtId="164" fontId="2" fillId="0" borderId="47" xfId="0" applyNumberFormat="1" applyFont="1" applyBorder="1" applyAlignment="1">
      <alignment horizontal="center" vertical="center" wrapText="1"/>
    </xf>
    <xf numFmtId="164" fontId="2" fillId="0" borderId="50" xfId="0" applyNumberFormat="1" applyFont="1" applyBorder="1" applyAlignment="1">
      <alignment horizontal="center" vertical="center"/>
    </xf>
    <xf numFmtId="0" fontId="6" fillId="0" borderId="0" xfId="0" applyFont="1"/>
    <xf numFmtId="164" fontId="2" fillId="0" borderId="19" xfId="0" applyNumberFormat="1" applyFont="1" applyBorder="1" applyAlignment="1">
      <alignment horizontal="center" vertical="center"/>
    </xf>
    <xf numFmtId="164" fontId="2" fillId="0" borderId="49" xfId="0" applyNumberFormat="1" applyFont="1" applyBorder="1" applyAlignment="1">
      <alignment horizontal="center" vertical="center"/>
    </xf>
    <xf numFmtId="164" fontId="3" fillId="0" borderId="51" xfId="0" applyNumberFormat="1" applyFont="1" applyBorder="1" applyAlignment="1">
      <alignment horizontal="center"/>
    </xf>
    <xf numFmtId="164" fontId="2" fillId="0" borderId="7" xfId="0" quotePrefix="1" applyNumberFormat="1" applyFont="1" applyBorder="1" applyAlignment="1">
      <alignment horizontal="center"/>
    </xf>
    <xf numFmtId="164" fontId="2" fillId="0" borderId="7" xfId="0" applyNumberFormat="1" applyFont="1" applyBorder="1" applyAlignment="1">
      <alignment horizontal="center"/>
    </xf>
    <xf numFmtId="0" fontId="3" fillId="0" borderId="33" xfId="0" applyFont="1" applyBorder="1" applyAlignment="1">
      <alignment horizontal="center" vertical="center" textRotation="90" wrapText="1"/>
    </xf>
    <xf numFmtId="0" fontId="2" fillId="0" borderId="0" xfId="0" applyFont="1" applyAlignment="1">
      <alignment vertical="justify"/>
    </xf>
    <xf numFmtId="164" fontId="2" fillId="0" borderId="28" xfId="0" applyNumberFormat="1" applyFont="1" applyBorder="1" applyAlignment="1">
      <alignment horizontal="center" wrapText="1"/>
    </xf>
    <xf numFmtId="164" fontId="9" fillId="0" borderId="20" xfId="0" applyNumberFormat="1" applyFont="1" applyBorder="1" applyAlignment="1">
      <alignment vertical="top" wrapText="1"/>
    </xf>
    <xf numFmtId="0" fontId="10" fillId="0" borderId="28" xfId="0" applyFont="1" applyBorder="1" applyAlignment="1">
      <alignment horizontal="center" vertical="center"/>
    </xf>
    <xf numFmtId="4" fontId="10" fillId="0" borderId="29" xfId="0" applyNumberFormat="1" applyFont="1" applyBorder="1" applyAlignment="1">
      <alignment horizontal="center" vertical="center"/>
    </xf>
    <xf numFmtId="4" fontId="10" fillId="0" borderId="49" xfId="0" applyNumberFormat="1" applyFont="1" applyBorder="1" applyAlignment="1">
      <alignment horizontal="center" vertical="center"/>
    </xf>
    <xf numFmtId="4" fontId="10" fillId="0" borderId="28" xfId="0" applyNumberFormat="1" applyFont="1" applyBorder="1" applyAlignment="1">
      <alignment horizontal="center" vertical="center"/>
    </xf>
    <xf numFmtId="0" fontId="10" fillId="0" borderId="28" xfId="0" applyFont="1" applyBorder="1" applyAlignment="1">
      <alignment horizontal="left" vertical="center" wrapText="1"/>
    </xf>
    <xf numFmtId="164" fontId="10" fillId="0" borderId="29" xfId="0" applyNumberFormat="1" applyFont="1" applyBorder="1" applyAlignment="1">
      <alignment horizontal="center" vertical="center" wrapText="1"/>
    </xf>
    <xf numFmtId="164" fontId="2" fillId="0" borderId="52" xfId="2" applyNumberFormat="1" applyFont="1" applyBorder="1" applyAlignment="1">
      <alignment horizontal="center" vertical="center"/>
    </xf>
    <xf numFmtId="4" fontId="10" fillId="0" borderId="5" xfId="0" applyNumberFormat="1" applyFont="1" applyBorder="1" applyAlignment="1">
      <alignment horizontal="center" vertical="center"/>
    </xf>
    <xf numFmtId="0" fontId="2" fillId="0" borderId="26" xfId="0" applyFont="1" applyBorder="1" applyAlignment="1">
      <alignment vertical="center" wrapText="1"/>
    </xf>
    <xf numFmtId="0" fontId="2" fillId="0" borderId="28" xfId="0" applyFont="1" applyBorder="1" applyAlignment="1">
      <alignment horizontal="center" vertical="center"/>
    </xf>
    <xf numFmtId="1" fontId="2" fillId="0" borderId="27" xfId="5" applyNumberFormat="1" applyFont="1" applyBorder="1" applyAlignment="1">
      <alignment horizontal="center" vertical="center"/>
    </xf>
    <xf numFmtId="4" fontId="2" fillId="0" borderId="28" xfId="0" applyNumberFormat="1" applyFont="1" applyBorder="1" applyAlignment="1">
      <alignment horizontal="center" vertical="center"/>
    </xf>
    <xf numFmtId="4" fontId="2" fillId="0" borderId="5" xfId="0" applyNumberFormat="1" applyFont="1" applyBorder="1" applyAlignment="1">
      <alignment horizontal="center" vertical="center"/>
    </xf>
    <xf numFmtId="164" fontId="3" fillId="0" borderId="28" xfId="0" applyNumberFormat="1" applyFont="1" applyBorder="1" applyAlignment="1">
      <alignment vertical="top" wrapText="1"/>
    </xf>
    <xf numFmtId="165" fontId="2" fillId="0" borderId="53" xfId="0" applyNumberFormat="1" applyFont="1" applyBorder="1" applyAlignment="1">
      <alignment horizontal="center" vertical="center" wrapText="1"/>
    </xf>
    <xf numFmtId="0" fontId="2" fillId="0" borderId="52" xfId="0" applyFont="1" applyBorder="1" applyAlignment="1">
      <alignment horizontal="center" vertical="center"/>
    </xf>
    <xf numFmtId="2" fontId="2" fillId="0" borderId="29" xfId="5" applyNumberFormat="1" applyFont="1" applyBorder="1" applyAlignment="1">
      <alignment horizontal="center" vertical="center"/>
    </xf>
    <xf numFmtId="164" fontId="3" fillId="0" borderId="20" xfId="0" applyNumberFormat="1" applyFont="1" applyBorder="1" applyAlignment="1">
      <alignment vertical="top" wrapText="1"/>
    </xf>
    <xf numFmtId="164" fontId="10" fillId="0" borderId="28" xfId="0" applyNumberFormat="1" applyFont="1" applyBorder="1" applyAlignment="1">
      <alignment horizontal="center" vertical="center" wrapText="1"/>
    </xf>
    <xf numFmtId="164" fontId="10" fillId="0" borderId="53" xfId="0" applyNumberFormat="1" applyFont="1" applyBorder="1" applyAlignment="1">
      <alignment horizontal="center" vertical="center" wrapText="1"/>
    </xf>
    <xf numFmtId="164" fontId="10" fillId="0" borderId="28" xfId="0" applyNumberFormat="1" applyFont="1" applyBorder="1" applyAlignment="1">
      <alignment vertical="top" wrapText="1"/>
    </xf>
    <xf numFmtId="0" fontId="12" fillId="0" borderId="28" xfId="0" applyFont="1" applyBorder="1" applyAlignment="1">
      <alignment horizontal="left" vertical="center" wrapText="1"/>
    </xf>
    <xf numFmtId="0" fontId="12" fillId="0" borderId="28" xfId="0" applyFont="1" applyBorder="1" applyAlignment="1">
      <alignment horizontal="center" vertical="center"/>
    </xf>
    <xf numFmtId="4" fontId="12" fillId="0" borderId="29" xfId="0" applyNumberFormat="1" applyFont="1" applyBorder="1" applyAlignment="1">
      <alignment horizontal="center" vertical="center"/>
    </xf>
    <xf numFmtId="164" fontId="2" fillId="0" borderId="6" xfId="0" applyNumberFormat="1" applyFont="1" applyBorder="1" applyAlignment="1">
      <alignment horizontal="center" vertical="center" wrapText="1"/>
    </xf>
    <xf numFmtId="0" fontId="2" fillId="0" borderId="29" xfId="0" applyFont="1" applyBorder="1" applyAlignment="1">
      <alignment horizontal="center" vertical="center"/>
    </xf>
    <xf numFmtId="0" fontId="2" fillId="0" borderId="28" xfId="0" applyFont="1" applyBorder="1" applyAlignment="1">
      <alignment horizontal="left" vertical="center" wrapText="1"/>
    </xf>
    <xf numFmtId="164" fontId="2" fillId="0" borderId="49" xfId="2" applyNumberFormat="1" applyFont="1" applyBorder="1" applyAlignment="1">
      <alignment horizontal="center" vertical="center"/>
    </xf>
    <xf numFmtId="0" fontId="13" fillId="0" borderId="28" xfId="0" applyFont="1" applyBorder="1" applyAlignment="1">
      <alignment horizontal="center" vertical="center"/>
    </xf>
    <xf numFmtId="0" fontId="4" fillId="0" borderId="28" xfId="0" applyFont="1" applyBorder="1" applyAlignment="1">
      <alignment horizontal="left" vertical="center" wrapText="1"/>
    </xf>
    <xf numFmtId="4" fontId="2" fillId="0" borderId="28" xfId="0" applyNumberFormat="1" applyFont="1" applyBorder="1" applyAlignment="1">
      <alignment horizontal="right" vertical="center"/>
    </xf>
    <xf numFmtId="0" fontId="2" fillId="0" borderId="6" xfId="1" applyFont="1" applyBorder="1" applyAlignment="1">
      <alignment wrapText="1"/>
    </xf>
    <xf numFmtId="0" fontId="2" fillId="0" borderId="5" xfId="0" applyFont="1" applyBorder="1" applyAlignment="1">
      <alignment horizontal="center"/>
    </xf>
    <xf numFmtId="0" fontId="2" fillId="0" borderId="5" xfId="0" applyFont="1" applyBorder="1" applyAlignment="1">
      <alignment horizontal="center" vertical="center"/>
    </xf>
    <xf numFmtId="164" fontId="2" fillId="2" borderId="5" xfId="2" applyNumberFormat="1" applyFont="1" applyFill="1" applyBorder="1" applyAlignment="1">
      <alignment horizontal="center" vertical="center"/>
    </xf>
    <xf numFmtId="164" fontId="2" fillId="2" borderId="28" xfId="2" applyNumberFormat="1" applyFont="1" applyFill="1" applyBorder="1" applyAlignment="1">
      <alignment horizontal="center" vertical="center"/>
    </xf>
    <xf numFmtId="164" fontId="3" fillId="2" borderId="29" xfId="2" applyNumberFormat="1" applyFont="1" applyFill="1" applyBorder="1" applyAlignment="1">
      <alignment horizontal="center" vertical="center"/>
    </xf>
    <xf numFmtId="164" fontId="3" fillId="2" borderId="6" xfId="2" applyNumberFormat="1" applyFont="1" applyFill="1" applyBorder="1" applyAlignment="1">
      <alignment horizontal="center" vertical="center"/>
    </xf>
    <xf numFmtId="0" fontId="10" fillId="0" borderId="20" xfId="0" applyFont="1" applyBorder="1" applyAlignment="1">
      <alignment horizontal="center" vertical="center" wrapText="1"/>
    </xf>
    <xf numFmtId="0" fontId="10" fillId="0" borderId="28" xfId="0" applyFont="1" applyBorder="1" applyAlignment="1">
      <alignment horizontal="center" vertical="center" wrapText="1"/>
    </xf>
    <xf numFmtId="164" fontId="2" fillId="0" borderId="19" xfId="2" applyNumberFormat="1" applyFont="1" applyBorder="1" applyAlignment="1">
      <alignment horizontal="center" vertical="center"/>
    </xf>
    <xf numFmtId="164" fontId="2" fillId="0" borderId="68" xfId="2" applyNumberFormat="1" applyFont="1" applyBorder="1" applyAlignment="1">
      <alignment horizontal="center" vertical="center"/>
    </xf>
    <xf numFmtId="164" fontId="2" fillId="0" borderId="35" xfId="0" applyNumberFormat="1" applyFont="1" applyBorder="1" applyAlignment="1">
      <alignment horizontal="center" vertical="center" wrapText="1"/>
    </xf>
    <xf numFmtId="4" fontId="10" fillId="0" borderId="28" xfId="0" applyNumberFormat="1" applyFont="1" applyBorder="1" applyAlignment="1">
      <alignment horizontal="right" vertical="center"/>
    </xf>
    <xf numFmtId="164" fontId="2" fillId="0" borderId="3" xfId="0" applyNumberFormat="1" applyFont="1" applyBorder="1" applyAlignment="1">
      <alignment horizontal="center" vertical="center" wrapText="1"/>
    </xf>
    <xf numFmtId="164" fontId="2" fillId="0" borderId="56" xfId="2" applyNumberFormat="1" applyFont="1" applyBorder="1" applyAlignment="1">
      <alignment horizontal="center" vertical="center"/>
    </xf>
    <xf numFmtId="1" fontId="13" fillId="0" borderId="28" xfId="0" applyNumberFormat="1" applyFont="1" applyBorder="1" applyAlignment="1">
      <alignment horizontal="center" vertical="center"/>
    </xf>
    <xf numFmtId="4" fontId="2" fillId="0" borderId="49" xfId="0" applyNumberFormat="1" applyFont="1" applyBorder="1" applyAlignment="1">
      <alignment horizontal="center" vertical="center"/>
    </xf>
    <xf numFmtId="164" fontId="2" fillId="0" borderId="69" xfId="2" applyNumberFormat="1" applyFont="1" applyBorder="1" applyAlignment="1">
      <alignment horizontal="center" vertical="center"/>
    </xf>
    <xf numFmtId="164" fontId="2" fillId="0" borderId="16" xfId="2" applyNumberFormat="1" applyFont="1" applyBorder="1" applyAlignment="1">
      <alignment horizontal="center" vertical="center"/>
    </xf>
    <xf numFmtId="164" fontId="3" fillId="0" borderId="67" xfId="2" applyNumberFormat="1" applyFont="1" applyBorder="1" applyAlignment="1">
      <alignment horizontal="center" vertical="center"/>
    </xf>
    <xf numFmtId="0" fontId="4" fillId="0" borderId="28" xfId="0" applyFont="1" applyBorder="1" applyAlignment="1">
      <alignment horizontal="left" vertical="top" wrapText="1"/>
    </xf>
    <xf numFmtId="4" fontId="2" fillId="0" borderId="49" xfId="0" applyNumberFormat="1" applyFont="1" applyBorder="1" applyAlignment="1">
      <alignment horizontal="right" vertical="center"/>
    </xf>
    <xf numFmtId="165" fontId="2" fillId="0" borderId="3" xfId="0" applyNumberFormat="1" applyFont="1" applyBorder="1" applyAlignment="1">
      <alignment horizontal="center" vertical="center" wrapText="1"/>
    </xf>
    <xf numFmtId="165" fontId="2" fillId="0" borderId="6" xfId="0" applyNumberFormat="1" applyFont="1" applyBorder="1" applyAlignment="1">
      <alignment horizontal="center" vertical="center" wrapText="1"/>
    </xf>
    <xf numFmtId="0" fontId="10" fillId="0" borderId="20" xfId="0" applyFont="1" applyBorder="1" applyAlignment="1">
      <alignment horizontal="left" vertical="center" wrapText="1"/>
    </xf>
    <xf numFmtId="43" fontId="10" fillId="0" borderId="21" xfId="0" applyNumberFormat="1" applyFont="1" applyBorder="1" applyAlignment="1">
      <alignment horizontal="left" vertical="center" wrapText="1"/>
    </xf>
    <xf numFmtId="43" fontId="10" fillId="0" borderId="29" xfId="0" applyNumberFormat="1" applyFont="1" applyBorder="1" applyAlignment="1">
      <alignment horizontal="left" vertical="center" wrapText="1"/>
    </xf>
    <xf numFmtId="164" fontId="2" fillId="0" borderId="53" xfId="0" applyNumberFormat="1" applyFont="1" applyBorder="1" applyAlignment="1">
      <alignment horizontal="center" vertical="center" wrapText="1"/>
    </xf>
    <xf numFmtId="0" fontId="10" fillId="0" borderId="0" xfId="0" applyFont="1" applyAlignment="1">
      <alignment horizontal="center" vertical="center"/>
    </xf>
    <xf numFmtId="0" fontId="10" fillId="0" borderId="32" xfId="0" applyFont="1" applyBorder="1" applyAlignment="1">
      <alignment horizontal="left" vertical="center" wrapText="1"/>
    </xf>
    <xf numFmtId="0" fontId="10" fillId="0" borderId="20" xfId="0" applyFont="1" applyBorder="1" applyAlignment="1">
      <alignment horizontal="center" vertical="center"/>
    </xf>
    <xf numFmtId="4" fontId="10" fillId="0" borderId="21" xfId="0" applyNumberFormat="1" applyFont="1" applyBorder="1" applyAlignment="1">
      <alignment horizontal="center" vertical="center"/>
    </xf>
    <xf numFmtId="0" fontId="10" fillId="0" borderId="32" xfId="0" applyFont="1" applyBorder="1" applyAlignment="1">
      <alignment horizontal="center" vertical="center"/>
    </xf>
    <xf numFmtId="4" fontId="10" fillId="0" borderId="33" xfId="0" applyNumberFormat="1" applyFont="1" applyBorder="1" applyAlignment="1">
      <alignment horizontal="center" vertical="center"/>
    </xf>
    <xf numFmtId="0" fontId="2" fillId="0" borderId="26" xfId="0" applyFont="1" applyBorder="1" applyAlignment="1">
      <alignment horizontal="right" vertical="center" wrapText="1"/>
    </xf>
    <xf numFmtId="0" fontId="2" fillId="0" borderId="28" xfId="0" quotePrefix="1" applyFont="1" applyBorder="1" applyAlignment="1">
      <alignment horizontal="right" vertical="center" wrapText="1"/>
    </xf>
    <xf numFmtId="4" fontId="10" fillId="0" borderId="6" xfId="0" applyNumberFormat="1" applyFont="1" applyBorder="1" applyAlignment="1">
      <alignment horizontal="center" vertical="center"/>
    </xf>
    <xf numFmtId="4" fontId="10" fillId="0" borderId="49" xfId="0" applyNumberFormat="1" applyFont="1" applyBorder="1" applyAlignment="1">
      <alignment horizontal="right" vertical="center"/>
    </xf>
    <xf numFmtId="0" fontId="4" fillId="0" borderId="29" xfId="0" applyFont="1" applyBorder="1" applyAlignment="1">
      <alignment horizontal="center" vertical="center"/>
    </xf>
    <xf numFmtId="0" fontId="13" fillId="0" borderId="29" xfId="0" applyFont="1" applyBorder="1" applyAlignment="1">
      <alignment horizontal="center" vertical="center"/>
    </xf>
    <xf numFmtId="1" fontId="13" fillId="0" borderId="29" xfId="0" applyNumberFormat="1" applyFont="1" applyBorder="1" applyAlignment="1">
      <alignment horizontal="center" vertical="center"/>
    </xf>
    <xf numFmtId="1" fontId="4" fillId="0" borderId="29" xfId="0" applyNumberFormat="1" applyFont="1" applyBorder="1" applyAlignment="1">
      <alignment horizontal="center" vertical="center"/>
    </xf>
    <xf numFmtId="0" fontId="2" fillId="0" borderId="28" xfId="0" applyFont="1" applyBorder="1" applyAlignment="1">
      <alignment horizontal="center" vertical="center" wrapText="1"/>
    </xf>
    <xf numFmtId="0" fontId="2" fillId="0" borderId="29" xfId="0" applyFont="1" applyBorder="1" applyAlignment="1">
      <alignment horizontal="center" vertical="center" wrapText="1"/>
    </xf>
    <xf numFmtId="0" fontId="2" fillId="0" borderId="28" xfId="0" applyFont="1" applyBorder="1" applyAlignment="1">
      <alignment horizontal="center" vertical="center" textRotation="90" wrapText="1"/>
    </xf>
    <xf numFmtId="0" fontId="2" fillId="0" borderId="5" xfId="0" applyFont="1" applyBorder="1" applyAlignment="1">
      <alignment horizontal="center" vertical="center" textRotation="90" wrapText="1"/>
    </xf>
    <xf numFmtId="0" fontId="3" fillId="0" borderId="29" xfId="0" applyFont="1" applyBorder="1" applyAlignment="1">
      <alignment horizontal="center" vertical="center" textRotation="90" wrapText="1"/>
    </xf>
    <xf numFmtId="1" fontId="10" fillId="0" borderId="29" xfId="5" applyNumberFormat="1" applyFont="1" applyBorder="1" applyAlignment="1">
      <alignment horizontal="center" vertical="center"/>
    </xf>
    <xf numFmtId="164" fontId="9" fillId="0" borderId="28" xfId="0" applyNumberFormat="1" applyFont="1" applyBorder="1" applyAlignment="1">
      <alignment vertical="top" wrapText="1"/>
    </xf>
    <xf numFmtId="3" fontId="10" fillId="0" borderId="29" xfId="0" applyNumberFormat="1" applyFont="1" applyBorder="1" applyAlignment="1">
      <alignment horizontal="center" vertical="center"/>
    </xf>
    <xf numFmtId="0" fontId="10" fillId="0" borderId="52" xfId="0" applyFont="1" applyBorder="1" applyAlignment="1">
      <alignment horizontal="center" vertical="center"/>
    </xf>
    <xf numFmtId="0" fontId="10" fillId="0" borderId="52" xfId="0" applyFont="1" applyBorder="1" applyAlignment="1">
      <alignment horizontal="left" vertical="center" wrapText="1"/>
    </xf>
    <xf numFmtId="4" fontId="10" fillId="0" borderId="53" xfId="0" applyNumberFormat="1" applyFont="1" applyBorder="1" applyAlignment="1">
      <alignment horizontal="center" vertical="center"/>
    </xf>
    <xf numFmtId="43" fontId="2" fillId="0" borderId="54" xfId="4" applyFont="1" applyFill="1" applyBorder="1" applyAlignment="1">
      <alignment horizontal="center" vertical="center" wrapText="1"/>
    </xf>
    <xf numFmtId="169" fontId="2" fillId="0" borderId="70" xfId="0" applyNumberFormat="1" applyFont="1" applyBorder="1" applyAlignment="1">
      <alignment vertical="center" wrapText="1"/>
    </xf>
    <xf numFmtId="169" fontId="2" fillId="0" borderId="55" xfId="0" applyNumberFormat="1" applyFont="1" applyBorder="1" applyAlignment="1">
      <alignment horizontal="center" vertical="center" wrapText="1"/>
    </xf>
    <xf numFmtId="4" fontId="12" fillId="0" borderId="33" xfId="0" applyNumberFormat="1" applyFont="1" applyBorder="1" applyAlignment="1">
      <alignment horizontal="center" vertical="center"/>
    </xf>
    <xf numFmtId="2" fontId="10" fillId="0" borderId="29" xfId="5" applyNumberFormat="1" applyFont="1" applyBorder="1" applyAlignment="1">
      <alignment horizontal="center" vertical="center"/>
    </xf>
    <xf numFmtId="164" fontId="2" fillId="0" borderId="71" xfId="0" applyNumberFormat="1" applyFont="1" applyBorder="1" applyAlignment="1">
      <alignment horizontal="center" vertical="center" wrapText="1"/>
    </xf>
    <xf numFmtId="0" fontId="2" fillId="0" borderId="15" xfId="0" applyFont="1" applyBorder="1" applyAlignment="1">
      <alignment horizontal="center" wrapText="1"/>
    </xf>
    <xf numFmtId="0" fontId="2" fillId="0" borderId="0" xfId="0" applyFont="1" applyAlignment="1">
      <alignment horizontal="center"/>
    </xf>
    <xf numFmtId="0" fontId="2" fillId="0" borderId="0" xfId="0" applyFont="1" applyAlignment="1">
      <alignment horizontal="right"/>
    </xf>
    <xf numFmtId="0" fontId="2" fillId="0" borderId="10" xfId="0" applyFont="1" applyBorder="1" applyAlignment="1">
      <alignment horizontal="left"/>
    </xf>
    <xf numFmtId="0" fontId="2" fillId="0" borderId="13" xfId="0" applyFont="1" applyBorder="1" applyAlignment="1">
      <alignment horizontal="left"/>
    </xf>
    <xf numFmtId="0" fontId="2" fillId="0" borderId="1" xfId="0" applyFont="1" applyBorder="1" applyAlignment="1">
      <alignment horizontal="center" wrapText="1"/>
    </xf>
    <xf numFmtId="0" fontId="3" fillId="0" borderId="38" xfId="0" applyFont="1" applyBorder="1" applyAlignment="1">
      <alignment horizontal="center" wrapText="1"/>
    </xf>
    <xf numFmtId="0" fontId="3" fillId="0" borderId="40" xfId="0" applyFont="1" applyBorder="1" applyAlignment="1">
      <alignment horizontal="center" wrapText="1"/>
    </xf>
    <xf numFmtId="0" fontId="2" fillId="0" borderId="40" xfId="0" applyFont="1" applyBorder="1" applyAlignment="1">
      <alignment horizontal="center" wrapText="1"/>
    </xf>
    <xf numFmtId="164" fontId="2" fillId="0" borderId="1" xfId="0" applyNumberFormat="1" applyFont="1" applyBorder="1" applyAlignment="1">
      <alignment horizontal="center" wrapText="1"/>
    </xf>
    <xf numFmtId="164" fontId="3" fillId="0" borderId="38" xfId="0" applyNumberFormat="1" applyFont="1" applyBorder="1" applyAlignment="1">
      <alignment horizontal="center"/>
    </xf>
    <xf numFmtId="164" fontId="3" fillId="0" borderId="40" xfId="0" applyNumberFormat="1" applyFont="1" applyBorder="1" applyAlignment="1">
      <alignment horizontal="center"/>
    </xf>
    <xf numFmtId="164" fontId="3" fillId="0" borderId="38" xfId="0" applyNumberFormat="1" applyFont="1" applyBorder="1" applyAlignment="1">
      <alignment horizontal="center" wrapText="1"/>
    </xf>
    <xf numFmtId="164" fontId="3" fillId="0" borderId="40" xfId="0" applyNumberFormat="1" applyFont="1" applyBorder="1" applyAlignment="1">
      <alignment horizontal="center" wrapText="1"/>
    </xf>
    <xf numFmtId="165" fontId="2" fillId="0" borderId="1" xfId="0" applyNumberFormat="1" applyFont="1" applyBorder="1" applyAlignment="1">
      <alignment horizontal="left" wrapText="1"/>
    </xf>
    <xf numFmtId="164" fontId="2" fillId="0" borderId="32" xfId="0" applyNumberFormat="1" applyFont="1" applyBorder="1" applyAlignment="1">
      <alignment horizontal="left" vertical="top" wrapText="1"/>
    </xf>
    <xf numFmtId="164" fontId="2" fillId="0" borderId="33" xfId="0" applyNumberFormat="1" applyFont="1" applyBorder="1" applyAlignment="1">
      <alignment horizontal="left" vertical="top" wrapText="1"/>
    </xf>
    <xf numFmtId="0" fontId="2" fillId="0" borderId="1" xfId="0" applyFont="1" applyBorder="1" applyAlignment="1">
      <alignment horizontal="left" wrapText="1"/>
    </xf>
    <xf numFmtId="9" fontId="2" fillId="0" borderId="39" xfId="0" applyNumberFormat="1" applyFont="1" applyBorder="1" applyAlignment="1">
      <alignment horizontal="left"/>
    </xf>
    <xf numFmtId="9" fontId="2" fillId="0" borderId="0" xfId="0" applyNumberFormat="1" applyFont="1" applyAlignment="1">
      <alignment horizontal="left"/>
    </xf>
    <xf numFmtId="0" fontId="3" fillId="0" borderId="36" xfId="0" applyFont="1" applyBorder="1" applyAlignment="1">
      <alignment horizontal="right"/>
    </xf>
    <xf numFmtId="0" fontId="3" fillId="0" borderId="37" xfId="0" applyFont="1" applyBorder="1" applyAlignment="1">
      <alignment horizontal="right"/>
    </xf>
    <xf numFmtId="0" fontId="3" fillId="0" borderId="2" xfId="0" applyFont="1" applyBorder="1" applyAlignment="1">
      <alignment horizontal="right"/>
    </xf>
    <xf numFmtId="0" fontId="3" fillId="0" borderId="20" xfId="0" applyFont="1" applyBorder="1" applyAlignment="1">
      <alignment horizontal="right"/>
    </xf>
    <xf numFmtId="0" fontId="3" fillId="0" borderId="21" xfId="0" applyFont="1" applyBorder="1" applyAlignment="1">
      <alignment horizontal="right"/>
    </xf>
    <xf numFmtId="0" fontId="2" fillId="0" borderId="5" xfId="0" applyFont="1" applyBorder="1" applyAlignment="1">
      <alignment horizontal="right"/>
    </xf>
    <xf numFmtId="0" fontId="2" fillId="0" borderId="28" xfId="0" applyFont="1" applyBorder="1" applyAlignment="1">
      <alignment horizontal="right"/>
    </xf>
    <xf numFmtId="0" fontId="2" fillId="0" borderId="29" xfId="0" applyFont="1" applyBorder="1" applyAlignment="1">
      <alignment horizontal="right"/>
    </xf>
    <xf numFmtId="0" fontId="3" fillId="0" borderId="5" xfId="0" applyFont="1" applyBorder="1" applyAlignment="1">
      <alignment horizontal="right"/>
    </xf>
    <xf numFmtId="0" fontId="3" fillId="0" borderId="28" xfId="0" applyFont="1" applyBorder="1" applyAlignment="1">
      <alignment horizontal="right"/>
    </xf>
    <xf numFmtId="0" fontId="3" fillId="0" borderId="29" xfId="0" applyFont="1" applyBorder="1" applyAlignment="1">
      <alignment horizontal="right"/>
    </xf>
    <xf numFmtId="0" fontId="3" fillId="0" borderId="31" xfId="0" applyFont="1" applyBorder="1" applyAlignment="1">
      <alignment horizontal="right"/>
    </xf>
    <xf numFmtId="0" fontId="3" fillId="0" borderId="32" xfId="0" applyFont="1" applyBorder="1" applyAlignment="1">
      <alignment horizontal="right"/>
    </xf>
    <xf numFmtId="0" fontId="3" fillId="0" borderId="33" xfId="0" applyFont="1" applyBorder="1" applyAlignment="1">
      <alignment horizontal="right"/>
    </xf>
    <xf numFmtId="164" fontId="2" fillId="0" borderId="28" xfId="0" applyNumberFormat="1" applyFont="1" applyBorder="1" applyAlignment="1">
      <alignment horizontal="left" vertical="top" wrapText="1"/>
    </xf>
    <xf numFmtId="164" fontId="2" fillId="0" borderId="29" xfId="0" applyNumberFormat="1" applyFont="1" applyBorder="1" applyAlignment="1">
      <alignment horizontal="left" vertical="top" wrapText="1"/>
    </xf>
    <xf numFmtId="164" fontId="2" fillId="0" borderId="6" xfId="0" applyNumberFormat="1" applyFont="1" applyBorder="1" applyAlignment="1">
      <alignment horizontal="left" vertical="top" wrapText="1"/>
    </xf>
    <xf numFmtId="164" fontId="2" fillId="0" borderId="47" xfId="0" applyNumberFormat="1" applyFont="1" applyBorder="1" applyAlignment="1">
      <alignment horizontal="left" vertical="top" wrapText="1"/>
    </xf>
    <xf numFmtId="164" fontId="2" fillId="0" borderId="20" xfId="0" applyNumberFormat="1" applyFont="1" applyBorder="1" applyAlignment="1">
      <alignment horizontal="left" vertical="top" wrapText="1"/>
    </xf>
    <xf numFmtId="164" fontId="2" fillId="0" borderId="21" xfId="0" applyNumberFormat="1" applyFont="1" applyBorder="1" applyAlignment="1">
      <alignment horizontal="left" vertical="top" wrapText="1"/>
    </xf>
    <xf numFmtId="0" fontId="3" fillId="0" borderId="0" xfId="0" applyFont="1" applyAlignment="1">
      <alignment horizontal="center"/>
    </xf>
    <xf numFmtId="0" fontId="2" fillId="0" borderId="15" xfId="0" applyFont="1" applyBorder="1" applyAlignment="1">
      <alignment horizontal="center" vertical="top"/>
    </xf>
    <xf numFmtId="0" fontId="3" fillId="0" borderId="0" xfId="0" applyFont="1" applyAlignment="1">
      <alignment horizontal="right" vertical="justify"/>
    </xf>
    <xf numFmtId="164" fontId="3" fillId="0" borderId="38" xfId="0" applyNumberFormat="1" applyFont="1" applyBorder="1" applyAlignment="1">
      <alignment horizontal="left"/>
    </xf>
    <xf numFmtId="0" fontId="2" fillId="0" borderId="0" xfId="0" applyFont="1" applyAlignment="1">
      <alignment horizontal="center" vertical="justify"/>
    </xf>
    <xf numFmtId="164" fontId="3" fillId="0" borderId="40" xfId="0" applyNumberFormat="1" applyFont="1" applyBorder="1" applyAlignment="1">
      <alignment horizontal="left"/>
    </xf>
    <xf numFmtId="0" fontId="2" fillId="0" borderId="19" xfId="0" applyFont="1" applyBorder="1" applyAlignment="1">
      <alignment horizontal="center" vertical="center" wrapText="1"/>
    </xf>
    <xf numFmtId="0" fontId="2" fillId="0" borderId="20" xfId="0" applyFont="1" applyBorder="1" applyAlignment="1">
      <alignment horizontal="center" vertical="center" wrapText="1"/>
    </xf>
    <xf numFmtId="0" fontId="2" fillId="0" borderId="21" xfId="0" applyFont="1" applyBorder="1" applyAlignment="1">
      <alignment horizontal="center" vertical="center" wrapText="1"/>
    </xf>
    <xf numFmtId="0" fontId="2" fillId="0" borderId="27" xfId="0" applyFont="1" applyBorder="1" applyAlignment="1">
      <alignment horizontal="center" vertical="center" wrapText="1"/>
    </xf>
    <xf numFmtId="0" fontId="3" fillId="0" borderId="0" xfId="0" applyFont="1" applyAlignment="1">
      <alignment horizontal="right"/>
    </xf>
    <xf numFmtId="164" fontId="2" fillId="0" borderId="38" xfId="0" applyNumberFormat="1" applyFont="1" applyBorder="1" applyAlignment="1">
      <alignment horizontal="center"/>
    </xf>
    <xf numFmtId="0" fontId="2" fillId="0" borderId="4" xfId="0" applyFont="1" applyBorder="1" applyAlignment="1">
      <alignment horizontal="center" vertical="center" wrapText="1"/>
    </xf>
    <xf numFmtId="0" fontId="2" fillId="0" borderId="9" xfId="0" applyFont="1" applyBorder="1" applyAlignment="1">
      <alignment horizontal="center" vertical="center" wrapText="1"/>
    </xf>
    <xf numFmtId="0" fontId="2" fillId="0" borderId="2" xfId="0" applyFont="1" applyBorder="1" applyAlignment="1">
      <alignment horizontal="center" vertical="center" textRotation="90" wrapText="1"/>
    </xf>
    <xf numFmtId="0" fontId="2" fillId="0" borderId="8" xfId="0" applyFont="1" applyBorder="1" applyAlignment="1">
      <alignment horizontal="center" vertical="center" textRotation="90" wrapText="1"/>
    </xf>
    <xf numFmtId="0" fontId="2" fillId="0" borderId="16" xfId="0" applyFont="1" applyBorder="1" applyAlignment="1">
      <alignment horizontal="center" vertical="center" wrapText="1"/>
    </xf>
    <xf numFmtId="0" fontId="2" fillId="0" borderId="22"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24" xfId="0" applyFont="1" applyBorder="1" applyAlignment="1">
      <alignment horizontal="center" vertical="center" wrapText="1"/>
    </xf>
    <xf numFmtId="164" fontId="2" fillId="0" borderId="1" xfId="0" applyNumberFormat="1" applyFont="1" applyBorder="1" applyAlignment="1">
      <alignment wrapText="1"/>
    </xf>
    <xf numFmtId="0" fontId="2" fillId="0" borderId="6" xfId="0" applyFont="1" applyBorder="1" applyAlignment="1">
      <alignment horizontal="right"/>
    </xf>
    <xf numFmtId="0" fontId="3" fillId="0" borderId="6" xfId="0" applyFont="1" applyBorder="1" applyAlignment="1">
      <alignment horizontal="right"/>
    </xf>
    <xf numFmtId="0" fontId="3" fillId="0" borderId="41" xfId="0" applyFont="1" applyBorder="1" applyAlignment="1">
      <alignment horizontal="right"/>
    </xf>
    <xf numFmtId="165" fontId="2" fillId="0" borderId="1" xfId="0" applyNumberFormat="1" applyFont="1" applyBorder="1" applyAlignment="1">
      <alignment wrapText="1"/>
    </xf>
    <xf numFmtId="0" fontId="3" fillId="0" borderId="3" xfId="0" applyFont="1" applyBorder="1" applyAlignment="1">
      <alignment horizontal="right"/>
    </xf>
    <xf numFmtId="0" fontId="2" fillId="0" borderId="2" xfId="0" applyFont="1" applyBorder="1" applyAlignment="1">
      <alignment horizontal="center" vertical="center"/>
    </xf>
    <xf numFmtId="0" fontId="2" fillId="0" borderId="20" xfId="0" applyFont="1" applyBorder="1" applyAlignment="1">
      <alignment horizontal="center" vertical="center"/>
    </xf>
    <xf numFmtId="0" fontId="2" fillId="0" borderId="21" xfId="0" applyFont="1" applyBorder="1" applyAlignment="1">
      <alignment horizontal="center" vertical="center"/>
    </xf>
    <xf numFmtId="0" fontId="3" fillId="0" borderId="42" xfId="3" applyFont="1" applyBorder="1" applyAlignment="1">
      <alignment horizontal="right" wrapText="1"/>
    </xf>
    <xf numFmtId="0" fontId="3" fillId="0" borderId="43" xfId="3" applyFont="1" applyBorder="1" applyAlignment="1">
      <alignment horizontal="right" wrapText="1"/>
    </xf>
    <xf numFmtId="0" fontId="3" fillId="0" borderId="44" xfId="3" applyFont="1" applyBorder="1" applyAlignment="1">
      <alignment horizontal="right" wrapText="1"/>
    </xf>
    <xf numFmtId="165" fontId="2" fillId="0" borderId="1" xfId="0" applyNumberFormat="1" applyFont="1" applyBorder="1" applyAlignment="1">
      <alignment horizontal="center" wrapText="1"/>
    </xf>
    <xf numFmtId="0" fontId="2" fillId="0" borderId="20" xfId="0" applyFont="1" applyBorder="1" applyAlignment="1">
      <alignment horizontal="center" vertical="center" textRotation="90" wrapText="1"/>
    </xf>
    <xf numFmtId="0" fontId="2" fillId="0" borderId="26" xfId="0" applyFont="1" applyBorder="1" applyAlignment="1">
      <alignment horizontal="center" vertical="center" textRotation="90" wrapText="1"/>
    </xf>
    <xf numFmtId="0" fontId="2" fillId="0" borderId="26" xfId="0" applyFont="1" applyBorder="1" applyAlignment="1">
      <alignment horizontal="center" vertical="center"/>
    </xf>
    <xf numFmtId="0" fontId="2" fillId="0" borderId="20" xfId="0" applyFont="1" applyBorder="1" applyAlignment="1">
      <alignment horizontal="center" vertical="center" textRotation="90"/>
    </xf>
    <xf numFmtId="0" fontId="2" fillId="0" borderId="26" xfId="0" applyFont="1" applyBorder="1" applyAlignment="1">
      <alignment horizontal="center" vertical="center" textRotation="90"/>
    </xf>
    <xf numFmtId="0" fontId="2" fillId="0" borderId="21" xfId="0" applyFont="1" applyBorder="1" applyAlignment="1">
      <alignment horizontal="center" vertical="center" textRotation="90" wrapText="1"/>
    </xf>
    <xf numFmtId="0" fontId="2" fillId="0" borderId="27" xfId="0" applyFont="1" applyBorder="1" applyAlignment="1">
      <alignment horizontal="center" vertical="center" textRotation="90" wrapText="1"/>
    </xf>
    <xf numFmtId="165" fontId="2" fillId="0" borderId="38" xfId="0" applyNumberFormat="1" applyFont="1" applyBorder="1" applyAlignment="1">
      <alignment horizontal="left" wrapText="1"/>
    </xf>
    <xf numFmtId="0" fontId="2" fillId="0" borderId="0" xfId="0" applyFont="1" applyAlignment="1">
      <alignment horizontal="center" vertical="center" wrapText="1"/>
    </xf>
    <xf numFmtId="2" fontId="2" fillId="0" borderId="0" xfId="0" applyNumberFormat="1" applyFont="1" applyAlignment="1">
      <alignment horizontal="right" vertical="center"/>
    </xf>
    <xf numFmtId="164" fontId="2" fillId="0" borderId="0" xfId="0" applyNumberFormat="1" applyFont="1" applyAlignment="1">
      <alignment horizontal="center" vertical="center"/>
    </xf>
    <xf numFmtId="164" fontId="3" fillId="0" borderId="1" xfId="0" applyNumberFormat="1" applyFont="1" applyBorder="1" applyAlignment="1">
      <alignment horizontal="center" vertical="center"/>
    </xf>
    <xf numFmtId="0" fontId="2" fillId="0" borderId="0" xfId="0" applyFont="1" applyAlignment="1">
      <alignment horizontal="center" vertical="center"/>
    </xf>
    <xf numFmtId="0" fontId="2" fillId="0" borderId="19" xfId="0" applyFont="1" applyBorder="1" applyAlignment="1">
      <alignment horizontal="center" vertical="center"/>
    </xf>
    <xf numFmtId="0" fontId="2" fillId="0" borderId="3" xfId="0" applyFont="1" applyBorder="1" applyAlignment="1">
      <alignment horizontal="center" vertical="center"/>
    </xf>
  </cellXfs>
  <cellStyles count="82">
    <cellStyle name="20% - Accent1 2" xfId="8" xr:uid="{00000000-0005-0000-0000-000000000000}"/>
    <cellStyle name="20% - Accent2 2" xfId="9" xr:uid="{00000000-0005-0000-0000-000001000000}"/>
    <cellStyle name="20% - Accent3 2" xfId="10" xr:uid="{00000000-0005-0000-0000-000002000000}"/>
    <cellStyle name="20% - Accent4 2" xfId="11" xr:uid="{00000000-0005-0000-0000-000003000000}"/>
    <cellStyle name="20% - Accent5 2" xfId="12" xr:uid="{00000000-0005-0000-0000-000004000000}"/>
    <cellStyle name="20% - Accent6 2" xfId="13" xr:uid="{00000000-0005-0000-0000-000005000000}"/>
    <cellStyle name="40% - Accent1 2" xfId="14" xr:uid="{00000000-0005-0000-0000-000006000000}"/>
    <cellStyle name="40% - Accent2 2" xfId="15" xr:uid="{00000000-0005-0000-0000-000007000000}"/>
    <cellStyle name="40% - Accent3 2" xfId="16" xr:uid="{00000000-0005-0000-0000-000008000000}"/>
    <cellStyle name="40% - Accent4 2" xfId="17" xr:uid="{00000000-0005-0000-0000-000009000000}"/>
    <cellStyle name="40% - Accent5 2" xfId="18" xr:uid="{00000000-0005-0000-0000-00000A000000}"/>
    <cellStyle name="40% - Accent6 2" xfId="19" xr:uid="{00000000-0005-0000-0000-00000B000000}"/>
    <cellStyle name="60% - Accent1 2" xfId="20" xr:uid="{00000000-0005-0000-0000-00000C000000}"/>
    <cellStyle name="60% - Accent2 2" xfId="21" xr:uid="{00000000-0005-0000-0000-00000D000000}"/>
    <cellStyle name="60% - Accent3 2" xfId="22" xr:uid="{00000000-0005-0000-0000-00000E000000}"/>
    <cellStyle name="60% - Accent4 2" xfId="23" xr:uid="{00000000-0005-0000-0000-00000F000000}"/>
    <cellStyle name="60% - Accent5 2" xfId="24" xr:uid="{00000000-0005-0000-0000-000010000000}"/>
    <cellStyle name="60% - Accent6 2" xfId="25" xr:uid="{00000000-0005-0000-0000-000011000000}"/>
    <cellStyle name="Accent1 2" xfId="26" xr:uid="{00000000-0005-0000-0000-000012000000}"/>
    <cellStyle name="Accent2 2" xfId="27" xr:uid="{00000000-0005-0000-0000-000013000000}"/>
    <cellStyle name="Accent3 2" xfId="28" xr:uid="{00000000-0005-0000-0000-000014000000}"/>
    <cellStyle name="Accent4 2" xfId="29" xr:uid="{00000000-0005-0000-0000-000015000000}"/>
    <cellStyle name="Accent5 2" xfId="30" xr:uid="{00000000-0005-0000-0000-000016000000}"/>
    <cellStyle name="Accent6 2" xfId="31" xr:uid="{00000000-0005-0000-0000-000017000000}"/>
    <cellStyle name="Atdalītāji 2" xfId="32" xr:uid="{00000000-0005-0000-0000-000018000000}"/>
    <cellStyle name="Bad 2" xfId="33" xr:uid="{00000000-0005-0000-0000-000019000000}"/>
    <cellStyle name="Calculation 2" xfId="34" xr:uid="{00000000-0005-0000-0000-00001A000000}"/>
    <cellStyle name="Check Cell 2" xfId="35" xr:uid="{00000000-0005-0000-0000-00001B000000}"/>
    <cellStyle name="Excel Built-in Normal" xfId="36" xr:uid="{00000000-0005-0000-0000-00001C000000}"/>
    <cellStyle name="Explanatory Text 2" xfId="37" xr:uid="{00000000-0005-0000-0000-00001D000000}"/>
    <cellStyle name="Good 2" xfId="38" xr:uid="{00000000-0005-0000-0000-00001E000000}"/>
    <cellStyle name="Heading 1 2" xfId="39" xr:uid="{00000000-0005-0000-0000-00001F000000}"/>
    <cellStyle name="Heading 2 2" xfId="40" xr:uid="{00000000-0005-0000-0000-000020000000}"/>
    <cellStyle name="Heading 3 2" xfId="41" xr:uid="{00000000-0005-0000-0000-000021000000}"/>
    <cellStyle name="Heading 4 2" xfId="42" xr:uid="{00000000-0005-0000-0000-000022000000}"/>
    <cellStyle name="Input 2" xfId="43" xr:uid="{00000000-0005-0000-0000-000023000000}"/>
    <cellStyle name="Komats" xfId="4" builtinId="3"/>
    <cellStyle name="labi" xfId="44" xr:uid="{00000000-0005-0000-0000-000025000000}"/>
    <cellStyle name="Lietojamais" xfId="45" xr:uid="{00000000-0005-0000-0000-000026000000}"/>
    <cellStyle name="Linked Cell 2" xfId="46" xr:uid="{00000000-0005-0000-0000-000027000000}"/>
    <cellStyle name="Neutral 2" xfId="47" xr:uid="{00000000-0005-0000-0000-000028000000}"/>
    <cellStyle name="Normal 10" xfId="48" xr:uid="{00000000-0005-0000-0000-000029000000}"/>
    <cellStyle name="Normal 11" xfId="49" xr:uid="{00000000-0005-0000-0000-00002A000000}"/>
    <cellStyle name="Normal 12" xfId="50" xr:uid="{00000000-0005-0000-0000-00002B000000}"/>
    <cellStyle name="Normal 13" xfId="6" xr:uid="{00000000-0005-0000-0000-00002C000000}"/>
    <cellStyle name="Normal 14" xfId="7" xr:uid="{00000000-0005-0000-0000-00002D000000}"/>
    <cellStyle name="Normal 2" xfId="2" xr:uid="{00000000-0005-0000-0000-00002E000000}"/>
    <cellStyle name="Normal 2 2" xfId="51" xr:uid="{00000000-0005-0000-0000-00002F000000}"/>
    <cellStyle name="Normal 2 2 2" xfId="52" xr:uid="{00000000-0005-0000-0000-000030000000}"/>
    <cellStyle name="Normal 2 3" xfId="53" xr:uid="{00000000-0005-0000-0000-000031000000}"/>
    <cellStyle name="Normal 2 4" xfId="54" xr:uid="{00000000-0005-0000-0000-000032000000}"/>
    <cellStyle name="Normal 2_Vidus 5_VS_20120424" xfId="55" xr:uid="{00000000-0005-0000-0000-000033000000}"/>
    <cellStyle name="Normal 3" xfId="56" xr:uid="{00000000-0005-0000-0000-000034000000}"/>
    <cellStyle name="Normal 4" xfId="57" xr:uid="{00000000-0005-0000-0000-000035000000}"/>
    <cellStyle name="Normal 4 2" xfId="58" xr:uid="{00000000-0005-0000-0000-000036000000}"/>
    <cellStyle name="Normal 5" xfId="59" xr:uid="{00000000-0005-0000-0000-000037000000}"/>
    <cellStyle name="Normal 6" xfId="60" xr:uid="{00000000-0005-0000-0000-000038000000}"/>
    <cellStyle name="Normal 6 2" xfId="61" xr:uid="{00000000-0005-0000-0000-000039000000}"/>
    <cellStyle name="Normal 6_APJOMI CENAS korigeta Vidus iela tame (14.11.2013)" xfId="62" xr:uid="{00000000-0005-0000-0000-00003A000000}"/>
    <cellStyle name="Normal 7" xfId="63" xr:uid="{00000000-0005-0000-0000-00003B000000}"/>
    <cellStyle name="Normal 8" xfId="64" xr:uid="{00000000-0005-0000-0000-00003C000000}"/>
    <cellStyle name="Normal 8 2" xfId="65" xr:uid="{00000000-0005-0000-0000-00003D000000}"/>
    <cellStyle name="Normal 8_APJOMI CENAS korigeta Vidus iela tame (14.11.2013)" xfId="66" xr:uid="{00000000-0005-0000-0000-00003E000000}"/>
    <cellStyle name="Normal 9" xfId="67" xr:uid="{00000000-0005-0000-0000-00003F000000}"/>
    <cellStyle name="Normal_TameTuristu5-2011-08-06" xfId="5" xr:uid="{00000000-0005-0000-0000-000040000000}"/>
    <cellStyle name="Note 2" xfId="68" xr:uid="{00000000-0005-0000-0000-000041000000}"/>
    <cellStyle name="Output 2" xfId="69" xr:uid="{00000000-0005-0000-0000-000042000000}"/>
    <cellStyle name="Parastais 2" xfId="70" xr:uid="{00000000-0005-0000-0000-000043000000}"/>
    <cellStyle name="Parasts" xfId="0" builtinId="0"/>
    <cellStyle name="Parasts 5" xfId="71" xr:uid="{00000000-0005-0000-0000-000045000000}"/>
    <cellStyle name="Percent 2" xfId="72" xr:uid="{00000000-0005-0000-0000-000046000000}"/>
    <cellStyle name="Percent 3" xfId="73" xr:uid="{00000000-0005-0000-0000-000047000000}"/>
    <cellStyle name="Percent 4" xfId="74" xr:uid="{00000000-0005-0000-0000-000048000000}"/>
    <cellStyle name="Style 1" xfId="75" xr:uid="{00000000-0005-0000-0000-000049000000}"/>
    <cellStyle name="Style 1 2" xfId="76" xr:uid="{00000000-0005-0000-0000-00004A000000}"/>
    <cellStyle name="Title 2" xfId="77" xr:uid="{00000000-0005-0000-0000-00004B000000}"/>
    <cellStyle name="Total 2" xfId="78" xr:uid="{00000000-0005-0000-0000-00004C000000}"/>
    <cellStyle name="Warning Text 2" xfId="79" xr:uid="{00000000-0005-0000-0000-00004D000000}"/>
    <cellStyle name="Обычный_2009-04-27_PED IESN" xfId="80" xr:uid="{00000000-0005-0000-0000-00004E000000}"/>
    <cellStyle name="Обычный_33. OZOLNIEKU NOVADA DOME_OZO SKOLA_TELPU, GAITENU, KAPNU TELPU REMONTS_TAME_VADIMS_2011_02_25_melnraksts" xfId="1" xr:uid="{00000000-0005-0000-0000-00004F000000}"/>
    <cellStyle name="Обычный_saulkrasti_tame" xfId="3" xr:uid="{00000000-0005-0000-0000-000050000000}"/>
    <cellStyle name="Стиль 1" xfId="81" xr:uid="{00000000-0005-0000-0000-000051000000}"/>
  </cellStyles>
  <dxfs count="365">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rgb="FF9C5700"/>
      </font>
      <fill>
        <patternFill>
          <bgColor rgb="FFFFEB9C"/>
        </patternFill>
      </fill>
    </dxf>
    <dxf>
      <font>
        <color rgb="FF9C5700"/>
      </font>
      <fill>
        <patternFill>
          <bgColor rgb="FFFFEB9C"/>
        </patternFill>
      </fill>
    </dxf>
    <dxf>
      <font>
        <color auto="1"/>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auto="1"/>
      </font>
      <fill>
        <patternFill>
          <bgColor rgb="FFC6EFCE"/>
        </patternFill>
      </fill>
    </dxf>
    <dxf>
      <font>
        <color auto="1"/>
      </font>
      <fill>
        <patternFill>
          <bgColor rgb="FFC6EFCE"/>
        </patternFill>
      </fill>
    </dxf>
    <dxf>
      <font>
        <color rgb="FF006100"/>
      </font>
      <fill>
        <patternFill>
          <bgColor rgb="FFC6EFCE"/>
        </patternFill>
      </fill>
    </dxf>
    <dxf>
      <font>
        <color rgb="FF006100"/>
      </font>
      <fill>
        <patternFill>
          <bgColor rgb="FFC6EFCE"/>
        </patternFill>
      </fill>
    </dxf>
    <dxf>
      <font>
        <color auto="1"/>
      </font>
      <fill>
        <patternFill>
          <bgColor rgb="FFC6EFCE"/>
        </patternFill>
      </fill>
    </dxf>
    <dxf>
      <font>
        <color rgb="FF006100"/>
      </font>
      <fill>
        <patternFill>
          <bgColor rgb="FFC6EFCE"/>
        </patternFill>
      </fill>
    </dxf>
    <dxf>
      <font>
        <color auto="1"/>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9C0006"/>
      </font>
      <fill>
        <patternFill>
          <bgColor rgb="FFFFC7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006100"/>
      </font>
      <fill>
        <patternFill>
          <bgColor rgb="FFC6EFCE"/>
        </patternFill>
      </fill>
    </dxf>
    <dxf>
      <font>
        <color rgb="FF9C5700"/>
      </font>
      <fill>
        <patternFill>
          <bgColor rgb="FFFFEB9C"/>
        </patternFill>
      </fill>
    </dxf>
    <dxf>
      <font>
        <color rgb="FF9C5700"/>
      </font>
      <fill>
        <patternFill>
          <bgColor rgb="FFFFEB9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54"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theme" Target="theme/theme1.xml"/><Relationship Id="rId58"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4</xdr:col>
      <xdr:colOff>133350</xdr:colOff>
      <xdr:row>33</xdr:row>
      <xdr:rowOff>364434</xdr:rowOff>
    </xdr:from>
    <xdr:to>
      <xdr:col>4</xdr:col>
      <xdr:colOff>142875</xdr:colOff>
      <xdr:row>33</xdr:row>
      <xdr:rowOff>364434</xdr:rowOff>
    </xdr:to>
    <xdr:sp macro="" textlink="">
      <xdr:nvSpPr>
        <xdr:cNvPr id="2" name="Freeform 6">
          <a:extLst>
            <a:ext uri="{FF2B5EF4-FFF2-40B4-BE49-F238E27FC236}">
              <a16:creationId xmlns:a16="http://schemas.microsoft.com/office/drawing/2014/main" id="{002AC14F-7003-49C5-A782-3FD0C7E6DC5E}"/>
            </a:ext>
          </a:extLst>
        </xdr:cNvPr>
        <xdr:cNvSpPr>
          <a:spLocks/>
        </xdr:cNvSpPr>
      </xdr:nvSpPr>
      <xdr:spPr bwMode="auto">
        <a:xfrm>
          <a:off x="3743325" y="9451284"/>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twoCellAnchor>
    <xdr:from>
      <xdr:col>4</xdr:col>
      <xdr:colOff>133350</xdr:colOff>
      <xdr:row>33</xdr:row>
      <xdr:rowOff>364434</xdr:rowOff>
    </xdr:from>
    <xdr:to>
      <xdr:col>4</xdr:col>
      <xdr:colOff>142875</xdr:colOff>
      <xdr:row>33</xdr:row>
      <xdr:rowOff>364434</xdr:rowOff>
    </xdr:to>
    <xdr:sp macro="" textlink="">
      <xdr:nvSpPr>
        <xdr:cNvPr id="3" name="Freeform 284">
          <a:extLst>
            <a:ext uri="{FF2B5EF4-FFF2-40B4-BE49-F238E27FC236}">
              <a16:creationId xmlns:a16="http://schemas.microsoft.com/office/drawing/2014/main" id="{814B56D2-2407-4FAF-9A8C-6AD209530465}"/>
            </a:ext>
          </a:extLst>
        </xdr:cNvPr>
        <xdr:cNvSpPr>
          <a:spLocks/>
        </xdr:cNvSpPr>
      </xdr:nvSpPr>
      <xdr:spPr bwMode="auto">
        <a:xfrm>
          <a:off x="3743325" y="9451284"/>
          <a:ext cx="9525" cy="0"/>
        </a:xfrm>
        <a:custGeom>
          <a:avLst/>
          <a:gdLst>
            <a:gd name="T0" fmla="*/ 2147483646 w 86"/>
            <a:gd name="T1" fmla="*/ 0 h 33"/>
            <a:gd name="T2" fmla="*/ 2147483646 w 86"/>
            <a:gd name="T3" fmla="*/ 0 h 33"/>
            <a:gd name="T4" fmla="*/ 0 w 86"/>
            <a:gd name="T5" fmla="*/ 0 h 33"/>
            <a:gd name="T6" fmla="*/ 2147483646 w 86"/>
            <a:gd name="T7" fmla="*/ 0 h 33"/>
            <a:gd name="T8" fmla="*/ 0 60000 65536"/>
            <a:gd name="T9" fmla="*/ 0 60000 65536"/>
            <a:gd name="T10" fmla="*/ 0 60000 65536"/>
            <a:gd name="T11" fmla="*/ 0 60000 65536"/>
            <a:gd name="T12" fmla="*/ 0 w 86"/>
            <a:gd name="T13" fmla="*/ 0 h 33"/>
            <a:gd name="T14" fmla="*/ 86 w 86"/>
            <a:gd name="T15" fmla="*/ 0 h 33"/>
          </a:gdLst>
          <a:ahLst/>
          <a:cxnLst>
            <a:cxn ang="T8">
              <a:pos x="T0" y="T1"/>
            </a:cxn>
            <a:cxn ang="T9">
              <a:pos x="T2" y="T3"/>
            </a:cxn>
            <a:cxn ang="T10">
              <a:pos x="T4" y="T5"/>
            </a:cxn>
            <a:cxn ang="T11">
              <a:pos x="T6" y="T7"/>
            </a:cxn>
          </a:cxnLst>
          <a:rect l="T12" t="T13" r="T14" b="T15"/>
          <a:pathLst>
            <a:path w="86" h="33">
              <a:moveTo>
                <a:pt x="38" y="30"/>
              </a:moveTo>
              <a:lnTo>
                <a:pt x="86" y="33"/>
              </a:lnTo>
              <a:lnTo>
                <a:pt x="0" y="0"/>
              </a:lnTo>
              <a:lnTo>
                <a:pt x="38" y="30"/>
              </a:lnTo>
              <a:close/>
            </a:path>
          </a:pathLst>
        </a:custGeom>
        <a:solidFill>
          <a:srgbClr val="000000"/>
        </a:solidFill>
        <a:ln>
          <a:noFill/>
        </a:ln>
        <a:extLst>
          <a:ext uri="{91240B29-F687-4F45-9708-019B960494DF}">
            <a14:hiddenLine xmlns:a14="http://schemas.microsoft.com/office/drawing/2010/main" w="9525">
              <a:solidFill>
                <a:srgbClr val="000000"/>
              </a:solidFill>
              <a:round/>
              <a:headEnd/>
              <a:tailEnd/>
            </a14:hiddenLine>
          </a:ext>
        </a:extLst>
      </xdr:spPr>
    </xdr:sp>
    <xdr:clientData/>
  </xdr:twoCellAnchor>
</xdr:wsDr>
</file>

<file path=xl/theme/theme1.xml><?xml version="1.0" encoding="utf-8"?>
<a:theme xmlns:a="http://schemas.openxmlformats.org/drawingml/2006/main" name="Office dizains">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2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49.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8"/>
  </sheetPr>
  <dimension ref="A2:C35"/>
  <sheetViews>
    <sheetView workbookViewId="0">
      <selection activeCell="E35" sqref="E35"/>
    </sheetView>
  </sheetViews>
  <sheetFormatPr defaultRowHeight="11.25"/>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c r="C2" s="2" t="s">
        <v>0</v>
      </c>
    </row>
    <row r="3" spans="1:3">
      <c r="A3" s="2"/>
      <c r="B3" s="3"/>
      <c r="C3" s="3"/>
    </row>
    <row r="4" spans="1:3">
      <c r="B4" s="223" t="s">
        <v>1</v>
      </c>
      <c r="C4" s="223"/>
    </row>
    <row r="5" spans="1:3">
      <c r="A5" s="2"/>
      <c r="B5" s="2"/>
      <c r="C5" s="2"/>
    </row>
    <row r="6" spans="1:3">
      <c r="C6" s="4" t="s">
        <v>2</v>
      </c>
    </row>
    <row r="8" spans="1:3">
      <c r="B8" s="224" t="s">
        <v>3</v>
      </c>
      <c r="C8" s="224"/>
    </row>
    <row r="11" spans="1:3">
      <c r="B11" s="2" t="s">
        <v>4</v>
      </c>
    </row>
    <row r="12" spans="1:3">
      <c r="B12" s="68" t="s">
        <v>64</v>
      </c>
    </row>
    <row r="13" spans="1:3">
      <c r="A13" s="4" t="s">
        <v>5</v>
      </c>
      <c r="B13" s="228" t="s">
        <v>215</v>
      </c>
      <c r="C13" s="228"/>
    </row>
    <row r="14" spans="1:3">
      <c r="A14" s="4" t="s">
        <v>6</v>
      </c>
      <c r="B14" s="229" t="s">
        <v>216</v>
      </c>
      <c r="C14" s="229"/>
    </row>
    <row r="15" spans="1:3">
      <c r="A15" s="4" t="s">
        <v>7</v>
      </c>
      <c r="B15" s="229" t="s">
        <v>364</v>
      </c>
      <c r="C15" s="229"/>
    </row>
    <row r="16" spans="1:3">
      <c r="A16" s="4" t="s">
        <v>8</v>
      </c>
      <c r="B16" s="230" t="s">
        <v>368</v>
      </c>
      <c r="C16" s="230"/>
    </row>
    <row r="17" spans="1:3" ht="12" thickBot="1"/>
    <row r="18" spans="1:3">
      <c r="A18" s="5" t="s">
        <v>9</v>
      </c>
      <c r="B18" s="6" t="s">
        <v>10</v>
      </c>
      <c r="C18" s="7" t="s">
        <v>11</v>
      </c>
    </row>
    <row r="19" spans="1:3">
      <c r="A19" s="64">
        <v>1</v>
      </c>
      <c r="B19" s="9" t="s">
        <v>217</v>
      </c>
      <c r="C19" s="10">
        <f>'Kops a+c+n'!E53</f>
        <v>0</v>
      </c>
    </row>
    <row r="20" spans="1:3">
      <c r="A20" s="164"/>
      <c r="B20" s="163"/>
      <c r="C20" s="13"/>
    </row>
    <row r="21" spans="1:3">
      <c r="A21" s="165"/>
      <c r="B21" s="9"/>
      <c r="C21" s="13"/>
    </row>
    <row r="22" spans="1:3">
      <c r="A22" s="8"/>
      <c r="B22" s="9"/>
      <c r="C22" s="13"/>
    </row>
    <row r="23" spans="1:3">
      <c r="A23" s="8"/>
      <c r="B23" s="9"/>
      <c r="C23" s="13"/>
    </row>
    <row r="24" spans="1:3" ht="12" thickBot="1">
      <c r="A24" s="53"/>
      <c r="B24" s="54"/>
      <c r="C24" s="55"/>
    </row>
    <row r="25" spans="1:3" ht="12" thickBot="1">
      <c r="A25" s="14"/>
      <c r="B25" s="15" t="s">
        <v>12</v>
      </c>
      <c r="C25" s="16">
        <f>SUM(C19:C24)</f>
        <v>0</v>
      </c>
    </row>
    <row r="26" spans="1:3" ht="12" thickBot="1">
      <c r="B26" s="17"/>
      <c r="C26" s="18"/>
    </row>
    <row r="27" spans="1:3" ht="12" thickBot="1">
      <c r="A27" s="225" t="s">
        <v>13</v>
      </c>
      <c r="B27" s="226"/>
      <c r="C27" s="19">
        <f>ROUND(C25*21%,2)</f>
        <v>0</v>
      </c>
    </row>
    <row r="30" spans="1:3">
      <c r="A30" s="1" t="s">
        <v>14</v>
      </c>
      <c r="B30" s="227"/>
      <c r="C30" s="227"/>
    </row>
    <row r="31" spans="1:3">
      <c r="B31" s="222" t="s">
        <v>15</v>
      </c>
      <c r="C31" s="222"/>
    </row>
    <row r="33" spans="1:3">
      <c r="A33" s="1" t="s">
        <v>16</v>
      </c>
      <c r="B33" s="93"/>
      <c r="C33" s="20"/>
    </row>
    <row r="34" spans="1:3">
      <c r="A34" s="20"/>
      <c r="B34" s="20"/>
      <c r="C34" s="20"/>
    </row>
    <row r="35" spans="1:3">
      <c r="A35" s="1" t="s">
        <v>369</v>
      </c>
    </row>
  </sheetData>
  <mergeCells count="9">
    <mergeCell ref="B31:C31"/>
    <mergeCell ref="B4:C4"/>
    <mergeCell ref="B8:C8"/>
    <mergeCell ref="A27:B27"/>
    <mergeCell ref="B30:C30"/>
    <mergeCell ref="B13:C13"/>
    <mergeCell ref="B14:C14"/>
    <mergeCell ref="B15:C15"/>
    <mergeCell ref="B16:C16"/>
  </mergeCells>
  <conditionalFormatting sqref="A35">
    <cfRule type="cellIs" dxfId="364" priority="1" operator="equal">
      <formula>"Tāme sastādīta 20__. gada __. _________"</formula>
    </cfRule>
  </conditionalFormatting>
  <conditionalFormatting sqref="A19:B19">
    <cfRule type="cellIs" dxfId="363" priority="5" operator="equal">
      <formula>0</formula>
    </cfRule>
  </conditionalFormatting>
  <conditionalFormatting sqref="B13:B16">
    <cfRule type="cellIs" dxfId="362" priority="6" operator="equal">
      <formula>0</formula>
    </cfRule>
  </conditionalFormatting>
  <conditionalFormatting sqref="B33">
    <cfRule type="cellIs" dxfId="361" priority="2" operator="equal">
      <formula>0</formula>
    </cfRule>
  </conditionalFormatting>
  <conditionalFormatting sqref="B30:C30">
    <cfRule type="cellIs" dxfId="360" priority="3" operator="equal">
      <formula>0</formula>
    </cfRule>
  </conditionalFormatting>
  <conditionalFormatting sqref="C19 C25 C27">
    <cfRule type="cellIs" dxfId="359" priority="4" operator="equal">
      <formula>0</formula>
    </cfRule>
  </conditionalFormatting>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8">
    <tabColor rgb="FFC00000"/>
  </sheetPr>
  <dimension ref="A1:P37"/>
  <sheetViews>
    <sheetView topLeftCell="A11" workbookViewId="0">
      <selection activeCell="O25" sqref="O25"/>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'1a+c+n'!D1</f>
        <v>1</v>
      </c>
      <c r="E1" s="26"/>
      <c r="F1" s="26"/>
      <c r="G1" s="26"/>
      <c r="H1" s="26"/>
      <c r="I1" s="26"/>
      <c r="J1" s="26"/>
      <c r="N1" s="30"/>
      <c r="O1" s="31"/>
      <c r="P1" s="32"/>
    </row>
    <row r="2" spans="1:16">
      <c r="A2" s="33"/>
      <c r="B2" s="33"/>
      <c r="C2" s="308" t="str">
        <f>'1a+c+n'!C2:I2</f>
        <v>Būvlaukuma sagatavošana</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P25</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128" t="s">
        <v>61</v>
      </c>
    </row>
    <row r="14" spans="1:16" ht="22.5">
      <c r="A14" s="63">
        <f>IF(P14=0,0,IF(COUNTBLANK(P14)=1,0,COUNTA($P$14:P14)))</f>
        <v>0</v>
      </c>
      <c r="B14" s="27" t="str">
        <f>IF($C$4="Attiecināmās izmaksas",IF('1a+c+n'!$Q14="A",'1a+c+n'!B14,0))</f>
        <v>03-00000</v>
      </c>
      <c r="C14" s="78" t="str">
        <f>IF($C$4="Attiecināmās izmaksas",IF('1a+c+n'!$Q14="A",'1a+c+n'!C14,0))</f>
        <v>Būvlaukuma nožogošana ar pagaidu nožogojumu, t.sk. Vārti, noma</v>
      </c>
      <c r="D14" s="27" t="str">
        <f>IF($C$4="Attiecināmās izmaksas",IF('1a+c+n'!$Q14="A",'1a+c+n'!D14,0))</f>
        <v>tm</v>
      </c>
      <c r="E14" s="57"/>
      <c r="F14" s="79"/>
      <c r="G14" s="27">
        <f>IF($C$4="Attiecināmās izmaksas",IF('1a+c+n'!$Q14="A",'1a+c+n'!G14,0))</f>
        <v>0</v>
      </c>
      <c r="H14" s="27">
        <f>IF($C$4="Attiecināmās izmaksas",IF('1a+c+n'!$Q14="A",'1a+c+n'!H14,0))</f>
        <v>0</v>
      </c>
      <c r="I14" s="27"/>
      <c r="J14" s="27"/>
      <c r="K14" s="57">
        <f>IF($C$4="Attiecināmās izmaksas",IF('1a+c+n'!$Q14="A",'1a+c+n'!K14,0))</f>
        <v>0</v>
      </c>
      <c r="L14" s="79">
        <f>IF($C$4="Attiecināmās izmaksas",IF('1a+c+n'!$Q14="A",'1a+c+n'!L14,0))</f>
        <v>0</v>
      </c>
      <c r="M14" s="27">
        <f>IF($C$4="Attiecināmās izmaksas",IF('1a+c+n'!$Q14="A",'1a+c+n'!M14,0))</f>
        <v>0</v>
      </c>
      <c r="N14" s="27">
        <f>IF($C$4="Attiecināmās izmaksas",IF('1a+c+n'!$Q14="A",'1a+c+n'!N14,0))</f>
        <v>0</v>
      </c>
      <c r="O14" s="27">
        <f>IF($C$4="Attiecināmās izmaksas",IF('1a+c+n'!$Q14="A",'1a+c+n'!O14,0))</f>
        <v>0</v>
      </c>
      <c r="P14" s="57">
        <f>IF($C$4="Attiecināmās izmaksas",IF('1a+c+n'!$Q14="A",'1a+c+n'!P14,0))</f>
        <v>0</v>
      </c>
    </row>
    <row r="15" spans="1:16" ht="22.5">
      <c r="A15" s="64">
        <f>IF(P15=0,0,IF(COUNTBLANK(P15)=1,0,COUNTA($P$14:P15)))</f>
        <v>0</v>
      </c>
      <c r="B15" s="28" t="str">
        <f>IF($C$4="Attiecināmās izmaksas",IF('1a+c+n'!$Q15="A",'1a+c+n'!B15,0))</f>
        <v>03-00000</v>
      </c>
      <c r="C15" s="80" t="str">
        <f>IF($C$4="Attiecināmās izmaksas",IF('1a+c+n'!$Q15="A",'1a+c+n'!C15,0))</f>
        <v>Brīdinājuma zīmju uzstādīšana</v>
      </c>
      <c r="D15" s="28" t="str">
        <f>IF($C$4="Attiecināmās izmaksas",IF('1a+c+n'!$Q15="A",'1a+c+n'!D15,0))</f>
        <v>kompl</v>
      </c>
      <c r="E15" s="59"/>
      <c r="F15" s="81"/>
      <c r="G15" s="28"/>
      <c r="H15" s="28">
        <f>IF($C$4="Attiecināmās izmaksas",IF('1a+c+n'!$Q15="A",'1a+c+n'!H15,0))</f>
        <v>0</v>
      </c>
      <c r="I15" s="28"/>
      <c r="J15" s="28"/>
      <c r="K15" s="59">
        <f>IF($C$4="Attiecināmās izmaksas",IF('1a+c+n'!$Q15="A",'1a+c+n'!K15,0))</f>
        <v>0</v>
      </c>
      <c r="L15" s="81">
        <f>IF($C$4="Attiecināmās izmaksas",IF('1a+c+n'!$Q15="A",'1a+c+n'!L15,0))</f>
        <v>0</v>
      </c>
      <c r="M15" s="28">
        <f>IF($C$4="Attiecināmās izmaksas",IF('1a+c+n'!$Q15="A",'1a+c+n'!M15,0))</f>
        <v>0</v>
      </c>
      <c r="N15" s="28">
        <f>IF($C$4="Attiecināmās izmaksas",IF('1a+c+n'!$Q15="A",'1a+c+n'!N15,0))</f>
        <v>0</v>
      </c>
      <c r="O15" s="28">
        <f>IF($C$4="Attiecināmās izmaksas",IF('1a+c+n'!$Q15="A",'1a+c+n'!O15,0))</f>
        <v>0</v>
      </c>
      <c r="P15" s="59">
        <f>IF($C$4="Attiecināmās izmaksas",IF('1a+c+n'!$Q15="A",'1a+c+n'!P15,0))</f>
        <v>0</v>
      </c>
    </row>
    <row r="16" spans="1:16" ht="22.5">
      <c r="A16" s="64">
        <f>IF(P16=0,0,IF(COUNTBLANK(P16)=1,0,COUNTA($P$14:P16)))</f>
        <v>0</v>
      </c>
      <c r="B16" s="28" t="str">
        <f>IF($C$4="Attiecināmās izmaksas",IF('1a+c+n'!$Q16="A",'1a+c+n'!B16,0))</f>
        <v>03-00000</v>
      </c>
      <c r="C16" s="80" t="str">
        <f>IF($C$4="Attiecināmās izmaksas",IF('1a+c+n'!$Q16="A",'1a+c+n'!C16,0))</f>
        <v>Strādnieku sadzīves vagoniņš un instrumentu noliktava 10,00 m2</v>
      </c>
      <c r="D16" s="28" t="str">
        <f>IF($C$4="Attiecināmās izmaksas",IF('1a+c+n'!$Q16="A",'1a+c+n'!D16,0))</f>
        <v>gab</v>
      </c>
      <c r="E16" s="59"/>
      <c r="F16" s="81"/>
      <c r="G16" s="28"/>
      <c r="H16" s="28">
        <f>IF($C$4="Attiecināmās izmaksas",IF('1a+c+n'!$Q16="A",'1a+c+n'!H16,0))</f>
        <v>0</v>
      </c>
      <c r="I16" s="28"/>
      <c r="J16" s="28"/>
      <c r="K16" s="59">
        <f>IF($C$4="Attiecināmās izmaksas",IF('1a+c+n'!$Q16="A",'1a+c+n'!K16,0))</f>
        <v>0</v>
      </c>
      <c r="L16" s="81">
        <f>IF($C$4="Attiecināmās izmaksas",IF('1a+c+n'!$Q16="A",'1a+c+n'!L16,0))</f>
        <v>0</v>
      </c>
      <c r="M16" s="28">
        <f>IF($C$4="Attiecināmās izmaksas",IF('1a+c+n'!$Q16="A",'1a+c+n'!M16,0))</f>
        <v>0</v>
      </c>
      <c r="N16" s="28">
        <f>IF($C$4="Attiecināmās izmaksas",IF('1a+c+n'!$Q16="A",'1a+c+n'!N16,0))</f>
        <v>0</v>
      </c>
      <c r="O16" s="28">
        <f>IF($C$4="Attiecināmās izmaksas",IF('1a+c+n'!$Q16="A",'1a+c+n'!O16,0))</f>
        <v>0</v>
      </c>
      <c r="P16" s="59">
        <f>IF($C$4="Attiecināmās izmaksas",IF('1a+c+n'!$Q16="A",'1a+c+n'!P16,0))</f>
        <v>0</v>
      </c>
    </row>
    <row r="17" spans="1:16" ht="22.5">
      <c r="A17" s="64">
        <f>IF(P17=0,0,IF(COUNTBLANK(P17)=1,0,COUNTA($P$14:P17)))</f>
        <v>0</v>
      </c>
      <c r="B17" s="28" t="str">
        <f>IF($C$4="Attiecināmās izmaksas",IF('1a+c+n'!$Q17="A",'1a+c+n'!B17,0))</f>
        <v>03-00000</v>
      </c>
      <c r="C17" s="80" t="str">
        <f>IF($C$4="Attiecināmās izmaksas",IF('1a+c+n'!$Q17="A",'1a+c+n'!C17,0))</f>
        <v>BIO tualete</v>
      </c>
      <c r="D17" s="28" t="str">
        <f>IF($C$4="Attiecināmās izmaksas",IF('1a+c+n'!$Q17="A",'1a+c+n'!D17,0))</f>
        <v>gab</v>
      </c>
      <c r="E17" s="59"/>
      <c r="F17" s="81"/>
      <c r="G17" s="28"/>
      <c r="H17" s="28">
        <f>IF($C$4="Attiecināmās izmaksas",IF('1a+c+n'!$Q17="A",'1a+c+n'!H17,0))</f>
        <v>0</v>
      </c>
      <c r="I17" s="28"/>
      <c r="J17" s="28"/>
      <c r="K17" s="59">
        <f>IF($C$4="Attiecināmās izmaksas",IF('1a+c+n'!$Q17="A",'1a+c+n'!K17,0))</f>
        <v>0</v>
      </c>
      <c r="L17" s="81">
        <f>IF($C$4="Attiecināmās izmaksas",IF('1a+c+n'!$Q17="A",'1a+c+n'!L17,0))</f>
        <v>0</v>
      </c>
      <c r="M17" s="28">
        <f>IF($C$4="Attiecināmās izmaksas",IF('1a+c+n'!$Q17="A",'1a+c+n'!M17,0))</f>
        <v>0</v>
      </c>
      <c r="N17" s="28">
        <f>IF($C$4="Attiecināmās izmaksas",IF('1a+c+n'!$Q17="A",'1a+c+n'!N17,0))</f>
        <v>0</v>
      </c>
      <c r="O17" s="28">
        <f>IF($C$4="Attiecināmās izmaksas",IF('1a+c+n'!$Q17="A",'1a+c+n'!O17,0))</f>
        <v>0</v>
      </c>
      <c r="P17" s="59">
        <f>IF($C$4="Attiecināmās izmaksas",IF('1a+c+n'!$Q17="A",'1a+c+n'!P17,0))</f>
        <v>0</v>
      </c>
    </row>
    <row r="18" spans="1:16" ht="22.5">
      <c r="A18" s="64">
        <f>IF(P18=0,0,IF(COUNTBLANK(P18)=1,0,COUNTA($P$14:P18)))</f>
        <v>0</v>
      </c>
      <c r="B18" s="28" t="str">
        <f>IF($C$4="Attiecināmās izmaksas",IF('1a+c+n'!$Q18="A",'1a+c+n'!B18,0))</f>
        <v>03-00000</v>
      </c>
      <c r="C18" s="80" t="str">
        <f>IF($C$4="Attiecināmās izmaksas",IF('1a+c+n'!$Q18="A",'1a+c+n'!C18,0))</f>
        <v>Būvlaukuma ugunsdzēsības komplekts (ugunsdzēsības stends, ugunsdzēsības aparāti)</v>
      </c>
      <c r="D18" s="28" t="str">
        <f>IF($C$4="Attiecināmās izmaksas",IF('1a+c+n'!$Q18="A",'1a+c+n'!D18,0))</f>
        <v>kompl</v>
      </c>
      <c r="E18" s="59"/>
      <c r="F18" s="81"/>
      <c r="G18" s="28"/>
      <c r="H18" s="28">
        <f>IF($C$4="Attiecināmās izmaksas",IF('1a+c+n'!$Q18="A",'1a+c+n'!H18,0))</f>
        <v>0</v>
      </c>
      <c r="I18" s="28"/>
      <c r="J18" s="28"/>
      <c r="K18" s="59">
        <f>IF($C$4="Attiecināmās izmaksas",IF('1a+c+n'!$Q18="A",'1a+c+n'!K18,0))</f>
        <v>0</v>
      </c>
      <c r="L18" s="81">
        <f>IF($C$4="Attiecināmās izmaksas",IF('1a+c+n'!$Q18="A",'1a+c+n'!L18,0))</f>
        <v>0</v>
      </c>
      <c r="M18" s="28">
        <f>IF($C$4="Attiecināmās izmaksas",IF('1a+c+n'!$Q18="A",'1a+c+n'!M18,0))</f>
        <v>0</v>
      </c>
      <c r="N18" s="28">
        <f>IF($C$4="Attiecināmās izmaksas",IF('1a+c+n'!$Q18="A",'1a+c+n'!N18,0))</f>
        <v>0</v>
      </c>
      <c r="O18" s="28">
        <f>IF($C$4="Attiecināmās izmaksas",IF('1a+c+n'!$Q18="A",'1a+c+n'!O18,0))</f>
        <v>0</v>
      </c>
      <c r="P18" s="59">
        <f>IF($C$4="Attiecināmās izmaksas",IF('1a+c+n'!$Q18="A",'1a+c+n'!P18,0))</f>
        <v>0</v>
      </c>
    </row>
    <row r="19" spans="1:16" ht="22.5">
      <c r="A19" s="64">
        <f>IF(P19=0,0,IF(COUNTBLANK(P19)=1,0,COUNTA($P$14:P19)))</f>
        <v>0</v>
      </c>
      <c r="B19" s="28" t="str">
        <f>IF($C$4="Attiecināmās izmaksas",IF('1a+c+n'!$Q19="A",'1a+c+n'!B19,0))</f>
        <v>03-00000</v>
      </c>
      <c r="C19" s="80" t="str">
        <f>IF($C$4="Attiecināmās izmaksas",IF('1a+c+n'!$Q19="A",'1a+c+n'!C19,0))</f>
        <v>Būvgružu konteinera noma, t.sk. Novietošana un aizvešana</v>
      </c>
      <c r="D19" s="28" t="str">
        <f>IF($C$4="Attiecināmās izmaksas",IF('1a+c+n'!$Q19="A",'1a+c+n'!D19,0))</f>
        <v>mēneši</v>
      </c>
      <c r="E19" s="59"/>
      <c r="F19" s="81"/>
      <c r="G19" s="28"/>
      <c r="H19" s="28">
        <f>IF($C$4="Attiecināmās izmaksas",IF('1a+c+n'!$Q19="A",'1a+c+n'!H19,0))</f>
        <v>0</v>
      </c>
      <c r="I19" s="28"/>
      <c r="J19" s="28"/>
      <c r="K19" s="59">
        <f>IF($C$4="Attiecināmās izmaksas",IF('1a+c+n'!$Q19="A",'1a+c+n'!K19,0))</f>
        <v>0</v>
      </c>
      <c r="L19" s="81">
        <f>IF($C$4="Attiecināmās izmaksas",IF('1a+c+n'!$Q19="A",'1a+c+n'!L19,0))</f>
        <v>0</v>
      </c>
      <c r="M19" s="28">
        <f>IF($C$4="Attiecināmās izmaksas",IF('1a+c+n'!$Q19="A",'1a+c+n'!M19,0))</f>
        <v>0</v>
      </c>
      <c r="N19" s="28">
        <f>IF($C$4="Attiecināmās izmaksas",IF('1a+c+n'!$Q19="A",'1a+c+n'!N19,0))</f>
        <v>0</v>
      </c>
      <c r="O19" s="28">
        <f>IF($C$4="Attiecināmās izmaksas",IF('1a+c+n'!$Q19="A",'1a+c+n'!O19,0))</f>
        <v>0</v>
      </c>
      <c r="P19" s="59">
        <f>IF($C$4="Attiecināmās izmaksas",IF('1a+c+n'!$Q19="A",'1a+c+n'!P19,0))</f>
        <v>0</v>
      </c>
    </row>
    <row r="20" spans="1:16" ht="22.5">
      <c r="A20" s="64">
        <f>IF(P20=0,0,IF(COUNTBLANK(P20)=1,0,COUNTA($P$14:P20)))</f>
        <v>0</v>
      </c>
      <c r="B20" s="28" t="str">
        <f>IF($C$4="Attiecināmās izmaksas",IF('1a+c+n'!$Q20="A",'1a+c+n'!B20,0))</f>
        <v>03-00000</v>
      </c>
      <c r="C20" s="80" t="str">
        <f>IF($C$4="Attiecināmās izmaksas",IF('1a+c+n'!$Q20="A",'1a+c+n'!C20,0))</f>
        <v>Sastatņu montāža, t.sk. norobežošana ar celtniecības tīklu, demontāža, noma</v>
      </c>
      <c r="D20" s="28" t="str">
        <f>IF($C$4="Attiecināmās izmaksas",IF('1a+c+n'!$Q20="A",'1a+c+n'!D20,0))</f>
        <v>m2</v>
      </c>
      <c r="E20" s="59"/>
      <c r="F20" s="81"/>
      <c r="G20" s="28"/>
      <c r="H20" s="28">
        <f>IF($C$4="Attiecināmās izmaksas",IF('1a+c+n'!$Q20="A",'1a+c+n'!H20,0))</f>
        <v>0</v>
      </c>
      <c r="I20" s="28"/>
      <c r="J20" s="28"/>
      <c r="K20" s="59">
        <f>IF($C$4="Attiecināmās izmaksas",IF('1a+c+n'!$Q20="A",'1a+c+n'!K20,0))</f>
        <v>0</v>
      </c>
      <c r="L20" s="81">
        <f>IF($C$4="Attiecināmās izmaksas",IF('1a+c+n'!$Q20="A",'1a+c+n'!L20,0))</f>
        <v>0</v>
      </c>
      <c r="M20" s="28">
        <f>IF($C$4="Attiecināmās izmaksas",IF('1a+c+n'!$Q20="A",'1a+c+n'!M20,0))</f>
        <v>0</v>
      </c>
      <c r="N20" s="28">
        <f>IF($C$4="Attiecināmās izmaksas",IF('1a+c+n'!$Q20="A",'1a+c+n'!N20,0))</f>
        <v>0</v>
      </c>
      <c r="O20" s="28">
        <f>IF($C$4="Attiecināmās izmaksas",IF('1a+c+n'!$Q20="A",'1a+c+n'!O20,0))</f>
        <v>0</v>
      </c>
      <c r="P20" s="59">
        <f>IF($C$4="Attiecināmās izmaksas",IF('1a+c+n'!$Q20="A",'1a+c+n'!P20,0))</f>
        <v>0</v>
      </c>
    </row>
    <row r="21" spans="1:16" ht="22.5">
      <c r="A21" s="64">
        <f>IF(P21=0,0,IF(COUNTBLANK(P21)=1,0,COUNTA($P$14:P21)))</f>
        <v>0</v>
      </c>
      <c r="B21" s="28" t="str">
        <f>IF($C$4="Attiecināmās izmaksas",IF('1a+c+n'!$Q21="A",'1a+c+n'!B21,0))</f>
        <v>03-00000</v>
      </c>
      <c r="C21" s="80" t="str">
        <f>IF($C$4="Attiecināmās izmaksas",IF('1a+c+n'!$Q21="A",'1a+c+n'!C21,0))</f>
        <v>Ieejas mezglu koka nojumju izveidošana</v>
      </c>
      <c r="D21" s="28" t="str">
        <f>IF($C$4="Attiecināmās izmaksas",IF('1a+c+n'!$Q21="A",'1a+c+n'!D21,0))</f>
        <v>gab</v>
      </c>
      <c r="E21" s="59"/>
      <c r="F21" s="81"/>
      <c r="G21" s="28"/>
      <c r="H21" s="28">
        <f>IF($C$4="Attiecināmās izmaksas",IF('1a+c+n'!$Q21="A",'1a+c+n'!H21,0))</f>
        <v>0</v>
      </c>
      <c r="I21" s="28"/>
      <c r="J21" s="28"/>
      <c r="K21" s="59">
        <f>IF($C$4="Attiecināmās izmaksas",IF('1a+c+n'!$Q21="A",'1a+c+n'!K21,0))</f>
        <v>0</v>
      </c>
      <c r="L21" s="81">
        <f>IF($C$4="Attiecināmās izmaksas",IF('1a+c+n'!$Q21="A",'1a+c+n'!L21,0))</f>
        <v>0</v>
      </c>
      <c r="M21" s="28">
        <f>IF($C$4="Attiecināmās izmaksas",IF('1a+c+n'!$Q21="A",'1a+c+n'!M21,0))</f>
        <v>0</v>
      </c>
      <c r="N21" s="28">
        <f>IF($C$4="Attiecināmās izmaksas",IF('1a+c+n'!$Q21="A",'1a+c+n'!N21,0))</f>
        <v>0</v>
      </c>
      <c r="O21" s="28">
        <f>IF($C$4="Attiecināmās izmaksas",IF('1a+c+n'!$Q21="A",'1a+c+n'!O21,0))</f>
        <v>0</v>
      </c>
      <c r="P21" s="59">
        <f>IF($C$4="Attiecināmās izmaksas",IF('1a+c+n'!$Q21="A",'1a+c+n'!P21,0))</f>
        <v>0</v>
      </c>
    </row>
    <row r="22" spans="1:16" ht="22.5">
      <c r="A22" s="64">
        <f>IF(P22=0,0,IF(COUNTBLANK(P22)=1,0,COUNTA($P$14:P22)))</f>
        <v>0</v>
      </c>
      <c r="B22" s="28" t="str">
        <f>IF($C$4="Attiecināmās izmaksas",IF('1a+c+n'!$Q22="A",'1a+c+n'!B22,0))</f>
        <v>03-00000</v>
      </c>
      <c r="C22" s="80" t="str">
        <f>IF($C$4="Attiecināmās izmaksas",IF('1a+c+n'!$Q22="A",'1a+c+n'!C22,0))</f>
        <v>Elektrības pieslēgums ar skaitītāju uz būvniecības laiku</v>
      </c>
      <c r="D22" s="28" t="str">
        <f>IF($C$4="Attiecināmās izmaksas",IF('1a+c+n'!$Q22="A",'1a+c+n'!D22,0))</f>
        <v>gab</v>
      </c>
      <c r="E22" s="59"/>
      <c r="F22" s="81"/>
      <c r="G22" s="28"/>
      <c r="H22" s="28">
        <f>IF($C$4="Attiecināmās izmaksas",IF('1a+c+n'!$Q22="A",'1a+c+n'!H22,0))</f>
        <v>0</v>
      </c>
      <c r="I22" s="28"/>
      <c r="J22" s="28"/>
      <c r="K22" s="59">
        <f>IF($C$4="Attiecināmās izmaksas",IF('1a+c+n'!$Q22="A",'1a+c+n'!K22,0))</f>
        <v>0</v>
      </c>
      <c r="L22" s="81">
        <f>IF($C$4="Attiecināmās izmaksas",IF('1a+c+n'!$Q22="A",'1a+c+n'!L22,0))</f>
        <v>0</v>
      </c>
      <c r="M22" s="28">
        <f>IF($C$4="Attiecināmās izmaksas",IF('1a+c+n'!$Q22="A",'1a+c+n'!M22,0))</f>
        <v>0</v>
      </c>
      <c r="N22" s="28">
        <f>IF($C$4="Attiecināmās izmaksas",IF('1a+c+n'!$Q22="A",'1a+c+n'!N22,0))</f>
        <v>0</v>
      </c>
      <c r="O22" s="28">
        <f>IF($C$4="Attiecināmās izmaksas",IF('1a+c+n'!$Q22="A",'1a+c+n'!O22,0))</f>
        <v>0</v>
      </c>
      <c r="P22" s="59">
        <f>IF($C$4="Attiecināmās izmaksas",IF('1a+c+n'!$Q22="A",'1a+c+n'!P22,0))</f>
        <v>0</v>
      </c>
    </row>
    <row r="23" spans="1:16" ht="22.5">
      <c r="A23" s="64">
        <f>IF(P23=0,0,IF(COUNTBLANK(P23)=1,0,COUNTA($P$14:P23)))</f>
        <v>0</v>
      </c>
      <c r="B23" s="28" t="str">
        <f>IF($C$4="Attiecināmās izmaksas",IF('1a+c+n'!$Q23="A",'1a+c+n'!B23,0))</f>
        <v>03-00000</v>
      </c>
      <c r="C23" s="80" t="str">
        <f>IF($C$4="Attiecināmās izmaksas",IF('1a+c+n'!$Q23="A",'1a+c+n'!C23,0))</f>
        <v>Ūdens pieslēgums ar skaitītāju uz būvniecības laiku</v>
      </c>
      <c r="D23" s="28" t="str">
        <f>IF($C$4="Attiecināmās izmaksas",IF('1a+c+n'!$Q23="A",'1a+c+n'!D23,0))</f>
        <v>gab</v>
      </c>
      <c r="E23" s="59"/>
      <c r="F23" s="81"/>
      <c r="G23" s="28"/>
      <c r="H23" s="28">
        <f>IF($C$4="Attiecināmās izmaksas",IF('1a+c+n'!$Q23="A",'1a+c+n'!H23,0))</f>
        <v>0</v>
      </c>
      <c r="I23" s="28"/>
      <c r="J23" s="28"/>
      <c r="K23" s="59">
        <f>IF($C$4="Attiecināmās izmaksas",IF('1a+c+n'!$Q23="A",'1a+c+n'!K23,0))</f>
        <v>0</v>
      </c>
      <c r="L23" s="81">
        <f>IF($C$4="Attiecināmās izmaksas",IF('1a+c+n'!$Q23="A",'1a+c+n'!L23,0))</f>
        <v>0</v>
      </c>
      <c r="M23" s="28">
        <f>IF($C$4="Attiecināmās izmaksas",IF('1a+c+n'!$Q23="A",'1a+c+n'!M23,0))</f>
        <v>0</v>
      </c>
      <c r="N23" s="28">
        <f>IF($C$4="Attiecināmās izmaksas",IF('1a+c+n'!$Q23="A",'1a+c+n'!N23,0))</f>
        <v>0</v>
      </c>
      <c r="O23" s="28">
        <f>IF($C$4="Attiecināmās izmaksas",IF('1a+c+n'!$Q23="A",'1a+c+n'!O23,0))</f>
        <v>0</v>
      </c>
      <c r="P23" s="59">
        <f>IF($C$4="Attiecināmās izmaksas",IF('1a+c+n'!$Q23="A",'1a+c+n'!P23,0))</f>
        <v>0</v>
      </c>
    </row>
    <row r="24" spans="1:16" ht="22.5">
      <c r="A24" s="64">
        <f>IF(P24=0,0,IF(COUNTBLANK(P24)=1,0,COUNTA($P$14:P24)))</f>
        <v>0</v>
      </c>
      <c r="B24" s="28" t="str">
        <f>IF($C$4="Attiecināmās izmaksas",IF('1a+c+n'!$Q24="A",'1a+c+n'!B24,0))</f>
        <v>03-00000</v>
      </c>
      <c r="C24" s="80" t="str">
        <f>IF($C$4="Attiecināmās izmaksas",IF('1a+c+n'!$Q24="A",'1a+c+n'!C24,0))</f>
        <v>Būvtāfeles izveide un uzstādīšana</v>
      </c>
      <c r="D24" s="28" t="str">
        <f>IF($C$4="Attiecināmās izmaksas",IF('1a+c+n'!$Q24="A",'1a+c+n'!D24,0))</f>
        <v>gab</v>
      </c>
      <c r="E24" s="59"/>
      <c r="F24" s="81"/>
      <c r="G24" s="28"/>
      <c r="H24" s="28">
        <f>IF($C$4="Attiecināmās izmaksas",IF('1a+c+n'!$Q24="A",'1a+c+n'!H24,0))</f>
        <v>0</v>
      </c>
      <c r="I24" s="28"/>
      <c r="J24" s="28"/>
      <c r="K24" s="59">
        <f>IF($C$4="Attiecināmās izmaksas",IF('1a+c+n'!$Q24="A",'1a+c+n'!K24,0))</f>
        <v>0</v>
      </c>
      <c r="L24" s="81">
        <f>IF($C$4="Attiecināmās izmaksas",IF('1a+c+n'!$Q24="A",'1a+c+n'!L24,0))</f>
        <v>0</v>
      </c>
      <c r="M24" s="28">
        <f>IF($C$4="Attiecināmās izmaksas",IF('1a+c+n'!$Q24="A",'1a+c+n'!M24,0))</f>
        <v>0</v>
      </c>
      <c r="N24" s="28">
        <f>IF($C$4="Attiecināmās izmaksas",IF('1a+c+n'!$Q24="A",'1a+c+n'!N24,0))</f>
        <v>0</v>
      </c>
      <c r="O24" s="28">
        <f>IF($C$4="Attiecināmās izmaksas",IF('1a+c+n'!$Q24="A",'1a+c+n'!O24,0))</f>
        <v>0</v>
      </c>
      <c r="P24" s="59">
        <f>IF($C$4="Attiecināmās izmaksas",IF('1a+c+n'!$Q24="A",'1a+c+n'!P24,0))</f>
        <v>0</v>
      </c>
    </row>
    <row r="25" spans="1:16" ht="12" customHeight="1" thickBot="1">
      <c r="A25" s="293" t="s">
        <v>63</v>
      </c>
      <c r="B25" s="294"/>
      <c r="C25" s="294"/>
      <c r="D25" s="294"/>
      <c r="E25" s="294"/>
      <c r="F25" s="294"/>
      <c r="G25" s="294"/>
      <c r="H25" s="294"/>
      <c r="I25" s="294"/>
      <c r="J25" s="294"/>
      <c r="K25" s="295"/>
      <c r="L25" s="74">
        <f>SUM(L14:L24)</f>
        <v>0</v>
      </c>
      <c r="M25" s="75">
        <f>SUM(M14:M24)</f>
        <v>0</v>
      </c>
      <c r="N25" s="75">
        <f>SUM(N14:N24)</f>
        <v>0</v>
      </c>
      <c r="O25" s="75">
        <f>SUM(O14:O24)</f>
        <v>0</v>
      </c>
      <c r="P25" s="76">
        <f>SUM(P14:P24)</f>
        <v>0</v>
      </c>
    </row>
    <row r="26" spans="1:16">
      <c r="A26" s="20"/>
      <c r="B26" s="20"/>
      <c r="C26" s="20"/>
      <c r="D26" s="20"/>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 t="s">
        <v>14</v>
      </c>
      <c r="B28" s="20"/>
      <c r="C28" s="296">
        <f>'Kops n'!C35:H35</f>
        <v>0</v>
      </c>
      <c r="D28" s="296"/>
      <c r="E28" s="296"/>
      <c r="F28" s="296"/>
      <c r="G28" s="296"/>
      <c r="H28" s="296"/>
      <c r="I28" s="20"/>
      <c r="J28" s="20"/>
      <c r="K28" s="20"/>
      <c r="L28" s="20"/>
      <c r="M28" s="20"/>
      <c r="N28" s="20"/>
      <c r="O28" s="20"/>
      <c r="P28" s="20"/>
    </row>
    <row r="29" spans="1:16">
      <c r="A29" s="20"/>
      <c r="B29" s="20"/>
      <c r="C29" s="222" t="s">
        <v>15</v>
      </c>
      <c r="D29" s="222"/>
      <c r="E29" s="222"/>
      <c r="F29" s="222"/>
      <c r="G29" s="222"/>
      <c r="H29" s="222"/>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240" t="str">
        <f>'Kops n'!A38:D38</f>
        <v>Tāme sastādīta 2023. gada __. _____</v>
      </c>
      <c r="B31" s="241"/>
      <c r="C31" s="241"/>
      <c r="D31" s="241"/>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41</v>
      </c>
      <c r="B33" s="20"/>
      <c r="C33" s="296">
        <f>'Kops n'!C40:H40</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103" t="s">
        <v>16</v>
      </c>
      <c r="B36" s="52"/>
      <c r="C36" s="115">
        <f>'Kops n'!C43</f>
        <v>0</v>
      </c>
      <c r="D36" s="52"/>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sheetData>
  <mergeCells count="23">
    <mergeCell ref="N9:O9"/>
    <mergeCell ref="D5:L5"/>
    <mergeCell ref="D6:L6"/>
    <mergeCell ref="D7:L7"/>
    <mergeCell ref="D8:L8"/>
    <mergeCell ref="C2:I2"/>
    <mergeCell ref="C3:I3"/>
    <mergeCell ref="C4:I4"/>
    <mergeCell ref="A9:F9"/>
    <mergeCell ref="J9:M9"/>
    <mergeCell ref="A31:D31"/>
    <mergeCell ref="C33:H33"/>
    <mergeCell ref="C34:H34"/>
    <mergeCell ref="C28:H28"/>
    <mergeCell ref="C29:H29"/>
    <mergeCell ref="F12:K12"/>
    <mergeCell ref="L12:P12"/>
    <mergeCell ref="A25:K25"/>
    <mergeCell ref="A12:A13"/>
    <mergeCell ref="B12:B13"/>
    <mergeCell ref="C12:C13"/>
    <mergeCell ref="D12:D13"/>
    <mergeCell ref="E12:E13"/>
  </mergeCells>
  <conditionalFormatting sqref="A25:K25">
    <cfRule type="containsText" dxfId="301" priority="2" operator="containsText" text="Tiešās izmaksas kopā, t. sk. darba devēja sociālais nodoklis __.__% ">
      <formula>NOT(ISERROR(SEARCH("Tiešās izmaksas kopā, t. sk. darba devēja sociālais nodoklis __.__% ",A25)))</formula>
    </cfRule>
  </conditionalFormatting>
  <conditionalFormatting sqref="D1 C2:I2">
    <cfRule type="cellIs" dxfId="300" priority="3" operator="equal">
      <formula>0</formula>
    </cfRule>
  </conditionalFormatting>
  <conditionalFormatting sqref="D5:L8 A14:P24 L25:P25 C28:H28 C33:H33 C36">
    <cfRule type="cellIs" dxfId="299" priority="1" operator="equal">
      <formula>0</formula>
    </cfRule>
  </conditionalFormatting>
  <pageMargins left="0.7" right="0.7" top="0.75" bottom="0.75" header="0.3" footer="0.3"/>
  <pageSetup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tabColor rgb="FFC00000"/>
  </sheetPr>
  <dimension ref="A1:P37"/>
  <sheetViews>
    <sheetView topLeftCell="A11" workbookViewId="0">
      <selection activeCell="A25" sqref="A25:XFD101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'1a+c+n'!D1</f>
        <v>1</v>
      </c>
      <c r="E1" s="26"/>
      <c r="F1" s="26"/>
      <c r="G1" s="26"/>
      <c r="H1" s="26"/>
      <c r="I1" s="26"/>
      <c r="J1" s="26"/>
      <c r="N1" s="30"/>
      <c r="O1" s="31"/>
      <c r="P1" s="32"/>
    </row>
    <row r="2" spans="1:16">
      <c r="A2" s="33"/>
      <c r="B2" s="33"/>
      <c r="C2" s="308" t="str">
        <f>'1a+c+n'!C2:I2</f>
        <v>Būvlaukuma sagatavošana</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P25</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izmaksas",IF('1a+c+n'!$Q14="C",'1a+c+n'!B14,0))</f>
        <v>0</v>
      </c>
      <c r="C14" s="78">
        <f>IF($C$4="citu pasākumu izmaksas",IF('1a+c+n'!$Q14="C",'1a+c+n'!C14,0))</f>
        <v>0</v>
      </c>
      <c r="D14" s="27">
        <f>IF($C$4="citu pasākumu izmaksas",IF('1a+c+n'!$Q14="C",'1a+c+n'!D14,0))</f>
        <v>0</v>
      </c>
      <c r="E14" s="57"/>
      <c r="F14" s="79"/>
      <c r="G14" s="27">
        <f>IF($C$4="citu pasākumu izmaksas",IF('1a+c+n'!$Q14="C",'1a+c+n'!G14,0))</f>
        <v>0</v>
      </c>
      <c r="H14" s="27">
        <f>IF($C$4="citu pasākumu izmaksas",IF('1a+c+n'!$Q14="C",'1a+c+n'!H14,0))</f>
        <v>0</v>
      </c>
      <c r="I14" s="27"/>
      <c r="J14" s="27"/>
      <c r="K14" s="57">
        <f>IF($C$4="citu pasākumu izmaksas",IF('1a+c+n'!$Q14="C",'1a+c+n'!K14,0))</f>
        <v>0</v>
      </c>
      <c r="L14" s="108">
        <f>IF($C$4="citu pasākumu izmaksas",IF('1a+c+n'!$Q14="C",'1a+c+n'!L14,0))</f>
        <v>0</v>
      </c>
      <c r="M14" s="27">
        <f>IF($C$4="citu pasākumu izmaksas",IF('1a+c+n'!$Q14="C",'1a+c+n'!M14,0))</f>
        <v>0</v>
      </c>
      <c r="N14" s="27">
        <f>IF($C$4="citu pasākumu izmaksas",IF('1a+c+n'!$Q14="C",'1a+c+n'!N14,0))</f>
        <v>0</v>
      </c>
      <c r="O14" s="27">
        <f>IF($C$4="citu pasākumu izmaksas",IF('1a+c+n'!$Q14="C",'1a+c+n'!O14,0))</f>
        <v>0</v>
      </c>
      <c r="P14" s="57">
        <f>IF($C$4="citu pasākumu izmaksas",IF('1a+c+n'!$Q14="C",'1a+c+n'!P14,0))</f>
        <v>0</v>
      </c>
    </row>
    <row r="15" spans="1:16">
      <c r="A15" s="64">
        <f>IF(P15=0,0,IF(COUNTBLANK(P15)=1,0,COUNTA($P$14:P15)))</f>
        <v>0</v>
      </c>
      <c r="B15" s="28">
        <f>IF($C$4="citu pasākumu izmaksas",IF('1a+c+n'!$Q15="C",'1a+c+n'!B15,0))</f>
        <v>0</v>
      </c>
      <c r="C15" s="80">
        <f>IF($C$4="citu pasākumu izmaksas",IF('1a+c+n'!$Q15="C",'1a+c+n'!C15,0))</f>
        <v>0</v>
      </c>
      <c r="D15" s="28">
        <f>IF($C$4="citu pasākumu izmaksas",IF('1a+c+n'!$Q15="C",'1a+c+n'!D15,0))</f>
        <v>0</v>
      </c>
      <c r="E15" s="59"/>
      <c r="F15" s="81"/>
      <c r="G15" s="28"/>
      <c r="H15" s="28">
        <f>IF($C$4="citu pasākumu izmaksas",IF('1a+c+n'!$Q15="C",'1a+c+n'!H15,0))</f>
        <v>0</v>
      </c>
      <c r="I15" s="28"/>
      <c r="J15" s="28"/>
      <c r="K15" s="59">
        <f>IF($C$4="citu pasākumu izmaksas",IF('1a+c+n'!$Q15="C",'1a+c+n'!K15,0))</f>
        <v>0</v>
      </c>
      <c r="L15" s="109">
        <f>IF($C$4="citu pasākumu izmaksas",IF('1a+c+n'!$Q15="C",'1a+c+n'!L15,0))</f>
        <v>0</v>
      </c>
      <c r="M15" s="28">
        <f>IF($C$4="citu pasākumu izmaksas",IF('1a+c+n'!$Q15="C",'1a+c+n'!M15,0))</f>
        <v>0</v>
      </c>
      <c r="N15" s="28">
        <f>IF($C$4="citu pasākumu izmaksas",IF('1a+c+n'!$Q15="C",'1a+c+n'!N15,0))</f>
        <v>0</v>
      </c>
      <c r="O15" s="28">
        <f>IF($C$4="citu pasākumu izmaksas",IF('1a+c+n'!$Q15="C",'1a+c+n'!O15,0))</f>
        <v>0</v>
      </c>
      <c r="P15" s="59">
        <f>IF($C$4="citu pasākumu izmaksas",IF('1a+c+n'!$Q15="C",'1a+c+n'!P15,0))</f>
        <v>0</v>
      </c>
    </row>
    <row r="16" spans="1:16">
      <c r="A16" s="64">
        <f>IF(P16=0,0,IF(COUNTBLANK(P16)=1,0,COUNTA($P$14:P16)))</f>
        <v>0</v>
      </c>
      <c r="B16" s="28">
        <f>IF($C$4="citu pasākumu izmaksas",IF('1a+c+n'!$Q16="C",'1a+c+n'!B16,0))</f>
        <v>0</v>
      </c>
      <c r="C16" s="80">
        <f>IF($C$4="citu pasākumu izmaksas",IF('1a+c+n'!$Q16="C",'1a+c+n'!C16,0))</f>
        <v>0</v>
      </c>
      <c r="D16" s="28">
        <f>IF($C$4="citu pasākumu izmaksas",IF('1a+c+n'!$Q16="C",'1a+c+n'!D16,0))</f>
        <v>0</v>
      </c>
      <c r="E16" s="59"/>
      <c r="F16" s="81"/>
      <c r="G16" s="28"/>
      <c r="H16" s="28">
        <f>IF($C$4="citu pasākumu izmaksas",IF('1a+c+n'!$Q16="C",'1a+c+n'!H16,0))</f>
        <v>0</v>
      </c>
      <c r="I16" s="28"/>
      <c r="J16" s="28"/>
      <c r="K16" s="59">
        <f>IF($C$4="citu pasākumu izmaksas",IF('1a+c+n'!$Q16="C",'1a+c+n'!K16,0))</f>
        <v>0</v>
      </c>
      <c r="L16" s="109">
        <f>IF($C$4="citu pasākumu izmaksas",IF('1a+c+n'!$Q16="C",'1a+c+n'!L16,0))</f>
        <v>0</v>
      </c>
      <c r="M16" s="28">
        <f>IF($C$4="citu pasākumu izmaksas",IF('1a+c+n'!$Q16="C",'1a+c+n'!M16,0))</f>
        <v>0</v>
      </c>
      <c r="N16" s="28">
        <f>IF($C$4="citu pasākumu izmaksas",IF('1a+c+n'!$Q16="C",'1a+c+n'!N16,0))</f>
        <v>0</v>
      </c>
      <c r="O16" s="28">
        <f>IF($C$4="citu pasākumu izmaksas",IF('1a+c+n'!$Q16="C",'1a+c+n'!O16,0))</f>
        <v>0</v>
      </c>
      <c r="P16" s="59">
        <f>IF($C$4="citu pasākumu izmaksas",IF('1a+c+n'!$Q16="C",'1a+c+n'!P16,0))</f>
        <v>0</v>
      </c>
    </row>
    <row r="17" spans="1:16">
      <c r="A17" s="64">
        <f>IF(P17=0,0,IF(COUNTBLANK(P17)=1,0,COUNTA($P$14:P17)))</f>
        <v>0</v>
      </c>
      <c r="B17" s="28">
        <f>IF($C$4="citu pasākumu izmaksas",IF('1a+c+n'!$Q17="C",'1a+c+n'!B17,0))</f>
        <v>0</v>
      </c>
      <c r="C17" s="80">
        <f>IF($C$4="citu pasākumu izmaksas",IF('1a+c+n'!$Q17="C",'1a+c+n'!C17,0))</f>
        <v>0</v>
      </c>
      <c r="D17" s="28">
        <f>IF($C$4="citu pasākumu izmaksas",IF('1a+c+n'!$Q17="C",'1a+c+n'!D17,0))</f>
        <v>0</v>
      </c>
      <c r="E17" s="59"/>
      <c r="F17" s="81"/>
      <c r="G17" s="28"/>
      <c r="H17" s="28">
        <f>IF($C$4="citu pasākumu izmaksas",IF('1a+c+n'!$Q17="C",'1a+c+n'!H17,0))</f>
        <v>0</v>
      </c>
      <c r="I17" s="28"/>
      <c r="J17" s="28"/>
      <c r="K17" s="59">
        <f>IF($C$4="citu pasākumu izmaksas",IF('1a+c+n'!$Q17="C",'1a+c+n'!K17,0))</f>
        <v>0</v>
      </c>
      <c r="L17" s="109">
        <f>IF($C$4="citu pasākumu izmaksas",IF('1a+c+n'!$Q17="C",'1a+c+n'!L17,0))</f>
        <v>0</v>
      </c>
      <c r="M17" s="28">
        <f>IF($C$4="citu pasākumu izmaksas",IF('1a+c+n'!$Q17="C",'1a+c+n'!M17,0))</f>
        <v>0</v>
      </c>
      <c r="N17" s="28">
        <f>IF($C$4="citu pasākumu izmaksas",IF('1a+c+n'!$Q17="C",'1a+c+n'!N17,0))</f>
        <v>0</v>
      </c>
      <c r="O17" s="28">
        <f>IF($C$4="citu pasākumu izmaksas",IF('1a+c+n'!$Q17="C",'1a+c+n'!O17,0))</f>
        <v>0</v>
      </c>
      <c r="P17" s="59">
        <f>IF($C$4="citu pasākumu izmaksas",IF('1a+c+n'!$Q17="C",'1a+c+n'!P17,0))</f>
        <v>0</v>
      </c>
    </row>
    <row r="18" spans="1:16">
      <c r="A18" s="64">
        <f>IF(P18=0,0,IF(COUNTBLANK(P18)=1,0,COUNTA($P$14:P18)))</f>
        <v>0</v>
      </c>
      <c r="B18" s="28">
        <f>IF($C$4="citu pasākumu izmaksas",IF('1a+c+n'!$Q18="C",'1a+c+n'!B18,0))</f>
        <v>0</v>
      </c>
      <c r="C18" s="80">
        <f>IF($C$4="citu pasākumu izmaksas",IF('1a+c+n'!$Q18="C",'1a+c+n'!C18,0))</f>
        <v>0</v>
      </c>
      <c r="D18" s="28">
        <f>IF($C$4="citu pasākumu izmaksas",IF('1a+c+n'!$Q18="C",'1a+c+n'!D18,0))</f>
        <v>0</v>
      </c>
      <c r="E18" s="59"/>
      <c r="F18" s="81"/>
      <c r="G18" s="28"/>
      <c r="H18" s="28">
        <f>IF($C$4="citu pasākumu izmaksas",IF('1a+c+n'!$Q18="C",'1a+c+n'!H18,0))</f>
        <v>0</v>
      </c>
      <c r="I18" s="28"/>
      <c r="J18" s="28"/>
      <c r="K18" s="59">
        <f>IF($C$4="citu pasākumu izmaksas",IF('1a+c+n'!$Q18="C",'1a+c+n'!K18,0))</f>
        <v>0</v>
      </c>
      <c r="L18" s="109">
        <f>IF($C$4="citu pasākumu izmaksas",IF('1a+c+n'!$Q18="C",'1a+c+n'!L18,0))</f>
        <v>0</v>
      </c>
      <c r="M18" s="28">
        <f>IF($C$4="citu pasākumu izmaksas",IF('1a+c+n'!$Q18="C",'1a+c+n'!M18,0))</f>
        <v>0</v>
      </c>
      <c r="N18" s="28">
        <f>IF($C$4="citu pasākumu izmaksas",IF('1a+c+n'!$Q18="C",'1a+c+n'!N18,0))</f>
        <v>0</v>
      </c>
      <c r="O18" s="28">
        <f>IF($C$4="citu pasākumu izmaksas",IF('1a+c+n'!$Q18="C",'1a+c+n'!O18,0))</f>
        <v>0</v>
      </c>
      <c r="P18" s="59">
        <f>IF($C$4="citu pasākumu izmaksas",IF('1a+c+n'!$Q18="C",'1a+c+n'!P18,0))</f>
        <v>0</v>
      </c>
    </row>
    <row r="19" spans="1:16">
      <c r="A19" s="64">
        <f>IF(P19=0,0,IF(COUNTBLANK(P19)=1,0,COUNTA($P$14:P19)))</f>
        <v>0</v>
      </c>
      <c r="B19" s="28">
        <f>IF($C$4="citu pasākumu izmaksas",IF('1a+c+n'!$Q19="C",'1a+c+n'!B19,0))</f>
        <v>0</v>
      </c>
      <c r="C19" s="80">
        <f>IF($C$4="citu pasākumu izmaksas",IF('1a+c+n'!$Q19="C",'1a+c+n'!C19,0))</f>
        <v>0</v>
      </c>
      <c r="D19" s="28">
        <f>IF($C$4="citu pasākumu izmaksas",IF('1a+c+n'!$Q19="C",'1a+c+n'!D19,0))</f>
        <v>0</v>
      </c>
      <c r="E19" s="59"/>
      <c r="F19" s="81"/>
      <c r="G19" s="28"/>
      <c r="H19" s="28">
        <f>IF($C$4="citu pasākumu izmaksas",IF('1a+c+n'!$Q19="C",'1a+c+n'!H19,0))</f>
        <v>0</v>
      </c>
      <c r="I19" s="28"/>
      <c r="J19" s="28"/>
      <c r="K19" s="59">
        <f>IF($C$4="citu pasākumu izmaksas",IF('1a+c+n'!$Q19="C",'1a+c+n'!K19,0))</f>
        <v>0</v>
      </c>
      <c r="L19" s="109">
        <f>IF($C$4="citu pasākumu izmaksas",IF('1a+c+n'!$Q19="C",'1a+c+n'!L19,0))</f>
        <v>0</v>
      </c>
      <c r="M19" s="28">
        <f>IF($C$4="citu pasākumu izmaksas",IF('1a+c+n'!$Q19="C",'1a+c+n'!M19,0))</f>
        <v>0</v>
      </c>
      <c r="N19" s="28">
        <f>IF($C$4="citu pasākumu izmaksas",IF('1a+c+n'!$Q19="C",'1a+c+n'!N19,0))</f>
        <v>0</v>
      </c>
      <c r="O19" s="28">
        <f>IF($C$4="citu pasākumu izmaksas",IF('1a+c+n'!$Q19="C",'1a+c+n'!O19,0))</f>
        <v>0</v>
      </c>
      <c r="P19" s="59">
        <f>IF($C$4="citu pasākumu izmaksas",IF('1a+c+n'!$Q19="C",'1a+c+n'!P19,0))</f>
        <v>0</v>
      </c>
    </row>
    <row r="20" spans="1:16">
      <c r="A20" s="64">
        <f>IF(P20=0,0,IF(COUNTBLANK(P20)=1,0,COUNTA($P$14:P20)))</f>
        <v>0</v>
      </c>
      <c r="B20" s="28">
        <f>IF($C$4="citu pasākumu izmaksas",IF('1a+c+n'!$Q20="C",'1a+c+n'!B20,0))</f>
        <v>0</v>
      </c>
      <c r="C20" s="80">
        <f>IF($C$4="citu pasākumu izmaksas",IF('1a+c+n'!$Q20="C",'1a+c+n'!C20,0))</f>
        <v>0</v>
      </c>
      <c r="D20" s="28">
        <f>IF($C$4="citu pasākumu izmaksas",IF('1a+c+n'!$Q20="C",'1a+c+n'!D20,0))</f>
        <v>0</v>
      </c>
      <c r="E20" s="59"/>
      <c r="F20" s="81"/>
      <c r="G20" s="28"/>
      <c r="H20" s="28">
        <f>IF($C$4="citu pasākumu izmaksas",IF('1a+c+n'!$Q20="C",'1a+c+n'!H20,0))</f>
        <v>0</v>
      </c>
      <c r="I20" s="28"/>
      <c r="J20" s="28"/>
      <c r="K20" s="59">
        <f>IF($C$4="citu pasākumu izmaksas",IF('1a+c+n'!$Q20="C",'1a+c+n'!K20,0))</f>
        <v>0</v>
      </c>
      <c r="L20" s="109">
        <f>IF($C$4="citu pasākumu izmaksas",IF('1a+c+n'!$Q20="C",'1a+c+n'!L20,0))</f>
        <v>0</v>
      </c>
      <c r="M20" s="28">
        <f>IF($C$4="citu pasākumu izmaksas",IF('1a+c+n'!$Q20="C",'1a+c+n'!M20,0))</f>
        <v>0</v>
      </c>
      <c r="N20" s="28">
        <f>IF($C$4="citu pasākumu izmaksas",IF('1a+c+n'!$Q20="C",'1a+c+n'!N20,0))</f>
        <v>0</v>
      </c>
      <c r="O20" s="28">
        <f>IF($C$4="citu pasākumu izmaksas",IF('1a+c+n'!$Q20="C",'1a+c+n'!O20,0))</f>
        <v>0</v>
      </c>
      <c r="P20" s="59">
        <f>IF($C$4="citu pasākumu izmaksas",IF('1a+c+n'!$Q20="C",'1a+c+n'!P20,0))</f>
        <v>0</v>
      </c>
    </row>
    <row r="21" spans="1:16">
      <c r="A21" s="64">
        <f>IF(P21=0,0,IF(COUNTBLANK(P21)=1,0,COUNTA($P$14:P21)))</f>
        <v>0</v>
      </c>
      <c r="B21" s="28">
        <f>IF($C$4="citu pasākumu izmaksas",IF('1a+c+n'!$Q21="C",'1a+c+n'!B21,0))</f>
        <v>0</v>
      </c>
      <c r="C21" s="80">
        <f>IF($C$4="citu pasākumu izmaksas",IF('1a+c+n'!$Q21="C",'1a+c+n'!C21,0))</f>
        <v>0</v>
      </c>
      <c r="D21" s="28">
        <f>IF($C$4="citu pasākumu izmaksas",IF('1a+c+n'!$Q21="C",'1a+c+n'!D21,0))</f>
        <v>0</v>
      </c>
      <c r="E21" s="59"/>
      <c r="F21" s="81"/>
      <c r="G21" s="28"/>
      <c r="H21" s="28">
        <f>IF($C$4="citu pasākumu izmaksas",IF('1a+c+n'!$Q21="C",'1a+c+n'!H21,0))</f>
        <v>0</v>
      </c>
      <c r="I21" s="28"/>
      <c r="J21" s="28"/>
      <c r="K21" s="59">
        <f>IF($C$4="citu pasākumu izmaksas",IF('1a+c+n'!$Q21="C",'1a+c+n'!K21,0))</f>
        <v>0</v>
      </c>
      <c r="L21" s="109">
        <f>IF($C$4="citu pasākumu izmaksas",IF('1a+c+n'!$Q21="C",'1a+c+n'!L21,0))</f>
        <v>0</v>
      </c>
      <c r="M21" s="28">
        <f>IF($C$4="citu pasākumu izmaksas",IF('1a+c+n'!$Q21="C",'1a+c+n'!M21,0))</f>
        <v>0</v>
      </c>
      <c r="N21" s="28">
        <f>IF($C$4="citu pasākumu izmaksas",IF('1a+c+n'!$Q21="C",'1a+c+n'!N21,0))</f>
        <v>0</v>
      </c>
      <c r="O21" s="28">
        <f>IF($C$4="citu pasākumu izmaksas",IF('1a+c+n'!$Q21="C",'1a+c+n'!O21,0))</f>
        <v>0</v>
      </c>
      <c r="P21" s="59">
        <f>IF($C$4="citu pasākumu izmaksas",IF('1a+c+n'!$Q21="C",'1a+c+n'!P21,0))</f>
        <v>0</v>
      </c>
    </row>
    <row r="22" spans="1:16">
      <c r="A22" s="64">
        <f>IF(P22=0,0,IF(COUNTBLANK(P22)=1,0,COUNTA($P$14:P22)))</f>
        <v>0</v>
      </c>
      <c r="B22" s="28">
        <f>IF($C$4="citu pasākumu izmaksas",IF('1a+c+n'!$Q22="C",'1a+c+n'!B22,0))</f>
        <v>0</v>
      </c>
      <c r="C22" s="80">
        <f>IF($C$4="citu pasākumu izmaksas",IF('1a+c+n'!$Q22="C",'1a+c+n'!C22,0))</f>
        <v>0</v>
      </c>
      <c r="D22" s="28">
        <f>IF($C$4="citu pasākumu izmaksas",IF('1a+c+n'!$Q22="C",'1a+c+n'!D22,0))</f>
        <v>0</v>
      </c>
      <c r="E22" s="59"/>
      <c r="F22" s="81"/>
      <c r="G22" s="28"/>
      <c r="H22" s="28">
        <f>IF($C$4="citu pasākumu izmaksas",IF('1a+c+n'!$Q22="C",'1a+c+n'!H22,0))</f>
        <v>0</v>
      </c>
      <c r="I22" s="28"/>
      <c r="J22" s="28"/>
      <c r="K22" s="59">
        <f>IF($C$4="citu pasākumu izmaksas",IF('1a+c+n'!$Q22="C",'1a+c+n'!K22,0))</f>
        <v>0</v>
      </c>
      <c r="L22" s="109">
        <f>IF($C$4="citu pasākumu izmaksas",IF('1a+c+n'!$Q22="C",'1a+c+n'!L22,0))</f>
        <v>0</v>
      </c>
      <c r="M22" s="28">
        <f>IF($C$4="citu pasākumu izmaksas",IF('1a+c+n'!$Q22="C",'1a+c+n'!M22,0))</f>
        <v>0</v>
      </c>
      <c r="N22" s="28">
        <f>IF($C$4="citu pasākumu izmaksas",IF('1a+c+n'!$Q22="C",'1a+c+n'!N22,0))</f>
        <v>0</v>
      </c>
      <c r="O22" s="28">
        <f>IF($C$4="citu pasākumu izmaksas",IF('1a+c+n'!$Q22="C",'1a+c+n'!O22,0))</f>
        <v>0</v>
      </c>
      <c r="P22" s="59">
        <f>IF($C$4="citu pasākumu izmaksas",IF('1a+c+n'!$Q22="C",'1a+c+n'!P22,0))</f>
        <v>0</v>
      </c>
    </row>
    <row r="23" spans="1:16">
      <c r="A23" s="64">
        <f>IF(P23=0,0,IF(COUNTBLANK(P23)=1,0,COUNTA($P$14:P23)))</f>
        <v>0</v>
      </c>
      <c r="B23" s="28">
        <f>IF($C$4="citu pasākumu izmaksas",IF('1a+c+n'!$Q23="C",'1a+c+n'!B23,0))</f>
        <v>0</v>
      </c>
      <c r="C23" s="80">
        <f>IF($C$4="citu pasākumu izmaksas",IF('1a+c+n'!$Q23="C",'1a+c+n'!C23,0))</f>
        <v>0</v>
      </c>
      <c r="D23" s="28">
        <f>IF($C$4="citu pasākumu izmaksas",IF('1a+c+n'!$Q23="C",'1a+c+n'!D23,0))</f>
        <v>0</v>
      </c>
      <c r="E23" s="59"/>
      <c r="F23" s="81"/>
      <c r="G23" s="28"/>
      <c r="H23" s="28">
        <f>IF($C$4="citu pasākumu izmaksas",IF('1a+c+n'!$Q23="C",'1a+c+n'!H23,0))</f>
        <v>0</v>
      </c>
      <c r="I23" s="28"/>
      <c r="J23" s="28"/>
      <c r="K23" s="59">
        <f>IF($C$4="citu pasākumu izmaksas",IF('1a+c+n'!$Q23="C",'1a+c+n'!K23,0))</f>
        <v>0</v>
      </c>
      <c r="L23" s="109">
        <f>IF($C$4="citu pasākumu izmaksas",IF('1a+c+n'!$Q23="C",'1a+c+n'!L23,0))</f>
        <v>0</v>
      </c>
      <c r="M23" s="28">
        <f>IF($C$4="citu pasākumu izmaksas",IF('1a+c+n'!$Q23="C",'1a+c+n'!M23,0))</f>
        <v>0</v>
      </c>
      <c r="N23" s="28">
        <f>IF($C$4="citu pasākumu izmaksas",IF('1a+c+n'!$Q23="C",'1a+c+n'!N23,0))</f>
        <v>0</v>
      </c>
      <c r="O23" s="28">
        <f>IF($C$4="citu pasākumu izmaksas",IF('1a+c+n'!$Q23="C",'1a+c+n'!O23,0))</f>
        <v>0</v>
      </c>
      <c r="P23" s="59">
        <f>IF($C$4="citu pasākumu izmaksas",IF('1a+c+n'!$Q23="C",'1a+c+n'!P23,0))</f>
        <v>0</v>
      </c>
    </row>
    <row r="24" spans="1:16" ht="12" thickBot="1">
      <c r="A24" s="64">
        <f>IF(P24=0,0,IF(COUNTBLANK(P24)=1,0,COUNTA($P$14:P24)))</f>
        <v>0</v>
      </c>
      <c r="B24" s="28">
        <f>IF($C$4="citu pasākumu izmaksas",IF('1a+c+n'!$Q24="C",'1a+c+n'!B24,0))</f>
        <v>0</v>
      </c>
      <c r="C24" s="80">
        <f>IF($C$4="citu pasākumu izmaksas",IF('1a+c+n'!$Q24="C",'1a+c+n'!C24,0))</f>
        <v>0</v>
      </c>
      <c r="D24" s="28">
        <f>IF($C$4="citu pasākumu izmaksas",IF('1a+c+n'!$Q24="C",'1a+c+n'!D24,0))</f>
        <v>0</v>
      </c>
      <c r="E24" s="59"/>
      <c r="F24" s="81"/>
      <c r="G24" s="28"/>
      <c r="H24" s="28">
        <f>IF($C$4="citu pasākumu izmaksas",IF('1a+c+n'!$Q24="C",'1a+c+n'!H24,0))</f>
        <v>0</v>
      </c>
      <c r="I24" s="28"/>
      <c r="J24" s="28"/>
      <c r="K24" s="59">
        <f>IF($C$4="citu pasākumu izmaksas",IF('1a+c+n'!$Q24="C",'1a+c+n'!K24,0))</f>
        <v>0</v>
      </c>
      <c r="L24" s="109">
        <f>IF($C$4="citu pasākumu izmaksas",IF('1a+c+n'!$Q24="C",'1a+c+n'!L24,0))</f>
        <v>0</v>
      </c>
      <c r="M24" s="28">
        <f>IF($C$4="citu pasākumu izmaksas",IF('1a+c+n'!$Q24="C",'1a+c+n'!M24,0))</f>
        <v>0</v>
      </c>
      <c r="N24" s="28">
        <f>IF($C$4="citu pasākumu izmaksas",IF('1a+c+n'!$Q24="C",'1a+c+n'!N24,0))</f>
        <v>0</v>
      </c>
      <c r="O24" s="28">
        <f>IF($C$4="citu pasākumu izmaksas",IF('1a+c+n'!$Q24="C",'1a+c+n'!O24,0))</f>
        <v>0</v>
      </c>
      <c r="P24" s="59">
        <f>IF($C$4="citu pasākumu izmaksas",IF('1a+c+n'!$Q24="C",'1a+c+n'!P24,0))</f>
        <v>0</v>
      </c>
    </row>
    <row r="25" spans="1:16" ht="12" customHeight="1" thickBot="1">
      <c r="A25" s="293" t="s">
        <v>63</v>
      </c>
      <c r="B25" s="294"/>
      <c r="C25" s="294"/>
      <c r="D25" s="294"/>
      <c r="E25" s="294"/>
      <c r="F25" s="294"/>
      <c r="G25" s="294"/>
      <c r="H25" s="294"/>
      <c r="I25" s="294"/>
      <c r="J25" s="294"/>
      <c r="K25" s="295"/>
      <c r="L25" s="110">
        <f>SUM(L14:L24)</f>
        <v>0</v>
      </c>
      <c r="M25" s="111">
        <f>SUM(M14:M24)</f>
        <v>0</v>
      </c>
      <c r="N25" s="111">
        <f>SUM(N14:N24)</f>
        <v>0</v>
      </c>
      <c r="O25" s="111">
        <f>SUM(O14:O24)</f>
        <v>0</v>
      </c>
      <c r="P25" s="112">
        <f>SUM(P14:P24)</f>
        <v>0</v>
      </c>
    </row>
    <row r="26" spans="1:16">
      <c r="A26" s="20"/>
      <c r="B26" s="20"/>
      <c r="C26" s="20"/>
      <c r="D26" s="20"/>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 t="s">
        <v>14</v>
      </c>
      <c r="B28" s="20"/>
      <c r="C28" s="296">
        <f>'Kops c'!C35:H35</f>
        <v>0</v>
      </c>
      <c r="D28" s="296"/>
      <c r="E28" s="296"/>
      <c r="F28" s="296"/>
      <c r="G28" s="296"/>
      <c r="H28" s="296"/>
      <c r="I28" s="20"/>
      <c r="J28" s="20"/>
      <c r="K28" s="20"/>
      <c r="L28" s="20"/>
      <c r="M28" s="20"/>
      <c r="N28" s="20"/>
      <c r="O28" s="20"/>
      <c r="P28" s="20"/>
    </row>
    <row r="29" spans="1:16">
      <c r="A29" s="20"/>
      <c r="B29" s="20"/>
      <c r="C29" s="222" t="s">
        <v>15</v>
      </c>
      <c r="D29" s="222"/>
      <c r="E29" s="222"/>
      <c r="F29" s="222"/>
      <c r="G29" s="222"/>
      <c r="H29" s="222"/>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240" t="str">
        <f>'Kops n'!A38:D38</f>
        <v>Tāme sastādīta 2023. gada __. _____</v>
      </c>
      <c r="B31" s="241"/>
      <c r="C31" s="241"/>
      <c r="D31" s="241"/>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41</v>
      </c>
      <c r="B33" s="20"/>
      <c r="C33" s="296">
        <f>'Kops c'!C40:H40</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103" t="s">
        <v>16</v>
      </c>
      <c r="B36" s="52"/>
      <c r="C36" s="115">
        <f>'Kops c'!C43</f>
        <v>0</v>
      </c>
      <c r="D36" s="52"/>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4:H34"/>
    <mergeCell ref="L12:P12"/>
    <mergeCell ref="A25:K25"/>
    <mergeCell ref="C28:H28"/>
    <mergeCell ref="C29:H29"/>
    <mergeCell ref="A31:D31"/>
    <mergeCell ref="C33:H33"/>
  </mergeCells>
  <conditionalFormatting sqref="A25:K25">
    <cfRule type="containsText" dxfId="298"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97" priority="1" operator="equal">
      <formula>0</formula>
    </cfRule>
  </conditionalFormatting>
  <conditionalFormatting sqref="C2:I2 D5:L8 N9:O9 L25:P25 C28:H28 C33:H33 C36">
    <cfRule type="cellIs" dxfId="296" priority="2" operator="equal">
      <formula>0</formula>
    </cfRule>
  </conditionalFormatting>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9">
    <tabColor rgb="FFC00000"/>
  </sheetPr>
  <dimension ref="A1:P37"/>
  <sheetViews>
    <sheetView workbookViewId="0">
      <selection activeCell="A25" sqref="A25:XFD101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'1a+c+n'!D1</f>
        <v>1</v>
      </c>
      <c r="E1" s="26"/>
      <c r="F1" s="26"/>
      <c r="G1" s="26"/>
      <c r="H1" s="26"/>
      <c r="I1" s="26"/>
      <c r="J1" s="26"/>
      <c r="N1" s="30"/>
      <c r="O1" s="31"/>
      <c r="P1" s="32"/>
    </row>
    <row r="2" spans="1:16">
      <c r="A2" s="33"/>
      <c r="B2" s="33"/>
      <c r="C2" s="308" t="str">
        <f>'1a+c+n'!C2:I2</f>
        <v>Būvlaukuma sagatavošana</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P25</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izmaksas",IF('1a+c+n'!$Q14="N",'1a+c+n'!B14,0))</f>
        <v>0</v>
      </c>
      <c r="C14" s="78">
        <f>IF($C$4="Neattiecināmās izmaksas",IF('1a+c+n'!$Q14="N",'1a+c+n'!C14,0))</f>
        <v>0</v>
      </c>
      <c r="D14" s="27">
        <f>IF($C$4="Neattiecināmās izmaksas",IF('1a+c+n'!$Q14="N",'1a+c+n'!D14,0))</f>
        <v>0</v>
      </c>
      <c r="E14" s="57"/>
      <c r="F14" s="79"/>
      <c r="G14" s="27">
        <f>IF($C$4="Neattiecināmās izmaksas",IF('1a+c+n'!$Q14="N",'1a+c+n'!G14,0))</f>
        <v>0</v>
      </c>
      <c r="H14" s="27">
        <f>IF($C$4="Neattiecināmās izmaksas",IF('1a+c+n'!$Q14="N",'1a+c+n'!H14,0))</f>
        <v>0</v>
      </c>
      <c r="I14" s="27"/>
      <c r="J14" s="27"/>
      <c r="K14" s="57">
        <f>IF($C$4="Neattiecināmās izmaksas",IF('1a+c+n'!$Q14="N",'1a+c+n'!K14,0))</f>
        <v>0</v>
      </c>
      <c r="L14" s="108">
        <f>IF($C$4="Neattiecināmās izmaksas",IF('1a+c+n'!$Q14="N",'1a+c+n'!L14,0))</f>
        <v>0</v>
      </c>
      <c r="M14" s="27">
        <f>IF($C$4="Neattiecināmās izmaksas",IF('1a+c+n'!$Q14="N",'1a+c+n'!M14,0))</f>
        <v>0</v>
      </c>
      <c r="N14" s="27">
        <f>IF($C$4="Neattiecināmās izmaksas",IF('1a+c+n'!$Q14="N",'1a+c+n'!N14,0))</f>
        <v>0</v>
      </c>
      <c r="O14" s="27">
        <f>IF($C$4="Neattiecināmās izmaksas",IF('1a+c+n'!$Q14="N",'1a+c+n'!O14,0))</f>
        <v>0</v>
      </c>
      <c r="P14" s="57">
        <f>IF($C$4="Neattiecināmās izmaksas",IF('1a+c+n'!$Q14="N",'1a+c+n'!P14,0))</f>
        <v>0</v>
      </c>
    </row>
    <row r="15" spans="1:16">
      <c r="A15" s="64">
        <f>IF(P15=0,0,IF(COUNTBLANK(P15)=1,0,COUNTA($P$14:P15)))</f>
        <v>0</v>
      </c>
      <c r="B15" s="28">
        <f>IF($C$4="Neattiecināmās izmaksas",IF('1a+c+n'!$Q15="N",'1a+c+n'!B15,0))</f>
        <v>0</v>
      </c>
      <c r="C15" s="80">
        <f>IF($C$4="Neattiecināmās izmaksas",IF('1a+c+n'!$Q15="N",'1a+c+n'!C15,0))</f>
        <v>0</v>
      </c>
      <c r="D15" s="28">
        <f>IF($C$4="Neattiecināmās izmaksas",IF('1a+c+n'!$Q15="N",'1a+c+n'!D15,0))</f>
        <v>0</v>
      </c>
      <c r="E15" s="59"/>
      <c r="F15" s="81"/>
      <c r="G15" s="28"/>
      <c r="H15" s="28">
        <f>IF($C$4="Neattiecināmās izmaksas",IF('1a+c+n'!$Q15="N",'1a+c+n'!H15,0))</f>
        <v>0</v>
      </c>
      <c r="I15" s="28"/>
      <c r="J15" s="28"/>
      <c r="K15" s="59">
        <f>IF($C$4="Neattiecināmās izmaksas",IF('1a+c+n'!$Q15="N",'1a+c+n'!K15,0))</f>
        <v>0</v>
      </c>
      <c r="L15" s="109">
        <f>IF($C$4="Neattiecināmās izmaksas",IF('1a+c+n'!$Q15="N",'1a+c+n'!L15,0))</f>
        <v>0</v>
      </c>
      <c r="M15" s="28">
        <f>IF($C$4="Neattiecināmās izmaksas",IF('1a+c+n'!$Q15="N",'1a+c+n'!M15,0))</f>
        <v>0</v>
      </c>
      <c r="N15" s="28">
        <f>IF($C$4="Neattiecināmās izmaksas",IF('1a+c+n'!$Q15="N",'1a+c+n'!N15,0))</f>
        <v>0</v>
      </c>
      <c r="O15" s="28">
        <f>IF($C$4="Neattiecināmās izmaksas",IF('1a+c+n'!$Q15="N",'1a+c+n'!O15,0))</f>
        <v>0</v>
      </c>
      <c r="P15" s="59">
        <f>IF($C$4="Neattiecināmās izmaksas",IF('1a+c+n'!$Q15="N",'1a+c+n'!P15,0))</f>
        <v>0</v>
      </c>
    </row>
    <row r="16" spans="1:16">
      <c r="A16" s="64">
        <f>IF(P16=0,0,IF(COUNTBLANK(P16)=1,0,COUNTA($P$14:P16)))</f>
        <v>0</v>
      </c>
      <c r="B16" s="28">
        <f>IF($C$4="Neattiecināmās izmaksas",IF('1a+c+n'!$Q16="N",'1a+c+n'!B16,0))</f>
        <v>0</v>
      </c>
      <c r="C16" s="80">
        <f>IF($C$4="Neattiecināmās izmaksas",IF('1a+c+n'!$Q16="N",'1a+c+n'!C16,0))</f>
        <v>0</v>
      </c>
      <c r="D16" s="28">
        <f>IF($C$4="Neattiecināmās izmaksas",IF('1a+c+n'!$Q16="N",'1a+c+n'!D16,0))</f>
        <v>0</v>
      </c>
      <c r="E16" s="59"/>
      <c r="F16" s="81"/>
      <c r="G16" s="28"/>
      <c r="H16" s="28">
        <f>IF($C$4="Neattiecināmās izmaksas",IF('1a+c+n'!$Q16="N",'1a+c+n'!H16,0))</f>
        <v>0</v>
      </c>
      <c r="I16" s="28"/>
      <c r="J16" s="28"/>
      <c r="K16" s="59">
        <f>IF($C$4="Neattiecināmās izmaksas",IF('1a+c+n'!$Q16="N",'1a+c+n'!K16,0))</f>
        <v>0</v>
      </c>
      <c r="L16" s="109">
        <f>IF($C$4="Neattiecināmās izmaksas",IF('1a+c+n'!$Q16="N",'1a+c+n'!L16,0))</f>
        <v>0</v>
      </c>
      <c r="M16" s="28">
        <f>IF($C$4="Neattiecināmās izmaksas",IF('1a+c+n'!$Q16="N",'1a+c+n'!M16,0))</f>
        <v>0</v>
      </c>
      <c r="N16" s="28">
        <f>IF($C$4="Neattiecināmās izmaksas",IF('1a+c+n'!$Q16="N",'1a+c+n'!N16,0))</f>
        <v>0</v>
      </c>
      <c r="O16" s="28">
        <f>IF($C$4="Neattiecināmās izmaksas",IF('1a+c+n'!$Q16="N",'1a+c+n'!O16,0))</f>
        <v>0</v>
      </c>
      <c r="P16" s="59">
        <f>IF($C$4="Neattiecināmās izmaksas",IF('1a+c+n'!$Q16="N",'1a+c+n'!P16,0))</f>
        <v>0</v>
      </c>
    </row>
    <row r="17" spans="1:16">
      <c r="A17" s="64">
        <f>IF(P17=0,0,IF(COUNTBLANK(P17)=1,0,COUNTA($P$14:P17)))</f>
        <v>0</v>
      </c>
      <c r="B17" s="28">
        <f>IF($C$4="Neattiecināmās izmaksas",IF('1a+c+n'!$Q17="N",'1a+c+n'!B17,0))</f>
        <v>0</v>
      </c>
      <c r="C17" s="80">
        <f>IF($C$4="Neattiecināmās izmaksas",IF('1a+c+n'!$Q17="N",'1a+c+n'!C17,0))</f>
        <v>0</v>
      </c>
      <c r="D17" s="28">
        <f>IF($C$4="Neattiecināmās izmaksas",IF('1a+c+n'!$Q17="N",'1a+c+n'!D17,0))</f>
        <v>0</v>
      </c>
      <c r="E17" s="59"/>
      <c r="F17" s="81"/>
      <c r="G17" s="28"/>
      <c r="H17" s="28">
        <f>IF($C$4="Neattiecināmās izmaksas",IF('1a+c+n'!$Q17="N",'1a+c+n'!H17,0))</f>
        <v>0</v>
      </c>
      <c r="I17" s="28"/>
      <c r="J17" s="28"/>
      <c r="K17" s="59">
        <f>IF($C$4="Neattiecināmās izmaksas",IF('1a+c+n'!$Q17="N",'1a+c+n'!K17,0))</f>
        <v>0</v>
      </c>
      <c r="L17" s="109">
        <f>IF($C$4="Neattiecināmās izmaksas",IF('1a+c+n'!$Q17="N",'1a+c+n'!L17,0))</f>
        <v>0</v>
      </c>
      <c r="M17" s="28">
        <f>IF($C$4="Neattiecināmās izmaksas",IF('1a+c+n'!$Q17="N",'1a+c+n'!M17,0))</f>
        <v>0</v>
      </c>
      <c r="N17" s="28">
        <f>IF($C$4="Neattiecināmās izmaksas",IF('1a+c+n'!$Q17="N",'1a+c+n'!N17,0))</f>
        <v>0</v>
      </c>
      <c r="O17" s="28">
        <f>IF($C$4="Neattiecināmās izmaksas",IF('1a+c+n'!$Q17="N",'1a+c+n'!O17,0))</f>
        <v>0</v>
      </c>
      <c r="P17" s="59">
        <f>IF($C$4="Neattiecināmās izmaksas",IF('1a+c+n'!$Q17="N",'1a+c+n'!P17,0))</f>
        <v>0</v>
      </c>
    </row>
    <row r="18" spans="1:16">
      <c r="A18" s="64">
        <f>IF(P18=0,0,IF(COUNTBLANK(P18)=1,0,COUNTA($P$14:P18)))</f>
        <v>0</v>
      </c>
      <c r="B18" s="28">
        <f>IF($C$4="Neattiecināmās izmaksas",IF('1a+c+n'!$Q18="N",'1a+c+n'!B18,0))</f>
        <v>0</v>
      </c>
      <c r="C18" s="80">
        <f>IF($C$4="Neattiecināmās izmaksas",IF('1a+c+n'!$Q18="N",'1a+c+n'!C18,0))</f>
        <v>0</v>
      </c>
      <c r="D18" s="28">
        <f>IF($C$4="Neattiecināmās izmaksas",IF('1a+c+n'!$Q18="N",'1a+c+n'!D18,0))</f>
        <v>0</v>
      </c>
      <c r="E18" s="59"/>
      <c r="F18" s="81"/>
      <c r="G18" s="28"/>
      <c r="H18" s="28">
        <f>IF($C$4="Neattiecināmās izmaksas",IF('1a+c+n'!$Q18="N",'1a+c+n'!H18,0))</f>
        <v>0</v>
      </c>
      <c r="I18" s="28"/>
      <c r="J18" s="28"/>
      <c r="K18" s="59">
        <f>IF($C$4="Neattiecināmās izmaksas",IF('1a+c+n'!$Q18="N",'1a+c+n'!K18,0))</f>
        <v>0</v>
      </c>
      <c r="L18" s="109">
        <f>IF($C$4="Neattiecināmās izmaksas",IF('1a+c+n'!$Q18="N",'1a+c+n'!L18,0))</f>
        <v>0</v>
      </c>
      <c r="M18" s="28">
        <f>IF($C$4="Neattiecināmās izmaksas",IF('1a+c+n'!$Q18="N",'1a+c+n'!M18,0))</f>
        <v>0</v>
      </c>
      <c r="N18" s="28">
        <f>IF($C$4="Neattiecināmās izmaksas",IF('1a+c+n'!$Q18="N",'1a+c+n'!N18,0))</f>
        <v>0</v>
      </c>
      <c r="O18" s="28">
        <f>IF($C$4="Neattiecināmās izmaksas",IF('1a+c+n'!$Q18="N",'1a+c+n'!O18,0))</f>
        <v>0</v>
      </c>
      <c r="P18" s="59">
        <f>IF($C$4="Neattiecināmās izmaksas",IF('1a+c+n'!$Q18="N",'1a+c+n'!P18,0))</f>
        <v>0</v>
      </c>
    </row>
    <row r="19" spans="1:16">
      <c r="A19" s="64">
        <f>IF(P19=0,0,IF(COUNTBLANK(P19)=1,0,COUNTA($P$14:P19)))</f>
        <v>0</v>
      </c>
      <c r="B19" s="28">
        <f>IF($C$4="Neattiecināmās izmaksas",IF('1a+c+n'!$Q19="N",'1a+c+n'!B19,0))</f>
        <v>0</v>
      </c>
      <c r="C19" s="80">
        <f>IF($C$4="Neattiecināmās izmaksas",IF('1a+c+n'!$Q19="N",'1a+c+n'!C19,0))</f>
        <v>0</v>
      </c>
      <c r="D19" s="28">
        <f>IF($C$4="Neattiecināmās izmaksas",IF('1a+c+n'!$Q19="N",'1a+c+n'!D19,0))</f>
        <v>0</v>
      </c>
      <c r="E19" s="59"/>
      <c r="F19" s="81"/>
      <c r="G19" s="28"/>
      <c r="H19" s="28">
        <f>IF($C$4="Neattiecināmās izmaksas",IF('1a+c+n'!$Q19="N",'1a+c+n'!H19,0))</f>
        <v>0</v>
      </c>
      <c r="I19" s="28"/>
      <c r="J19" s="28"/>
      <c r="K19" s="59">
        <f>IF($C$4="Neattiecināmās izmaksas",IF('1a+c+n'!$Q19="N",'1a+c+n'!K19,0))</f>
        <v>0</v>
      </c>
      <c r="L19" s="109">
        <f>IF($C$4="Neattiecināmās izmaksas",IF('1a+c+n'!$Q19="N",'1a+c+n'!L19,0))</f>
        <v>0</v>
      </c>
      <c r="M19" s="28">
        <f>IF($C$4="Neattiecināmās izmaksas",IF('1a+c+n'!$Q19="N",'1a+c+n'!M19,0))</f>
        <v>0</v>
      </c>
      <c r="N19" s="28">
        <f>IF($C$4="Neattiecināmās izmaksas",IF('1a+c+n'!$Q19="N",'1a+c+n'!N19,0))</f>
        <v>0</v>
      </c>
      <c r="O19" s="28">
        <f>IF($C$4="Neattiecināmās izmaksas",IF('1a+c+n'!$Q19="N",'1a+c+n'!O19,0))</f>
        <v>0</v>
      </c>
      <c r="P19" s="59">
        <f>IF($C$4="Neattiecināmās izmaksas",IF('1a+c+n'!$Q19="N",'1a+c+n'!P19,0))</f>
        <v>0</v>
      </c>
    </row>
    <row r="20" spans="1:16">
      <c r="A20" s="64">
        <f>IF(P20=0,0,IF(COUNTBLANK(P20)=1,0,COUNTA($P$14:P20)))</f>
        <v>0</v>
      </c>
      <c r="B20" s="28">
        <f>IF($C$4="Neattiecināmās izmaksas",IF('1a+c+n'!$Q20="N",'1a+c+n'!B20,0))</f>
        <v>0</v>
      </c>
      <c r="C20" s="80">
        <f>IF($C$4="Neattiecināmās izmaksas",IF('1a+c+n'!$Q20="N",'1a+c+n'!C20,0))</f>
        <v>0</v>
      </c>
      <c r="D20" s="28">
        <f>IF($C$4="Neattiecināmās izmaksas",IF('1a+c+n'!$Q20="N",'1a+c+n'!D20,0))</f>
        <v>0</v>
      </c>
      <c r="E20" s="59"/>
      <c r="F20" s="81"/>
      <c r="G20" s="28"/>
      <c r="H20" s="28">
        <f>IF($C$4="Neattiecināmās izmaksas",IF('1a+c+n'!$Q20="N",'1a+c+n'!H20,0))</f>
        <v>0</v>
      </c>
      <c r="I20" s="28"/>
      <c r="J20" s="28"/>
      <c r="K20" s="59">
        <f>IF($C$4="Neattiecināmās izmaksas",IF('1a+c+n'!$Q20="N",'1a+c+n'!K20,0))</f>
        <v>0</v>
      </c>
      <c r="L20" s="109">
        <f>IF($C$4="Neattiecināmās izmaksas",IF('1a+c+n'!$Q20="N",'1a+c+n'!L20,0))</f>
        <v>0</v>
      </c>
      <c r="M20" s="28">
        <f>IF($C$4="Neattiecināmās izmaksas",IF('1a+c+n'!$Q20="N",'1a+c+n'!M20,0))</f>
        <v>0</v>
      </c>
      <c r="N20" s="28">
        <f>IF($C$4="Neattiecināmās izmaksas",IF('1a+c+n'!$Q20="N",'1a+c+n'!N20,0))</f>
        <v>0</v>
      </c>
      <c r="O20" s="28">
        <f>IF($C$4="Neattiecināmās izmaksas",IF('1a+c+n'!$Q20="N",'1a+c+n'!O20,0))</f>
        <v>0</v>
      </c>
      <c r="P20" s="59">
        <f>IF($C$4="Neattiecināmās izmaksas",IF('1a+c+n'!$Q20="N",'1a+c+n'!P20,0))</f>
        <v>0</v>
      </c>
    </row>
    <row r="21" spans="1:16">
      <c r="A21" s="64">
        <f>IF(P21=0,0,IF(COUNTBLANK(P21)=1,0,COUNTA($P$14:P21)))</f>
        <v>0</v>
      </c>
      <c r="B21" s="28">
        <f>IF($C$4="Neattiecināmās izmaksas",IF('1a+c+n'!$Q21="N",'1a+c+n'!B21,0))</f>
        <v>0</v>
      </c>
      <c r="C21" s="80">
        <f>IF($C$4="Neattiecināmās izmaksas",IF('1a+c+n'!$Q21="N",'1a+c+n'!C21,0))</f>
        <v>0</v>
      </c>
      <c r="D21" s="28">
        <f>IF($C$4="Neattiecināmās izmaksas",IF('1a+c+n'!$Q21="N",'1a+c+n'!D21,0))</f>
        <v>0</v>
      </c>
      <c r="E21" s="59"/>
      <c r="F21" s="81"/>
      <c r="G21" s="28"/>
      <c r="H21" s="28">
        <f>IF($C$4="Neattiecināmās izmaksas",IF('1a+c+n'!$Q21="N",'1a+c+n'!H21,0))</f>
        <v>0</v>
      </c>
      <c r="I21" s="28"/>
      <c r="J21" s="28"/>
      <c r="K21" s="59">
        <f>IF($C$4="Neattiecināmās izmaksas",IF('1a+c+n'!$Q21="N",'1a+c+n'!K21,0))</f>
        <v>0</v>
      </c>
      <c r="L21" s="109">
        <f>IF($C$4="Neattiecināmās izmaksas",IF('1a+c+n'!$Q21="N",'1a+c+n'!L21,0))</f>
        <v>0</v>
      </c>
      <c r="M21" s="28">
        <f>IF($C$4="Neattiecināmās izmaksas",IF('1a+c+n'!$Q21="N",'1a+c+n'!M21,0))</f>
        <v>0</v>
      </c>
      <c r="N21" s="28">
        <f>IF($C$4="Neattiecināmās izmaksas",IF('1a+c+n'!$Q21="N",'1a+c+n'!N21,0))</f>
        <v>0</v>
      </c>
      <c r="O21" s="28">
        <f>IF($C$4="Neattiecināmās izmaksas",IF('1a+c+n'!$Q21="N",'1a+c+n'!O21,0))</f>
        <v>0</v>
      </c>
      <c r="P21" s="59">
        <f>IF($C$4="Neattiecināmās izmaksas",IF('1a+c+n'!$Q21="N",'1a+c+n'!P21,0))</f>
        <v>0</v>
      </c>
    </row>
    <row r="22" spans="1:16">
      <c r="A22" s="64">
        <f>IF(P22=0,0,IF(COUNTBLANK(P22)=1,0,COUNTA($P$14:P22)))</f>
        <v>0</v>
      </c>
      <c r="B22" s="28">
        <f>IF($C$4="Neattiecināmās izmaksas",IF('1a+c+n'!$Q22="N",'1a+c+n'!B22,0))</f>
        <v>0</v>
      </c>
      <c r="C22" s="80">
        <f>IF($C$4="Neattiecināmās izmaksas",IF('1a+c+n'!$Q22="N",'1a+c+n'!C22,0))</f>
        <v>0</v>
      </c>
      <c r="D22" s="28">
        <f>IF($C$4="Neattiecināmās izmaksas",IF('1a+c+n'!$Q22="N",'1a+c+n'!D22,0))</f>
        <v>0</v>
      </c>
      <c r="E22" s="59"/>
      <c r="F22" s="81"/>
      <c r="G22" s="28"/>
      <c r="H22" s="28">
        <f>IF($C$4="Neattiecināmās izmaksas",IF('1a+c+n'!$Q22="N",'1a+c+n'!H22,0))</f>
        <v>0</v>
      </c>
      <c r="I22" s="28"/>
      <c r="J22" s="28"/>
      <c r="K22" s="59">
        <f>IF($C$4="Neattiecināmās izmaksas",IF('1a+c+n'!$Q22="N",'1a+c+n'!K22,0))</f>
        <v>0</v>
      </c>
      <c r="L22" s="109">
        <f>IF($C$4="Neattiecināmās izmaksas",IF('1a+c+n'!$Q22="N",'1a+c+n'!L22,0))</f>
        <v>0</v>
      </c>
      <c r="M22" s="28">
        <f>IF($C$4="Neattiecināmās izmaksas",IF('1a+c+n'!$Q22="N",'1a+c+n'!M22,0))</f>
        <v>0</v>
      </c>
      <c r="N22" s="28">
        <f>IF($C$4="Neattiecināmās izmaksas",IF('1a+c+n'!$Q22="N",'1a+c+n'!N22,0))</f>
        <v>0</v>
      </c>
      <c r="O22" s="28">
        <f>IF($C$4="Neattiecināmās izmaksas",IF('1a+c+n'!$Q22="N",'1a+c+n'!O22,0))</f>
        <v>0</v>
      </c>
      <c r="P22" s="59">
        <f>IF($C$4="Neattiecināmās izmaksas",IF('1a+c+n'!$Q22="N",'1a+c+n'!P22,0))</f>
        <v>0</v>
      </c>
    </row>
    <row r="23" spans="1:16">
      <c r="A23" s="64">
        <f>IF(P23=0,0,IF(COUNTBLANK(P23)=1,0,COUNTA($P$14:P23)))</f>
        <v>0</v>
      </c>
      <c r="B23" s="28">
        <f>IF($C$4="Neattiecināmās izmaksas",IF('1a+c+n'!$Q23="N",'1a+c+n'!B23,0))</f>
        <v>0</v>
      </c>
      <c r="C23" s="80">
        <f>IF($C$4="Neattiecināmās izmaksas",IF('1a+c+n'!$Q23="N",'1a+c+n'!C23,0))</f>
        <v>0</v>
      </c>
      <c r="D23" s="28">
        <f>IF($C$4="Neattiecināmās izmaksas",IF('1a+c+n'!$Q23="N",'1a+c+n'!D23,0))</f>
        <v>0</v>
      </c>
      <c r="E23" s="59"/>
      <c r="F23" s="81"/>
      <c r="G23" s="28"/>
      <c r="H23" s="28">
        <f>IF($C$4="Neattiecināmās izmaksas",IF('1a+c+n'!$Q23="N",'1a+c+n'!H23,0))</f>
        <v>0</v>
      </c>
      <c r="I23" s="28"/>
      <c r="J23" s="28"/>
      <c r="K23" s="59">
        <f>IF($C$4="Neattiecināmās izmaksas",IF('1a+c+n'!$Q23="N",'1a+c+n'!K23,0))</f>
        <v>0</v>
      </c>
      <c r="L23" s="109">
        <f>IF($C$4="Neattiecināmās izmaksas",IF('1a+c+n'!$Q23="N",'1a+c+n'!L23,0))</f>
        <v>0</v>
      </c>
      <c r="M23" s="28">
        <f>IF($C$4="Neattiecināmās izmaksas",IF('1a+c+n'!$Q23="N",'1a+c+n'!M23,0))</f>
        <v>0</v>
      </c>
      <c r="N23" s="28">
        <f>IF($C$4="Neattiecināmās izmaksas",IF('1a+c+n'!$Q23="N",'1a+c+n'!N23,0))</f>
        <v>0</v>
      </c>
      <c r="O23" s="28">
        <f>IF($C$4="Neattiecināmās izmaksas",IF('1a+c+n'!$Q23="N",'1a+c+n'!O23,0))</f>
        <v>0</v>
      </c>
      <c r="P23" s="59">
        <f>IF($C$4="Neattiecināmās izmaksas",IF('1a+c+n'!$Q23="N",'1a+c+n'!P23,0))</f>
        <v>0</v>
      </c>
    </row>
    <row r="24" spans="1:16" ht="12" thickBot="1">
      <c r="A24" s="64">
        <f>IF(P24=0,0,IF(COUNTBLANK(P24)=1,0,COUNTA($P$14:P24)))</f>
        <v>0</v>
      </c>
      <c r="B24" s="28">
        <f>IF($C$4="Neattiecināmās izmaksas",IF('1a+c+n'!$Q24="N",'1a+c+n'!B24,0))</f>
        <v>0</v>
      </c>
      <c r="C24" s="80">
        <f>IF($C$4="Neattiecināmās izmaksas",IF('1a+c+n'!$Q24="N",'1a+c+n'!C24,0))</f>
        <v>0</v>
      </c>
      <c r="D24" s="28">
        <f>IF($C$4="Neattiecināmās izmaksas",IF('1a+c+n'!$Q24="N",'1a+c+n'!D24,0))</f>
        <v>0</v>
      </c>
      <c r="E24" s="59"/>
      <c r="F24" s="81"/>
      <c r="G24" s="28"/>
      <c r="H24" s="28">
        <f>IF($C$4="Neattiecināmās izmaksas",IF('1a+c+n'!$Q24="N",'1a+c+n'!H24,0))</f>
        <v>0</v>
      </c>
      <c r="I24" s="28"/>
      <c r="J24" s="28"/>
      <c r="K24" s="59">
        <f>IF($C$4="Neattiecināmās izmaksas",IF('1a+c+n'!$Q24="N",'1a+c+n'!K24,0))</f>
        <v>0</v>
      </c>
      <c r="L24" s="109">
        <f>IF($C$4="Neattiecināmās izmaksas",IF('1a+c+n'!$Q24="N",'1a+c+n'!L24,0))</f>
        <v>0</v>
      </c>
      <c r="M24" s="28">
        <f>IF($C$4="Neattiecināmās izmaksas",IF('1a+c+n'!$Q24="N",'1a+c+n'!M24,0))</f>
        <v>0</v>
      </c>
      <c r="N24" s="28">
        <f>IF($C$4="Neattiecināmās izmaksas",IF('1a+c+n'!$Q24="N",'1a+c+n'!N24,0))</f>
        <v>0</v>
      </c>
      <c r="O24" s="28">
        <f>IF($C$4="Neattiecināmās izmaksas",IF('1a+c+n'!$Q24="N",'1a+c+n'!O24,0))</f>
        <v>0</v>
      </c>
      <c r="P24" s="59">
        <f>IF($C$4="Neattiecināmās izmaksas",IF('1a+c+n'!$Q24="N",'1a+c+n'!P24,0))</f>
        <v>0</v>
      </c>
    </row>
    <row r="25" spans="1:16" ht="12" customHeight="1" thickBot="1">
      <c r="A25" s="293" t="s">
        <v>63</v>
      </c>
      <c r="B25" s="294"/>
      <c r="C25" s="294"/>
      <c r="D25" s="294"/>
      <c r="E25" s="294"/>
      <c r="F25" s="294"/>
      <c r="G25" s="294"/>
      <c r="H25" s="294"/>
      <c r="I25" s="294"/>
      <c r="J25" s="294"/>
      <c r="K25" s="295"/>
      <c r="L25" s="110">
        <f>SUM(L14:L24)</f>
        <v>0</v>
      </c>
      <c r="M25" s="111">
        <f>SUM(M14:M24)</f>
        <v>0</v>
      </c>
      <c r="N25" s="111">
        <f>SUM(N14:N24)</f>
        <v>0</v>
      </c>
      <c r="O25" s="111">
        <f>SUM(O14:O24)</f>
        <v>0</v>
      </c>
      <c r="P25" s="112">
        <f>SUM(P14:P24)</f>
        <v>0</v>
      </c>
    </row>
    <row r="26" spans="1:16">
      <c r="A26" s="20"/>
      <c r="B26" s="20"/>
      <c r="C26" s="20"/>
      <c r="D26" s="20"/>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 t="s">
        <v>14</v>
      </c>
      <c r="B28" s="20"/>
      <c r="C28" s="296">
        <f>'Kops n'!C35:H35</f>
        <v>0</v>
      </c>
      <c r="D28" s="296"/>
      <c r="E28" s="296"/>
      <c r="F28" s="296"/>
      <c r="G28" s="296"/>
      <c r="H28" s="296"/>
      <c r="I28" s="20"/>
      <c r="J28" s="20"/>
      <c r="K28" s="20"/>
      <c r="L28" s="20"/>
      <c r="M28" s="20"/>
      <c r="N28" s="20"/>
      <c r="O28" s="20"/>
      <c r="P28" s="20"/>
    </row>
    <row r="29" spans="1:16">
      <c r="A29" s="20"/>
      <c r="B29" s="20"/>
      <c r="C29" s="222" t="s">
        <v>15</v>
      </c>
      <c r="D29" s="222"/>
      <c r="E29" s="222"/>
      <c r="F29" s="222"/>
      <c r="G29" s="222"/>
      <c r="H29" s="222"/>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240" t="str">
        <f>'Kops n'!A38:D38</f>
        <v>Tāme sastādīta 2023. gada __. _____</v>
      </c>
      <c r="B31" s="241"/>
      <c r="C31" s="241"/>
      <c r="D31" s="241"/>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41</v>
      </c>
      <c r="B33" s="20"/>
      <c r="C33" s="296">
        <f>'Kops n'!C40:H40</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103" t="s">
        <v>16</v>
      </c>
      <c r="B36" s="52"/>
      <c r="C36" s="115">
        <f>'Kops n'!C43</f>
        <v>0</v>
      </c>
      <c r="D36" s="52"/>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25:K25">
    <cfRule type="containsText" dxfId="295" priority="3" operator="containsText" text="Tiešās izmaksas kopā, t. sk. darba devēja sociālais nodoklis __.__% ">
      <formula>NOT(ISERROR(SEARCH("Tiešās izmaksas kopā, t. sk. darba devēja sociālais nodoklis __.__% ",A25)))</formula>
    </cfRule>
  </conditionalFormatting>
  <conditionalFormatting sqref="A14:P24">
    <cfRule type="cellIs" dxfId="294" priority="1" operator="equal">
      <formula>0</formula>
    </cfRule>
  </conditionalFormatting>
  <conditionalFormatting sqref="C2:I2 D5:L8 N9:O9 L25:P25 C28:H28 C33:H33 C36">
    <cfRule type="cellIs" dxfId="293" priority="2" operator="equal">
      <formula>0</formula>
    </cfRule>
  </conditionalFormatting>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10">
    <tabColor rgb="FFFFC000"/>
  </sheetPr>
  <dimension ref="A1:Q38"/>
  <sheetViews>
    <sheetView zoomScale="85" zoomScaleNormal="85" workbookViewId="0">
      <selection activeCell="I14" sqref="I14:J25"/>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2</v>
      </c>
      <c r="E1" s="26"/>
      <c r="F1" s="26"/>
      <c r="G1" s="26"/>
      <c r="H1" s="26"/>
      <c r="I1" s="26"/>
      <c r="J1" s="26"/>
      <c r="N1" s="30"/>
      <c r="O1" s="31"/>
      <c r="P1" s="32"/>
    </row>
    <row r="2" spans="1:17">
      <c r="A2" s="33"/>
      <c r="B2" s="33"/>
      <c r="C2" s="308" t="s">
        <v>220</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P26</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ht="22.5">
      <c r="A14" s="63">
        <v>1</v>
      </c>
      <c r="B14" s="27" t="s">
        <v>84</v>
      </c>
      <c r="C14" s="187" t="s">
        <v>81</v>
      </c>
      <c r="D14" s="193" t="s">
        <v>76</v>
      </c>
      <c r="E14" s="194">
        <v>373.46</v>
      </c>
      <c r="F14" s="134"/>
      <c r="G14" s="90"/>
      <c r="H14" s="90">
        <f>F14*G14</f>
        <v>0</v>
      </c>
      <c r="I14" s="135"/>
      <c r="J14" s="135"/>
      <c r="K14" s="91">
        <f>SUM(H14:J14)</f>
        <v>0</v>
      </c>
      <c r="L14" s="172">
        <f>E14*F14</f>
        <v>0</v>
      </c>
      <c r="M14" s="90">
        <f>H14*E14</f>
        <v>0</v>
      </c>
      <c r="N14" s="90">
        <f>I14*E14</f>
        <v>0</v>
      </c>
      <c r="O14" s="90">
        <f>J14*E14</f>
        <v>0</v>
      </c>
      <c r="P14" s="106">
        <f>SUM(M14:O14)</f>
        <v>0</v>
      </c>
      <c r="Q14" s="70" t="s">
        <v>47</v>
      </c>
    </row>
    <row r="15" spans="1:17" ht="33.75">
      <c r="A15" s="40">
        <v>2</v>
      </c>
      <c r="B15" s="130" t="s">
        <v>84</v>
      </c>
      <c r="C15" s="136" t="s">
        <v>284</v>
      </c>
      <c r="D15" s="132" t="s">
        <v>77</v>
      </c>
      <c r="E15" s="133">
        <v>1</v>
      </c>
      <c r="F15" s="134"/>
      <c r="G15" s="49"/>
      <c r="H15" s="49">
        <f>F15*G15</f>
        <v>0</v>
      </c>
      <c r="I15" s="135"/>
      <c r="J15" s="135"/>
      <c r="K15" s="50">
        <f t="shared" ref="K15:K25" si="0">SUM(H15:J15)</f>
        <v>0</v>
      </c>
      <c r="L15" s="159">
        <f t="shared" ref="L15:L25" si="1">E15*F15</f>
        <v>0</v>
      </c>
      <c r="M15" s="49">
        <f t="shared" ref="M15:M25" si="2">H15*E15</f>
        <v>0</v>
      </c>
      <c r="N15" s="49">
        <f t="shared" ref="N15:N25" si="3">I15*E15</f>
        <v>0</v>
      </c>
      <c r="O15" s="49">
        <f t="shared" ref="O15:O25" si="4">J15*E15</f>
        <v>0</v>
      </c>
      <c r="P15" s="107">
        <f t="shared" ref="P15:P25" si="5">SUM(M15:O15)</f>
        <v>0</v>
      </c>
      <c r="Q15" s="77" t="s">
        <v>48</v>
      </c>
    </row>
    <row r="16" spans="1:17" ht="22.5">
      <c r="A16" s="40">
        <v>3</v>
      </c>
      <c r="B16" s="130" t="s">
        <v>84</v>
      </c>
      <c r="C16" s="136" t="s">
        <v>285</v>
      </c>
      <c r="D16" s="132" t="s">
        <v>78</v>
      </c>
      <c r="E16" s="133">
        <v>60</v>
      </c>
      <c r="F16" s="134"/>
      <c r="G16" s="49"/>
      <c r="H16" s="49">
        <f t="shared" ref="H16:H25" si="6">F16*G16</f>
        <v>0</v>
      </c>
      <c r="I16" s="135"/>
      <c r="J16" s="135"/>
      <c r="K16" s="50">
        <f t="shared" si="0"/>
        <v>0</v>
      </c>
      <c r="L16" s="159">
        <f t="shared" si="1"/>
        <v>0</v>
      </c>
      <c r="M16" s="49">
        <f t="shared" si="2"/>
        <v>0</v>
      </c>
      <c r="N16" s="49">
        <f t="shared" si="3"/>
        <v>0</v>
      </c>
      <c r="O16" s="49">
        <f t="shared" si="4"/>
        <v>0</v>
      </c>
      <c r="P16" s="107">
        <f t="shared" si="5"/>
        <v>0</v>
      </c>
      <c r="Q16" s="77" t="s">
        <v>47</v>
      </c>
    </row>
    <row r="17" spans="1:17" ht="22.5">
      <c r="A17" s="40">
        <v>4</v>
      </c>
      <c r="B17" s="130" t="s">
        <v>84</v>
      </c>
      <c r="C17" s="136" t="s">
        <v>286</v>
      </c>
      <c r="D17" s="132" t="s">
        <v>78</v>
      </c>
      <c r="E17" s="133">
        <v>3</v>
      </c>
      <c r="F17" s="134"/>
      <c r="G17" s="49"/>
      <c r="H17" s="49">
        <f t="shared" si="6"/>
        <v>0</v>
      </c>
      <c r="I17" s="135"/>
      <c r="J17" s="135"/>
      <c r="K17" s="50">
        <f t="shared" si="0"/>
        <v>0</v>
      </c>
      <c r="L17" s="159">
        <f t="shared" si="1"/>
        <v>0</v>
      </c>
      <c r="M17" s="49">
        <f t="shared" si="2"/>
        <v>0</v>
      </c>
      <c r="N17" s="49">
        <f t="shared" si="3"/>
        <v>0</v>
      </c>
      <c r="O17" s="49">
        <f t="shared" si="4"/>
        <v>0</v>
      </c>
      <c r="P17" s="107">
        <f t="shared" si="5"/>
        <v>0</v>
      </c>
      <c r="Q17" s="77" t="s">
        <v>47</v>
      </c>
    </row>
    <row r="18" spans="1:17" ht="22.5">
      <c r="A18" s="40">
        <v>5</v>
      </c>
      <c r="B18" s="130" t="s">
        <v>84</v>
      </c>
      <c r="C18" s="136" t="s">
        <v>287</v>
      </c>
      <c r="D18" s="132" t="s">
        <v>76</v>
      </c>
      <c r="E18" s="133">
        <v>564</v>
      </c>
      <c r="F18" s="134"/>
      <c r="G18" s="49"/>
      <c r="H18" s="49">
        <f t="shared" si="6"/>
        <v>0</v>
      </c>
      <c r="I18" s="135"/>
      <c r="J18" s="135"/>
      <c r="K18" s="50">
        <f t="shared" si="0"/>
        <v>0</v>
      </c>
      <c r="L18" s="159">
        <f t="shared" si="1"/>
        <v>0</v>
      </c>
      <c r="M18" s="49">
        <f t="shared" si="2"/>
        <v>0</v>
      </c>
      <c r="N18" s="49">
        <f t="shared" si="3"/>
        <v>0</v>
      </c>
      <c r="O18" s="49">
        <f t="shared" si="4"/>
        <v>0</v>
      </c>
      <c r="P18" s="107">
        <f t="shared" si="5"/>
        <v>0</v>
      </c>
      <c r="Q18" s="77" t="s">
        <v>47</v>
      </c>
    </row>
    <row r="19" spans="1:17" ht="22.5">
      <c r="A19" s="40">
        <v>6</v>
      </c>
      <c r="B19" s="130" t="s">
        <v>84</v>
      </c>
      <c r="C19" s="136" t="s">
        <v>288</v>
      </c>
      <c r="D19" s="132" t="s">
        <v>78</v>
      </c>
      <c r="E19" s="133">
        <v>103</v>
      </c>
      <c r="F19" s="134"/>
      <c r="G19" s="49"/>
      <c r="H19" s="49">
        <f t="shared" si="6"/>
        <v>0</v>
      </c>
      <c r="I19" s="135"/>
      <c r="J19" s="135"/>
      <c r="K19" s="50">
        <f t="shared" si="0"/>
        <v>0</v>
      </c>
      <c r="L19" s="159">
        <f t="shared" si="1"/>
        <v>0</v>
      </c>
      <c r="M19" s="49">
        <f t="shared" si="2"/>
        <v>0</v>
      </c>
      <c r="N19" s="49">
        <f t="shared" si="3"/>
        <v>0</v>
      </c>
      <c r="O19" s="49">
        <f t="shared" si="4"/>
        <v>0</v>
      </c>
      <c r="P19" s="107">
        <f t="shared" si="5"/>
        <v>0</v>
      </c>
      <c r="Q19" s="77" t="s">
        <v>47</v>
      </c>
    </row>
    <row r="20" spans="1:17" ht="22.5">
      <c r="A20" s="40">
        <v>7</v>
      </c>
      <c r="B20" s="130" t="s">
        <v>84</v>
      </c>
      <c r="C20" s="136" t="s">
        <v>82</v>
      </c>
      <c r="D20" s="132" t="s">
        <v>78</v>
      </c>
      <c r="E20" s="133">
        <v>12</v>
      </c>
      <c r="F20" s="134"/>
      <c r="G20" s="49"/>
      <c r="H20" s="49">
        <f t="shared" si="6"/>
        <v>0</v>
      </c>
      <c r="I20" s="135"/>
      <c r="J20" s="135"/>
      <c r="K20" s="50">
        <f t="shared" si="0"/>
        <v>0</v>
      </c>
      <c r="L20" s="159">
        <f t="shared" si="1"/>
        <v>0</v>
      </c>
      <c r="M20" s="49">
        <f t="shared" si="2"/>
        <v>0</v>
      </c>
      <c r="N20" s="49">
        <f t="shared" si="3"/>
        <v>0</v>
      </c>
      <c r="O20" s="49">
        <f t="shared" si="4"/>
        <v>0</v>
      </c>
      <c r="P20" s="107">
        <f t="shared" si="5"/>
        <v>0</v>
      </c>
      <c r="Q20" s="77" t="s">
        <v>47</v>
      </c>
    </row>
    <row r="21" spans="1:17" ht="22.5">
      <c r="A21" s="40">
        <v>8</v>
      </c>
      <c r="B21" s="130" t="s">
        <v>84</v>
      </c>
      <c r="C21" s="136" t="s">
        <v>289</v>
      </c>
      <c r="D21" s="132" t="s">
        <v>78</v>
      </c>
      <c r="E21" s="133">
        <v>12</v>
      </c>
      <c r="F21" s="134"/>
      <c r="G21" s="49"/>
      <c r="H21" s="49">
        <f t="shared" si="6"/>
        <v>0</v>
      </c>
      <c r="I21" s="135"/>
      <c r="J21" s="135"/>
      <c r="K21" s="50">
        <f t="shared" ref="K21:K23" si="7">SUM(H21:J21)</f>
        <v>0</v>
      </c>
      <c r="L21" s="159">
        <f t="shared" ref="L21:L23" si="8">E21*F21</f>
        <v>0</v>
      </c>
      <c r="M21" s="49">
        <f t="shared" ref="M21:M23" si="9">H21*E21</f>
        <v>0</v>
      </c>
      <c r="N21" s="49">
        <f t="shared" ref="N21:N23" si="10">I21*E21</f>
        <v>0</v>
      </c>
      <c r="O21" s="49">
        <f t="shared" ref="O21:O23" si="11">J21*E21</f>
        <v>0</v>
      </c>
      <c r="P21" s="107">
        <f t="shared" ref="P21:P23" si="12">SUM(M21:O21)</f>
        <v>0</v>
      </c>
      <c r="Q21" s="77" t="s">
        <v>47</v>
      </c>
    </row>
    <row r="22" spans="1:17" ht="22.5">
      <c r="A22" s="40">
        <v>9</v>
      </c>
      <c r="B22" s="130" t="s">
        <v>84</v>
      </c>
      <c r="C22" s="136" t="s">
        <v>290</v>
      </c>
      <c r="D22" s="132" t="s">
        <v>78</v>
      </c>
      <c r="E22" s="133">
        <v>5</v>
      </c>
      <c r="F22" s="134"/>
      <c r="G22" s="49"/>
      <c r="H22" s="49">
        <f t="shared" si="6"/>
        <v>0</v>
      </c>
      <c r="I22" s="135"/>
      <c r="J22" s="135"/>
      <c r="K22" s="50">
        <f t="shared" si="7"/>
        <v>0</v>
      </c>
      <c r="L22" s="159">
        <f t="shared" si="8"/>
        <v>0</v>
      </c>
      <c r="M22" s="49">
        <f t="shared" si="9"/>
        <v>0</v>
      </c>
      <c r="N22" s="49">
        <f t="shared" si="10"/>
        <v>0</v>
      </c>
      <c r="O22" s="49">
        <f t="shared" si="11"/>
        <v>0</v>
      </c>
      <c r="P22" s="107">
        <f t="shared" si="12"/>
        <v>0</v>
      </c>
      <c r="Q22" s="77" t="s">
        <v>47</v>
      </c>
    </row>
    <row r="23" spans="1:17" ht="22.5">
      <c r="A23" s="40">
        <v>10</v>
      </c>
      <c r="B23" s="130" t="s">
        <v>84</v>
      </c>
      <c r="C23" s="136" t="s">
        <v>234</v>
      </c>
      <c r="D23" s="132" t="s">
        <v>77</v>
      </c>
      <c r="E23" s="133">
        <v>56</v>
      </c>
      <c r="F23" s="134"/>
      <c r="G23" s="49"/>
      <c r="H23" s="49">
        <f t="shared" si="6"/>
        <v>0</v>
      </c>
      <c r="I23" s="135"/>
      <c r="J23" s="135"/>
      <c r="K23" s="50">
        <f t="shared" si="7"/>
        <v>0</v>
      </c>
      <c r="L23" s="159">
        <f t="shared" si="8"/>
        <v>0</v>
      </c>
      <c r="M23" s="49">
        <f t="shared" si="9"/>
        <v>0</v>
      </c>
      <c r="N23" s="49">
        <f t="shared" si="10"/>
        <v>0</v>
      </c>
      <c r="O23" s="49">
        <f t="shared" si="11"/>
        <v>0</v>
      </c>
      <c r="P23" s="107">
        <f t="shared" si="12"/>
        <v>0</v>
      </c>
      <c r="Q23" s="77" t="s">
        <v>47</v>
      </c>
    </row>
    <row r="24" spans="1:17" ht="22.5">
      <c r="A24" s="40">
        <v>11</v>
      </c>
      <c r="B24" s="130" t="s">
        <v>84</v>
      </c>
      <c r="C24" s="136" t="s">
        <v>235</v>
      </c>
      <c r="D24" s="132" t="s">
        <v>76</v>
      </c>
      <c r="E24" s="133">
        <v>33</v>
      </c>
      <c r="F24" s="134"/>
      <c r="G24" s="49"/>
      <c r="H24" s="49">
        <f t="shared" si="6"/>
        <v>0</v>
      </c>
      <c r="I24" s="135"/>
      <c r="J24" s="135"/>
      <c r="K24" s="50">
        <f t="shared" si="0"/>
        <v>0</v>
      </c>
      <c r="L24" s="159">
        <f t="shared" si="1"/>
        <v>0</v>
      </c>
      <c r="M24" s="49">
        <f t="shared" si="2"/>
        <v>0</v>
      </c>
      <c r="N24" s="49">
        <f t="shared" si="3"/>
        <v>0</v>
      </c>
      <c r="O24" s="49">
        <f t="shared" si="4"/>
        <v>0</v>
      </c>
      <c r="P24" s="107">
        <f t="shared" si="5"/>
        <v>0</v>
      </c>
      <c r="Q24" s="77" t="s">
        <v>47</v>
      </c>
    </row>
    <row r="25" spans="1:17" ht="23.25" thickBot="1">
      <c r="A25" s="40">
        <v>12</v>
      </c>
      <c r="B25" s="130" t="s">
        <v>84</v>
      </c>
      <c r="C25" s="192" t="s">
        <v>236</v>
      </c>
      <c r="D25" s="195" t="s">
        <v>76</v>
      </c>
      <c r="E25" s="196">
        <v>193.2</v>
      </c>
      <c r="F25" s="134"/>
      <c r="G25" s="49"/>
      <c r="H25" s="49">
        <f t="shared" si="6"/>
        <v>0</v>
      </c>
      <c r="I25" s="135"/>
      <c r="J25" s="135"/>
      <c r="K25" s="50">
        <f t="shared" si="0"/>
        <v>0</v>
      </c>
      <c r="L25" s="159">
        <f t="shared" si="1"/>
        <v>0</v>
      </c>
      <c r="M25" s="49">
        <f t="shared" si="2"/>
        <v>0</v>
      </c>
      <c r="N25" s="49">
        <f t="shared" si="3"/>
        <v>0</v>
      </c>
      <c r="O25" s="49">
        <f t="shared" si="4"/>
        <v>0</v>
      </c>
      <c r="P25" s="107">
        <f t="shared" si="5"/>
        <v>0</v>
      </c>
      <c r="Q25" s="77" t="s">
        <v>47</v>
      </c>
    </row>
    <row r="26" spans="1:17" ht="12" customHeight="1" thickBot="1">
      <c r="A26" s="293" t="s">
        <v>63</v>
      </c>
      <c r="B26" s="294"/>
      <c r="C26" s="294"/>
      <c r="D26" s="294"/>
      <c r="E26" s="294"/>
      <c r="F26" s="294"/>
      <c r="G26" s="294"/>
      <c r="H26" s="294"/>
      <c r="I26" s="294"/>
      <c r="J26" s="294"/>
      <c r="K26" s="295"/>
      <c r="L26" s="74">
        <f>SUM(L14:L25)</f>
        <v>0</v>
      </c>
      <c r="M26" s="75">
        <f>SUM(M14:M25)</f>
        <v>0</v>
      </c>
      <c r="N26" s="75">
        <f>SUM(N14:N25)</f>
        <v>0</v>
      </c>
      <c r="O26" s="75">
        <f>SUM(O14:O25)</f>
        <v>0</v>
      </c>
      <c r="P26" s="76">
        <f>SUM(P14:P25)</f>
        <v>0</v>
      </c>
    </row>
    <row r="27" spans="1:17">
      <c r="A27" s="20"/>
      <c r="B27" s="20"/>
      <c r="C27" s="20"/>
      <c r="D27" s="20"/>
      <c r="E27" s="20"/>
      <c r="F27" s="20"/>
      <c r="G27" s="20"/>
      <c r="H27" s="20"/>
      <c r="I27" s="20"/>
      <c r="J27" s="20"/>
      <c r="K27" s="20"/>
      <c r="L27" s="20"/>
      <c r="M27" s="20"/>
      <c r="N27" s="20"/>
      <c r="O27" s="20"/>
      <c r="P27" s="20"/>
    </row>
    <row r="28" spans="1:17">
      <c r="A28" s="20"/>
      <c r="B28" s="20"/>
      <c r="C28" s="20"/>
      <c r="D28" s="20"/>
      <c r="E28" s="20"/>
      <c r="F28" s="20"/>
      <c r="G28" s="20"/>
      <c r="H28" s="20"/>
      <c r="I28" s="20"/>
      <c r="J28" s="20"/>
      <c r="K28" s="20"/>
      <c r="L28" s="20"/>
      <c r="M28" s="20"/>
      <c r="N28" s="20"/>
      <c r="O28" s="20"/>
      <c r="P28" s="20"/>
    </row>
    <row r="29" spans="1:17">
      <c r="A29" s="1" t="s">
        <v>14</v>
      </c>
      <c r="B29" s="20"/>
      <c r="C29" s="296">
        <f>'Kops n'!C35:H35</f>
        <v>0</v>
      </c>
      <c r="D29" s="296"/>
      <c r="E29" s="296"/>
      <c r="F29" s="296"/>
      <c r="G29" s="296"/>
      <c r="H29" s="296"/>
      <c r="I29" s="20"/>
      <c r="J29" s="20"/>
      <c r="K29" s="20"/>
      <c r="L29" s="20"/>
      <c r="M29" s="20"/>
      <c r="N29" s="20"/>
      <c r="O29" s="20"/>
      <c r="P29" s="20"/>
    </row>
    <row r="30" spans="1:17">
      <c r="A30" s="20"/>
      <c r="B30" s="20"/>
      <c r="C30" s="222" t="s">
        <v>15</v>
      </c>
      <c r="D30" s="222"/>
      <c r="E30" s="222"/>
      <c r="F30" s="222"/>
      <c r="G30" s="222"/>
      <c r="H30" s="222"/>
      <c r="I30" s="20"/>
      <c r="J30" s="20"/>
      <c r="K30" s="20"/>
      <c r="L30" s="20"/>
      <c r="M30" s="20"/>
      <c r="N30" s="20"/>
      <c r="O30" s="20"/>
      <c r="P30" s="20"/>
    </row>
    <row r="31" spans="1:17">
      <c r="A31" s="20"/>
      <c r="B31" s="20"/>
      <c r="C31" s="20"/>
      <c r="D31" s="20"/>
      <c r="E31" s="20"/>
      <c r="F31" s="20"/>
      <c r="G31" s="20"/>
      <c r="H31" s="20"/>
      <c r="I31" s="20"/>
      <c r="J31" s="20"/>
      <c r="K31" s="20"/>
      <c r="L31" s="20"/>
      <c r="M31" s="20"/>
      <c r="N31" s="20"/>
      <c r="O31" s="20"/>
      <c r="P31" s="20"/>
    </row>
    <row r="32" spans="1:17">
      <c r="A32" s="240" t="str">
        <f>'Kops n'!A38:D38</f>
        <v>Tāme sastādīta 2023. gada __. _____</v>
      </c>
      <c r="B32" s="241"/>
      <c r="C32" s="241"/>
      <c r="D32" s="241"/>
      <c r="E32" s="20"/>
      <c r="F32" s="20"/>
      <c r="G32" s="20"/>
      <c r="H32" s="20"/>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 t="s">
        <v>41</v>
      </c>
      <c r="B34" s="20"/>
      <c r="C34" s="296">
        <f>'Kops n'!C40:H40</f>
        <v>0</v>
      </c>
      <c r="D34" s="296"/>
      <c r="E34" s="296"/>
      <c r="F34" s="296"/>
      <c r="G34" s="296"/>
      <c r="H34" s="296"/>
      <c r="I34" s="20"/>
      <c r="J34" s="20"/>
      <c r="K34" s="20"/>
      <c r="L34" s="20"/>
      <c r="M34" s="20"/>
      <c r="N34" s="20"/>
      <c r="O34" s="20"/>
      <c r="P34" s="20"/>
    </row>
    <row r="35" spans="1:16">
      <c r="A35" s="20"/>
      <c r="B35" s="20"/>
      <c r="C35" s="222" t="s">
        <v>15</v>
      </c>
      <c r="D35" s="222"/>
      <c r="E35" s="222"/>
      <c r="F35" s="222"/>
      <c r="G35" s="222"/>
      <c r="H35" s="222"/>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03" t="s">
        <v>16</v>
      </c>
      <c r="B37" s="52"/>
      <c r="C37" s="115">
        <f>'Kops n'!C43</f>
        <v>0</v>
      </c>
      <c r="D37" s="52"/>
      <c r="E37" s="20"/>
      <c r="F37" s="20"/>
      <c r="G37" s="20"/>
      <c r="H37" s="20"/>
      <c r="I37" s="20"/>
      <c r="J37" s="20"/>
      <c r="K37" s="20"/>
      <c r="L37" s="20"/>
      <c r="M37" s="20"/>
      <c r="N37" s="20"/>
      <c r="O37" s="20"/>
      <c r="P37" s="20"/>
    </row>
    <row r="38" spans="1:16">
      <c r="A38" s="20"/>
      <c r="B38" s="20"/>
      <c r="C38" s="20"/>
      <c r="D38" s="20"/>
      <c r="E38" s="20"/>
      <c r="F38" s="20"/>
      <c r="G38" s="20"/>
      <c r="H38" s="20"/>
      <c r="I38" s="20"/>
      <c r="J38" s="20"/>
      <c r="K38" s="20"/>
      <c r="L38" s="20"/>
      <c r="M38" s="20"/>
      <c r="N38" s="20"/>
      <c r="O38" s="20"/>
      <c r="P38"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35:H35"/>
    <mergeCell ref="C4:I4"/>
    <mergeCell ref="F12:K12"/>
    <mergeCell ref="A9:F9"/>
    <mergeCell ref="J9:M9"/>
    <mergeCell ref="D8:L8"/>
    <mergeCell ref="A26:K26"/>
    <mergeCell ref="C29:H29"/>
    <mergeCell ref="C30:H30"/>
    <mergeCell ref="A32:D32"/>
    <mergeCell ref="C34:H34"/>
  </mergeCells>
  <conditionalFormatting sqref="A9:F9">
    <cfRule type="containsText" dxfId="292" priority="30"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5">
    <cfRule type="cellIs" dxfId="291" priority="4" operator="equal">
      <formula>0</formula>
    </cfRule>
  </conditionalFormatting>
  <conditionalFormatting sqref="A26:K26">
    <cfRule type="containsText" dxfId="290" priority="16" operator="containsText" text="Tiešās izmaksas kopā, t. sk. darba devēja sociālais nodoklis __.__% ">
      <formula>NOT(ISERROR(SEARCH("Tiešās izmaksas kopā, t. sk. darba devēja sociālais nodoklis __.__% ",A26)))</formula>
    </cfRule>
  </conditionalFormatting>
  <conditionalFormatting sqref="C29:H29">
    <cfRule type="cellIs" dxfId="289" priority="23" operator="equal">
      <formula>0</formula>
    </cfRule>
  </conditionalFormatting>
  <conditionalFormatting sqref="C34:H34">
    <cfRule type="cellIs" dxfId="288" priority="24" operator="equal">
      <formula>0</formula>
    </cfRule>
  </conditionalFormatting>
  <conditionalFormatting sqref="C2:I2">
    <cfRule type="cellIs" dxfId="287" priority="29" operator="equal">
      <formula>0</formula>
    </cfRule>
  </conditionalFormatting>
  <conditionalFormatting sqref="C4:I4">
    <cfRule type="cellIs" dxfId="286" priority="21" operator="equal">
      <formula>0</formula>
    </cfRule>
  </conditionalFormatting>
  <conditionalFormatting sqref="D1">
    <cfRule type="cellIs" dxfId="285" priority="18" operator="equal">
      <formula>0</formula>
    </cfRule>
  </conditionalFormatting>
  <conditionalFormatting sqref="D5:L8">
    <cfRule type="cellIs" dxfId="284" priority="19" operator="equal">
      <formula>0</formula>
    </cfRule>
  </conditionalFormatting>
  <conditionalFormatting sqref="I14:J25">
    <cfRule type="cellIs" dxfId="283" priority="1" operator="equal">
      <formula>0</formula>
    </cfRule>
  </conditionalFormatting>
  <conditionalFormatting sqref="L26:P26">
    <cfRule type="cellIs" dxfId="282" priority="22" operator="equal">
      <formula>0</formula>
    </cfRule>
  </conditionalFormatting>
  <conditionalFormatting sqref="N9:O9 H14:H25 K14:P25">
    <cfRule type="cellIs" dxfId="281" priority="32" operator="equal">
      <formula>0</formula>
    </cfRule>
  </conditionalFormatting>
  <conditionalFormatting sqref="Q14:Q25">
    <cfRule type="cellIs" dxfId="280" priority="33" operator="equal">
      <formula>0</formula>
    </cfRule>
  </conditionalFormatting>
  <dataValidations count="1">
    <dataValidation type="list" allowBlank="1" showInputMessage="1" showErrorMessage="1" sqref="Q14:Q25" xr:uid="{00000000-0002-0000-0C00-000000000000}">
      <formula1>$Q$9:$Q$12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26" operator="containsText" id="{4A26336A-A6BB-4BBC-8F54-3EBA6F169318}">
            <xm:f>NOT(ISERROR(SEARCH("Tāme sastādīta ____. gada ___. ______________",A32)))</xm:f>
            <xm:f>"Tāme sastādīta ____. gada ___. ______________"</xm:f>
            <x14:dxf>
              <font>
                <color auto="1"/>
              </font>
              <fill>
                <patternFill>
                  <bgColor rgb="FFC6EFCE"/>
                </patternFill>
              </fill>
            </x14:dxf>
          </x14:cfRule>
          <xm:sqref>A32</xm:sqref>
        </x14:conditionalFormatting>
        <x14:conditionalFormatting xmlns:xm="http://schemas.microsoft.com/office/excel/2006/main">
          <x14:cfRule type="containsText" priority="25" operator="containsText" id="{629E41BF-123B-4A16-9AC7-46F3B9A418A1}">
            <xm:f>NOT(ISERROR(SEARCH("Sertifikāta Nr. _________________________________",A37)))</xm:f>
            <xm:f>"Sertifikāta Nr. _________________________________"</xm:f>
            <x14:dxf>
              <font>
                <color auto="1"/>
              </font>
              <fill>
                <patternFill>
                  <bgColor rgb="FFC6EFCE"/>
                </patternFill>
              </fill>
            </x14:dxf>
          </x14:cfRule>
          <xm:sqref>A37</xm:sqref>
        </x14:conditionalFormatting>
      </x14:conditionalFormattings>
    </ext>
  </extLst>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tabColor rgb="FFFFC000"/>
  </sheetPr>
  <dimension ref="A1:P38"/>
  <sheetViews>
    <sheetView topLeftCell="A7" workbookViewId="0">
      <selection activeCell="T20" sqref="T20"/>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'2a+c+n'!D1</f>
        <v>2</v>
      </c>
      <c r="E1" s="26"/>
      <c r="F1" s="26"/>
      <c r="G1" s="26"/>
      <c r="H1" s="26"/>
      <c r="I1" s="26"/>
      <c r="J1" s="26"/>
      <c r="N1" s="30"/>
      <c r="O1" s="31"/>
      <c r="P1" s="32"/>
    </row>
    <row r="2" spans="1:16">
      <c r="A2" s="33"/>
      <c r="B2" s="33"/>
      <c r="C2" s="308" t="str">
        <f>'2a+c+n'!C2:I2</f>
        <v>Demontāžas darbi</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P26</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ht="22.5">
      <c r="A14" s="63">
        <f>IF(P14=0,0,IF(COUNTBLANK(P14)=1,0,COUNTA($P$14:P14)))</f>
        <v>0</v>
      </c>
      <c r="B14" s="27" t="str">
        <f>IF($C$4="Attiecināmās izmaksas",IF('2a+c+n'!$Q14="A",'2a+c+n'!B14,0),0)</f>
        <v>02-00000</v>
      </c>
      <c r="C14" s="27" t="str">
        <f>IF($C$4="Attiecināmās izmaksas",IF('2a+c+n'!$Q14="A",'2a+c+n'!C14,0),0)</f>
        <v>Lietus ūdens tekņu un reņu demontāža, t.sk. stiprinājumu demontāža</v>
      </c>
      <c r="D14" s="27" t="str">
        <f>IF($C$4="Attiecināmās izmaksas",IF('2a+c+n'!$Q14="A",'2a+c+n'!D14,0),0)</f>
        <v>tm</v>
      </c>
      <c r="E14" s="57"/>
      <c r="F14" s="108"/>
      <c r="G14" s="27">
        <f>IF($C$4="Attiecināmās izmaksas",IF('2a+c+n'!$Q14="A",'2a+c+n'!G14,0),0)</f>
        <v>0</v>
      </c>
      <c r="H14" s="27">
        <f>IF($C$4="Attiecināmās izmaksas",IF('2a+c+n'!$Q14="A",'2a+c+n'!H14,0),0)</f>
        <v>0</v>
      </c>
      <c r="I14" s="27"/>
      <c r="J14" s="27"/>
      <c r="K14" s="57">
        <f>IF($C$4="Attiecināmās izmaksas",IF('2a+c+n'!$Q14="A",'2a+c+n'!K14,0),0)</f>
        <v>0</v>
      </c>
      <c r="L14" s="108">
        <f>IF($C$4="Attiecināmās izmaksas",IF('2a+c+n'!$Q14="A",'2a+c+n'!L14,0),0)</f>
        <v>0</v>
      </c>
      <c r="M14" s="27">
        <f>IF($C$4="Attiecināmās izmaksas",IF('2a+c+n'!$Q14="A",'2a+c+n'!M14,0),0)</f>
        <v>0</v>
      </c>
      <c r="N14" s="27">
        <f>IF($C$4="Attiecināmās izmaksas",IF('2a+c+n'!$Q14="A",'2a+c+n'!N14,0),0)</f>
        <v>0</v>
      </c>
      <c r="O14" s="27">
        <f>IF($C$4="Attiecināmās izmaksas",IF('2a+c+n'!$Q14="A",'2a+c+n'!O14,0),0)</f>
        <v>0</v>
      </c>
      <c r="P14" s="57">
        <f>IF($C$4="Attiecināmās izmaksas",IF('2a+c+n'!$Q14="A",'2a+c+n'!P14,0),0)</f>
        <v>0</v>
      </c>
    </row>
    <row r="15" spans="1:16">
      <c r="A15" s="64">
        <f>IF(P15=0,0,IF(COUNTBLANK(P15)=1,0,COUNTA($P$14:P15)))</f>
        <v>0</v>
      </c>
      <c r="B15" s="28">
        <f>IF($C$4="Attiecināmās izmaksas",IF('2a+c+n'!$Q15="A",'2a+c+n'!B15,0),0)</f>
        <v>0</v>
      </c>
      <c r="C15" s="28">
        <f>IF($C$4="Attiecināmās izmaksas",IF('2a+c+n'!$Q15="A",'2a+c+n'!C15,0),0)</f>
        <v>0</v>
      </c>
      <c r="D15" s="28">
        <f>IF($C$4="Attiecināmās izmaksas",IF('2a+c+n'!$Q15="A",'2a+c+n'!D15,0),0)</f>
        <v>0</v>
      </c>
      <c r="E15" s="59"/>
      <c r="F15" s="109"/>
      <c r="G15" s="28">
        <f>IF($C$4="Attiecināmās izmaksas",IF('2a+c+n'!$Q15="A",'2a+c+n'!G15,0),0)</f>
        <v>0</v>
      </c>
      <c r="H15" s="28">
        <f>IF($C$4="Attiecināmās izmaksas",IF('2a+c+n'!$Q15="A",'2a+c+n'!H15,0),0)</f>
        <v>0</v>
      </c>
      <c r="I15" s="28"/>
      <c r="J15" s="28"/>
      <c r="K15" s="59">
        <f>IF($C$4="Attiecināmās izmaksas",IF('2a+c+n'!$Q15="A",'2a+c+n'!K15,0),0)</f>
        <v>0</v>
      </c>
      <c r="L15" s="109">
        <f>IF($C$4="Attiecināmās izmaksas",IF('2a+c+n'!$Q15="A",'2a+c+n'!L15,0),0)</f>
        <v>0</v>
      </c>
      <c r="M15" s="28">
        <f>IF($C$4="Attiecināmās izmaksas",IF('2a+c+n'!$Q15="A",'2a+c+n'!M15,0),0)</f>
        <v>0</v>
      </c>
      <c r="N15" s="28">
        <f>IF($C$4="Attiecināmās izmaksas",IF('2a+c+n'!$Q15="A",'2a+c+n'!N15,0),0)</f>
        <v>0</v>
      </c>
      <c r="O15" s="28">
        <f>IF($C$4="Attiecināmās izmaksas",IF('2a+c+n'!$Q15="A",'2a+c+n'!O15,0),0)</f>
        <v>0</v>
      </c>
      <c r="P15" s="59">
        <f>IF($C$4="Attiecināmās izmaksas",IF('2a+c+n'!$Q15="A",'2a+c+n'!P15,0),0)</f>
        <v>0</v>
      </c>
    </row>
    <row r="16" spans="1:16" ht="22.5">
      <c r="A16" s="64">
        <f>IF(P16=0,0,IF(COUNTBLANK(P16)=1,0,COUNTA($P$14:P16)))</f>
        <v>0</v>
      </c>
      <c r="B16" s="28" t="str">
        <f>IF($C$4="Attiecināmās izmaksas",IF('2a+c+n'!$Q16="A",'2a+c+n'!B16,0),0)</f>
        <v>02-00000</v>
      </c>
      <c r="C16" s="28" t="str">
        <f>IF($C$4="Attiecināmās izmaksas",IF('2a+c+n'!$Q16="A",'2a+c+n'!C16,0),0)</f>
        <v>Ventilācijas restu demontāža fasādē, utilizācija</v>
      </c>
      <c r="D16" s="28" t="str">
        <f>IF($C$4="Attiecināmās izmaksas",IF('2a+c+n'!$Q16="A",'2a+c+n'!D16,0),0)</f>
        <v>gab</v>
      </c>
      <c r="E16" s="59"/>
      <c r="F16" s="109"/>
      <c r="G16" s="28">
        <f>IF($C$4="Attiecināmās izmaksas",IF('2a+c+n'!$Q16="A",'2a+c+n'!G16,0),0)</f>
        <v>0</v>
      </c>
      <c r="H16" s="28">
        <f>IF($C$4="Attiecināmās izmaksas",IF('2a+c+n'!$Q16="A",'2a+c+n'!H16,0),0)</f>
        <v>0</v>
      </c>
      <c r="I16" s="28"/>
      <c r="J16" s="28"/>
      <c r="K16" s="59">
        <f>IF($C$4="Attiecināmās izmaksas",IF('2a+c+n'!$Q16="A",'2a+c+n'!K16,0),0)</f>
        <v>0</v>
      </c>
      <c r="L16" s="109">
        <f>IF($C$4="Attiecināmās izmaksas",IF('2a+c+n'!$Q16="A",'2a+c+n'!L16,0),0)</f>
        <v>0</v>
      </c>
      <c r="M16" s="28">
        <f>IF($C$4="Attiecināmās izmaksas",IF('2a+c+n'!$Q16="A",'2a+c+n'!M16,0),0)</f>
        <v>0</v>
      </c>
      <c r="N16" s="28">
        <f>IF($C$4="Attiecināmās izmaksas",IF('2a+c+n'!$Q16="A",'2a+c+n'!N16,0),0)</f>
        <v>0</v>
      </c>
      <c r="O16" s="28">
        <f>IF($C$4="Attiecināmās izmaksas",IF('2a+c+n'!$Q16="A",'2a+c+n'!O16,0),0)</f>
        <v>0</v>
      </c>
      <c r="P16" s="59">
        <f>IF($C$4="Attiecināmās izmaksas",IF('2a+c+n'!$Q16="A",'2a+c+n'!P16,0),0)</f>
        <v>0</v>
      </c>
    </row>
    <row r="17" spans="1:16" ht="22.5">
      <c r="A17" s="64">
        <f>IF(P17=0,0,IF(COUNTBLANK(P17)=1,0,COUNTA($P$14:P17)))</f>
        <v>0</v>
      </c>
      <c r="B17" s="28" t="str">
        <f>IF($C$4="Attiecināmās izmaksas",IF('2a+c+n'!$Q17="A",'2a+c+n'!B17,0),0)</f>
        <v>02-00000</v>
      </c>
      <c r="C17" s="28" t="str">
        <f>IF($C$4="Attiecināmās izmaksas",IF('2a+c+n'!$Q17="A",'2a+c+n'!C17,0),0)</f>
        <v>Gaismas laternas uz fasādes, t.sk. pienākošie kabeļi fasādē, demontāža, utilizācija</v>
      </c>
      <c r="D17" s="28" t="str">
        <f>IF($C$4="Attiecināmās izmaksas",IF('2a+c+n'!$Q17="A",'2a+c+n'!D17,0),0)</f>
        <v>gab</v>
      </c>
      <c r="E17" s="59"/>
      <c r="F17" s="109"/>
      <c r="G17" s="28">
        <f>IF($C$4="Attiecināmās izmaksas",IF('2a+c+n'!$Q17="A",'2a+c+n'!G17,0),0)</f>
        <v>0</v>
      </c>
      <c r="H17" s="28">
        <f>IF($C$4="Attiecināmās izmaksas",IF('2a+c+n'!$Q17="A",'2a+c+n'!H17,0),0)</f>
        <v>0</v>
      </c>
      <c r="I17" s="28"/>
      <c r="J17" s="28"/>
      <c r="K17" s="59">
        <f>IF($C$4="Attiecināmās izmaksas",IF('2a+c+n'!$Q17="A",'2a+c+n'!K17,0),0)</f>
        <v>0</v>
      </c>
      <c r="L17" s="109">
        <f>IF($C$4="Attiecināmās izmaksas",IF('2a+c+n'!$Q17="A",'2a+c+n'!L17,0),0)</f>
        <v>0</v>
      </c>
      <c r="M17" s="28">
        <f>IF($C$4="Attiecināmās izmaksas",IF('2a+c+n'!$Q17="A",'2a+c+n'!M17,0),0)</f>
        <v>0</v>
      </c>
      <c r="N17" s="28">
        <f>IF($C$4="Attiecināmās izmaksas",IF('2a+c+n'!$Q17="A",'2a+c+n'!N17,0),0)</f>
        <v>0</v>
      </c>
      <c r="O17" s="28">
        <f>IF($C$4="Attiecināmās izmaksas",IF('2a+c+n'!$Q17="A",'2a+c+n'!O17,0),0)</f>
        <v>0</v>
      </c>
      <c r="P17" s="59">
        <f>IF($C$4="Attiecināmās izmaksas",IF('2a+c+n'!$Q17="A",'2a+c+n'!P17,0),0)</f>
        <v>0</v>
      </c>
    </row>
    <row r="18" spans="1:16" ht="22.5">
      <c r="A18" s="64">
        <f>IF(P18=0,0,IF(COUNTBLANK(P18)=1,0,COUNTA($P$14:P18)))</f>
        <v>0</v>
      </c>
      <c r="B18" s="28" t="str">
        <f>IF($C$4="Attiecināmās izmaksas",IF('2a+c+n'!$Q18="A",'2a+c+n'!B18,0),0)</f>
        <v>02-00000</v>
      </c>
      <c r="C18" s="28" t="str">
        <f>IF($C$4="Attiecināmās izmaksas",IF('2a+c+n'!$Q18="A",'2a+c+n'!C18,0),0)</f>
        <v>Esošo palodžu demontāža fasādē un lodžijās, utilizācija</v>
      </c>
      <c r="D18" s="28" t="str">
        <f>IF($C$4="Attiecināmās izmaksas",IF('2a+c+n'!$Q18="A",'2a+c+n'!D18,0),0)</f>
        <v>tm</v>
      </c>
      <c r="E18" s="59"/>
      <c r="F18" s="109"/>
      <c r="G18" s="28">
        <f>IF($C$4="Attiecināmās izmaksas",IF('2a+c+n'!$Q18="A",'2a+c+n'!G18,0),0)</f>
        <v>0</v>
      </c>
      <c r="H18" s="28">
        <f>IF($C$4="Attiecināmās izmaksas",IF('2a+c+n'!$Q18="A",'2a+c+n'!H18,0),0)</f>
        <v>0</v>
      </c>
      <c r="I18" s="28"/>
      <c r="J18" s="28"/>
      <c r="K18" s="59">
        <f>IF($C$4="Attiecināmās izmaksas",IF('2a+c+n'!$Q18="A",'2a+c+n'!K18,0),0)</f>
        <v>0</v>
      </c>
      <c r="L18" s="109">
        <f>IF($C$4="Attiecināmās izmaksas",IF('2a+c+n'!$Q18="A",'2a+c+n'!L18,0),0)</f>
        <v>0</v>
      </c>
      <c r="M18" s="28">
        <f>IF($C$4="Attiecināmās izmaksas",IF('2a+c+n'!$Q18="A",'2a+c+n'!M18,0),0)</f>
        <v>0</v>
      </c>
      <c r="N18" s="28">
        <f>IF($C$4="Attiecināmās izmaksas",IF('2a+c+n'!$Q18="A",'2a+c+n'!N18,0),0)</f>
        <v>0</v>
      </c>
      <c r="O18" s="28">
        <f>IF($C$4="Attiecināmās izmaksas",IF('2a+c+n'!$Q18="A",'2a+c+n'!O18,0),0)</f>
        <v>0</v>
      </c>
      <c r="P18" s="59">
        <f>IF($C$4="Attiecināmās izmaksas",IF('2a+c+n'!$Q18="A",'2a+c+n'!P18,0),0)</f>
        <v>0</v>
      </c>
    </row>
    <row r="19" spans="1:16" ht="22.5">
      <c r="A19" s="64">
        <f>IF(P19=0,0,IF(COUNTBLANK(P19)=1,0,COUNTA($P$14:P19)))</f>
        <v>0</v>
      </c>
      <c r="B19" s="28" t="str">
        <f>IF($C$4="Attiecināmās izmaksas",IF('2a+c+n'!$Q19="A",'2a+c+n'!B19,0),0)</f>
        <v>02-00000</v>
      </c>
      <c r="C19" s="28" t="str">
        <f>IF($C$4="Attiecināmās izmaksas",IF('2a+c+n'!$Q19="A",'2a+c+n'!C19,0),0)</f>
        <v>Veco logu demontāža, t.sk. iekšējās palodzes, utilizācija, logi bēniņos gala fasādēs</v>
      </c>
      <c r="D19" s="28" t="str">
        <f>IF($C$4="Attiecināmās izmaksas",IF('2a+c+n'!$Q19="A",'2a+c+n'!D19,0),0)</f>
        <v>gab</v>
      </c>
      <c r="E19" s="59"/>
      <c r="F19" s="109"/>
      <c r="G19" s="28">
        <f>IF($C$4="Attiecināmās izmaksas",IF('2a+c+n'!$Q19="A",'2a+c+n'!G19,0),0)</f>
        <v>0</v>
      </c>
      <c r="H19" s="28">
        <f>IF($C$4="Attiecināmās izmaksas",IF('2a+c+n'!$Q19="A",'2a+c+n'!H19,0),0)</f>
        <v>0</v>
      </c>
      <c r="I19" s="28"/>
      <c r="J19" s="28"/>
      <c r="K19" s="59">
        <f>IF($C$4="Attiecināmās izmaksas",IF('2a+c+n'!$Q19="A",'2a+c+n'!K19,0),0)</f>
        <v>0</v>
      </c>
      <c r="L19" s="109">
        <f>IF($C$4="Attiecināmās izmaksas",IF('2a+c+n'!$Q19="A",'2a+c+n'!L19,0),0)</f>
        <v>0</v>
      </c>
      <c r="M19" s="28">
        <f>IF($C$4="Attiecināmās izmaksas",IF('2a+c+n'!$Q19="A",'2a+c+n'!M19,0),0)</f>
        <v>0</v>
      </c>
      <c r="N19" s="28">
        <f>IF($C$4="Attiecināmās izmaksas",IF('2a+c+n'!$Q19="A",'2a+c+n'!N19,0),0)</f>
        <v>0</v>
      </c>
      <c r="O19" s="28">
        <f>IF($C$4="Attiecināmās izmaksas",IF('2a+c+n'!$Q19="A",'2a+c+n'!O19,0),0)</f>
        <v>0</v>
      </c>
      <c r="P19" s="59">
        <f>IF($C$4="Attiecināmās izmaksas",IF('2a+c+n'!$Q19="A",'2a+c+n'!P19,0),0)</f>
        <v>0</v>
      </c>
    </row>
    <row r="20" spans="1:16" ht="22.5">
      <c r="A20" s="64">
        <f>IF(P20=0,0,IF(COUNTBLANK(P20)=1,0,COUNTA($P$14:P20)))</f>
        <v>0</v>
      </c>
      <c r="B20" s="28" t="str">
        <f>IF($C$4="Attiecināmās izmaksas",IF('2a+c+n'!$Q20="A",'2a+c+n'!B20,0),0)</f>
        <v>02-00000</v>
      </c>
      <c r="C20" s="28" t="str">
        <f>IF($C$4="Attiecināmās izmaksas",IF('2a+c+n'!$Q20="A",'2a+c+n'!C20,0),0)</f>
        <v>Veco durvju demontāža, utilizācija</v>
      </c>
      <c r="D20" s="28" t="str">
        <f>IF($C$4="Attiecināmās izmaksas",IF('2a+c+n'!$Q20="A",'2a+c+n'!D20,0),0)</f>
        <v>gab</v>
      </c>
      <c r="E20" s="59"/>
      <c r="F20" s="109"/>
      <c r="G20" s="28">
        <f>IF($C$4="Attiecināmās izmaksas",IF('2a+c+n'!$Q20="A",'2a+c+n'!G20,0),0)</f>
        <v>0</v>
      </c>
      <c r="H20" s="28">
        <f>IF($C$4="Attiecināmās izmaksas",IF('2a+c+n'!$Q20="A",'2a+c+n'!H20,0),0)</f>
        <v>0</v>
      </c>
      <c r="I20" s="28"/>
      <c r="J20" s="28"/>
      <c r="K20" s="59">
        <f>IF($C$4="Attiecināmās izmaksas",IF('2a+c+n'!$Q20="A",'2a+c+n'!K20,0),0)</f>
        <v>0</v>
      </c>
      <c r="L20" s="109">
        <f>IF($C$4="Attiecināmās izmaksas",IF('2a+c+n'!$Q20="A",'2a+c+n'!L20,0),0)</f>
        <v>0</v>
      </c>
      <c r="M20" s="28">
        <f>IF($C$4="Attiecināmās izmaksas",IF('2a+c+n'!$Q20="A",'2a+c+n'!M20,0),0)</f>
        <v>0</v>
      </c>
      <c r="N20" s="28">
        <f>IF($C$4="Attiecināmās izmaksas",IF('2a+c+n'!$Q20="A",'2a+c+n'!N20,0),0)</f>
        <v>0</v>
      </c>
      <c r="O20" s="28">
        <f>IF($C$4="Attiecināmās izmaksas",IF('2a+c+n'!$Q20="A",'2a+c+n'!O20,0),0)</f>
        <v>0</v>
      </c>
      <c r="P20" s="59">
        <f>IF($C$4="Attiecināmās izmaksas",IF('2a+c+n'!$Q20="A",'2a+c+n'!P20,0),0)</f>
        <v>0</v>
      </c>
    </row>
    <row r="21" spans="1:16" ht="22.5">
      <c r="A21" s="64">
        <f>IF(P21=0,0,IF(COUNTBLANK(P21)=1,0,COUNTA($P$14:P21)))</f>
        <v>0</v>
      </c>
      <c r="B21" s="28" t="str">
        <f>IF($C$4="Attiecināmās izmaksas",IF('2a+c+n'!$Q21="A",'2a+c+n'!B21,0),0)</f>
        <v>02-00000</v>
      </c>
      <c r="C21" s="28" t="str">
        <f>IF($C$4="Attiecināmās izmaksas",IF('2a+c+n'!$Q21="A",'2a+c+n'!C21,0),0)</f>
        <v>Lodžiju aizstiklojuma un sānu sienu demontāža, utilizācija</v>
      </c>
      <c r="D21" s="28" t="str">
        <f>IF($C$4="Attiecināmās izmaksas",IF('2a+c+n'!$Q21="A",'2a+c+n'!D21,0),0)</f>
        <v>gab</v>
      </c>
      <c r="E21" s="59"/>
      <c r="F21" s="109"/>
      <c r="G21" s="28">
        <f>IF($C$4="Attiecināmās izmaksas",IF('2a+c+n'!$Q21="A",'2a+c+n'!G21,0),0)</f>
        <v>0</v>
      </c>
      <c r="H21" s="28">
        <f>IF($C$4="Attiecināmās izmaksas",IF('2a+c+n'!$Q21="A",'2a+c+n'!H21,0),0)</f>
        <v>0</v>
      </c>
      <c r="I21" s="28"/>
      <c r="J21" s="28"/>
      <c r="K21" s="59">
        <f>IF($C$4="Attiecināmās izmaksas",IF('2a+c+n'!$Q21="A",'2a+c+n'!K21,0),0)</f>
        <v>0</v>
      </c>
      <c r="L21" s="109">
        <f>IF($C$4="Attiecināmās izmaksas",IF('2a+c+n'!$Q21="A",'2a+c+n'!L21,0),0)</f>
        <v>0</v>
      </c>
      <c r="M21" s="28">
        <f>IF($C$4="Attiecināmās izmaksas",IF('2a+c+n'!$Q21="A",'2a+c+n'!M21,0),0)</f>
        <v>0</v>
      </c>
      <c r="N21" s="28">
        <f>IF($C$4="Attiecināmās izmaksas",IF('2a+c+n'!$Q21="A",'2a+c+n'!N21,0),0)</f>
        <v>0</v>
      </c>
      <c r="O21" s="28">
        <f>IF($C$4="Attiecināmās izmaksas",IF('2a+c+n'!$Q21="A",'2a+c+n'!O21,0),0)</f>
        <v>0</v>
      </c>
      <c r="P21" s="59">
        <f>IF($C$4="Attiecināmās izmaksas",IF('2a+c+n'!$Q21="A",'2a+c+n'!P21,0),0)</f>
        <v>0</v>
      </c>
    </row>
    <row r="22" spans="1:16" ht="22.5">
      <c r="A22" s="64">
        <f>IF(P22=0,0,IF(COUNTBLANK(P22)=1,0,COUNTA($P$14:P22)))</f>
        <v>0</v>
      </c>
      <c r="B22" s="28" t="str">
        <f>IF($C$4="Attiecināmās izmaksas",IF('2a+c+n'!$Q22="A",'2a+c+n'!B22,0),0)</f>
        <v>02-00000</v>
      </c>
      <c r="C22" s="28" t="str">
        <f>IF($C$4="Attiecināmās izmaksas",IF('2a+c+n'!$Q22="A",'2a+c+n'!C22,0),0)</f>
        <v>Lodžiju jumtiņu piektajā stāvā demontāža, utilizācija</v>
      </c>
      <c r="D22" s="28" t="str">
        <f>IF($C$4="Attiecināmās izmaksas",IF('2a+c+n'!$Q22="A",'2a+c+n'!D22,0),0)</f>
        <v>gab</v>
      </c>
      <c r="E22" s="59"/>
      <c r="F22" s="109"/>
      <c r="G22" s="28">
        <f>IF($C$4="Attiecināmās izmaksas",IF('2a+c+n'!$Q22="A",'2a+c+n'!G22,0),0)</f>
        <v>0</v>
      </c>
      <c r="H22" s="28">
        <f>IF($C$4="Attiecināmās izmaksas",IF('2a+c+n'!$Q22="A",'2a+c+n'!H22,0),0)</f>
        <v>0</v>
      </c>
      <c r="I22" s="28"/>
      <c r="J22" s="28"/>
      <c r="K22" s="59">
        <f>IF($C$4="Attiecināmās izmaksas",IF('2a+c+n'!$Q22="A",'2a+c+n'!K22,0),0)</f>
        <v>0</v>
      </c>
      <c r="L22" s="109">
        <f>IF($C$4="Attiecināmās izmaksas",IF('2a+c+n'!$Q22="A",'2a+c+n'!L22,0),0)</f>
        <v>0</v>
      </c>
      <c r="M22" s="28">
        <f>IF($C$4="Attiecināmās izmaksas",IF('2a+c+n'!$Q22="A",'2a+c+n'!M22,0),0)</f>
        <v>0</v>
      </c>
      <c r="N22" s="28">
        <f>IF($C$4="Attiecināmās izmaksas",IF('2a+c+n'!$Q22="A",'2a+c+n'!N22,0),0)</f>
        <v>0</v>
      </c>
      <c r="O22" s="28">
        <f>IF($C$4="Attiecināmās izmaksas",IF('2a+c+n'!$Q22="A",'2a+c+n'!O22,0),0)</f>
        <v>0</v>
      </c>
      <c r="P22" s="59">
        <f>IF($C$4="Attiecināmās izmaksas",IF('2a+c+n'!$Q22="A",'2a+c+n'!P22,0),0)</f>
        <v>0</v>
      </c>
    </row>
    <row r="23" spans="1:16" ht="22.5">
      <c r="A23" s="64">
        <f>IF(P23=0,0,IF(COUNTBLANK(P23)=1,0,COUNTA($P$14:P23)))</f>
        <v>0</v>
      </c>
      <c r="B23" s="28" t="str">
        <f>IF($C$4="Attiecināmās izmaksas",IF('2a+c+n'!$Q23="A",'2a+c+n'!B23,0),0)</f>
        <v>02-00000</v>
      </c>
      <c r="C23" s="28" t="str">
        <f>IF($C$4="Attiecināmās izmaksas",IF('2a+c+n'!$Q23="A",'2a+c+n'!C23,0),0)</f>
        <v>Lodžiju margu demontāža un utilizācija</v>
      </c>
      <c r="D23" s="28" t="str">
        <f>IF($C$4="Attiecināmās izmaksas",IF('2a+c+n'!$Q23="A",'2a+c+n'!D23,0),0)</f>
        <v>kompl</v>
      </c>
      <c r="E23" s="59"/>
      <c r="F23" s="109"/>
      <c r="G23" s="28">
        <f>IF($C$4="Attiecināmās izmaksas",IF('2a+c+n'!$Q23="A",'2a+c+n'!G23,0),0)</f>
        <v>0</v>
      </c>
      <c r="H23" s="28">
        <f>IF($C$4="Attiecināmās izmaksas",IF('2a+c+n'!$Q23="A",'2a+c+n'!H23,0),0)</f>
        <v>0</v>
      </c>
      <c r="I23" s="28"/>
      <c r="J23" s="28"/>
      <c r="K23" s="59">
        <f>IF($C$4="Attiecināmās izmaksas",IF('2a+c+n'!$Q23="A",'2a+c+n'!K23,0),0)</f>
        <v>0</v>
      </c>
      <c r="L23" s="109">
        <f>IF($C$4="Attiecināmās izmaksas",IF('2a+c+n'!$Q23="A",'2a+c+n'!L23,0),0)</f>
        <v>0</v>
      </c>
      <c r="M23" s="28">
        <f>IF($C$4="Attiecināmās izmaksas",IF('2a+c+n'!$Q23="A",'2a+c+n'!M23,0),0)</f>
        <v>0</v>
      </c>
      <c r="N23" s="28">
        <f>IF($C$4="Attiecināmās izmaksas",IF('2a+c+n'!$Q23="A",'2a+c+n'!N23,0),0)</f>
        <v>0</v>
      </c>
      <c r="O23" s="28">
        <f>IF($C$4="Attiecināmās izmaksas",IF('2a+c+n'!$Q23="A",'2a+c+n'!O23,0),0)</f>
        <v>0</v>
      </c>
      <c r="P23" s="59">
        <f>IF($C$4="Attiecināmās izmaksas",IF('2a+c+n'!$Q23="A",'2a+c+n'!P23,0),0)</f>
        <v>0</v>
      </c>
    </row>
    <row r="24" spans="1:16" ht="22.5">
      <c r="A24" s="64">
        <f>IF(P24=0,0,IF(COUNTBLANK(P24)=1,0,COUNTA($P$14:P24)))</f>
        <v>0</v>
      </c>
      <c r="B24" s="28" t="str">
        <f>IF($C$4="Attiecināmās izmaksas",IF('2a+c+n'!$Q24="A",'2a+c+n'!B24,0),0)</f>
        <v>02-00000</v>
      </c>
      <c r="C24" s="28" t="str">
        <f>IF($C$4="Attiecināmās izmaksas",IF('2a+c+n'!$Q24="A",'2a+c+n'!C24,0),0)</f>
        <v>Ieejas jumtiņu skārda demontāža, utilizācija</v>
      </c>
      <c r="D24" s="28" t="str">
        <f>IF($C$4="Attiecināmās izmaksas",IF('2a+c+n'!$Q24="A",'2a+c+n'!D24,0),0)</f>
        <v>tm</v>
      </c>
      <c r="E24" s="59"/>
      <c r="F24" s="109"/>
      <c r="G24" s="28">
        <f>IF($C$4="Attiecināmās izmaksas",IF('2a+c+n'!$Q24="A",'2a+c+n'!G24,0),0)</f>
        <v>0</v>
      </c>
      <c r="H24" s="28">
        <f>IF($C$4="Attiecināmās izmaksas",IF('2a+c+n'!$Q24="A",'2a+c+n'!H24,0),0)</f>
        <v>0</v>
      </c>
      <c r="I24" s="28"/>
      <c r="J24" s="28"/>
      <c r="K24" s="59">
        <f>IF($C$4="Attiecināmās izmaksas",IF('2a+c+n'!$Q24="A",'2a+c+n'!K24,0),0)</f>
        <v>0</v>
      </c>
      <c r="L24" s="109">
        <f>IF($C$4="Attiecināmās izmaksas",IF('2a+c+n'!$Q24="A",'2a+c+n'!L24,0),0)</f>
        <v>0</v>
      </c>
      <c r="M24" s="28">
        <f>IF($C$4="Attiecināmās izmaksas",IF('2a+c+n'!$Q24="A",'2a+c+n'!M24,0),0)</f>
        <v>0</v>
      </c>
      <c r="N24" s="28">
        <f>IF($C$4="Attiecināmās izmaksas",IF('2a+c+n'!$Q24="A",'2a+c+n'!N24,0),0)</f>
        <v>0</v>
      </c>
      <c r="O24" s="28">
        <f>IF($C$4="Attiecināmās izmaksas",IF('2a+c+n'!$Q24="A",'2a+c+n'!O24,0),0)</f>
        <v>0</v>
      </c>
      <c r="P24" s="59">
        <f>IF($C$4="Attiecināmās izmaksas",IF('2a+c+n'!$Q24="A",'2a+c+n'!P24,0),0)</f>
        <v>0</v>
      </c>
    </row>
    <row r="25" spans="1:16" ht="23.25" thickBot="1">
      <c r="A25" s="65">
        <f>IF(P25=0,0,IF(COUNTBLANK(P25)=1,0,COUNTA($P$14:P25)))</f>
        <v>0</v>
      </c>
      <c r="B25" s="29" t="str">
        <f>IF($C$4="Attiecināmās izmaksas",IF('2a+c+n'!$Q25="A",'2a+c+n'!B25,0),0)</f>
        <v>02-00000</v>
      </c>
      <c r="C25" s="29" t="str">
        <f>IF($C$4="Attiecināmās izmaksas",IF('2a+c+n'!$Q25="A",'2a+c+n'!C25,0),0)</f>
        <v>Betona apmeles demontāža b=700, utilizācija</v>
      </c>
      <c r="D25" s="29" t="str">
        <f>IF($C$4="Attiecināmās izmaksas",IF('2a+c+n'!$Q25="A",'2a+c+n'!D25,0),0)</f>
        <v>tm</v>
      </c>
      <c r="E25" s="41"/>
      <c r="F25" s="221"/>
      <c r="G25" s="29">
        <f>IF($C$4="Attiecināmās izmaksas",IF('2a+c+n'!$Q25="A",'2a+c+n'!G25,0),0)</f>
        <v>0</v>
      </c>
      <c r="H25" s="29">
        <f>IF($C$4="Attiecināmās izmaksas",IF('2a+c+n'!$Q25="A",'2a+c+n'!H25,0),0)</f>
        <v>0</v>
      </c>
      <c r="I25" s="29"/>
      <c r="J25" s="29"/>
      <c r="K25" s="41">
        <f>IF($C$4="Attiecināmās izmaksas",IF('2a+c+n'!$Q25="A",'2a+c+n'!K25,0),0)</f>
        <v>0</v>
      </c>
      <c r="L25" s="221">
        <f>IF($C$4="Attiecināmās izmaksas",IF('2a+c+n'!$Q25="A",'2a+c+n'!L25,0),0)</f>
        <v>0</v>
      </c>
      <c r="M25" s="29">
        <f>IF($C$4="Attiecināmās izmaksas",IF('2a+c+n'!$Q25="A",'2a+c+n'!M25,0),0)</f>
        <v>0</v>
      </c>
      <c r="N25" s="29">
        <f>IF($C$4="Attiecināmās izmaksas",IF('2a+c+n'!$Q25="A",'2a+c+n'!N25,0),0)</f>
        <v>0</v>
      </c>
      <c r="O25" s="29">
        <f>IF($C$4="Attiecināmās izmaksas",IF('2a+c+n'!$Q25="A",'2a+c+n'!O25,0),0)</f>
        <v>0</v>
      </c>
      <c r="P25" s="41">
        <f>IF($C$4="Attiecināmās izmaksas",IF('2a+c+n'!$Q25="A",'2a+c+n'!P25,0),0)</f>
        <v>0</v>
      </c>
    </row>
    <row r="26" spans="1:16" ht="12" customHeight="1" thickBot="1">
      <c r="A26" s="293" t="s">
        <v>63</v>
      </c>
      <c r="B26" s="294"/>
      <c r="C26" s="294"/>
      <c r="D26" s="294"/>
      <c r="E26" s="294"/>
      <c r="F26" s="294"/>
      <c r="G26" s="294"/>
      <c r="H26" s="294"/>
      <c r="I26" s="294"/>
      <c r="J26" s="294"/>
      <c r="K26" s="295"/>
      <c r="L26" s="74">
        <f>SUM(L14:L25)</f>
        <v>0</v>
      </c>
      <c r="M26" s="75">
        <f>SUM(M14:M25)</f>
        <v>0</v>
      </c>
      <c r="N26" s="75">
        <f>SUM(N14:N25)</f>
        <v>0</v>
      </c>
      <c r="O26" s="75">
        <f>SUM(O14:O25)</f>
        <v>0</v>
      </c>
      <c r="P26" s="76">
        <f>SUM(P14:P25)</f>
        <v>0</v>
      </c>
    </row>
    <row r="27" spans="1:16">
      <c r="A27" s="20"/>
      <c r="B27" s="20"/>
      <c r="C27" s="20"/>
      <c r="D27" s="20"/>
      <c r="E27" s="20"/>
      <c r="F27" s="20"/>
      <c r="G27" s="20"/>
      <c r="H27" s="20"/>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1" t="s">
        <v>14</v>
      </c>
      <c r="B29" s="20"/>
      <c r="C29" s="296">
        <f>'Kops n'!C35:H35</f>
        <v>0</v>
      </c>
      <c r="D29" s="296"/>
      <c r="E29" s="296"/>
      <c r="F29" s="296"/>
      <c r="G29" s="296"/>
      <c r="H29" s="296"/>
      <c r="I29" s="20"/>
      <c r="J29" s="20"/>
      <c r="K29" s="20"/>
      <c r="L29" s="20"/>
      <c r="M29" s="20"/>
      <c r="N29" s="20"/>
      <c r="O29" s="20"/>
      <c r="P29" s="20"/>
    </row>
    <row r="30" spans="1:16">
      <c r="A30" s="20"/>
      <c r="B30" s="20"/>
      <c r="C30" s="222" t="s">
        <v>15</v>
      </c>
      <c r="D30" s="222"/>
      <c r="E30" s="222"/>
      <c r="F30" s="222"/>
      <c r="G30" s="222"/>
      <c r="H30" s="222"/>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240" t="str">
        <f>'Kops n'!A38:D38</f>
        <v>Tāme sastādīta 2023. gada __. _____</v>
      </c>
      <c r="B32" s="241"/>
      <c r="C32" s="241"/>
      <c r="D32" s="241"/>
      <c r="E32" s="20"/>
      <c r="F32" s="20"/>
      <c r="G32" s="20"/>
      <c r="H32" s="20"/>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 t="s">
        <v>41</v>
      </c>
      <c r="B34" s="20"/>
      <c r="C34" s="296">
        <f>'Kops n'!C40:H40</f>
        <v>0</v>
      </c>
      <c r="D34" s="296"/>
      <c r="E34" s="296"/>
      <c r="F34" s="296"/>
      <c r="G34" s="296"/>
      <c r="H34" s="296"/>
      <c r="I34" s="20"/>
      <c r="J34" s="20"/>
      <c r="K34" s="20"/>
      <c r="L34" s="20"/>
      <c r="M34" s="20"/>
      <c r="N34" s="20"/>
      <c r="O34" s="20"/>
      <c r="P34" s="20"/>
    </row>
    <row r="35" spans="1:16">
      <c r="A35" s="20"/>
      <c r="B35" s="20"/>
      <c r="C35" s="222" t="s">
        <v>15</v>
      </c>
      <c r="D35" s="222"/>
      <c r="E35" s="222"/>
      <c r="F35" s="222"/>
      <c r="G35" s="222"/>
      <c r="H35" s="222"/>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03" t="s">
        <v>16</v>
      </c>
      <c r="B37" s="52"/>
      <c r="C37" s="115">
        <f>'Kops n'!C43</f>
        <v>0</v>
      </c>
      <c r="D37" s="52"/>
      <c r="E37" s="20"/>
      <c r="F37" s="20"/>
      <c r="G37" s="20"/>
      <c r="H37" s="20"/>
      <c r="I37" s="20"/>
      <c r="J37" s="20"/>
      <c r="K37" s="20"/>
      <c r="L37" s="20"/>
      <c r="M37" s="20"/>
      <c r="N37" s="20"/>
      <c r="O37" s="20"/>
      <c r="P37" s="20"/>
    </row>
    <row r="38" spans="1:16">
      <c r="A38" s="20"/>
      <c r="B38" s="20"/>
      <c r="C38" s="20"/>
      <c r="D38" s="20"/>
      <c r="E38" s="20"/>
      <c r="F38" s="20"/>
      <c r="G38" s="20"/>
      <c r="H38" s="20"/>
      <c r="I38" s="20"/>
      <c r="J38" s="20"/>
      <c r="K38" s="20"/>
      <c r="L38" s="20"/>
      <c r="M38" s="20"/>
      <c r="N38" s="20"/>
      <c r="O38" s="20"/>
      <c r="P38" s="20"/>
    </row>
  </sheetData>
  <mergeCells count="23">
    <mergeCell ref="C2:I2"/>
    <mergeCell ref="C3:I3"/>
    <mergeCell ref="C4:I4"/>
    <mergeCell ref="D5:L5"/>
    <mergeCell ref="D6:L6"/>
    <mergeCell ref="D8:L8"/>
    <mergeCell ref="A9:F9"/>
    <mergeCell ref="J9:M9"/>
    <mergeCell ref="N9:O9"/>
    <mergeCell ref="D7:L7"/>
    <mergeCell ref="C35:H35"/>
    <mergeCell ref="L12:P12"/>
    <mergeCell ref="A26:K26"/>
    <mergeCell ref="C29:H29"/>
    <mergeCell ref="C30:H30"/>
    <mergeCell ref="A32:D32"/>
    <mergeCell ref="C34:H34"/>
    <mergeCell ref="A12:A13"/>
    <mergeCell ref="B12:B13"/>
    <mergeCell ref="C12:C13"/>
    <mergeCell ref="D12:D13"/>
    <mergeCell ref="E12:E13"/>
    <mergeCell ref="F12:K12"/>
  </mergeCells>
  <conditionalFormatting sqref="A26:K26">
    <cfRule type="containsText" dxfId="277" priority="4" operator="containsText" text="Tiešās izmaksas kopā, t. sk. darba devēja sociālais nodoklis __.__% ">
      <formula>NOT(ISERROR(SEARCH("Tiešās izmaksas kopā, t. sk. darba devēja sociālais nodoklis __.__% ",A26)))</formula>
    </cfRule>
  </conditionalFormatting>
  <conditionalFormatting sqref="C2:I2 D5:L8 N9:O9 L26:P26 C29:H29 C34:H34 C37 A14:P25">
    <cfRule type="cellIs" dxfId="276" priority="3" operator="equal">
      <formula>0</formula>
    </cfRule>
  </conditionalFormatting>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tabColor rgb="FFFFC000"/>
  </sheetPr>
  <dimension ref="A1:P35"/>
  <sheetViews>
    <sheetView workbookViewId="0">
      <selection activeCell="A16" sqref="A16:XFD16"/>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'2a+c+n'!D1</f>
        <v>2</v>
      </c>
      <c r="E1" s="26"/>
      <c r="F1" s="26"/>
      <c r="G1" s="26"/>
      <c r="H1" s="26"/>
      <c r="I1" s="26"/>
      <c r="J1" s="26"/>
      <c r="N1" s="30"/>
      <c r="O1" s="31"/>
      <c r="P1" s="32"/>
    </row>
    <row r="2" spans="1:16">
      <c r="A2" s="33"/>
      <c r="B2" s="33"/>
      <c r="C2" s="308" t="str">
        <f>'2a+c+n'!C2:I2</f>
        <v>Demontāžas darbi</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P23</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izmaksas",IF('2a+c+n'!$Q14="C",'2a+c+n'!B14,0))</f>
        <v>0</v>
      </c>
      <c r="C14" s="27">
        <f>IF($C$4="citu pasākumu izmaksas",IF('2a+c+n'!$Q14="C",'2a+c+n'!C14,0))</f>
        <v>0</v>
      </c>
      <c r="D14" s="27">
        <f>IF($C$4="citu pasākumu izmaksas",IF('2a+c+n'!$Q14="C",'2a+c+n'!D14,0))</f>
        <v>0</v>
      </c>
      <c r="E14" s="57"/>
      <c r="F14" s="79"/>
      <c r="G14" s="27">
        <f>IF($C$4="citu pasākumu izmaksas",IF('2a+c+n'!$Q14="C",'2a+c+n'!G14,0))</f>
        <v>0</v>
      </c>
      <c r="H14" s="27">
        <f>IF($C$4="citu pasākumu izmaksas",IF('2a+c+n'!$Q14="C",'2a+c+n'!H14,0))</f>
        <v>0</v>
      </c>
      <c r="I14" s="27"/>
      <c r="J14" s="27"/>
      <c r="K14" s="57">
        <f>IF($C$4="citu pasākumu izmaksas",IF('2a+c+n'!$Q14="C",'2a+c+n'!K14,0))</f>
        <v>0</v>
      </c>
      <c r="L14" s="108">
        <f>IF($C$4="citu pasākumu izmaksas",IF('2a+c+n'!$Q14="C",'2a+c+n'!L14,0))</f>
        <v>0</v>
      </c>
      <c r="M14" s="27">
        <f>IF($C$4="citu pasākumu izmaksas",IF('2a+c+n'!$Q14="C",'2a+c+n'!M14,0))</f>
        <v>0</v>
      </c>
      <c r="N14" s="27">
        <f>IF($C$4="citu pasākumu izmaksas",IF('2a+c+n'!$Q14="C",'2a+c+n'!N14,0))</f>
        <v>0</v>
      </c>
      <c r="O14" s="27">
        <f>IF($C$4="citu pasākumu izmaksas",IF('2a+c+n'!$Q14="C",'2a+c+n'!O14,0))</f>
        <v>0</v>
      </c>
      <c r="P14" s="57">
        <f>IF($C$4="citu pasākumu izmaksas",IF('2a+c+n'!$Q14="C",'2a+c+n'!P14,0))</f>
        <v>0</v>
      </c>
    </row>
    <row r="15" spans="1:16" ht="33.75">
      <c r="A15" s="64">
        <f>IF(P15=0,0,IF(COUNTBLANK(P15)=1,0,COUNTA($P$14:P15)))</f>
        <v>0</v>
      </c>
      <c r="B15" s="28" t="str">
        <f>IF($C$4="citu pasākumu izmaksas",IF('2a+c+n'!$Q15="C",'2a+c+n'!B15,0))</f>
        <v>02-00000</v>
      </c>
      <c r="C15" s="28" t="str">
        <f>IF($C$4="citu pasākumu izmaksas",IF('2a+c+n'!$Q15="C",'2a+c+n'!C15,0))</f>
        <v>Numurzīmes, hidranta zīmes, karoga turētāja u.c. traucējošo elementu demontāža fasādē, t.sk. esošo satelītandētnu demontāža, kameru demontāža</v>
      </c>
      <c r="D15" s="28" t="str">
        <f>IF($C$4="citu pasākumu izmaksas",IF('2a+c+n'!$Q15="C",'2a+c+n'!D15,0))</f>
        <v>kompl</v>
      </c>
      <c r="E15" s="59"/>
      <c r="F15" s="81"/>
      <c r="G15" s="28"/>
      <c r="H15" s="28">
        <f>IF($C$4="citu pasākumu izmaksas",IF('2a+c+n'!$Q15="C",'2a+c+n'!H15,0))</f>
        <v>0</v>
      </c>
      <c r="I15" s="28"/>
      <c r="J15" s="28"/>
      <c r="K15" s="59">
        <f>IF($C$4="citu pasākumu izmaksas",IF('2a+c+n'!$Q15="C",'2a+c+n'!K15,0))</f>
        <v>0</v>
      </c>
      <c r="L15" s="109">
        <f>IF($C$4="citu pasākumu izmaksas",IF('2a+c+n'!$Q15="C",'2a+c+n'!L15,0))</f>
        <v>0</v>
      </c>
      <c r="M15" s="28">
        <f>IF($C$4="citu pasākumu izmaksas",IF('2a+c+n'!$Q15="C",'2a+c+n'!M15,0))</f>
        <v>0</v>
      </c>
      <c r="N15" s="28">
        <f>IF($C$4="citu pasākumu izmaksas",IF('2a+c+n'!$Q15="C",'2a+c+n'!N15,0))</f>
        <v>0</v>
      </c>
      <c r="O15" s="28">
        <f>IF($C$4="citu pasākumu izmaksas",IF('2a+c+n'!$Q15="C",'2a+c+n'!O15,0))</f>
        <v>0</v>
      </c>
      <c r="P15" s="59">
        <f>IF($C$4="citu pasākumu izmaksas",IF('2a+c+n'!$Q15="C",'2a+c+n'!P15,0))</f>
        <v>0</v>
      </c>
    </row>
    <row r="16" spans="1:16">
      <c r="A16" s="64">
        <f>IF(P16=0,0,IF(COUNTBLANK(P16)=1,0,COUNTA($P$14:P16)))</f>
        <v>0</v>
      </c>
      <c r="B16" s="28">
        <f>IF($C$4="citu pasākumu izmaksas",IF('2a+c+n'!$Q16="C",'2a+c+n'!B16,0))</f>
        <v>0</v>
      </c>
      <c r="C16" s="28">
        <f>IF($C$4="citu pasākumu izmaksas",IF('2a+c+n'!$Q16="C",'2a+c+n'!C16,0))</f>
        <v>0</v>
      </c>
      <c r="D16" s="28">
        <f>IF($C$4="citu pasākumu izmaksas",IF('2a+c+n'!$Q16="C",'2a+c+n'!D16,0))</f>
        <v>0</v>
      </c>
      <c r="E16" s="59"/>
      <c r="F16" s="81"/>
      <c r="G16" s="28"/>
      <c r="H16" s="28">
        <f>IF($C$4="citu pasākumu izmaksas",IF('2a+c+n'!$Q16="C",'2a+c+n'!H16,0))</f>
        <v>0</v>
      </c>
      <c r="I16" s="28"/>
      <c r="J16" s="28"/>
      <c r="K16" s="59">
        <f>IF($C$4="citu pasākumu izmaksas",IF('2a+c+n'!$Q16="C",'2a+c+n'!K16,0))</f>
        <v>0</v>
      </c>
      <c r="L16" s="109">
        <f>IF($C$4="citu pasākumu izmaksas",IF('2a+c+n'!$Q16="C",'2a+c+n'!L16,0))</f>
        <v>0</v>
      </c>
      <c r="M16" s="28">
        <f>IF($C$4="citu pasākumu izmaksas",IF('2a+c+n'!$Q16="C",'2a+c+n'!M16,0))</f>
        <v>0</v>
      </c>
      <c r="N16" s="28">
        <f>IF($C$4="citu pasākumu izmaksas",IF('2a+c+n'!$Q16="C",'2a+c+n'!N16,0))</f>
        <v>0</v>
      </c>
      <c r="O16" s="28">
        <f>IF($C$4="citu pasākumu izmaksas",IF('2a+c+n'!$Q16="C",'2a+c+n'!O16,0))</f>
        <v>0</v>
      </c>
      <c r="P16" s="59">
        <f>IF($C$4="citu pasākumu izmaksas",IF('2a+c+n'!$Q16="C",'2a+c+n'!P16,0))</f>
        <v>0</v>
      </c>
    </row>
    <row r="17" spans="1:16">
      <c r="A17" s="64">
        <f>IF(P17=0,0,IF(COUNTBLANK(P17)=1,0,COUNTA($P$14:P17)))</f>
        <v>0</v>
      </c>
      <c r="B17" s="28">
        <f>IF($C$4="citu pasākumu izmaksas",IF('2a+c+n'!$Q17="C",'2a+c+n'!B17,0))</f>
        <v>0</v>
      </c>
      <c r="C17" s="28">
        <f>IF($C$4="citu pasākumu izmaksas",IF('2a+c+n'!$Q17="C",'2a+c+n'!C17,0))</f>
        <v>0</v>
      </c>
      <c r="D17" s="28">
        <f>IF($C$4="citu pasākumu izmaksas",IF('2a+c+n'!$Q17="C",'2a+c+n'!D17,0))</f>
        <v>0</v>
      </c>
      <c r="E17" s="59"/>
      <c r="F17" s="81"/>
      <c r="G17" s="28"/>
      <c r="H17" s="28">
        <f>IF($C$4="citu pasākumu izmaksas",IF('2a+c+n'!$Q17="C",'2a+c+n'!H17,0))</f>
        <v>0</v>
      </c>
      <c r="I17" s="28"/>
      <c r="J17" s="28"/>
      <c r="K17" s="59">
        <f>IF($C$4="citu pasākumu izmaksas",IF('2a+c+n'!$Q17="C",'2a+c+n'!K17,0))</f>
        <v>0</v>
      </c>
      <c r="L17" s="109">
        <f>IF($C$4="citu pasākumu izmaksas",IF('2a+c+n'!$Q17="C",'2a+c+n'!L17,0))</f>
        <v>0</v>
      </c>
      <c r="M17" s="28">
        <f>IF($C$4="citu pasākumu izmaksas",IF('2a+c+n'!$Q17="C",'2a+c+n'!M17,0))</f>
        <v>0</v>
      </c>
      <c r="N17" s="28">
        <f>IF($C$4="citu pasākumu izmaksas",IF('2a+c+n'!$Q17="C",'2a+c+n'!N17,0))</f>
        <v>0</v>
      </c>
      <c r="O17" s="28">
        <f>IF($C$4="citu pasākumu izmaksas",IF('2a+c+n'!$Q17="C",'2a+c+n'!O17,0))</f>
        <v>0</v>
      </c>
      <c r="P17" s="59">
        <f>IF($C$4="citu pasākumu izmaksas",IF('2a+c+n'!$Q17="C",'2a+c+n'!P17,0))</f>
        <v>0</v>
      </c>
    </row>
    <row r="18" spans="1:16">
      <c r="A18" s="64">
        <f>IF(P18=0,0,IF(COUNTBLANK(P18)=1,0,COUNTA($P$14:P18)))</f>
        <v>0</v>
      </c>
      <c r="B18" s="28">
        <f>IF($C$4="citu pasākumu izmaksas",IF('2a+c+n'!$Q18="C",'2a+c+n'!B18,0))</f>
        <v>0</v>
      </c>
      <c r="C18" s="28">
        <f>IF($C$4="citu pasākumu izmaksas",IF('2a+c+n'!$Q18="C",'2a+c+n'!C18,0))</f>
        <v>0</v>
      </c>
      <c r="D18" s="28">
        <f>IF($C$4="citu pasākumu izmaksas",IF('2a+c+n'!$Q18="C",'2a+c+n'!D18,0))</f>
        <v>0</v>
      </c>
      <c r="E18" s="59"/>
      <c r="F18" s="81"/>
      <c r="G18" s="28"/>
      <c r="H18" s="28">
        <f>IF($C$4="citu pasākumu izmaksas",IF('2a+c+n'!$Q18="C",'2a+c+n'!H18,0))</f>
        <v>0</v>
      </c>
      <c r="I18" s="28"/>
      <c r="J18" s="28"/>
      <c r="K18" s="59">
        <f>IF($C$4="citu pasākumu izmaksas",IF('2a+c+n'!$Q18="C",'2a+c+n'!K18,0))</f>
        <v>0</v>
      </c>
      <c r="L18" s="109">
        <f>IF($C$4="citu pasākumu izmaksas",IF('2a+c+n'!$Q18="C",'2a+c+n'!L18,0))</f>
        <v>0</v>
      </c>
      <c r="M18" s="28">
        <f>IF($C$4="citu pasākumu izmaksas",IF('2a+c+n'!$Q18="C",'2a+c+n'!M18,0))</f>
        <v>0</v>
      </c>
      <c r="N18" s="28">
        <f>IF($C$4="citu pasākumu izmaksas",IF('2a+c+n'!$Q18="C",'2a+c+n'!N18,0))</f>
        <v>0</v>
      </c>
      <c r="O18" s="28">
        <f>IF($C$4="citu pasākumu izmaksas",IF('2a+c+n'!$Q18="C",'2a+c+n'!O18,0))</f>
        <v>0</v>
      </c>
      <c r="P18" s="59">
        <f>IF($C$4="citu pasākumu izmaksas",IF('2a+c+n'!$Q18="C",'2a+c+n'!P18,0))</f>
        <v>0</v>
      </c>
    </row>
    <row r="19" spans="1:16">
      <c r="A19" s="64">
        <f>IF(P19=0,0,IF(COUNTBLANK(P19)=1,0,COUNTA($P$14:P19)))</f>
        <v>0</v>
      </c>
      <c r="B19" s="28">
        <f>IF($C$4="citu pasākumu izmaksas",IF('2a+c+n'!$Q19="C",'2a+c+n'!B19,0))</f>
        <v>0</v>
      </c>
      <c r="C19" s="28">
        <f>IF($C$4="citu pasākumu izmaksas",IF('2a+c+n'!$Q19="C",'2a+c+n'!C19,0))</f>
        <v>0</v>
      </c>
      <c r="D19" s="28">
        <f>IF($C$4="citu pasākumu izmaksas",IF('2a+c+n'!$Q19="C",'2a+c+n'!D19,0))</f>
        <v>0</v>
      </c>
      <c r="E19" s="59"/>
      <c r="F19" s="81"/>
      <c r="G19" s="28"/>
      <c r="H19" s="28">
        <f>IF($C$4="citu pasākumu izmaksas",IF('2a+c+n'!$Q19="C",'2a+c+n'!H19,0))</f>
        <v>0</v>
      </c>
      <c r="I19" s="28"/>
      <c r="J19" s="28"/>
      <c r="K19" s="59">
        <f>IF($C$4="citu pasākumu izmaksas",IF('2a+c+n'!$Q19="C",'2a+c+n'!K19,0))</f>
        <v>0</v>
      </c>
      <c r="L19" s="109">
        <f>IF($C$4="citu pasākumu izmaksas",IF('2a+c+n'!$Q19="C",'2a+c+n'!L19,0))</f>
        <v>0</v>
      </c>
      <c r="M19" s="28">
        <f>IF($C$4="citu pasākumu izmaksas",IF('2a+c+n'!$Q19="C",'2a+c+n'!M19,0))</f>
        <v>0</v>
      </c>
      <c r="N19" s="28">
        <f>IF($C$4="citu pasākumu izmaksas",IF('2a+c+n'!$Q19="C",'2a+c+n'!N19,0))</f>
        <v>0</v>
      </c>
      <c r="O19" s="28">
        <f>IF($C$4="citu pasākumu izmaksas",IF('2a+c+n'!$Q19="C",'2a+c+n'!O19,0))</f>
        <v>0</v>
      </c>
      <c r="P19" s="59">
        <f>IF($C$4="citu pasākumu izmaksas",IF('2a+c+n'!$Q19="C",'2a+c+n'!P19,0))</f>
        <v>0</v>
      </c>
    </row>
    <row r="20" spans="1:16">
      <c r="A20" s="64">
        <f>IF(P20=0,0,IF(COUNTBLANK(P20)=1,0,COUNTA($P$14:P20)))</f>
        <v>0</v>
      </c>
      <c r="B20" s="28">
        <f>IF($C$4="citu pasākumu izmaksas",IF('2a+c+n'!$Q20="C",'2a+c+n'!B20,0))</f>
        <v>0</v>
      </c>
      <c r="C20" s="28">
        <f>IF($C$4="citu pasākumu izmaksas",IF('2a+c+n'!$Q20="C",'2a+c+n'!C20,0))</f>
        <v>0</v>
      </c>
      <c r="D20" s="28">
        <f>IF($C$4="citu pasākumu izmaksas",IF('2a+c+n'!$Q20="C",'2a+c+n'!D20,0))</f>
        <v>0</v>
      </c>
      <c r="E20" s="59"/>
      <c r="F20" s="81"/>
      <c r="G20" s="28"/>
      <c r="H20" s="28">
        <f>IF($C$4="citu pasākumu izmaksas",IF('2a+c+n'!$Q20="C",'2a+c+n'!H20,0))</f>
        <v>0</v>
      </c>
      <c r="I20" s="28"/>
      <c r="J20" s="28"/>
      <c r="K20" s="59">
        <f>IF($C$4="citu pasākumu izmaksas",IF('2a+c+n'!$Q20="C",'2a+c+n'!K20,0))</f>
        <v>0</v>
      </c>
      <c r="L20" s="109">
        <f>IF($C$4="citu pasākumu izmaksas",IF('2a+c+n'!$Q20="C",'2a+c+n'!L20,0))</f>
        <v>0</v>
      </c>
      <c r="M20" s="28">
        <f>IF($C$4="citu pasākumu izmaksas",IF('2a+c+n'!$Q20="C",'2a+c+n'!M20,0))</f>
        <v>0</v>
      </c>
      <c r="N20" s="28">
        <f>IF($C$4="citu pasākumu izmaksas",IF('2a+c+n'!$Q20="C",'2a+c+n'!N20,0))</f>
        <v>0</v>
      </c>
      <c r="O20" s="28">
        <f>IF($C$4="citu pasākumu izmaksas",IF('2a+c+n'!$Q20="C",'2a+c+n'!O20,0))</f>
        <v>0</v>
      </c>
      <c r="P20" s="59">
        <f>IF($C$4="citu pasākumu izmaksas",IF('2a+c+n'!$Q20="C",'2a+c+n'!P20,0))</f>
        <v>0</v>
      </c>
    </row>
    <row r="21" spans="1:16">
      <c r="A21" s="64">
        <f>IF(P21=0,0,IF(COUNTBLANK(P21)=1,0,COUNTA($P$14:P21)))</f>
        <v>0</v>
      </c>
      <c r="B21" s="28">
        <f>IF($C$4="citu pasākumu izmaksas",IF('2a+c+n'!$Q24="C",'2a+c+n'!B24,0))</f>
        <v>0</v>
      </c>
      <c r="C21" s="28">
        <f>IF($C$4="citu pasākumu izmaksas",IF('2a+c+n'!$Q24="C",'2a+c+n'!C24,0))</f>
        <v>0</v>
      </c>
      <c r="D21" s="28">
        <f>IF($C$4="citu pasākumu izmaksas",IF('2a+c+n'!$Q24="C",'2a+c+n'!D24,0))</f>
        <v>0</v>
      </c>
      <c r="E21" s="59"/>
      <c r="F21" s="81"/>
      <c r="G21" s="28"/>
      <c r="H21" s="28">
        <f>IF($C$4="citu pasākumu izmaksas",IF('2a+c+n'!$Q24="C",'2a+c+n'!H24,0))</f>
        <v>0</v>
      </c>
      <c r="I21" s="28"/>
      <c r="J21" s="28"/>
      <c r="K21" s="59">
        <f>IF($C$4="citu pasākumu izmaksas",IF('2a+c+n'!$Q24="C",'2a+c+n'!K24,0))</f>
        <v>0</v>
      </c>
      <c r="L21" s="109">
        <f>IF($C$4="citu pasākumu izmaksas",IF('2a+c+n'!$Q24="C",'2a+c+n'!L24,0))</f>
        <v>0</v>
      </c>
      <c r="M21" s="28">
        <f>IF($C$4="citu pasākumu izmaksas",IF('2a+c+n'!$Q24="C",'2a+c+n'!M24,0))</f>
        <v>0</v>
      </c>
      <c r="N21" s="28">
        <f>IF($C$4="citu pasākumu izmaksas",IF('2a+c+n'!$Q24="C",'2a+c+n'!N24,0))</f>
        <v>0</v>
      </c>
      <c r="O21" s="28">
        <f>IF($C$4="citu pasākumu izmaksas",IF('2a+c+n'!$Q24="C",'2a+c+n'!O24,0))</f>
        <v>0</v>
      </c>
      <c r="P21" s="59">
        <f>IF($C$4="citu pasākumu izmaksas",IF('2a+c+n'!$Q24="C",'2a+c+n'!P24,0))</f>
        <v>0</v>
      </c>
    </row>
    <row r="22" spans="1:16" ht="12" thickBot="1">
      <c r="A22" s="64">
        <f>IF(P22=0,0,IF(COUNTBLANK(P22)=1,0,COUNTA($P$14:P22)))</f>
        <v>0</v>
      </c>
      <c r="B22" s="28">
        <f>IF($C$4="citu pasākumu izmaksas",IF('2a+c+n'!$Q25="C",'2a+c+n'!B25,0))</f>
        <v>0</v>
      </c>
      <c r="C22" s="28">
        <f>IF($C$4="citu pasākumu izmaksas",IF('2a+c+n'!$Q25="C",'2a+c+n'!C25,0))</f>
        <v>0</v>
      </c>
      <c r="D22" s="28">
        <f>IF($C$4="citu pasākumu izmaksas",IF('2a+c+n'!$Q25="C",'2a+c+n'!D25,0))</f>
        <v>0</v>
      </c>
      <c r="E22" s="59"/>
      <c r="F22" s="81"/>
      <c r="G22" s="28"/>
      <c r="H22" s="28">
        <f>IF($C$4="citu pasākumu izmaksas",IF('2a+c+n'!$Q25="C",'2a+c+n'!H25,0))</f>
        <v>0</v>
      </c>
      <c r="I22" s="28"/>
      <c r="J22" s="28"/>
      <c r="K22" s="59">
        <f>IF($C$4="citu pasākumu izmaksas",IF('2a+c+n'!$Q25="C",'2a+c+n'!K25,0))</f>
        <v>0</v>
      </c>
      <c r="L22" s="109">
        <f>IF($C$4="citu pasākumu izmaksas",IF('2a+c+n'!$Q25="C",'2a+c+n'!L25,0))</f>
        <v>0</v>
      </c>
      <c r="M22" s="28">
        <f>IF($C$4="citu pasākumu izmaksas",IF('2a+c+n'!$Q25="C",'2a+c+n'!M25,0))</f>
        <v>0</v>
      </c>
      <c r="N22" s="28">
        <f>IF($C$4="citu pasākumu izmaksas",IF('2a+c+n'!$Q25="C",'2a+c+n'!N25,0))</f>
        <v>0</v>
      </c>
      <c r="O22" s="28">
        <f>IF($C$4="citu pasākumu izmaksas",IF('2a+c+n'!$Q25="C",'2a+c+n'!O25,0))</f>
        <v>0</v>
      </c>
      <c r="P22" s="59">
        <f>IF($C$4="citu pasākumu izmaksas",IF('2a+c+n'!$Q25="C",'2a+c+n'!P25,0))</f>
        <v>0</v>
      </c>
    </row>
    <row r="23" spans="1:16" ht="12" customHeight="1" thickBot="1">
      <c r="A23" s="293" t="s">
        <v>63</v>
      </c>
      <c r="B23" s="294"/>
      <c r="C23" s="294"/>
      <c r="D23" s="294"/>
      <c r="E23" s="294"/>
      <c r="F23" s="294"/>
      <c r="G23" s="294"/>
      <c r="H23" s="294"/>
      <c r="I23" s="294"/>
      <c r="J23" s="294"/>
      <c r="K23" s="295"/>
      <c r="L23" s="110">
        <f>SUM(L14:L22)</f>
        <v>0</v>
      </c>
      <c r="M23" s="111">
        <f>SUM(M14:M22)</f>
        <v>0</v>
      </c>
      <c r="N23" s="111">
        <f>SUM(N14:N22)</f>
        <v>0</v>
      </c>
      <c r="O23" s="111">
        <f>SUM(O14:O22)</f>
        <v>0</v>
      </c>
      <c r="P23" s="112">
        <f>SUM(P14:P22)</f>
        <v>0</v>
      </c>
    </row>
    <row r="24" spans="1:16">
      <c r="A24" s="20"/>
      <c r="B24" s="20"/>
      <c r="C24" s="20"/>
      <c r="D24" s="20"/>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14</v>
      </c>
      <c r="B26" s="20"/>
      <c r="C26" s="296">
        <f>'Kops c'!C35:H35</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240" t="str">
        <f>'Kops n'!A38:D38</f>
        <v>Tāme sastādīta 2023. gada __. _____</v>
      </c>
      <c r="B29" s="241"/>
      <c r="C29" s="241"/>
      <c r="D29" s="241"/>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1" t="s">
        <v>41</v>
      </c>
      <c r="B31" s="20"/>
      <c r="C31" s="296">
        <f>'Kops c'!C40:H40</f>
        <v>0</v>
      </c>
      <c r="D31" s="296"/>
      <c r="E31" s="296"/>
      <c r="F31" s="296"/>
      <c r="G31" s="296"/>
      <c r="H31" s="296"/>
      <c r="I31" s="20"/>
      <c r="J31" s="20"/>
      <c r="K31" s="20"/>
      <c r="L31" s="20"/>
      <c r="M31" s="20"/>
      <c r="N31" s="20"/>
      <c r="O31" s="20"/>
      <c r="P31" s="20"/>
    </row>
    <row r="32" spans="1:16">
      <c r="A32" s="20"/>
      <c r="B32" s="20"/>
      <c r="C32" s="222" t="s">
        <v>15</v>
      </c>
      <c r="D32" s="222"/>
      <c r="E32" s="222"/>
      <c r="F32" s="222"/>
      <c r="G32" s="222"/>
      <c r="H32" s="222"/>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03" t="s">
        <v>16</v>
      </c>
      <c r="B34" s="52"/>
      <c r="C34" s="115">
        <f>'Kops c'!C43</f>
        <v>0</v>
      </c>
      <c r="D34" s="52"/>
      <c r="E34" s="20"/>
      <c r="F34" s="20"/>
      <c r="G34" s="20"/>
      <c r="H34" s="20"/>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2:H32"/>
    <mergeCell ref="L12:P12"/>
    <mergeCell ref="A23:K23"/>
    <mergeCell ref="C26:H26"/>
    <mergeCell ref="C27:H27"/>
    <mergeCell ref="A29:D29"/>
    <mergeCell ref="C31:H31"/>
  </mergeCells>
  <conditionalFormatting sqref="A23:K23">
    <cfRule type="containsText" dxfId="275" priority="4" operator="containsText" text="Tiešās izmaksas kopā, t. sk. darba devēja sociālais nodoklis __.__% ">
      <formula>NOT(ISERROR(SEARCH("Tiešās izmaksas kopā, t. sk. darba devēja sociālais nodoklis __.__% ",A23)))</formula>
    </cfRule>
  </conditionalFormatting>
  <conditionalFormatting sqref="C2:I2 D5:L8 N9:O9 A14:P22 L23:P23 C26:H26 C31:H31 C34">
    <cfRule type="cellIs" dxfId="274" priority="3" operator="equal">
      <formula>0</formula>
    </cfRule>
  </conditionalFormatting>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2">
    <tabColor rgb="FFFFC000"/>
  </sheetPr>
  <dimension ref="A1:P35"/>
  <sheetViews>
    <sheetView topLeftCell="A11" workbookViewId="0">
      <selection activeCell="A18" sqref="A17:XFD18"/>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'2a+c+n'!D1</f>
        <v>2</v>
      </c>
      <c r="E1" s="26"/>
      <c r="F1" s="26"/>
      <c r="G1" s="26"/>
      <c r="H1" s="26"/>
      <c r="I1" s="26"/>
      <c r="J1" s="26"/>
      <c r="N1" s="30"/>
      <c r="O1" s="31"/>
      <c r="P1" s="32"/>
    </row>
    <row r="2" spans="1:16">
      <c r="A2" s="33"/>
      <c r="B2" s="33"/>
      <c r="C2" s="308" t="str">
        <f>'2a+c+n'!C2:I2</f>
        <v>Demontāžas darbi</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45</v>
      </c>
      <c r="B9" s="305"/>
      <c r="C9" s="305"/>
      <c r="D9" s="305"/>
      <c r="E9" s="305"/>
      <c r="F9" s="305"/>
      <c r="G9" s="35"/>
      <c r="H9" s="35"/>
      <c r="I9" s="35"/>
      <c r="J9" s="306" t="s">
        <v>46</v>
      </c>
      <c r="K9" s="306"/>
      <c r="L9" s="306"/>
      <c r="M9" s="306"/>
      <c r="N9" s="307">
        <f>P23</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izmaksas",IF('2a+c+n'!$Q14="N",'2a+c+n'!B14,0))</f>
        <v>0</v>
      </c>
      <c r="C14" s="27">
        <f>IF($C$4="Neattiecināmās izmaksas",IF('2a+c+n'!$Q14="N",'2a+c+n'!C14,0))</f>
        <v>0</v>
      </c>
      <c r="D14" s="27">
        <f>IF($C$4="Neattiecināmās izmaksas",IF('2a+c+n'!$Q14="N",'2a+c+n'!D14,0))</f>
        <v>0</v>
      </c>
      <c r="E14" s="57"/>
      <c r="F14" s="79"/>
      <c r="G14" s="27">
        <f>IF($C$4="Neattiecināmās izmaksas",IF('2a+c+n'!$Q14="N",'2a+c+n'!G14,0))</f>
        <v>0</v>
      </c>
      <c r="H14" s="27">
        <f>IF($C$4="Neattiecināmās izmaksas",IF('2a+c+n'!$Q14="N",'2a+c+n'!H14,0))</f>
        <v>0</v>
      </c>
      <c r="I14" s="27"/>
      <c r="J14" s="27"/>
      <c r="K14" s="57">
        <f>IF($C$4="Neattiecināmās izmaksas",IF('2a+c+n'!$Q14="N",'2a+c+n'!K14,0))</f>
        <v>0</v>
      </c>
      <c r="L14" s="108">
        <f>IF($C$4="Neattiecināmās izmaksas",IF('2a+c+n'!$Q14="N",'2a+c+n'!L14,0))</f>
        <v>0</v>
      </c>
      <c r="M14" s="27">
        <f>IF($C$4="Neattiecināmās izmaksas",IF('2a+c+n'!$Q14="N",'2a+c+n'!M14,0))</f>
        <v>0</v>
      </c>
      <c r="N14" s="27">
        <f>IF($C$4="Neattiecināmās izmaksas",IF('2a+c+n'!$Q14="N",'2a+c+n'!N14,0))</f>
        <v>0</v>
      </c>
      <c r="O14" s="27">
        <f>IF($C$4="Neattiecināmās izmaksas",IF('2a+c+n'!$Q14="N",'2a+c+n'!O14,0))</f>
        <v>0</v>
      </c>
      <c r="P14" s="57">
        <f>IF($C$4="Neattiecināmās izmaksas",IF('2a+c+n'!$Q14="N",'2a+c+n'!P14,0))</f>
        <v>0</v>
      </c>
    </row>
    <row r="15" spans="1:16">
      <c r="A15" s="64">
        <f>IF(P15=0,0,IF(COUNTBLANK(P15)=1,0,COUNTA($P$14:P15)))</f>
        <v>0</v>
      </c>
      <c r="B15" s="28">
        <f>IF($C$4="Neattiecināmās izmaksas",IF('2a+c+n'!$Q15="N",'2a+c+n'!B15,0))</f>
        <v>0</v>
      </c>
      <c r="C15" s="28">
        <f>IF($C$4="Neattiecināmās izmaksas",IF('2a+c+n'!$Q15="N",'2a+c+n'!C15,0))</f>
        <v>0</v>
      </c>
      <c r="D15" s="28">
        <f>IF($C$4="Neattiecināmās izmaksas",IF('2a+c+n'!$Q15="N",'2a+c+n'!D15,0))</f>
        <v>0</v>
      </c>
      <c r="E15" s="59"/>
      <c r="F15" s="81"/>
      <c r="G15" s="28"/>
      <c r="H15" s="28">
        <f>IF($C$4="Neattiecināmās izmaksas",IF('2a+c+n'!$Q15="N",'2a+c+n'!H15,0))</f>
        <v>0</v>
      </c>
      <c r="I15" s="28"/>
      <c r="J15" s="28"/>
      <c r="K15" s="59">
        <f>IF($C$4="Neattiecināmās izmaksas",IF('2a+c+n'!$Q15="N",'2a+c+n'!K15,0))</f>
        <v>0</v>
      </c>
      <c r="L15" s="109">
        <f>IF($C$4="Neattiecināmās izmaksas",IF('2a+c+n'!$Q15="N",'2a+c+n'!L15,0))</f>
        <v>0</v>
      </c>
      <c r="M15" s="28">
        <f>IF($C$4="Neattiecināmās izmaksas",IF('2a+c+n'!$Q15="N",'2a+c+n'!M15,0))</f>
        <v>0</v>
      </c>
      <c r="N15" s="28">
        <f>IF($C$4="Neattiecināmās izmaksas",IF('2a+c+n'!$Q15="N",'2a+c+n'!N15,0))</f>
        <v>0</v>
      </c>
      <c r="O15" s="28">
        <f>IF($C$4="Neattiecināmās izmaksas",IF('2a+c+n'!$Q15="N",'2a+c+n'!O15,0))</f>
        <v>0</v>
      </c>
      <c r="P15" s="59">
        <f>IF($C$4="Neattiecināmās izmaksas",IF('2a+c+n'!$Q15="N",'2a+c+n'!P15,0))</f>
        <v>0</v>
      </c>
    </row>
    <row r="16" spans="1:16">
      <c r="A16" s="64">
        <f>IF(P16=0,0,IF(COUNTBLANK(P16)=1,0,COUNTA($P$14:P16)))</f>
        <v>0</v>
      </c>
      <c r="B16" s="28">
        <f>IF($C$4="Neattiecināmās izmaksas",IF('2a+c+n'!$Q16="N",'2a+c+n'!B16,0))</f>
        <v>0</v>
      </c>
      <c r="C16" s="28">
        <f>IF($C$4="Neattiecināmās izmaksas",IF('2a+c+n'!$Q16="N",'2a+c+n'!C16,0))</f>
        <v>0</v>
      </c>
      <c r="D16" s="28">
        <f>IF($C$4="Neattiecināmās izmaksas",IF('2a+c+n'!$Q16="N",'2a+c+n'!D16,0))</f>
        <v>0</v>
      </c>
      <c r="E16" s="59"/>
      <c r="F16" s="81"/>
      <c r="G16" s="28"/>
      <c r="H16" s="28">
        <f>IF($C$4="Neattiecināmās izmaksas",IF('2a+c+n'!$Q16="N",'2a+c+n'!H16,0))</f>
        <v>0</v>
      </c>
      <c r="I16" s="28"/>
      <c r="J16" s="28"/>
      <c r="K16" s="59">
        <f>IF($C$4="Neattiecināmās izmaksas",IF('2a+c+n'!$Q16="N",'2a+c+n'!K16,0))</f>
        <v>0</v>
      </c>
      <c r="L16" s="109">
        <f>IF($C$4="Neattiecināmās izmaksas",IF('2a+c+n'!$Q16="N",'2a+c+n'!L16,0))</f>
        <v>0</v>
      </c>
      <c r="M16" s="28">
        <f>IF($C$4="Neattiecināmās izmaksas",IF('2a+c+n'!$Q16="N",'2a+c+n'!M16,0))</f>
        <v>0</v>
      </c>
      <c r="N16" s="28">
        <f>IF($C$4="Neattiecināmās izmaksas",IF('2a+c+n'!$Q16="N",'2a+c+n'!N16,0))</f>
        <v>0</v>
      </c>
      <c r="O16" s="28">
        <f>IF($C$4="Neattiecināmās izmaksas",IF('2a+c+n'!$Q16="N",'2a+c+n'!O16,0))</f>
        <v>0</v>
      </c>
      <c r="P16" s="59">
        <f>IF($C$4="Neattiecināmās izmaksas",IF('2a+c+n'!$Q16="N",'2a+c+n'!P16,0))</f>
        <v>0</v>
      </c>
    </row>
    <row r="17" spans="1:16">
      <c r="A17" s="64">
        <f>IF(P17=0,0,IF(COUNTBLANK(P17)=1,0,COUNTA($P$14:P17)))</f>
        <v>0</v>
      </c>
      <c r="B17" s="28">
        <f>IF($C$4="Neattiecināmās izmaksas",IF('2a+c+n'!$Q17="N",'2a+c+n'!B17,0))</f>
        <v>0</v>
      </c>
      <c r="C17" s="28">
        <f>IF($C$4="Neattiecināmās izmaksas",IF('2a+c+n'!$Q17="N",'2a+c+n'!C17,0))</f>
        <v>0</v>
      </c>
      <c r="D17" s="28">
        <f>IF($C$4="Neattiecināmās izmaksas",IF('2a+c+n'!$Q17="N",'2a+c+n'!D17,0))</f>
        <v>0</v>
      </c>
      <c r="E17" s="59"/>
      <c r="F17" s="81"/>
      <c r="G17" s="28"/>
      <c r="H17" s="28">
        <f>IF($C$4="Neattiecināmās izmaksas",IF('2a+c+n'!$Q17="N",'2a+c+n'!H17,0))</f>
        <v>0</v>
      </c>
      <c r="I17" s="28"/>
      <c r="J17" s="28"/>
      <c r="K17" s="59">
        <f>IF($C$4="Neattiecināmās izmaksas",IF('2a+c+n'!$Q17="N",'2a+c+n'!K17,0))</f>
        <v>0</v>
      </c>
      <c r="L17" s="109">
        <f>IF($C$4="Neattiecināmās izmaksas",IF('2a+c+n'!$Q17="N",'2a+c+n'!L17,0))</f>
        <v>0</v>
      </c>
      <c r="M17" s="28">
        <f>IF($C$4="Neattiecināmās izmaksas",IF('2a+c+n'!$Q17="N",'2a+c+n'!M17,0))</f>
        <v>0</v>
      </c>
      <c r="N17" s="28">
        <f>IF($C$4="Neattiecināmās izmaksas",IF('2a+c+n'!$Q17="N",'2a+c+n'!N17,0))</f>
        <v>0</v>
      </c>
      <c r="O17" s="28">
        <f>IF($C$4="Neattiecināmās izmaksas",IF('2a+c+n'!$Q17="N",'2a+c+n'!O17,0))</f>
        <v>0</v>
      </c>
      <c r="P17" s="59">
        <f>IF($C$4="Neattiecināmās izmaksas",IF('2a+c+n'!$Q17="N",'2a+c+n'!P17,0))</f>
        <v>0</v>
      </c>
    </row>
    <row r="18" spans="1:16">
      <c r="A18" s="64">
        <f>IF(P18=0,0,IF(COUNTBLANK(P18)=1,0,COUNTA($P$14:P18)))</f>
        <v>0</v>
      </c>
      <c r="B18" s="28">
        <f>IF($C$4="Neattiecināmās izmaksas",IF('2a+c+n'!$Q18="N",'2a+c+n'!B18,0))</f>
        <v>0</v>
      </c>
      <c r="C18" s="28">
        <f>IF($C$4="Neattiecināmās izmaksas",IF('2a+c+n'!$Q18="N",'2a+c+n'!C18,0))</f>
        <v>0</v>
      </c>
      <c r="D18" s="28">
        <f>IF($C$4="Neattiecināmās izmaksas",IF('2a+c+n'!$Q18="N",'2a+c+n'!D18,0))</f>
        <v>0</v>
      </c>
      <c r="E18" s="59"/>
      <c r="F18" s="81"/>
      <c r="G18" s="28"/>
      <c r="H18" s="28">
        <f>IF($C$4="Neattiecināmās izmaksas",IF('2a+c+n'!$Q18="N",'2a+c+n'!H18,0))</f>
        <v>0</v>
      </c>
      <c r="I18" s="28"/>
      <c r="J18" s="28"/>
      <c r="K18" s="59">
        <f>IF($C$4="Neattiecināmās izmaksas",IF('2a+c+n'!$Q18="N",'2a+c+n'!K18,0))</f>
        <v>0</v>
      </c>
      <c r="L18" s="109">
        <f>IF($C$4="Neattiecināmās izmaksas",IF('2a+c+n'!$Q18="N",'2a+c+n'!L18,0))</f>
        <v>0</v>
      </c>
      <c r="M18" s="28">
        <f>IF($C$4="Neattiecināmās izmaksas",IF('2a+c+n'!$Q18="N",'2a+c+n'!M18,0))</f>
        <v>0</v>
      </c>
      <c r="N18" s="28">
        <f>IF($C$4="Neattiecināmās izmaksas",IF('2a+c+n'!$Q18="N",'2a+c+n'!N18,0))</f>
        <v>0</v>
      </c>
      <c r="O18" s="28">
        <f>IF($C$4="Neattiecināmās izmaksas",IF('2a+c+n'!$Q18="N",'2a+c+n'!O18,0))</f>
        <v>0</v>
      </c>
      <c r="P18" s="59">
        <f>IF($C$4="Neattiecināmās izmaksas",IF('2a+c+n'!$Q18="N",'2a+c+n'!P18,0))</f>
        <v>0</v>
      </c>
    </row>
    <row r="19" spans="1:16">
      <c r="A19" s="64">
        <f>IF(P19=0,0,IF(COUNTBLANK(P19)=1,0,COUNTA($P$14:P19)))</f>
        <v>0</v>
      </c>
      <c r="B19" s="28">
        <f>IF($C$4="Neattiecināmās izmaksas",IF('2a+c+n'!$Q19="N",'2a+c+n'!B19,0))</f>
        <v>0</v>
      </c>
      <c r="C19" s="28">
        <f>IF($C$4="Neattiecināmās izmaksas",IF('2a+c+n'!$Q19="N",'2a+c+n'!C19,0))</f>
        <v>0</v>
      </c>
      <c r="D19" s="28">
        <f>IF($C$4="Neattiecināmās izmaksas",IF('2a+c+n'!$Q19="N",'2a+c+n'!D19,0))</f>
        <v>0</v>
      </c>
      <c r="E19" s="59"/>
      <c r="F19" s="81"/>
      <c r="G19" s="28"/>
      <c r="H19" s="28">
        <f>IF($C$4="Neattiecināmās izmaksas",IF('2a+c+n'!$Q19="N",'2a+c+n'!H19,0))</f>
        <v>0</v>
      </c>
      <c r="I19" s="28"/>
      <c r="J19" s="28"/>
      <c r="K19" s="59">
        <f>IF($C$4="Neattiecināmās izmaksas",IF('2a+c+n'!$Q19="N",'2a+c+n'!K19,0))</f>
        <v>0</v>
      </c>
      <c r="L19" s="109">
        <f>IF($C$4="Neattiecināmās izmaksas",IF('2a+c+n'!$Q19="N",'2a+c+n'!L19,0))</f>
        <v>0</v>
      </c>
      <c r="M19" s="28">
        <f>IF($C$4="Neattiecināmās izmaksas",IF('2a+c+n'!$Q19="N",'2a+c+n'!M19,0))</f>
        <v>0</v>
      </c>
      <c r="N19" s="28">
        <f>IF($C$4="Neattiecināmās izmaksas",IF('2a+c+n'!$Q19="N",'2a+c+n'!N19,0))</f>
        <v>0</v>
      </c>
      <c r="O19" s="28">
        <f>IF($C$4="Neattiecināmās izmaksas",IF('2a+c+n'!$Q19="N",'2a+c+n'!O19,0))</f>
        <v>0</v>
      </c>
      <c r="P19" s="59">
        <f>IF($C$4="Neattiecināmās izmaksas",IF('2a+c+n'!$Q19="N",'2a+c+n'!P19,0))</f>
        <v>0</v>
      </c>
    </row>
    <row r="20" spans="1:16">
      <c r="A20" s="64">
        <f>IF(P20=0,0,IF(COUNTBLANK(P20)=1,0,COUNTA($P$14:P20)))</f>
        <v>0</v>
      </c>
      <c r="B20" s="28">
        <f>IF($C$4="Neattiecināmās izmaksas",IF('2a+c+n'!$Q20="N",'2a+c+n'!B20,0))</f>
        <v>0</v>
      </c>
      <c r="C20" s="28">
        <f>IF($C$4="Neattiecināmās izmaksas",IF('2a+c+n'!$Q20="N",'2a+c+n'!C20,0))</f>
        <v>0</v>
      </c>
      <c r="D20" s="28">
        <f>IF($C$4="Neattiecināmās izmaksas",IF('2a+c+n'!$Q20="N",'2a+c+n'!D20,0))</f>
        <v>0</v>
      </c>
      <c r="E20" s="59"/>
      <c r="F20" s="81"/>
      <c r="G20" s="28"/>
      <c r="H20" s="28">
        <f>IF($C$4="Neattiecināmās izmaksas",IF('2a+c+n'!$Q20="N",'2a+c+n'!H20,0))</f>
        <v>0</v>
      </c>
      <c r="I20" s="28"/>
      <c r="J20" s="28"/>
      <c r="K20" s="59">
        <f>IF($C$4="Neattiecināmās izmaksas",IF('2a+c+n'!$Q20="N",'2a+c+n'!K20,0))</f>
        <v>0</v>
      </c>
      <c r="L20" s="109">
        <f>IF($C$4="Neattiecināmās izmaksas",IF('2a+c+n'!$Q20="N",'2a+c+n'!L20,0))</f>
        <v>0</v>
      </c>
      <c r="M20" s="28">
        <f>IF($C$4="Neattiecināmās izmaksas",IF('2a+c+n'!$Q20="N",'2a+c+n'!M20,0))</f>
        <v>0</v>
      </c>
      <c r="N20" s="28">
        <f>IF($C$4="Neattiecināmās izmaksas",IF('2a+c+n'!$Q20="N",'2a+c+n'!N20,0))</f>
        <v>0</v>
      </c>
      <c r="O20" s="28">
        <f>IF($C$4="Neattiecināmās izmaksas",IF('2a+c+n'!$Q20="N",'2a+c+n'!O20,0))</f>
        <v>0</v>
      </c>
      <c r="P20" s="59">
        <f>IF($C$4="Neattiecināmās izmaksas",IF('2a+c+n'!$Q20="N",'2a+c+n'!P20,0))</f>
        <v>0</v>
      </c>
    </row>
    <row r="21" spans="1:16">
      <c r="A21" s="64">
        <f>IF(P21=0,0,IF(COUNTBLANK(P21)=1,0,COUNTA($P$14:P21)))</f>
        <v>0</v>
      </c>
      <c r="B21" s="28">
        <f>IF($C$4="Neattiecināmās izmaksas",IF('2a+c+n'!$Q24="N",'2a+c+n'!B24,0))</f>
        <v>0</v>
      </c>
      <c r="C21" s="28">
        <f>IF($C$4="Neattiecināmās izmaksas",IF('2a+c+n'!$Q24="N",'2a+c+n'!C24,0))</f>
        <v>0</v>
      </c>
      <c r="D21" s="28">
        <f>IF($C$4="Neattiecināmās izmaksas",IF('2a+c+n'!$Q24="N",'2a+c+n'!D24,0))</f>
        <v>0</v>
      </c>
      <c r="E21" s="59"/>
      <c r="F21" s="81"/>
      <c r="G21" s="28"/>
      <c r="H21" s="28">
        <f>IF($C$4="Neattiecināmās izmaksas",IF('2a+c+n'!$Q24="N",'2a+c+n'!H24,0))</f>
        <v>0</v>
      </c>
      <c r="I21" s="28"/>
      <c r="J21" s="28"/>
      <c r="K21" s="59">
        <f>IF($C$4="Neattiecināmās izmaksas",IF('2a+c+n'!$Q24="N",'2a+c+n'!K24,0))</f>
        <v>0</v>
      </c>
      <c r="L21" s="109">
        <f>IF($C$4="Neattiecināmās izmaksas",IF('2a+c+n'!$Q24="N",'2a+c+n'!L24,0))</f>
        <v>0</v>
      </c>
      <c r="M21" s="28">
        <f>IF($C$4="Neattiecināmās izmaksas",IF('2a+c+n'!$Q24="N",'2a+c+n'!M24,0))</f>
        <v>0</v>
      </c>
      <c r="N21" s="28">
        <f>IF($C$4="Neattiecināmās izmaksas",IF('2a+c+n'!$Q24="N",'2a+c+n'!N24,0))</f>
        <v>0</v>
      </c>
      <c r="O21" s="28">
        <f>IF($C$4="Neattiecināmās izmaksas",IF('2a+c+n'!$Q24="N",'2a+c+n'!O24,0))</f>
        <v>0</v>
      </c>
      <c r="P21" s="59">
        <f>IF($C$4="Neattiecināmās izmaksas",IF('2a+c+n'!$Q24="N",'2a+c+n'!P24,0))</f>
        <v>0</v>
      </c>
    </row>
    <row r="22" spans="1:16" ht="12" thickBot="1">
      <c r="A22" s="64">
        <f>IF(P22=0,0,IF(COUNTBLANK(P22)=1,0,COUNTA($P$14:P22)))</f>
        <v>0</v>
      </c>
      <c r="B22" s="28">
        <f>IF($C$4="Neattiecināmās izmaksas",IF('2a+c+n'!$Q25="N",'2a+c+n'!B25,0))</f>
        <v>0</v>
      </c>
      <c r="C22" s="28">
        <f>IF($C$4="Neattiecināmās izmaksas",IF('2a+c+n'!$Q25="N",'2a+c+n'!C25,0))</f>
        <v>0</v>
      </c>
      <c r="D22" s="28">
        <f>IF($C$4="Neattiecināmās izmaksas",IF('2a+c+n'!$Q25="N",'2a+c+n'!D25,0))</f>
        <v>0</v>
      </c>
      <c r="E22" s="59"/>
      <c r="F22" s="81"/>
      <c r="G22" s="28"/>
      <c r="H22" s="28">
        <f>IF($C$4="Neattiecināmās izmaksas",IF('2a+c+n'!$Q25="N",'2a+c+n'!H25,0))</f>
        <v>0</v>
      </c>
      <c r="I22" s="28"/>
      <c r="J22" s="28"/>
      <c r="K22" s="59">
        <f>IF($C$4="Neattiecināmās izmaksas",IF('2a+c+n'!$Q25="N",'2a+c+n'!K25,0))</f>
        <v>0</v>
      </c>
      <c r="L22" s="109">
        <f>IF($C$4="Neattiecināmās izmaksas",IF('2a+c+n'!$Q25="N",'2a+c+n'!L25,0))</f>
        <v>0</v>
      </c>
      <c r="M22" s="28">
        <f>IF($C$4="Neattiecināmās izmaksas",IF('2a+c+n'!$Q25="N",'2a+c+n'!M25,0))</f>
        <v>0</v>
      </c>
      <c r="N22" s="28">
        <f>IF($C$4="Neattiecināmās izmaksas",IF('2a+c+n'!$Q25="N",'2a+c+n'!N25,0))</f>
        <v>0</v>
      </c>
      <c r="O22" s="28">
        <f>IF($C$4="Neattiecināmās izmaksas",IF('2a+c+n'!$Q25="N",'2a+c+n'!O25,0))</f>
        <v>0</v>
      </c>
      <c r="P22" s="59">
        <f>IF($C$4="Neattiecināmās izmaksas",IF('2a+c+n'!$Q25="N",'2a+c+n'!P25,0))</f>
        <v>0</v>
      </c>
    </row>
    <row r="23" spans="1:16" ht="12" customHeight="1" thickBot="1">
      <c r="A23" s="293" t="s">
        <v>63</v>
      </c>
      <c r="B23" s="294"/>
      <c r="C23" s="294"/>
      <c r="D23" s="294"/>
      <c r="E23" s="294"/>
      <c r="F23" s="294"/>
      <c r="G23" s="294"/>
      <c r="H23" s="294"/>
      <c r="I23" s="294"/>
      <c r="J23" s="294"/>
      <c r="K23" s="295"/>
      <c r="L23" s="110">
        <f>SUM(L14:L22)</f>
        <v>0</v>
      </c>
      <c r="M23" s="111">
        <f>SUM(M14:M22)</f>
        <v>0</v>
      </c>
      <c r="N23" s="111">
        <f>SUM(N14:N22)</f>
        <v>0</v>
      </c>
      <c r="O23" s="111">
        <f>SUM(O14:O22)</f>
        <v>0</v>
      </c>
      <c r="P23" s="112">
        <f>SUM(P14:P22)</f>
        <v>0</v>
      </c>
    </row>
    <row r="24" spans="1:16">
      <c r="A24" s="20"/>
      <c r="B24" s="20"/>
      <c r="C24" s="20"/>
      <c r="D24" s="20"/>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14</v>
      </c>
      <c r="B26" s="20"/>
      <c r="C26" s="296">
        <f>'Kops n'!C35:H35</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240" t="str">
        <f>'Kops n'!A38:D38</f>
        <v>Tāme sastādīta 2023. gada __. _____</v>
      </c>
      <c r="B29" s="241"/>
      <c r="C29" s="241"/>
      <c r="D29" s="241"/>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1" t="s">
        <v>41</v>
      </c>
      <c r="B31" s="20"/>
      <c r="C31" s="296">
        <f>'Kops n'!C40:H40</f>
        <v>0</v>
      </c>
      <c r="D31" s="296"/>
      <c r="E31" s="296"/>
      <c r="F31" s="296"/>
      <c r="G31" s="296"/>
      <c r="H31" s="296"/>
      <c r="I31" s="20"/>
      <c r="J31" s="20"/>
      <c r="K31" s="20"/>
      <c r="L31" s="20"/>
      <c r="M31" s="20"/>
      <c r="N31" s="20"/>
      <c r="O31" s="20"/>
      <c r="P31" s="20"/>
    </row>
    <row r="32" spans="1:16">
      <c r="A32" s="20"/>
      <c r="B32" s="20"/>
      <c r="C32" s="222" t="s">
        <v>15</v>
      </c>
      <c r="D32" s="222"/>
      <c r="E32" s="222"/>
      <c r="F32" s="222"/>
      <c r="G32" s="222"/>
      <c r="H32" s="222"/>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03" t="s">
        <v>16</v>
      </c>
      <c r="B34" s="52"/>
      <c r="C34" s="115">
        <f>'Kops n'!C43</f>
        <v>0</v>
      </c>
      <c r="D34" s="52"/>
      <c r="E34" s="20"/>
      <c r="F34" s="20"/>
      <c r="G34" s="20"/>
      <c r="H34" s="20"/>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sheetData>
  <mergeCells count="23">
    <mergeCell ref="C2:I2"/>
    <mergeCell ref="C3:I3"/>
    <mergeCell ref="C4:I4"/>
    <mergeCell ref="D5:L5"/>
    <mergeCell ref="D6:L6"/>
    <mergeCell ref="D8:L8"/>
    <mergeCell ref="A9:F9"/>
    <mergeCell ref="J9:M9"/>
    <mergeCell ref="N9:O9"/>
    <mergeCell ref="D7:L7"/>
    <mergeCell ref="C32:H32"/>
    <mergeCell ref="L12:P12"/>
    <mergeCell ref="A23:K23"/>
    <mergeCell ref="C26:H26"/>
    <mergeCell ref="C27:H27"/>
    <mergeCell ref="A29:D29"/>
    <mergeCell ref="C31:H31"/>
    <mergeCell ref="A12:A13"/>
    <mergeCell ref="B12:B13"/>
    <mergeCell ref="C12:C13"/>
    <mergeCell ref="D12:D13"/>
    <mergeCell ref="E12:E13"/>
    <mergeCell ref="F12:K12"/>
  </mergeCells>
  <conditionalFormatting sqref="A23:K23">
    <cfRule type="containsText" dxfId="273" priority="4" operator="containsText" text="Tiešās izmaksas kopā, t. sk. darba devēja sociālais nodoklis __.__% ">
      <formula>NOT(ISERROR(SEARCH("Tiešās izmaksas kopā, t. sk. darba devēja sociālais nodoklis __.__% ",A23)))</formula>
    </cfRule>
  </conditionalFormatting>
  <conditionalFormatting sqref="C2:I2 D5:L8 N9:O9 A14:P22 L23:P23 C26:H26 C31:H31 C34">
    <cfRule type="cellIs" dxfId="272" priority="3" operator="equal">
      <formula>0</formula>
    </cfRule>
  </conditionalFormatting>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3">
    <tabColor rgb="FFFFFF00"/>
  </sheetPr>
  <dimension ref="A1:Q116"/>
  <sheetViews>
    <sheetView topLeftCell="A100" zoomScaleNormal="100" workbookViewId="0">
      <selection activeCell="I15" sqref="I15:J103"/>
    </sheetView>
  </sheetViews>
  <sheetFormatPr defaultColWidth="9.140625" defaultRowHeight="11.25"/>
  <cols>
    <col min="1" max="1" width="4.5703125" style="1" customWidth="1"/>
    <col min="2" max="2" width="9.42578125" style="1" bestFit="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3</v>
      </c>
      <c r="E1" s="26"/>
      <c r="F1" s="26"/>
      <c r="G1" s="26"/>
      <c r="H1" s="26"/>
      <c r="I1" s="26"/>
      <c r="J1" s="26"/>
      <c r="N1" s="30"/>
      <c r="O1" s="31"/>
      <c r="P1" s="32"/>
    </row>
    <row r="2" spans="1:17">
      <c r="A2" s="33"/>
      <c r="B2" s="33"/>
      <c r="C2" s="308" t="s">
        <v>222</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P104</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31" t="s">
        <v>85</v>
      </c>
      <c r="D14" s="27"/>
      <c r="E14" s="57"/>
      <c r="F14" s="89"/>
      <c r="G14" s="90"/>
      <c r="H14" s="90">
        <f>F14*G14</f>
        <v>0</v>
      </c>
      <c r="I14" s="90"/>
      <c r="J14" s="90"/>
      <c r="K14" s="91">
        <f>SUM(H14:J14)</f>
        <v>0</v>
      </c>
      <c r="L14" s="89">
        <f>E14*F14</f>
        <v>0</v>
      </c>
      <c r="M14" s="90">
        <f>H14*E14</f>
        <v>0</v>
      </c>
      <c r="N14" s="90">
        <f>I14*E14</f>
        <v>0</v>
      </c>
      <c r="O14" s="90">
        <f>J14*E14</f>
        <v>0</v>
      </c>
      <c r="P14" s="106">
        <f>SUM(M14:O14)</f>
        <v>0</v>
      </c>
      <c r="Q14" s="70"/>
    </row>
    <row r="15" spans="1:17" ht="22.5">
      <c r="A15" s="40">
        <v>1</v>
      </c>
      <c r="B15" s="28" t="s">
        <v>86</v>
      </c>
      <c r="C15" s="136" t="s">
        <v>291</v>
      </c>
      <c r="D15" s="132" t="s">
        <v>87</v>
      </c>
      <c r="E15" s="133">
        <v>173</v>
      </c>
      <c r="F15" s="139"/>
      <c r="G15" s="49"/>
      <c r="H15" s="49">
        <f>F15*G15</f>
        <v>0</v>
      </c>
      <c r="I15" s="135"/>
      <c r="J15" s="135"/>
      <c r="K15" s="50">
        <f t="shared" ref="K15:K79" si="0">SUM(H15:J15)</f>
        <v>0</v>
      </c>
      <c r="L15" s="51">
        <f t="shared" ref="L15:L79" si="1">E15*F15</f>
        <v>0</v>
      </c>
      <c r="M15" s="49">
        <f t="shared" ref="M15:M79" si="2">H15*E15</f>
        <v>0</v>
      </c>
      <c r="N15" s="49">
        <f t="shared" ref="N15:N79" si="3">I15*E15</f>
        <v>0</v>
      </c>
      <c r="O15" s="49">
        <f t="shared" ref="O15:O79" si="4">J15*E15</f>
        <v>0</v>
      </c>
      <c r="P15" s="107">
        <f t="shared" ref="P15:P79" si="5">SUM(M15:O15)</f>
        <v>0</v>
      </c>
      <c r="Q15" s="77" t="s">
        <v>47</v>
      </c>
    </row>
    <row r="16" spans="1:17" ht="22.5">
      <c r="A16" s="40">
        <v>2</v>
      </c>
      <c r="B16" s="28" t="s">
        <v>86</v>
      </c>
      <c r="C16" s="136" t="s">
        <v>292</v>
      </c>
      <c r="D16" s="132" t="s">
        <v>88</v>
      </c>
      <c r="E16" s="133">
        <v>0.6</v>
      </c>
      <c r="F16" s="139"/>
      <c r="G16" s="49"/>
      <c r="H16" s="49">
        <f t="shared" ref="H16:H80" si="6">F16*G16</f>
        <v>0</v>
      </c>
      <c r="I16" s="135"/>
      <c r="J16" s="135"/>
      <c r="K16" s="50">
        <f t="shared" si="0"/>
        <v>0</v>
      </c>
      <c r="L16" s="51">
        <f t="shared" si="1"/>
        <v>0</v>
      </c>
      <c r="M16" s="49">
        <f t="shared" si="2"/>
        <v>0</v>
      </c>
      <c r="N16" s="49">
        <f t="shared" si="3"/>
        <v>0</v>
      </c>
      <c r="O16" s="49">
        <f t="shared" si="4"/>
        <v>0</v>
      </c>
      <c r="P16" s="107">
        <f t="shared" si="5"/>
        <v>0</v>
      </c>
      <c r="Q16" s="77" t="s">
        <v>47</v>
      </c>
    </row>
    <row r="17" spans="1:17" ht="45">
      <c r="A17" s="40">
        <v>3</v>
      </c>
      <c r="B17" s="28" t="s">
        <v>86</v>
      </c>
      <c r="C17" s="136" t="s">
        <v>293</v>
      </c>
      <c r="D17" s="132" t="s">
        <v>88</v>
      </c>
      <c r="E17" s="133">
        <v>511.50000000000006</v>
      </c>
      <c r="F17" s="139"/>
      <c r="G17" s="49"/>
      <c r="H17" s="49">
        <f t="shared" si="6"/>
        <v>0</v>
      </c>
      <c r="I17" s="135"/>
      <c r="J17" s="135"/>
      <c r="K17" s="50">
        <f t="shared" si="0"/>
        <v>0</v>
      </c>
      <c r="L17" s="51">
        <f t="shared" si="1"/>
        <v>0</v>
      </c>
      <c r="M17" s="49">
        <f t="shared" si="2"/>
        <v>0</v>
      </c>
      <c r="N17" s="49">
        <f t="shared" si="3"/>
        <v>0</v>
      </c>
      <c r="O17" s="49">
        <f t="shared" si="4"/>
        <v>0</v>
      </c>
      <c r="P17" s="107">
        <f t="shared" si="5"/>
        <v>0</v>
      </c>
      <c r="Q17" s="77" t="s">
        <v>47</v>
      </c>
    </row>
    <row r="18" spans="1:17" ht="45">
      <c r="A18" s="40">
        <v>4</v>
      </c>
      <c r="B18" s="28" t="s">
        <v>86</v>
      </c>
      <c r="C18" s="136" t="s">
        <v>294</v>
      </c>
      <c r="D18" s="132" t="s">
        <v>88</v>
      </c>
      <c r="E18" s="133">
        <v>511.50000000000006</v>
      </c>
      <c r="F18" s="139"/>
      <c r="G18" s="49"/>
      <c r="H18" s="49">
        <f t="shared" si="6"/>
        <v>0</v>
      </c>
      <c r="I18" s="135"/>
      <c r="J18" s="135"/>
      <c r="K18" s="50">
        <f t="shared" si="0"/>
        <v>0</v>
      </c>
      <c r="L18" s="51">
        <f t="shared" si="1"/>
        <v>0</v>
      </c>
      <c r="M18" s="49">
        <f>H18*E18</f>
        <v>0</v>
      </c>
      <c r="N18" s="49">
        <f t="shared" si="3"/>
        <v>0</v>
      </c>
      <c r="O18" s="49">
        <f t="shared" si="4"/>
        <v>0</v>
      </c>
      <c r="P18" s="107">
        <f t="shared" si="5"/>
        <v>0</v>
      </c>
      <c r="Q18" s="77" t="s">
        <v>47</v>
      </c>
    </row>
    <row r="19" spans="1:17" ht="22.5">
      <c r="A19" s="40">
        <v>5</v>
      </c>
      <c r="B19" s="28" t="s">
        <v>86</v>
      </c>
      <c r="C19" s="136" t="s">
        <v>295</v>
      </c>
      <c r="D19" s="132" t="s">
        <v>296</v>
      </c>
      <c r="E19" s="133">
        <v>6</v>
      </c>
      <c r="F19" s="139"/>
      <c r="G19" s="49"/>
      <c r="H19" s="49">
        <f t="shared" si="6"/>
        <v>0</v>
      </c>
      <c r="I19" s="135"/>
      <c r="J19" s="135"/>
      <c r="K19" s="50">
        <f t="shared" ref="K19" si="7">SUM(H19:J19)</f>
        <v>0</v>
      </c>
      <c r="L19" s="51">
        <f t="shared" ref="L19" si="8">E19*F19</f>
        <v>0</v>
      </c>
      <c r="M19" s="49">
        <f>H19*E19</f>
        <v>0</v>
      </c>
      <c r="N19" s="49">
        <f t="shared" ref="N19" si="9">I19*E19</f>
        <v>0</v>
      </c>
      <c r="O19" s="49">
        <f t="shared" ref="O19" si="10">J19*E19</f>
        <v>0</v>
      </c>
      <c r="P19" s="107">
        <f t="shared" ref="P19" si="11">SUM(M19:O19)</f>
        <v>0</v>
      </c>
      <c r="Q19" s="77" t="s">
        <v>47</v>
      </c>
    </row>
    <row r="20" spans="1:17">
      <c r="A20" s="40">
        <v>6</v>
      </c>
      <c r="B20" s="92"/>
      <c r="C20" s="211" t="s">
        <v>89</v>
      </c>
      <c r="D20" s="28"/>
      <c r="E20" s="59"/>
      <c r="F20" s="51"/>
      <c r="G20" s="49"/>
      <c r="H20" s="49">
        <f t="shared" si="6"/>
        <v>0</v>
      </c>
      <c r="I20" s="49"/>
      <c r="J20" s="49"/>
      <c r="K20" s="50">
        <f t="shared" si="0"/>
        <v>0</v>
      </c>
      <c r="L20" s="51">
        <f t="shared" si="1"/>
        <v>0</v>
      </c>
      <c r="M20" s="49">
        <f t="shared" si="2"/>
        <v>0</v>
      </c>
      <c r="N20" s="49">
        <f t="shared" si="3"/>
        <v>0</v>
      </c>
      <c r="O20" s="49">
        <f t="shared" si="4"/>
        <v>0</v>
      </c>
      <c r="P20" s="107">
        <f t="shared" si="5"/>
        <v>0</v>
      </c>
      <c r="Q20" s="77"/>
    </row>
    <row r="21" spans="1:17" ht="33.75">
      <c r="A21" s="40">
        <v>7</v>
      </c>
      <c r="B21" s="28" t="s">
        <v>86</v>
      </c>
      <c r="C21" s="136" t="s">
        <v>297</v>
      </c>
      <c r="D21" s="132" t="s">
        <v>90</v>
      </c>
      <c r="E21" s="133">
        <v>1402.335</v>
      </c>
      <c r="F21" s="139"/>
      <c r="G21" s="49"/>
      <c r="H21" s="49">
        <f t="shared" si="6"/>
        <v>0</v>
      </c>
      <c r="I21" s="135"/>
      <c r="J21" s="135"/>
      <c r="K21" s="50">
        <f t="shared" si="0"/>
        <v>0</v>
      </c>
      <c r="L21" s="51">
        <f t="shared" si="1"/>
        <v>0</v>
      </c>
      <c r="M21" s="49">
        <f t="shared" si="2"/>
        <v>0</v>
      </c>
      <c r="N21" s="49">
        <f t="shared" si="3"/>
        <v>0</v>
      </c>
      <c r="O21" s="49">
        <f t="shared" si="4"/>
        <v>0</v>
      </c>
      <c r="P21" s="107">
        <f t="shared" si="5"/>
        <v>0</v>
      </c>
      <c r="Q21" s="77" t="s">
        <v>47</v>
      </c>
    </row>
    <row r="22" spans="1:17" ht="22.5">
      <c r="A22" s="40">
        <v>8</v>
      </c>
      <c r="B22" s="28" t="s">
        <v>86</v>
      </c>
      <c r="C22" s="136" t="s">
        <v>298</v>
      </c>
      <c r="D22" s="132" t="s">
        <v>90</v>
      </c>
      <c r="E22" s="133">
        <v>1869.7800000000002</v>
      </c>
      <c r="F22" s="139"/>
      <c r="G22" s="49"/>
      <c r="H22" s="49">
        <f t="shared" si="6"/>
        <v>0</v>
      </c>
      <c r="I22" s="135"/>
      <c r="J22" s="135"/>
      <c r="K22" s="50">
        <f t="shared" si="0"/>
        <v>0</v>
      </c>
      <c r="L22" s="51">
        <f t="shared" si="1"/>
        <v>0</v>
      </c>
      <c r="M22" s="49">
        <f t="shared" si="2"/>
        <v>0</v>
      </c>
      <c r="N22" s="49">
        <f t="shared" si="3"/>
        <v>0</v>
      </c>
      <c r="O22" s="49">
        <f t="shared" si="4"/>
        <v>0</v>
      </c>
      <c r="P22" s="107">
        <f t="shared" si="5"/>
        <v>0</v>
      </c>
      <c r="Q22" s="77" t="s">
        <v>47</v>
      </c>
    </row>
    <row r="23" spans="1:17" ht="33.75">
      <c r="A23" s="40">
        <v>9</v>
      </c>
      <c r="B23" s="28" t="s">
        <v>86</v>
      </c>
      <c r="C23" s="136" t="s">
        <v>299</v>
      </c>
      <c r="D23" s="132" t="s">
        <v>88</v>
      </c>
      <c r="E23" s="133">
        <v>467.44500000000005</v>
      </c>
      <c r="F23" s="139"/>
      <c r="G23" s="49"/>
      <c r="H23" s="49">
        <f t="shared" si="6"/>
        <v>0</v>
      </c>
      <c r="I23" s="135"/>
      <c r="J23" s="135"/>
      <c r="K23" s="50">
        <f t="shared" si="0"/>
        <v>0</v>
      </c>
      <c r="L23" s="51">
        <f t="shared" si="1"/>
        <v>0</v>
      </c>
      <c r="M23" s="49">
        <f t="shared" si="2"/>
        <v>0</v>
      </c>
      <c r="N23" s="49">
        <f t="shared" si="3"/>
        <v>0</v>
      </c>
      <c r="O23" s="49">
        <f t="shared" si="4"/>
        <v>0</v>
      </c>
      <c r="P23" s="107">
        <f t="shared" si="5"/>
        <v>0</v>
      </c>
      <c r="Q23" s="77" t="s">
        <v>47</v>
      </c>
    </row>
    <row r="24" spans="1:17" ht="22.5">
      <c r="A24" s="40">
        <v>10</v>
      </c>
      <c r="B24" s="28" t="s">
        <v>86</v>
      </c>
      <c r="C24" s="136" t="s">
        <v>300</v>
      </c>
      <c r="D24" s="132" t="s">
        <v>90</v>
      </c>
      <c r="E24" s="133">
        <v>1912.2840000000003</v>
      </c>
      <c r="F24" s="139"/>
      <c r="G24" s="49"/>
      <c r="H24" s="49">
        <f t="shared" si="6"/>
        <v>0</v>
      </c>
      <c r="I24" s="135"/>
      <c r="J24" s="135"/>
      <c r="K24" s="50">
        <f t="shared" si="0"/>
        <v>0</v>
      </c>
      <c r="L24" s="51">
        <f t="shared" si="1"/>
        <v>0</v>
      </c>
      <c r="M24" s="49">
        <f t="shared" si="2"/>
        <v>0</v>
      </c>
      <c r="N24" s="49">
        <f t="shared" si="3"/>
        <v>0</v>
      </c>
      <c r="O24" s="49">
        <f t="shared" si="4"/>
        <v>0</v>
      </c>
      <c r="P24" s="107">
        <f t="shared" si="5"/>
        <v>0</v>
      </c>
      <c r="Q24" s="77" t="s">
        <v>47</v>
      </c>
    </row>
    <row r="25" spans="1:17" ht="22.5">
      <c r="A25" s="40">
        <v>11</v>
      </c>
      <c r="B25" s="28" t="s">
        <v>86</v>
      </c>
      <c r="C25" s="136" t="s">
        <v>301</v>
      </c>
      <c r="D25" s="132" t="s">
        <v>88</v>
      </c>
      <c r="E25" s="133">
        <v>424.95200000000006</v>
      </c>
      <c r="F25" s="139"/>
      <c r="G25" s="49"/>
      <c r="H25" s="49">
        <f t="shared" si="6"/>
        <v>0</v>
      </c>
      <c r="I25" s="135"/>
      <c r="J25" s="135"/>
      <c r="K25" s="50">
        <f t="shared" si="0"/>
        <v>0</v>
      </c>
      <c r="L25" s="51">
        <f t="shared" si="1"/>
        <v>0</v>
      </c>
      <c r="M25" s="49">
        <f t="shared" si="2"/>
        <v>0</v>
      </c>
      <c r="N25" s="49">
        <f t="shared" si="3"/>
        <v>0</v>
      </c>
      <c r="O25" s="49">
        <f t="shared" si="4"/>
        <v>0</v>
      </c>
      <c r="P25" s="107">
        <f t="shared" si="5"/>
        <v>0</v>
      </c>
      <c r="Q25" s="77" t="s">
        <v>47</v>
      </c>
    </row>
    <row r="26" spans="1:17">
      <c r="A26" s="40">
        <v>12</v>
      </c>
      <c r="B26" s="28" t="s">
        <v>86</v>
      </c>
      <c r="C26" s="136" t="s">
        <v>302</v>
      </c>
      <c r="D26" s="132" t="s">
        <v>90</v>
      </c>
      <c r="E26" s="133">
        <v>11473.704000000002</v>
      </c>
      <c r="F26" s="134"/>
      <c r="G26" s="49"/>
      <c r="H26" s="49">
        <f t="shared" si="6"/>
        <v>0</v>
      </c>
      <c r="I26" s="135"/>
      <c r="J26" s="135"/>
      <c r="K26" s="50">
        <f t="shared" si="0"/>
        <v>0</v>
      </c>
      <c r="L26" s="51">
        <f t="shared" si="1"/>
        <v>0</v>
      </c>
      <c r="M26" s="49">
        <f t="shared" si="2"/>
        <v>0</v>
      </c>
      <c r="N26" s="49">
        <f t="shared" si="3"/>
        <v>0</v>
      </c>
      <c r="O26" s="49">
        <f t="shared" si="4"/>
        <v>0</v>
      </c>
      <c r="P26" s="107">
        <f t="shared" si="5"/>
        <v>0</v>
      </c>
      <c r="Q26" s="77" t="s">
        <v>47</v>
      </c>
    </row>
    <row r="27" spans="1:17" ht="22.5">
      <c r="A27" s="40">
        <v>13</v>
      </c>
      <c r="B27" s="28" t="s">
        <v>86</v>
      </c>
      <c r="C27" s="136" t="s">
        <v>303</v>
      </c>
      <c r="D27" s="132" t="s">
        <v>88</v>
      </c>
      <c r="E27" s="133">
        <v>424.95200000000006</v>
      </c>
      <c r="F27" s="139"/>
      <c r="G27" s="49"/>
      <c r="H27" s="49">
        <f t="shared" si="6"/>
        <v>0</v>
      </c>
      <c r="I27" s="135"/>
      <c r="J27" s="135"/>
      <c r="K27" s="50">
        <f t="shared" si="0"/>
        <v>0</v>
      </c>
      <c r="L27" s="51">
        <f t="shared" si="1"/>
        <v>0</v>
      </c>
      <c r="M27" s="49">
        <f t="shared" si="2"/>
        <v>0</v>
      </c>
      <c r="N27" s="49">
        <f t="shared" si="3"/>
        <v>0</v>
      </c>
      <c r="O27" s="49">
        <f t="shared" si="4"/>
        <v>0</v>
      </c>
      <c r="P27" s="107">
        <f t="shared" si="5"/>
        <v>0</v>
      </c>
      <c r="Q27" s="77" t="s">
        <v>47</v>
      </c>
    </row>
    <row r="28" spans="1:17" ht="33.75">
      <c r="A28" s="40">
        <v>14</v>
      </c>
      <c r="B28" s="28" t="s">
        <v>86</v>
      </c>
      <c r="C28" s="136" t="s">
        <v>304</v>
      </c>
      <c r="D28" s="132" t="s">
        <v>76</v>
      </c>
      <c r="E28" s="133">
        <v>106.86</v>
      </c>
      <c r="F28" s="139"/>
      <c r="G28" s="49"/>
      <c r="H28" s="49">
        <f t="shared" si="6"/>
        <v>0</v>
      </c>
      <c r="I28" s="135"/>
      <c r="J28" s="135"/>
      <c r="K28" s="50">
        <f t="shared" si="0"/>
        <v>0</v>
      </c>
      <c r="L28" s="51">
        <f t="shared" si="1"/>
        <v>0</v>
      </c>
      <c r="M28" s="49">
        <f t="shared" si="2"/>
        <v>0</v>
      </c>
      <c r="N28" s="49">
        <f t="shared" si="3"/>
        <v>0</v>
      </c>
      <c r="O28" s="49">
        <f t="shared" si="4"/>
        <v>0</v>
      </c>
      <c r="P28" s="107">
        <f t="shared" si="5"/>
        <v>0</v>
      </c>
      <c r="Q28" s="77" t="s">
        <v>47</v>
      </c>
    </row>
    <row r="29" spans="1:17" ht="33.75">
      <c r="A29" s="40">
        <v>15</v>
      </c>
      <c r="B29" s="28" t="s">
        <v>86</v>
      </c>
      <c r="C29" s="136" t="s">
        <v>305</v>
      </c>
      <c r="D29" s="132" t="s">
        <v>90</v>
      </c>
      <c r="E29" s="133">
        <v>31.89</v>
      </c>
      <c r="F29" s="139"/>
      <c r="G29" s="49"/>
      <c r="H29" s="49">
        <f t="shared" si="6"/>
        <v>0</v>
      </c>
      <c r="I29" s="135"/>
      <c r="J29" s="135"/>
      <c r="K29" s="50">
        <f t="shared" si="0"/>
        <v>0</v>
      </c>
      <c r="L29" s="51">
        <f t="shared" si="1"/>
        <v>0</v>
      </c>
      <c r="M29" s="49">
        <f t="shared" si="2"/>
        <v>0</v>
      </c>
      <c r="N29" s="49">
        <f t="shared" si="3"/>
        <v>0</v>
      </c>
      <c r="O29" s="49">
        <f t="shared" si="4"/>
        <v>0</v>
      </c>
      <c r="P29" s="107">
        <f t="shared" si="5"/>
        <v>0</v>
      </c>
      <c r="Q29" s="77" t="s">
        <v>47</v>
      </c>
    </row>
    <row r="30" spans="1:17" ht="22.5">
      <c r="A30" s="40">
        <v>16</v>
      </c>
      <c r="B30" s="28" t="s">
        <v>86</v>
      </c>
      <c r="C30" s="136" t="s">
        <v>306</v>
      </c>
      <c r="D30" s="132" t="s">
        <v>78</v>
      </c>
      <c r="E30" s="212">
        <v>2549.7120000000004</v>
      </c>
      <c r="F30" s="139"/>
      <c r="G30" s="49"/>
      <c r="H30" s="49">
        <f t="shared" si="6"/>
        <v>0</v>
      </c>
      <c r="I30" s="135"/>
      <c r="J30" s="135"/>
      <c r="K30" s="50">
        <f t="shared" si="0"/>
        <v>0</v>
      </c>
      <c r="L30" s="51">
        <f t="shared" ref="L30" si="12">E30*F30</f>
        <v>0</v>
      </c>
      <c r="M30" s="49">
        <f t="shared" ref="M30" si="13">H30*E30</f>
        <v>0</v>
      </c>
      <c r="N30" s="49">
        <f t="shared" ref="N30" si="14">I30*E30</f>
        <v>0</v>
      </c>
      <c r="O30" s="49">
        <f t="shared" ref="O30" si="15">J30*E30</f>
        <v>0</v>
      </c>
      <c r="P30" s="107">
        <f t="shared" ref="P30" si="16">SUM(M30:O30)</f>
        <v>0</v>
      </c>
      <c r="Q30" s="77" t="s">
        <v>47</v>
      </c>
    </row>
    <row r="31" spans="1:17">
      <c r="A31" s="40">
        <v>17</v>
      </c>
      <c r="B31" s="92"/>
      <c r="C31" s="211" t="s">
        <v>91</v>
      </c>
      <c r="D31" s="28"/>
      <c r="E31" s="59"/>
      <c r="F31" s="51"/>
      <c r="G31" s="49"/>
      <c r="H31" s="49">
        <f t="shared" si="6"/>
        <v>0</v>
      </c>
      <c r="I31" s="49"/>
      <c r="J31" s="49"/>
      <c r="K31" s="50">
        <f t="shared" si="0"/>
        <v>0</v>
      </c>
      <c r="L31" s="51">
        <f t="shared" si="1"/>
        <v>0</v>
      </c>
      <c r="M31" s="49">
        <f t="shared" si="2"/>
        <v>0</v>
      </c>
      <c r="N31" s="49">
        <f t="shared" si="3"/>
        <v>0</v>
      </c>
      <c r="O31" s="49">
        <f t="shared" si="4"/>
        <v>0</v>
      </c>
      <c r="P31" s="107">
        <f t="shared" si="5"/>
        <v>0</v>
      </c>
      <c r="Q31" s="77"/>
    </row>
    <row r="32" spans="1:17" ht="90">
      <c r="A32" s="40">
        <v>18</v>
      </c>
      <c r="B32" s="28" t="s">
        <v>86</v>
      </c>
      <c r="C32" s="136" t="s">
        <v>92</v>
      </c>
      <c r="D32" s="132" t="s">
        <v>88</v>
      </c>
      <c r="E32" s="133">
        <v>724</v>
      </c>
      <c r="F32" s="139"/>
      <c r="G32" s="49"/>
      <c r="H32" s="49">
        <f t="shared" si="6"/>
        <v>0</v>
      </c>
      <c r="I32" s="135"/>
      <c r="J32" s="135"/>
      <c r="K32" s="50">
        <f t="shared" si="0"/>
        <v>0</v>
      </c>
      <c r="L32" s="51">
        <f t="shared" si="1"/>
        <v>0</v>
      </c>
      <c r="M32" s="49">
        <f t="shared" si="2"/>
        <v>0</v>
      </c>
      <c r="N32" s="49">
        <f t="shared" si="3"/>
        <v>0</v>
      </c>
      <c r="O32" s="49">
        <f t="shared" si="4"/>
        <v>0</v>
      </c>
      <c r="P32" s="107">
        <f t="shared" si="5"/>
        <v>0</v>
      </c>
      <c r="Q32" s="77" t="s">
        <v>47</v>
      </c>
    </row>
    <row r="33" spans="1:17" ht="22.5">
      <c r="A33" s="40">
        <v>19</v>
      </c>
      <c r="B33" s="28" t="s">
        <v>86</v>
      </c>
      <c r="C33" s="136" t="s">
        <v>307</v>
      </c>
      <c r="D33" s="132" t="s">
        <v>88</v>
      </c>
      <c r="E33" s="133">
        <v>2655.5870000000004</v>
      </c>
      <c r="F33" s="139"/>
      <c r="G33" s="49"/>
      <c r="H33" s="49">
        <f t="shared" si="6"/>
        <v>0</v>
      </c>
      <c r="I33" s="135"/>
      <c r="J33" s="135"/>
      <c r="K33" s="50">
        <f t="shared" si="0"/>
        <v>0</v>
      </c>
      <c r="L33" s="51">
        <f t="shared" si="1"/>
        <v>0</v>
      </c>
      <c r="M33" s="49">
        <f t="shared" si="2"/>
        <v>0</v>
      </c>
      <c r="N33" s="49">
        <f t="shared" si="3"/>
        <v>0</v>
      </c>
      <c r="O33" s="49">
        <f t="shared" si="4"/>
        <v>0</v>
      </c>
      <c r="P33" s="107">
        <f t="shared" si="5"/>
        <v>0</v>
      </c>
      <c r="Q33" s="77" t="s">
        <v>47</v>
      </c>
    </row>
    <row r="34" spans="1:17" ht="22.5">
      <c r="A34" s="40">
        <v>20</v>
      </c>
      <c r="B34" s="92"/>
      <c r="C34" s="211" t="s">
        <v>93</v>
      </c>
      <c r="D34" s="28"/>
      <c r="E34" s="59"/>
      <c r="F34" s="51"/>
      <c r="G34" s="49"/>
      <c r="H34" s="49">
        <f t="shared" si="6"/>
        <v>0</v>
      </c>
      <c r="I34" s="49"/>
      <c r="J34" s="49"/>
      <c r="K34" s="50">
        <f t="shared" si="0"/>
        <v>0</v>
      </c>
      <c r="L34" s="51">
        <f t="shared" si="1"/>
        <v>0</v>
      </c>
      <c r="M34" s="49">
        <f t="shared" si="2"/>
        <v>0</v>
      </c>
      <c r="N34" s="49">
        <f t="shared" si="3"/>
        <v>0</v>
      </c>
      <c r="O34" s="49">
        <f t="shared" si="4"/>
        <v>0</v>
      </c>
      <c r="P34" s="107">
        <f t="shared" si="5"/>
        <v>0</v>
      </c>
      <c r="Q34" s="77"/>
    </row>
    <row r="35" spans="1:17" ht="33.75">
      <c r="A35" s="40">
        <v>21</v>
      </c>
      <c r="B35" s="28" t="s">
        <v>86</v>
      </c>
      <c r="C35" s="136" t="s">
        <v>308</v>
      </c>
      <c r="D35" s="132" t="s">
        <v>90</v>
      </c>
      <c r="E35" s="133">
        <v>14605.728500000003</v>
      </c>
      <c r="F35" s="134"/>
      <c r="G35" s="49"/>
      <c r="H35" s="49">
        <f t="shared" si="6"/>
        <v>0</v>
      </c>
      <c r="I35" s="135"/>
      <c r="J35" s="135"/>
      <c r="K35" s="50">
        <f t="shared" si="0"/>
        <v>0</v>
      </c>
      <c r="L35" s="51">
        <f t="shared" si="1"/>
        <v>0</v>
      </c>
      <c r="M35" s="49">
        <f t="shared" si="2"/>
        <v>0</v>
      </c>
      <c r="N35" s="49">
        <f t="shared" si="3"/>
        <v>0</v>
      </c>
      <c r="O35" s="49">
        <f t="shared" si="4"/>
        <v>0</v>
      </c>
      <c r="P35" s="107">
        <f t="shared" si="5"/>
        <v>0</v>
      </c>
      <c r="Q35" s="77" t="s">
        <v>47</v>
      </c>
    </row>
    <row r="36" spans="1:17" ht="22.5">
      <c r="A36" s="40">
        <v>22</v>
      </c>
      <c r="B36" s="28" t="s">
        <v>86</v>
      </c>
      <c r="C36" s="136" t="s">
        <v>309</v>
      </c>
      <c r="D36" s="132" t="s">
        <v>88</v>
      </c>
      <c r="E36" s="133">
        <v>2655.5870000000004</v>
      </c>
      <c r="F36" s="134"/>
      <c r="G36" s="49"/>
      <c r="H36" s="49">
        <f t="shared" si="6"/>
        <v>0</v>
      </c>
      <c r="I36" s="135"/>
      <c r="J36" s="135"/>
      <c r="K36" s="50">
        <f t="shared" si="0"/>
        <v>0</v>
      </c>
      <c r="L36" s="51">
        <f t="shared" si="1"/>
        <v>0</v>
      </c>
      <c r="M36" s="49">
        <f t="shared" si="2"/>
        <v>0</v>
      </c>
      <c r="N36" s="49">
        <f t="shared" si="3"/>
        <v>0</v>
      </c>
      <c r="O36" s="49">
        <f t="shared" si="4"/>
        <v>0</v>
      </c>
      <c r="P36" s="107">
        <f t="shared" si="5"/>
        <v>0</v>
      </c>
      <c r="Q36" s="77" t="s">
        <v>47</v>
      </c>
    </row>
    <row r="37" spans="1:17" ht="33.75">
      <c r="A37" s="40">
        <v>23</v>
      </c>
      <c r="B37" s="28" t="s">
        <v>86</v>
      </c>
      <c r="C37" s="136" t="s">
        <v>310</v>
      </c>
      <c r="D37" s="132" t="s">
        <v>90</v>
      </c>
      <c r="E37" s="133">
        <v>10466.671500000002</v>
      </c>
      <c r="F37" s="134"/>
      <c r="G37" s="49"/>
      <c r="H37" s="49">
        <f t="shared" si="6"/>
        <v>0</v>
      </c>
      <c r="I37" s="135"/>
      <c r="J37" s="135"/>
      <c r="K37" s="50">
        <f t="shared" si="0"/>
        <v>0</v>
      </c>
      <c r="L37" s="51">
        <f t="shared" si="1"/>
        <v>0</v>
      </c>
      <c r="M37" s="49">
        <f t="shared" si="2"/>
        <v>0</v>
      </c>
      <c r="N37" s="49">
        <f t="shared" si="3"/>
        <v>0</v>
      </c>
      <c r="O37" s="49">
        <f t="shared" si="4"/>
        <v>0</v>
      </c>
      <c r="P37" s="107">
        <f t="shared" si="5"/>
        <v>0</v>
      </c>
      <c r="Q37" s="77" t="s">
        <v>47</v>
      </c>
    </row>
    <row r="38" spans="1:17" ht="22.5">
      <c r="A38" s="40">
        <v>24</v>
      </c>
      <c r="B38" s="28" t="s">
        <v>86</v>
      </c>
      <c r="C38" s="136" t="s">
        <v>311</v>
      </c>
      <c r="D38" s="132" t="s">
        <v>88</v>
      </c>
      <c r="E38" s="133">
        <v>2325.9270000000006</v>
      </c>
      <c r="F38" s="134"/>
      <c r="G38" s="49"/>
      <c r="H38" s="49">
        <f t="shared" si="6"/>
        <v>0</v>
      </c>
      <c r="I38" s="135"/>
      <c r="J38" s="135"/>
      <c r="K38" s="50">
        <f t="shared" si="0"/>
        <v>0</v>
      </c>
      <c r="L38" s="51">
        <f t="shared" si="1"/>
        <v>0</v>
      </c>
      <c r="M38" s="49">
        <f t="shared" si="2"/>
        <v>0</v>
      </c>
      <c r="N38" s="49">
        <f t="shared" si="3"/>
        <v>0</v>
      </c>
      <c r="O38" s="49">
        <f t="shared" si="4"/>
        <v>0</v>
      </c>
      <c r="P38" s="107">
        <f t="shared" si="5"/>
        <v>0</v>
      </c>
      <c r="Q38" s="77" t="s">
        <v>47</v>
      </c>
    </row>
    <row r="39" spans="1:17" ht="33.75">
      <c r="A39" s="40">
        <v>25</v>
      </c>
      <c r="B39" s="28" t="s">
        <v>86</v>
      </c>
      <c r="C39" s="136" t="s">
        <v>312</v>
      </c>
      <c r="D39" s="132" t="s">
        <v>90</v>
      </c>
      <c r="E39" s="133">
        <v>2966.94</v>
      </c>
      <c r="F39" s="134"/>
      <c r="G39" s="49"/>
      <c r="H39" s="49">
        <f t="shared" si="6"/>
        <v>0</v>
      </c>
      <c r="I39" s="135"/>
      <c r="J39" s="135"/>
      <c r="K39" s="50">
        <f t="shared" si="0"/>
        <v>0</v>
      </c>
      <c r="L39" s="51">
        <f t="shared" si="1"/>
        <v>0</v>
      </c>
      <c r="M39" s="49">
        <f t="shared" si="2"/>
        <v>0</v>
      </c>
      <c r="N39" s="49">
        <f t="shared" si="3"/>
        <v>0</v>
      </c>
      <c r="O39" s="49">
        <f t="shared" si="4"/>
        <v>0</v>
      </c>
      <c r="P39" s="107">
        <f t="shared" si="5"/>
        <v>0</v>
      </c>
      <c r="Q39" s="77" t="s">
        <v>47</v>
      </c>
    </row>
    <row r="40" spans="1:17" ht="22.5">
      <c r="A40" s="40">
        <v>26</v>
      </c>
      <c r="B40" s="28" t="s">
        <v>86</v>
      </c>
      <c r="C40" s="136" t="s">
        <v>313</v>
      </c>
      <c r="D40" s="132" t="s">
        <v>88</v>
      </c>
      <c r="E40" s="133">
        <v>659.32</v>
      </c>
      <c r="F40" s="134"/>
      <c r="G40" s="49"/>
      <c r="H40" s="49">
        <f t="shared" si="6"/>
        <v>0</v>
      </c>
      <c r="I40" s="135"/>
      <c r="J40" s="135"/>
      <c r="K40" s="50">
        <f t="shared" si="0"/>
        <v>0</v>
      </c>
      <c r="L40" s="51">
        <f t="shared" si="1"/>
        <v>0</v>
      </c>
      <c r="M40" s="49">
        <f t="shared" si="2"/>
        <v>0</v>
      </c>
      <c r="N40" s="49">
        <f t="shared" si="3"/>
        <v>0</v>
      </c>
      <c r="O40" s="49">
        <f t="shared" si="4"/>
        <v>0</v>
      </c>
      <c r="P40" s="107">
        <f t="shared" si="5"/>
        <v>0</v>
      </c>
      <c r="Q40" s="77" t="s">
        <v>47</v>
      </c>
    </row>
    <row r="41" spans="1:17" ht="22.5">
      <c r="A41" s="40">
        <v>27</v>
      </c>
      <c r="B41" s="28" t="s">
        <v>86</v>
      </c>
      <c r="C41" s="136" t="s">
        <v>94</v>
      </c>
      <c r="D41" s="132" t="s">
        <v>90</v>
      </c>
      <c r="E41" s="133">
        <v>663.89675000000011</v>
      </c>
      <c r="F41" s="134"/>
      <c r="G41" s="49"/>
      <c r="H41" s="49">
        <f t="shared" si="6"/>
        <v>0</v>
      </c>
      <c r="I41" s="135"/>
      <c r="J41" s="135"/>
      <c r="K41" s="50">
        <f t="shared" si="0"/>
        <v>0</v>
      </c>
      <c r="L41" s="51">
        <f t="shared" si="1"/>
        <v>0</v>
      </c>
      <c r="M41" s="49">
        <f t="shared" si="2"/>
        <v>0</v>
      </c>
      <c r="N41" s="49">
        <f t="shared" si="3"/>
        <v>0</v>
      </c>
      <c r="O41" s="49">
        <f t="shared" si="4"/>
        <v>0</v>
      </c>
      <c r="P41" s="107">
        <f t="shared" si="5"/>
        <v>0</v>
      </c>
      <c r="Q41" s="77" t="s">
        <v>47</v>
      </c>
    </row>
    <row r="42" spans="1:17" ht="33.75">
      <c r="A42" s="40">
        <v>28</v>
      </c>
      <c r="B42" s="28" t="s">
        <v>86</v>
      </c>
      <c r="C42" s="136" t="s">
        <v>314</v>
      </c>
      <c r="D42" s="132" t="s">
        <v>79</v>
      </c>
      <c r="E42" s="133">
        <v>2655.5870000000004</v>
      </c>
      <c r="F42" s="134"/>
      <c r="G42" s="49"/>
      <c r="H42" s="49">
        <f t="shared" si="6"/>
        <v>0</v>
      </c>
      <c r="I42" s="135"/>
      <c r="J42" s="135"/>
      <c r="K42" s="50">
        <f t="shared" si="0"/>
        <v>0</v>
      </c>
      <c r="L42" s="51">
        <f t="shared" si="1"/>
        <v>0</v>
      </c>
      <c r="M42" s="49">
        <f t="shared" si="2"/>
        <v>0</v>
      </c>
      <c r="N42" s="49">
        <f t="shared" si="3"/>
        <v>0</v>
      </c>
      <c r="O42" s="49">
        <f t="shared" si="4"/>
        <v>0</v>
      </c>
      <c r="P42" s="107">
        <f t="shared" si="5"/>
        <v>0</v>
      </c>
      <c r="Q42" s="77" t="s">
        <v>47</v>
      </c>
    </row>
    <row r="43" spans="1:17">
      <c r="A43" s="40">
        <v>29</v>
      </c>
      <c r="B43" s="28" t="s">
        <v>86</v>
      </c>
      <c r="C43" s="136" t="s">
        <v>95</v>
      </c>
      <c r="D43" s="132" t="s">
        <v>78</v>
      </c>
      <c r="E43" s="212">
        <v>15933.522000000003</v>
      </c>
      <c r="F43" s="134"/>
      <c r="G43" s="49"/>
      <c r="H43" s="49">
        <f t="shared" si="6"/>
        <v>0</v>
      </c>
      <c r="I43" s="135"/>
      <c r="J43" s="135"/>
      <c r="K43" s="50">
        <f t="shared" si="0"/>
        <v>0</v>
      </c>
      <c r="L43" s="51">
        <f t="shared" si="1"/>
        <v>0</v>
      </c>
      <c r="M43" s="49">
        <f t="shared" si="2"/>
        <v>0</v>
      </c>
      <c r="N43" s="49">
        <f t="shared" si="3"/>
        <v>0</v>
      </c>
      <c r="O43" s="49">
        <f t="shared" si="4"/>
        <v>0</v>
      </c>
      <c r="P43" s="107">
        <f t="shared" si="5"/>
        <v>0</v>
      </c>
      <c r="Q43" s="77" t="s">
        <v>47</v>
      </c>
    </row>
    <row r="44" spans="1:17">
      <c r="A44" s="40">
        <v>30</v>
      </c>
      <c r="B44" s="92"/>
      <c r="C44" s="211" t="s">
        <v>96</v>
      </c>
      <c r="D44" s="28"/>
      <c r="E44" s="59"/>
      <c r="F44" s="51"/>
      <c r="G44" s="49"/>
      <c r="H44" s="49">
        <f t="shared" si="6"/>
        <v>0</v>
      </c>
      <c r="I44" s="49"/>
      <c r="J44" s="49"/>
      <c r="K44" s="50">
        <f t="shared" si="0"/>
        <v>0</v>
      </c>
      <c r="L44" s="51">
        <f t="shared" si="1"/>
        <v>0</v>
      </c>
      <c r="M44" s="49">
        <f t="shared" si="2"/>
        <v>0</v>
      </c>
      <c r="N44" s="49">
        <f t="shared" si="3"/>
        <v>0</v>
      </c>
      <c r="O44" s="49">
        <f t="shared" si="4"/>
        <v>0</v>
      </c>
      <c r="P44" s="107">
        <f t="shared" si="5"/>
        <v>0</v>
      </c>
      <c r="Q44" s="77"/>
    </row>
    <row r="45" spans="1:17" ht="33.75">
      <c r="A45" s="40">
        <v>31</v>
      </c>
      <c r="B45" s="28" t="s">
        <v>86</v>
      </c>
      <c r="C45" s="136" t="s">
        <v>308</v>
      </c>
      <c r="D45" s="132" t="s">
        <v>90</v>
      </c>
      <c r="E45" s="133">
        <v>1219.2950000000001</v>
      </c>
      <c r="F45" s="134"/>
      <c r="G45" s="49"/>
      <c r="H45" s="49">
        <f t="shared" si="6"/>
        <v>0</v>
      </c>
      <c r="I45" s="135"/>
      <c r="J45" s="135"/>
      <c r="K45" s="50">
        <f t="shared" si="0"/>
        <v>0</v>
      </c>
      <c r="L45" s="51">
        <f t="shared" si="1"/>
        <v>0</v>
      </c>
      <c r="M45" s="49">
        <f t="shared" si="2"/>
        <v>0</v>
      </c>
      <c r="N45" s="49">
        <f t="shared" si="3"/>
        <v>0</v>
      </c>
      <c r="O45" s="49">
        <f t="shared" si="4"/>
        <v>0</v>
      </c>
      <c r="P45" s="107">
        <f t="shared" si="5"/>
        <v>0</v>
      </c>
      <c r="Q45" s="77" t="s">
        <v>47</v>
      </c>
    </row>
    <row r="46" spans="1:17" ht="33.75">
      <c r="A46" s="40">
        <v>32</v>
      </c>
      <c r="B46" s="28" t="s">
        <v>86</v>
      </c>
      <c r="C46" s="136" t="s">
        <v>365</v>
      </c>
      <c r="D46" s="132" t="s">
        <v>88</v>
      </c>
      <c r="E46" s="133">
        <v>243.85900000000001</v>
      </c>
      <c r="F46" s="134"/>
      <c r="G46" s="49"/>
      <c r="H46" s="49">
        <f t="shared" si="6"/>
        <v>0</v>
      </c>
      <c r="I46" s="135"/>
      <c r="J46" s="135"/>
      <c r="K46" s="50">
        <f t="shared" si="0"/>
        <v>0</v>
      </c>
      <c r="L46" s="51">
        <f t="shared" si="1"/>
        <v>0</v>
      </c>
      <c r="M46" s="49">
        <f t="shared" si="2"/>
        <v>0</v>
      </c>
      <c r="N46" s="49">
        <f t="shared" si="3"/>
        <v>0</v>
      </c>
      <c r="O46" s="49">
        <f t="shared" si="4"/>
        <v>0</v>
      </c>
      <c r="P46" s="107">
        <f t="shared" si="5"/>
        <v>0</v>
      </c>
      <c r="Q46" s="77" t="s">
        <v>47</v>
      </c>
    </row>
    <row r="47" spans="1:17" ht="22.5">
      <c r="A47" s="40">
        <v>33</v>
      </c>
      <c r="B47" s="28" t="s">
        <v>86</v>
      </c>
      <c r="C47" s="136" t="s">
        <v>97</v>
      </c>
      <c r="D47" s="132" t="s">
        <v>90</v>
      </c>
      <c r="E47" s="133">
        <v>1097.3655000000001</v>
      </c>
      <c r="F47" s="134"/>
      <c r="G47" s="49"/>
      <c r="H47" s="49">
        <f t="shared" si="6"/>
        <v>0</v>
      </c>
      <c r="I47" s="135"/>
      <c r="J47" s="135"/>
      <c r="K47" s="50">
        <f t="shared" si="0"/>
        <v>0</v>
      </c>
      <c r="L47" s="51">
        <f t="shared" si="1"/>
        <v>0</v>
      </c>
      <c r="M47" s="49">
        <f t="shared" si="2"/>
        <v>0</v>
      </c>
      <c r="N47" s="49">
        <f t="shared" si="3"/>
        <v>0</v>
      </c>
      <c r="O47" s="49">
        <f t="shared" si="4"/>
        <v>0</v>
      </c>
      <c r="P47" s="107">
        <f t="shared" si="5"/>
        <v>0</v>
      </c>
      <c r="Q47" s="77" t="s">
        <v>47</v>
      </c>
    </row>
    <row r="48" spans="1:17" ht="33.75">
      <c r="A48" s="40">
        <v>34</v>
      </c>
      <c r="B48" s="28" t="s">
        <v>86</v>
      </c>
      <c r="C48" s="136" t="s">
        <v>315</v>
      </c>
      <c r="D48" s="132" t="s">
        <v>88</v>
      </c>
      <c r="E48" s="133">
        <v>268.24490000000003</v>
      </c>
      <c r="F48" s="134"/>
      <c r="G48" s="49"/>
      <c r="H48" s="49">
        <f t="shared" si="6"/>
        <v>0</v>
      </c>
      <c r="I48" s="135"/>
      <c r="J48" s="135"/>
      <c r="K48" s="50">
        <f t="shared" si="0"/>
        <v>0</v>
      </c>
      <c r="L48" s="51">
        <f t="shared" si="1"/>
        <v>0</v>
      </c>
      <c r="M48" s="49">
        <f t="shared" si="2"/>
        <v>0</v>
      </c>
      <c r="N48" s="49">
        <f t="shared" si="3"/>
        <v>0</v>
      </c>
      <c r="O48" s="49">
        <f t="shared" si="4"/>
        <v>0</v>
      </c>
      <c r="P48" s="107">
        <f t="shared" si="5"/>
        <v>0</v>
      </c>
      <c r="Q48" s="77" t="s">
        <v>47</v>
      </c>
    </row>
    <row r="49" spans="1:17" ht="22.5">
      <c r="A49" s="40">
        <v>35</v>
      </c>
      <c r="B49" s="28" t="s">
        <v>86</v>
      </c>
      <c r="C49" s="136" t="s">
        <v>94</v>
      </c>
      <c r="D49" s="132" t="s">
        <v>90</v>
      </c>
      <c r="E49" s="133">
        <v>60.964750000000002</v>
      </c>
      <c r="F49" s="134"/>
      <c r="G49" s="49"/>
      <c r="H49" s="49">
        <f t="shared" si="6"/>
        <v>0</v>
      </c>
      <c r="I49" s="135"/>
      <c r="J49" s="135"/>
      <c r="K49" s="50">
        <f t="shared" si="0"/>
        <v>0</v>
      </c>
      <c r="L49" s="51">
        <f t="shared" si="1"/>
        <v>0</v>
      </c>
      <c r="M49" s="49">
        <f t="shared" si="2"/>
        <v>0</v>
      </c>
      <c r="N49" s="49">
        <f t="shared" si="3"/>
        <v>0</v>
      </c>
      <c r="O49" s="49">
        <f t="shared" si="4"/>
        <v>0</v>
      </c>
      <c r="P49" s="107">
        <f t="shared" si="5"/>
        <v>0</v>
      </c>
      <c r="Q49" s="77" t="s">
        <v>47</v>
      </c>
    </row>
    <row r="50" spans="1:17" ht="33.75">
      <c r="A50" s="40">
        <v>36</v>
      </c>
      <c r="B50" s="28" t="s">
        <v>86</v>
      </c>
      <c r="C50" s="136" t="s">
        <v>316</v>
      </c>
      <c r="D50" s="132" t="s">
        <v>79</v>
      </c>
      <c r="E50" s="133">
        <v>243.85900000000001</v>
      </c>
      <c r="F50" s="134"/>
      <c r="G50" s="49"/>
      <c r="H50" s="49">
        <f t="shared" si="6"/>
        <v>0</v>
      </c>
      <c r="I50" s="135"/>
      <c r="J50" s="135"/>
      <c r="K50" s="50">
        <f t="shared" si="0"/>
        <v>0</v>
      </c>
      <c r="L50" s="51">
        <f t="shared" si="1"/>
        <v>0</v>
      </c>
      <c r="M50" s="49">
        <f t="shared" si="2"/>
        <v>0</v>
      </c>
      <c r="N50" s="49">
        <f t="shared" si="3"/>
        <v>0</v>
      </c>
      <c r="O50" s="49">
        <f t="shared" si="4"/>
        <v>0</v>
      </c>
      <c r="P50" s="107">
        <f t="shared" si="5"/>
        <v>0</v>
      </c>
      <c r="Q50" s="77" t="s">
        <v>47</v>
      </c>
    </row>
    <row r="51" spans="1:17" ht="22.5">
      <c r="A51" s="40">
        <v>37</v>
      </c>
      <c r="B51" s="28" t="s">
        <v>86</v>
      </c>
      <c r="C51" s="136" t="s">
        <v>98</v>
      </c>
      <c r="D51" s="132" t="s">
        <v>76</v>
      </c>
      <c r="E51" s="133">
        <v>1509.3400000000001</v>
      </c>
      <c r="F51" s="134"/>
      <c r="G51" s="49"/>
      <c r="H51" s="49">
        <f t="shared" si="6"/>
        <v>0</v>
      </c>
      <c r="I51" s="135"/>
      <c r="J51" s="135"/>
      <c r="K51" s="50">
        <f t="shared" si="0"/>
        <v>0</v>
      </c>
      <c r="L51" s="51">
        <f t="shared" si="1"/>
        <v>0</v>
      </c>
      <c r="M51" s="49">
        <f t="shared" si="2"/>
        <v>0</v>
      </c>
      <c r="N51" s="49">
        <f t="shared" si="3"/>
        <v>0</v>
      </c>
      <c r="O51" s="49">
        <f t="shared" si="4"/>
        <v>0</v>
      </c>
      <c r="P51" s="107">
        <f t="shared" si="5"/>
        <v>0</v>
      </c>
      <c r="Q51" s="77" t="s">
        <v>47</v>
      </c>
    </row>
    <row r="52" spans="1:17" ht="22.5">
      <c r="A52" s="40">
        <v>38</v>
      </c>
      <c r="B52" s="28" t="s">
        <v>86</v>
      </c>
      <c r="C52" s="136" t="s">
        <v>99</v>
      </c>
      <c r="D52" s="132" t="s">
        <v>76</v>
      </c>
      <c r="E52" s="133">
        <v>569.34</v>
      </c>
      <c r="F52" s="134"/>
      <c r="G52" s="49"/>
      <c r="H52" s="49">
        <f t="shared" si="6"/>
        <v>0</v>
      </c>
      <c r="I52" s="135"/>
      <c r="J52" s="135"/>
      <c r="K52" s="50">
        <f t="shared" si="0"/>
        <v>0</v>
      </c>
      <c r="L52" s="51">
        <f t="shared" si="1"/>
        <v>0</v>
      </c>
      <c r="M52" s="49">
        <f t="shared" si="2"/>
        <v>0</v>
      </c>
      <c r="N52" s="49">
        <f t="shared" si="3"/>
        <v>0</v>
      </c>
      <c r="O52" s="49">
        <f t="shared" si="4"/>
        <v>0</v>
      </c>
      <c r="P52" s="107">
        <f t="shared" si="5"/>
        <v>0</v>
      </c>
      <c r="Q52" s="77" t="s">
        <v>47</v>
      </c>
    </row>
    <row r="53" spans="1:17" ht="22.5">
      <c r="A53" s="40">
        <v>39</v>
      </c>
      <c r="B53" s="28" t="s">
        <v>86</v>
      </c>
      <c r="C53" s="136" t="s">
        <v>100</v>
      </c>
      <c r="D53" s="132" t="s">
        <v>76</v>
      </c>
      <c r="E53" s="133">
        <v>940</v>
      </c>
      <c r="F53" s="134"/>
      <c r="G53" s="49"/>
      <c r="H53" s="49">
        <f t="shared" si="6"/>
        <v>0</v>
      </c>
      <c r="I53" s="135"/>
      <c r="J53" s="135"/>
      <c r="K53" s="50">
        <f t="shared" si="0"/>
        <v>0</v>
      </c>
      <c r="L53" s="51">
        <f t="shared" si="1"/>
        <v>0</v>
      </c>
      <c r="M53" s="49">
        <f t="shared" si="2"/>
        <v>0</v>
      </c>
      <c r="N53" s="49">
        <f t="shared" si="3"/>
        <v>0</v>
      </c>
      <c r="O53" s="49">
        <f t="shared" si="4"/>
        <v>0</v>
      </c>
      <c r="P53" s="107">
        <f t="shared" si="5"/>
        <v>0</v>
      </c>
      <c r="Q53" s="77" t="s">
        <v>47</v>
      </c>
    </row>
    <row r="54" spans="1:17" ht="22.5">
      <c r="A54" s="40">
        <v>40</v>
      </c>
      <c r="B54" s="28" t="s">
        <v>86</v>
      </c>
      <c r="C54" s="136" t="s">
        <v>101</v>
      </c>
      <c r="D54" s="132" t="s">
        <v>76</v>
      </c>
      <c r="E54" s="133">
        <v>527</v>
      </c>
      <c r="F54" s="134"/>
      <c r="G54" s="49"/>
      <c r="H54" s="49">
        <f t="shared" si="6"/>
        <v>0</v>
      </c>
      <c r="I54" s="135"/>
      <c r="J54" s="135"/>
      <c r="K54" s="50">
        <f t="shared" si="0"/>
        <v>0</v>
      </c>
      <c r="L54" s="51">
        <f t="shared" si="1"/>
        <v>0</v>
      </c>
      <c r="M54" s="49">
        <f t="shared" si="2"/>
        <v>0</v>
      </c>
      <c r="N54" s="49">
        <f t="shared" si="3"/>
        <v>0</v>
      </c>
      <c r="O54" s="49">
        <f t="shared" si="4"/>
        <v>0</v>
      </c>
      <c r="P54" s="107">
        <f t="shared" si="5"/>
        <v>0</v>
      </c>
      <c r="Q54" s="77" t="s">
        <v>47</v>
      </c>
    </row>
    <row r="55" spans="1:17" ht="22.5">
      <c r="A55" s="40">
        <v>41</v>
      </c>
      <c r="B55" s="28" t="s">
        <v>86</v>
      </c>
      <c r="C55" s="136" t="s">
        <v>102</v>
      </c>
      <c r="D55" s="132" t="s">
        <v>76</v>
      </c>
      <c r="E55" s="133">
        <v>527</v>
      </c>
      <c r="F55" s="134"/>
      <c r="G55" s="49"/>
      <c r="H55" s="49">
        <f t="shared" si="6"/>
        <v>0</v>
      </c>
      <c r="I55" s="135"/>
      <c r="J55" s="135"/>
      <c r="K55" s="50">
        <f t="shared" si="0"/>
        <v>0</v>
      </c>
      <c r="L55" s="51">
        <f t="shared" si="1"/>
        <v>0</v>
      </c>
      <c r="M55" s="49">
        <f t="shared" si="2"/>
        <v>0</v>
      </c>
      <c r="N55" s="49">
        <f t="shared" si="3"/>
        <v>0</v>
      </c>
      <c r="O55" s="49">
        <f t="shared" si="4"/>
        <v>0</v>
      </c>
      <c r="P55" s="107">
        <f t="shared" si="5"/>
        <v>0</v>
      </c>
      <c r="Q55" s="77" t="s">
        <v>47</v>
      </c>
    </row>
    <row r="56" spans="1:17" ht="22.5">
      <c r="A56" s="40">
        <v>42</v>
      </c>
      <c r="B56" s="28" t="s">
        <v>86</v>
      </c>
      <c r="C56" s="136" t="s">
        <v>103</v>
      </c>
      <c r="D56" s="132" t="s">
        <v>77</v>
      </c>
      <c r="E56" s="133">
        <v>326</v>
      </c>
      <c r="F56" s="134"/>
      <c r="G56" s="49"/>
      <c r="H56" s="49">
        <f t="shared" si="6"/>
        <v>0</v>
      </c>
      <c r="I56" s="135"/>
      <c r="J56" s="135"/>
      <c r="K56" s="50">
        <f t="shared" si="0"/>
        <v>0</v>
      </c>
      <c r="L56" s="51">
        <f t="shared" si="1"/>
        <v>0</v>
      </c>
      <c r="M56" s="49">
        <f t="shared" si="2"/>
        <v>0</v>
      </c>
      <c r="N56" s="49">
        <f t="shared" si="3"/>
        <v>0</v>
      </c>
      <c r="O56" s="49">
        <f t="shared" si="4"/>
        <v>0</v>
      </c>
      <c r="P56" s="107">
        <f t="shared" si="5"/>
        <v>0</v>
      </c>
      <c r="Q56" s="77" t="s">
        <v>47</v>
      </c>
    </row>
    <row r="57" spans="1:17">
      <c r="A57" s="40">
        <v>43</v>
      </c>
      <c r="B57" s="92"/>
      <c r="C57" s="211" t="s">
        <v>104</v>
      </c>
      <c r="D57" s="28"/>
      <c r="E57" s="59"/>
      <c r="F57" s="51"/>
      <c r="G57" s="49"/>
      <c r="H57" s="49">
        <f t="shared" si="6"/>
        <v>0</v>
      </c>
      <c r="I57" s="49"/>
      <c r="J57" s="49"/>
      <c r="K57" s="50">
        <f t="shared" si="0"/>
        <v>0</v>
      </c>
      <c r="L57" s="51">
        <f t="shared" si="1"/>
        <v>0</v>
      </c>
      <c r="M57" s="49">
        <f t="shared" si="2"/>
        <v>0</v>
      </c>
      <c r="N57" s="49">
        <f t="shared" si="3"/>
        <v>0</v>
      </c>
      <c r="O57" s="49">
        <f t="shared" si="4"/>
        <v>0</v>
      </c>
      <c r="P57" s="107">
        <f t="shared" si="5"/>
        <v>0</v>
      </c>
      <c r="Q57" s="77"/>
    </row>
    <row r="58" spans="1:17" ht="22.5">
      <c r="A58" s="40">
        <v>44</v>
      </c>
      <c r="B58" s="28" t="s">
        <v>86</v>
      </c>
      <c r="C58" s="136" t="s">
        <v>317</v>
      </c>
      <c r="D58" s="132" t="s">
        <v>90</v>
      </c>
      <c r="E58" s="137">
        <v>20.399999999999999</v>
      </c>
      <c r="F58" s="134"/>
      <c r="G58" s="49"/>
      <c r="H58" s="49">
        <f t="shared" si="6"/>
        <v>0</v>
      </c>
      <c r="I58" s="135"/>
      <c r="J58" s="135"/>
      <c r="K58" s="50">
        <f t="shared" si="0"/>
        <v>0</v>
      </c>
      <c r="L58" s="51">
        <f t="shared" si="1"/>
        <v>0</v>
      </c>
      <c r="M58" s="49">
        <f t="shared" si="2"/>
        <v>0</v>
      </c>
      <c r="N58" s="49">
        <f t="shared" si="3"/>
        <v>0</v>
      </c>
      <c r="O58" s="49">
        <f t="shared" si="4"/>
        <v>0</v>
      </c>
      <c r="P58" s="107">
        <f t="shared" si="5"/>
        <v>0</v>
      </c>
      <c r="Q58" s="77" t="s">
        <v>47</v>
      </c>
    </row>
    <row r="59" spans="1:17" ht="33.75">
      <c r="A59" s="40">
        <v>45</v>
      </c>
      <c r="B59" s="28" t="s">
        <v>86</v>
      </c>
      <c r="C59" s="136" t="s">
        <v>318</v>
      </c>
      <c r="D59" s="132" t="s">
        <v>88</v>
      </c>
      <c r="E59" s="137">
        <v>4.08</v>
      </c>
      <c r="F59" s="134"/>
      <c r="G59" s="49"/>
      <c r="H59" s="49">
        <f t="shared" si="6"/>
        <v>0</v>
      </c>
      <c r="I59" s="135"/>
      <c r="J59" s="135"/>
      <c r="K59" s="50">
        <f t="shared" si="0"/>
        <v>0</v>
      </c>
      <c r="L59" s="51">
        <f t="shared" si="1"/>
        <v>0</v>
      </c>
      <c r="M59" s="49">
        <f t="shared" si="2"/>
        <v>0</v>
      </c>
      <c r="N59" s="49">
        <f t="shared" si="3"/>
        <v>0</v>
      </c>
      <c r="O59" s="49">
        <f t="shared" si="4"/>
        <v>0</v>
      </c>
      <c r="P59" s="107">
        <f t="shared" si="5"/>
        <v>0</v>
      </c>
      <c r="Q59" s="77" t="s">
        <v>47</v>
      </c>
    </row>
    <row r="60" spans="1:17" ht="22.5">
      <c r="A60" s="40">
        <v>46</v>
      </c>
      <c r="B60" s="28" t="s">
        <v>86</v>
      </c>
      <c r="C60" s="136" t="s">
        <v>97</v>
      </c>
      <c r="D60" s="132" t="s">
        <v>90</v>
      </c>
      <c r="E60" s="137">
        <v>18.36</v>
      </c>
      <c r="F60" s="134"/>
      <c r="G60" s="49"/>
      <c r="H60" s="49">
        <f t="shared" si="6"/>
        <v>0</v>
      </c>
      <c r="I60" s="135"/>
      <c r="J60" s="135"/>
      <c r="K60" s="50">
        <f t="shared" si="0"/>
        <v>0</v>
      </c>
      <c r="L60" s="51">
        <f t="shared" si="1"/>
        <v>0</v>
      </c>
      <c r="M60" s="49">
        <f t="shared" si="2"/>
        <v>0</v>
      </c>
      <c r="N60" s="49">
        <f t="shared" si="3"/>
        <v>0</v>
      </c>
      <c r="O60" s="49">
        <f t="shared" si="4"/>
        <v>0</v>
      </c>
      <c r="P60" s="107">
        <f t="shared" si="5"/>
        <v>0</v>
      </c>
      <c r="Q60" s="77" t="s">
        <v>47</v>
      </c>
    </row>
    <row r="61" spans="1:17" ht="33.75">
      <c r="A61" s="40">
        <v>47</v>
      </c>
      <c r="B61" s="28" t="s">
        <v>86</v>
      </c>
      <c r="C61" s="136" t="s">
        <v>315</v>
      </c>
      <c r="D61" s="132" t="s">
        <v>88</v>
      </c>
      <c r="E61" s="137">
        <v>6.12</v>
      </c>
      <c r="F61" s="134"/>
      <c r="G61" s="49"/>
      <c r="H61" s="49">
        <f t="shared" si="6"/>
        <v>0</v>
      </c>
      <c r="I61" s="135"/>
      <c r="J61" s="135"/>
      <c r="K61" s="50">
        <f t="shared" si="0"/>
        <v>0</v>
      </c>
      <c r="L61" s="51">
        <f t="shared" si="1"/>
        <v>0</v>
      </c>
      <c r="M61" s="49">
        <f t="shared" si="2"/>
        <v>0</v>
      </c>
      <c r="N61" s="49">
        <f t="shared" si="3"/>
        <v>0</v>
      </c>
      <c r="O61" s="49">
        <f t="shared" si="4"/>
        <v>0</v>
      </c>
      <c r="P61" s="107">
        <f t="shared" si="5"/>
        <v>0</v>
      </c>
      <c r="Q61" s="77" t="s">
        <v>47</v>
      </c>
    </row>
    <row r="62" spans="1:17" ht="22.5">
      <c r="A62" s="40">
        <v>48</v>
      </c>
      <c r="B62" s="28" t="s">
        <v>86</v>
      </c>
      <c r="C62" s="136" t="s">
        <v>94</v>
      </c>
      <c r="D62" s="132" t="s">
        <v>90</v>
      </c>
      <c r="E62" s="137">
        <v>1.02</v>
      </c>
      <c r="F62" s="134"/>
      <c r="G62" s="49"/>
      <c r="H62" s="49">
        <f t="shared" si="6"/>
        <v>0</v>
      </c>
      <c r="I62" s="135"/>
      <c r="J62" s="135"/>
      <c r="K62" s="50">
        <f t="shared" si="0"/>
        <v>0</v>
      </c>
      <c r="L62" s="51">
        <f t="shared" si="1"/>
        <v>0</v>
      </c>
      <c r="M62" s="49">
        <f t="shared" si="2"/>
        <v>0</v>
      </c>
      <c r="N62" s="49">
        <f t="shared" si="3"/>
        <v>0</v>
      </c>
      <c r="O62" s="49">
        <f t="shared" si="4"/>
        <v>0</v>
      </c>
      <c r="P62" s="107">
        <f t="shared" si="5"/>
        <v>0</v>
      </c>
      <c r="Q62" s="77" t="s">
        <v>47</v>
      </c>
    </row>
    <row r="63" spans="1:17" ht="33.75">
      <c r="A63" s="40">
        <v>49</v>
      </c>
      <c r="B63" s="28" t="s">
        <v>86</v>
      </c>
      <c r="C63" s="136" t="s">
        <v>319</v>
      </c>
      <c r="D63" s="132" t="s">
        <v>79</v>
      </c>
      <c r="E63" s="137">
        <v>4.08</v>
      </c>
      <c r="F63" s="134"/>
      <c r="G63" s="49"/>
      <c r="H63" s="49">
        <f t="shared" si="6"/>
        <v>0</v>
      </c>
      <c r="I63" s="135"/>
      <c r="J63" s="135"/>
      <c r="K63" s="50">
        <f t="shared" si="0"/>
        <v>0</v>
      </c>
      <c r="L63" s="51">
        <f t="shared" si="1"/>
        <v>0</v>
      </c>
      <c r="M63" s="49">
        <f t="shared" si="2"/>
        <v>0</v>
      </c>
      <c r="N63" s="49">
        <f t="shared" si="3"/>
        <v>0</v>
      </c>
      <c r="O63" s="49">
        <f t="shared" si="4"/>
        <v>0</v>
      </c>
      <c r="P63" s="107">
        <f t="shared" si="5"/>
        <v>0</v>
      </c>
      <c r="Q63" s="77" t="s">
        <v>47</v>
      </c>
    </row>
    <row r="64" spans="1:17" ht="22.5">
      <c r="A64" s="40">
        <v>50</v>
      </c>
      <c r="B64" s="28" t="s">
        <v>86</v>
      </c>
      <c r="C64" s="136" t="s">
        <v>105</v>
      </c>
      <c r="D64" s="132" t="s">
        <v>76</v>
      </c>
      <c r="E64" s="137">
        <v>40.799999999999997</v>
      </c>
      <c r="F64" s="134"/>
      <c r="G64" s="49"/>
      <c r="H64" s="49">
        <f t="shared" si="6"/>
        <v>0</v>
      </c>
      <c r="I64" s="135"/>
      <c r="J64" s="135"/>
      <c r="K64" s="50">
        <f t="shared" si="0"/>
        <v>0</v>
      </c>
      <c r="L64" s="51">
        <f t="shared" si="1"/>
        <v>0</v>
      </c>
      <c r="M64" s="49">
        <f t="shared" si="2"/>
        <v>0</v>
      </c>
      <c r="N64" s="49">
        <f t="shared" si="3"/>
        <v>0</v>
      </c>
      <c r="O64" s="49">
        <f t="shared" si="4"/>
        <v>0</v>
      </c>
      <c r="P64" s="107">
        <f t="shared" si="5"/>
        <v>0</v>
      </c>
      <c r="Q64" s="77" t="s">
        <v>47</v>
      </c>
    </row>
    <row r="65" spans="1:17" ht="22.5">
      <c r="A65" s="40">
        <v>51</v>
      </c>
      <c r="B65" s="28" t="s">
        <v>86</v>
      </c>
      <c r="C65" s="136" t="s">
        <v>106</v>
      </c>
      <c r="D65" s="132" t="s">
        <v>76</v>
      </c>
      <c r="E65" s="137">
        <v>12</v>
      </c>
      <c r="F65" s="134"/>
      <c r="G65" s="49"/>
      <c r="H65" s="49">
        <f t="shared" si="6"/>
        <v>0</v>
      </c>
      <c r="I65" s="135"/>
      <c r="J65" s="135"/>
      <c r="K65" s="50">
        <f t="shared" si="0"/>
        <v>0</v>
      </c>
      <c r="L65" s="51">
        <f t="shared" si="1"/>
        <v>0</v>
      </c>
      <c r="M65" s="49">
        <f t="shared" si="2"/>
        <v>0</v>
      </c>
      <c r="N65" s="49">
        <f t="shared" si="3"/>
        <v>0</v>
      </c>
      <c r="O65" s="49">
        <f t="shared" si="4"/>
        <v>0</v>
      </c>
      <c r="P65" s="107">
        <f t="shared" si="5"/>
        <v>0</v>
      </c>
      <c r="Q65" s="77" t="s">
        <v>47</v>
      </c>
    </row>
    <row r="66" spans="1:17" ht="22.5">
      <c r="A66" s="40">
        <v>52</v>
      </c>
      <c r="B66" s="28" t="s">
        <v>86</v>
      </c>
      <c r="C66" s="136" t="s">
        <v>107</v>
      </c>
      <c r="D66" s="132" t="s">
        <v>76</v>
      </c>
      <c r="E66" s="137">
        <v>28.8</v>
      </c>
      <c r="F66" s="134"/>
      <c r="G66" s="49"/>
      <c r="H66" s="49">
        <f t="shared" si="6"/>
        <v>0</v>
      </c>
      <c r="I66" s="135"/>
      <c r="J66" s="135"/>
      <c r="K66" s="50">
        <f t="shared" si="0"/>
        <v>0</v>
      </c>
      <c r="L66" s="51">
        <f t="shared" si="1"/>
        <v>0</v>
      </c>
      <c r="M66" s="49">
        <f t="shared" si="2"/>
        <v>0</v>
      </c>
      <c r="N66" s="49">
        <f t="shared" si="3"/>
        <v>0</v>
      </c>
      <c r="O66" s="49">
        <f t="shared" si="4"/>
        <v>0</v>
      </c>
      <c r="P66" s="107">
        <f t="shared" si="5"/>
        <v>0</v>
      </c>
      <c r="Q66" s="77" t="s">
        <v>47</v>
      </c>
    </row>
    <row r="67" spans="1:17">
      <c r="A67" s="40">
        <v>53</v>
      </c>
      <c r="B67" s="92"/>
      <c r="C67" s="211" t="s">
        <v>108</v>
      </c>
      <c r="D67" s="28"/>
      <c r="E67" s="59"/>
      <c r="F67" s="51"/>
      <c r="G67" s="49"/>
      <c r="H67" s="49">
        <f t="shared" si="6"/>
        <v>0</v>
      </c>
      <c r="I67" s="49"/>
      <c r="J67" s="49"/>
      <c r="K67" s="50">
        <f t="shared" si="0"/>
        <v>0</v>
      </c>
      <c r="L67" s="51">
        <f t="shared" si="1"/>
        <v>0</v>
      </c>
      <c r="M67" s="49">
        <f t="shared" si="2"/>
        <v>0</v>
      </c>
      <c r="N67" s="49">
        <f t="shared" si="3"/>
        <v>0</v>
      </c>
      <c r="O67" s="49">
        <f t="shared" si="4"/>
        <v>0</v>
      </c>
      <c r="P67" s="107">
        <f t="shared" si="5"/>
        <v>0</v>
      </c>
      <c r="Q67" s="77"/>
    </row>
    <row r="68" spans="1:17" ht="22.5">
      <c r="A68" s="40">
        <v>54</v>
      </c>
      <c r="B68" s="28" t="s">
        <v>86</v>
      </c>
      <c r="C68" s="136" t="s">
        <v>109</v>
      </c>
      <c r="D68" s="213" t="s">
        <v>77</v>
      </c>
      <c r="E68" s="151">
        <v>1</v>
      </c>
      <c r="F68" s="139"/>
      <c r="G68" s="49"/>
      <c r="H68" s="49">
        <f t="shared" si="6"/>
        <v>0</v>
      </c>
      <c r="I68" s="135"/>
      <c r="J68" s="135"/>
      <c r="K68" s="50">
        <f t="shared" si="0"/>
        <v>0</v>
      </c>
      <c r="L68" s="51">
        <f t="shared" si="1"/>
        <v>0</v>
      </c>
      <c r="M68" s="49">
        <f t="shared" si="2"/>
        <v>0</v>
      </c>
      <c r="N68" s="49">
        <f t="shared" si="3"/>
        <v>0</v>
      </c>
      <c r="O68" s="49">
        <f t="shared" si="4"/>
        <v>0</v>
      </c>
      <c r="P68" s="107">
        <f t="shared" si="5"/>
        <v>0</v>
      </c>
      <c r="Q68" s="77" t="s">
        <v>47</v>
      </c>
    </row>
    <row r="69" spans="1:17" ht="45">
      <c r="A69" s="40">
        <v>55</v>
      </c>
      <c r="B69" s="28" t="s">
        <v>86</v>
      </c>
      <c r="C69" s="136" t="s">
        <v>110</v>
      </c>
      <c r="D69" s="213" t="s">
        <v>77</v>
      </c>
      <c r="E69" s="151">
        <v>1</v>
      </c>
      <c r="F69" s="139"/>
      <c r="G69" s="49"/>
      <c r="H69" s="49">
        <f>F69*G69</f>
        <v>0</v>
      </c>
      <c r="I69" s="135"/>
      <c r="J69" s="135"/>
      <c r="L69" s="51">
        <f t="shared" si="1"/>
        <v>0</v>
      </c>
      <c r="M69" s="49">
        <f>H69*E69</f>
        <v>0</v>
      </c>
      <c r="N69" s="49">
        <f t="shared" si="3"/>
        <v>0</v>
      </c>
      <c r="O69" s="49">
        <f t="shared" si="4"/>
        <v>0</v>
      </c>
      <c r="P69" s="107">
        <f t="shared" si="5"/>
        <v>0</v>
      </c>
      <c r="Q69" s="77" t="s">
        <v>47</v>
      </c>
    </row>
    <row r="70" spans="1:17">
      <c r="A70" s="40">
        <v>56</v>
      </c>
      <c r="B70" s="28" t="s">
        <v>86</v>
      </c>
      <c r="C70" s="214" t="s">
        <v>320</v>
      </c>
      <c r="D70" s="213" t="s">
        <v>77</v>
      </c>
      <c r="E70" s="215">
        <v>2</v>
      </c>
      <c r="F70" s="139"/>
      <c r="G70" s="49"/>
      <c r="H70" s="49">
        <f>F70*G70</f>
        <v>0</v>
      </c>
      <c r="I70" s="135"/>
      <c r="J70" s="135"/>
      <c r="K70" s="50">
        <f>SUM(H69:J69)</f>
        <v>0</v>
      </c>
      <c r="L70" s="51">
        <f t="shared" ref="L70" si="17">E70*F70</f>
        <v>0</v>
      </c>
      <c r="M70" s="49">
        <f>H70*E70</f>
        <v>0</v>
      </c>
      <c r="N70" s="49">
        <f t="shared" ref="N70" si="18">I70*E70</f>
        <v>0</v>
      </c>
      <c r="O70" s="49">
        <f t="shared" ref="O70" si="19">J70*E70</f>
        <v>0</v>
      </c>
      <c r="P70" s="107">
        <f t="shared" ref="P70" si="20">SUM(M70:O70)</f>
        <v>0</v>
      </c>
      <c r="Q70" s="77" t="s">
        <v>47</v>
      </c>
    </row>
    <row r="71" spans="1:17">
      <c r="A71" s="40">
        <v>57</v>
      </c>
      <c r="B71" s="92"/>
      <c r="C71" s="211" t="s">
        <v>112</v>
      </c>
      <c r="D71" s="28"/>
      <c r="E71" s="59"/>
      <c r="F71" s="51"/>
      <c r="G71" s="49"/>
      <c r="H71" s="49">
        <f t="shared" si="6"/>
        <v>0</v>
      </c>
      <c r="I71" s="49"/>
      <c r="J71" s="49"/>
      <c r="K71" s="50">
        <f t="shared" si="0"/>
        <v>0</v>
      </c>
      <c r="L71" s="51">
        <f t="shared" si="1"/>
        <v>0</v>
      </c>
      <c r="M71" s="49">
        <f t="shared" si="2"/>
        <v>0</v>
      </c>
      <c r="N71" s="49">
        <f t="shared" si="3"/>
        <v>0</v>
      </c>
      <c r="O71" s="49">
        <f t="shared" si="4"/>
        <v>0</v>
      </c>
      <c r="P71" s="107">
        <f t="shared" si="5"/>
        <v>0</v>
      </c>
      <c r="Q71" s="77"/>
    </row>
    <row r="72" spans="1:17" ht="33.75">
      <c r="A72" s="40">
        <v>58</v>
      </c>
      <c r="B72" s="28" t="s">
        <v>86</v>
      </c>
      <c r="C72" s="214" t="s">
        <v>113</v>
      </c>
      <c r="D72" s="213" t="s">
        <v>77</v>
      </c>
      <c r="E72" s="215">
        <v>1</v>
      </c>
      <c r="F72" s="139"/>
      <c r="G72" s="49"/>
      <c r="H72" s="49">
        <f t="shared" si="6"/>
        <v>0</v>
      </c>
      <c r="I72" s="135"/>
      <c r="J72" s="135"/>
      <c r="K72" s="50">
        <f t="shared" si="0"/>
        <v>0</v>
      </c>
      <c r="L72" s="51">
        <f t="shared" si="1"/>
        <v>0</v>
      </c>
      <c r="M72" s="49">
        <f t="shared" si="2"/>
        <v>0</v>
      </c>
      <c r="N72" s="49">
        <f t="shared" si="3"/>
        <v>0</v>
      </c>
      <c r="O72" s="49">
        <f t="shared" si="4"/>
        <v>0</v>
      </c>
      <c r="P72" s="107">
        <f t="shared" si="5"/>
        <v>0</v>
      </c>
      <c r="Q72" s="77" t="s">
        <v>48</v>
      </c>
    </row>
    <row r="73" spans="1:17" ht="33.75">
      <c r="A73" s="40">
        <v>59</v>
      </c>
      <c r="B73" s="28" t="s">
        <v>86</v>
      </c>
      <c r="C73" s="214" t="s">
        <v>237</v>
      </c>
      <c r="D73" s="213" t="s">
        <v>77</v>
      </c>
      <c r="E73" s="215">
        <v>2</v>
      </c>
      <c r="F73" s="139"/>
      <c r="G73" s="49"/>
      <c r="H73" s="49">
        <f t="shared" si="6"/>
        <v>0</v>
      </c>
      <c r="I73" s="135"/>
      <c r="J73" s="135"/>
      <c r="K73" s="50">
        <f t="shared" si="0"/>
        <v>0</v>
      </c>
      <c r="L73" s="51">
        <f t="shared" si="1"/>
        <v>0</v>
      </c>
      <c r="M73" s="49">
        <f t="shared" si="2"/>
        <v>0</v>
      </c>
      <c r="N73" s="49">
        <f t="shared" si="3"/>
        <v>0</v>
      </c>
      <c r="O73" s="49">
        <f t="shared" si="4"/>
        <v>0</v>
      </c>
      <c r="P73" s="107">
        <f t="shared" si="5"/>
        <v>0</v>
      </c>
      <c r="Q73" s="77" t="s">
        <v>47</v>
      </c>
    </row>
    <row r="74" spans="1:17" ht="22.5">
      <c r="A74" s="40">
        <v>60</v>
      </c>
      <c r="B74" s="28" t="s">
        <v>86</v>
      </c>
      <c r="C74" s="214" t="s">
        <v>111</v>
      </c>
      <c r="D74" s="213" t="s">
        <v>77</v>
      </c>
      <c r="E74" s="215">
        <v>3</v>
      </c>
      <c r="F74" s="139"/>
      <c r="G74" s="49"/>
      <c r="H74" s="49">
        <f t="shared" si="6"/>
        <v>0</v>
      </c>
      <c r="I74" s="135"/>
      <c r="J74" s="135"/>
      <c r="K74" s="50">
        <f t="shared" si="0"/>
        <v>0</v>
      </c>
      <c r="L74" s="51">
        <f t="shared" si="1"/>
        <v>0</v>
      </c>
      <c r="M74" s="49">
        <f t="shared" si="2"/>
        <v>0</v>
      </c>
      <c r="N74" s="49">
        <f t="shared" si="3"/>
        <v>0</v>
      </c>
      <c r="O74" s="49">
        <f t="shared" si="4"/>
        <v>0</v>
      </c>
      <c r="P74" s="107">
        <f t="shared" si="5"/>
        <v>0</v>
      </c>
      <c r="Q74" s="77" t="s">
        <v>47</v>
      </c>
    </row>
    <row r="75" spans="1:17" ht="22.5">
      <c r="A75" s="40">
        <v>61</v>
      </c>
      <c r="B75" s="92"/>
      <c r="C75" s="211" t="s">
        <v>114</v>
      </c>
      <c r="D75" s="28"/>
      <c r="E75" s="59"/>
      <c r="F75" s="51"/>
      <c r="G75" s="49"/>
      <c r="H75" s="49">
        <f t="shared" si="6"/>
        <v>0</v>
      </c>
      <c r="I75" s="49"/>
      <c r="J75" s="49"/>
      <c r="K75" s="50">
        <f t="shared" si="0"/>
        <v>0</v>
      </c>
      <c r="L75" s="51">
        <f t="shared" si="1"/>
        <v>0</v>
      </c>
      <c r="M75" s="49">
        <f t="shared" si="2"/>
        <v>0</v>
      </c>
      <c r="N75" s="49">
        <f t="shared" si="3"/>
        <v>0</v>
      </c>
      <c r="O75" s="49">
        <f t="shared" si="4"/>
        <v>0</v>
      </c>
      <c r="P75" s="107">
        <f t="shared" si="5"/>
        <v>0</v>
      </c>
      <c r="Q75" s="77"/>
    </row>
    <row r="76" spans="1:17" ht="22.5">
      <c r="A76" s="40">
        <v>62</v>
      </c>
      <c r="B76" s="28" t="s">
        <v>86</v>
      </c>
      <c r="C76" s="136" t="s">
        <v>115</v>
      </c>
      <c r="D76" s="132" t="s">
        <v>88</v>
      </c>
      <c r="E76" s="133">
        <v>20.16</v>
      </c>
      <c r="F76" s="134"/>
      <c r="G76" s="49"/>
      <c r="H76" s="49">
        <f t="shared" si="6"/>
        <v>0</v>
      </c>
      <c r="I76" s="135"/>
      <c r="J76" s="135"/>
      <c r="K76" s="50">
        <f t="shared" si="0"/>
        <v>0</v>
      </c>
      <c r="L76" s="51">
        <f t="shared" si="1"/>
        <v>0</v>
      </c>
      <c r="M76" s="49">
        <f t="shared" si="2"/>
        <v>0</v>
      </c>
      <c r="N76" s="49">
        <f t="shared" si="3"/>
        <v>0</v>
      </c>
      <c r="O76" s="49">
        <f t="shared" si="4"/>
        <v>0</v>
      </c>
      <c r="P76" s="107">
        <f t="shared" si="5"/>
        <v>0</v>
      </c>
      <c r="Q76" s="77" t="s">
        <v>48</v>
      </c>
    </row>
    <row r="77" spans="1:17" ht="22.5">
      <c r="A77" s="40">
        <v>63</v>
      </c>
      <c r="B77" s="28" t="s">
        <v>86</v>
      </c>
      <c r="C77" s="136" t="s">
        <v>321</v>
      </c>
      <c r="D77" s="132" t="s">
        <v>90</v>
      </c>
      <c r="E77" s="137">
        <v>90.72</v>
      </c>
      <c r="F77" s="134"/>
      <c r="G77" s="49"/>
      <c r="H77" s="49">
        <f t="shared" si="6"/>
        <v>0</v>
      </c>
      <c r="I77" s="135"/>
      <c r="J77" s="135"/>
      <c r="K77" s="50">
        <f t="shared" si="0"/>
        <v>0</v>
      </c>
      <c r="L77" s="51">
        <f t="shared" si="1"/>
        <v>0</v>
      </c>
      <c r="M77" s="49">
        <f t="shared" si="2"/>
        <v>0</v>
      </c>
      <c r="N77" s="49">
        <f t="shared" si="3"/>
        <v>0</v>
      </c>
      <c r="O77" s="49">
        <f t="shared" si="4"/>
        <v>0</v>
      </c>
      <c r="P77" s="107">
        <f t="shared" si="5"/>
        <v>0</v>
      </c>
      <c r="Q77" s="77" t="s">
        <v>48</v>
      </c>
    </row>
    <row r="78" spans="1:17" ht="22.5">
      <c r="A78" s="40">
        <v>64</v>
      </c>
      <c r="B78" s="28" t="s">
        <v>86</v>
      </c>
      <c r="C78" s="136" t="s">
        <v>116</v>
      </c>
      <c r="D78" s="132" t="s">
        <v>88</v>
      </c>
      <c r="E78" s="137">
        <v>20.16</v>
      </c>
      <c r="F78" s="134"/>
      <c r="G78" s="49"/>
      <c r="H78" s="49">
        <f t="shared" si="6"/>
        <v>0</v>
      </c>
      <c r="I78" s="135"/>
      <c r="J78" s="135"/>
      <c r="K78" s="50">
        <f t="shared" si="0"/>
        <v>0</v>
      </c>
      <c r="L78" s="51">
        <f t="shared" si="1"/>
        <v>0</v>
      </c>
      <c r="M78" s="49">
        <f t="shared" si="2"/>
        <v>0</v>
      </c>
      <c r="N78" s="49">
        <f t="shared" si="3"/>
        <v>0</v>
      </c>
      <c r="O78" s="49">
        <f t="shared" si="4"/>
        <v>0</v>
      </c>
      <c r="P78" s="107">
        <f t="shared" si="5"/>
        <v>0</v>
      </c>
      <c r="Q78" s="77" t="s">
        <v>48</v>
      </c>
    </row>
    <row r="79" spans="1:17" ht="45">
      <c r="A79" s="40">
        <v>65</v>
      </c>
      <c r="B79" s="28" t="s">
        <v>86</v>
      </c>
      <c r="C79" s="136" t="s">
        <v>322</v>
      </c>
      <c r="D79" s="132" t="s">
        <v>88</v>
      </c>
      <c r="E79" s="133">
        <v>20.16</v>
      </c>
      <c r="F79" s="134"/>
      <c r="G79" s="49"/>
      <c r="H79" s="49">
        <f t="shared" si="6"/>
        <v>0</v>
      </c>
      <c r="I79" s="135"/>
      <c r="J79" s="135"/>
      <c r="K79" s="50">
        <f t="shared" si="0"/>
        <v>0</v>
      </c>
      <c r="L79" s="51">
        <f t="shared" si="1"/>
        <v>0</v>
      </c>
      <c r="M79" s="49">
        <f t="shared" si="2"/>
        <v>0</v>
      </c>
      <c r="N79" s="49">
        <f t="shared" si="3"/>
        <v>0</v>
      </c>
      <c r="O79" s="49">
        <f t="shared" si="4"/>
        <v>0</v>
      </c>
      <c r="P79" s="107">
        <f t="shared" si="5"/>
        <v>0</v>
      </c>
      <c r="Q79" s="77" t="s">
        <v>48</v>
      </c>
    </row>
    <row r="80" spans="1:17" ht="22.5">
      <c r="A80" s="40">
        <v>66</v>
      </c>
      <c r="B80" s="28" t="s">
        <v>86</v>
      </c>
      <c r="C80" s="136" t="s">
        <v>117</v>
      </c>
      <c r="D80" s="132" t="s">
        <v>88</v>
      </c>
      <c r="E80" s="133">
        <v>20.16</v>
      </c>
      <c r="F80" s="134"/>
      <c r="G80" s="49"/>
      <c r="H80" s="49">
        <f t="shared" si="6"/>
        <v>0</v>
      </c>
      <c r="I80" s="135"/>
      <c r="J80" s="135"/>
      <c r="K80" s="50">
        <f t="shared" ref="K80:K103" si="21">SUM(H80:J80)</f>
        <v>0</v>
      </c>
      <c r="L80" s="51">
        <f t="shared" ref="L80:L103" si="22">E80*F80</f>
        <v>0</v>
      </c>
      <c r="M80" s="49">
        <f t="shared" ref="M80:M103" si="23">H80*E80</f>
        <v>0</v>
      </c>
      <c r="N80" s="49">
        <f t="shared" ref="N80:N103" si="24">I80*E80</f>
        <v>0</v>
      </c>
      <c r="O80" s="49">
        <f t="shared" ref="O80:O103" si="25">J80*E80</f>
        <v>0</v>
      </c>
      <c r="P80" s="107">
        <f t="shared" ref="P80:P103" si="26">SUM(M80:O80)</f>
        <v>0</v>
      </c>
      <c r="Q80" s="77" t="s">
        <v>48</v>
      </c>
    </row>
    <row r="81" spans="1:17" ht="56.25">
      <c r="A81" s="40">
        <v>67</v>
      </c>
      <c r="B81" s="28" t="s">
        <v>86</v>
      </c>
      <c r="C81" s="136" t="s">
        <v>118</v>
      </c>
      <c r="D81" s="132" t="s">
        <v>88</v>
      </c>
      <c r="E81" s="133">
        <v>20.16</v>
      </c>
      <c r="F81" s="134"/>
      <c r="G81" s="49"/>
      <c r="H81" s="49">
        <f t="shared" ref="H81:H103" si="27">F81*G81</f>
        <v>0</v>
      </c>
      <c r="I81" s="135"/>
      <c r="J81" s="135"/>
      <c r="K81" s="50">
        <f t="shared" si="21"/>
        <v>0</v>
      </c>
      <c r="L81" s="51">
        <f t="shared" si="22"/>
        <v>0</v>
      </c>
      <c r="M81" s="49">
        <f t="shared" si="23"/>
        <v>0</v>
      </c>
      <c r="N81" s="49">
        <f t="shared" si="24"/>
        <v>0</v>
      </c>
      <c r="O81" s="49">
        <f t="shared" si="25"/>
        <v>0</v>
      </c>
      <c r="P81" s="107">
        <f t="shared" si="26"/>
        <v>0</v>
      </c>
      <c r="Q81" s="77" t="s">
        <v>48</v>
      </c>
    </row>
    <row r="82" spans="1:17" ht="67.5">
      <c r="A82" s="40">
        <v>68</v>
      </c>
      <c r="B82" s="28" t="s">
        <v>86</v>
      </c>
      <c r="C82" s="136" t="s">
        <v>119</v>
      </c>
      <c r="D82" s="132" t="s">
        <v>76</v>
      </c>
      <c r="E82" s="133">
        <v>18.36</v>
      </c>
      <c r="F82" s="134"/>
      <c r="G82" s="49"/>
      <c r="H82" s="49">
        <f t="shared" si="27"/>
        <v>0</v>
      </c>
      <c r="I82" s="135"/>
      <c r="J82" s="135"/>
      <c r="K82" s="50">
        <f t="shared" si="21"/>
        <v>0</v>
      </c>
      <c r="L82" s="51">
        <f t="shared" si="22"/>
        <v>0</v>
      </c>
      <c r="M82" s="49">
        <f t="shared" si="23"/>
        <v>0</v>
      </c>
      <c r="N82" s="49">
        <f t="shared" si="24"/>
        <v>0</v>
      </c>
      <c r="O82" s="49">
        <f t="shared" si="25"/>
        <v>0</v>
      </c>
      <c r="P82" s="107">
        <f t="shared" si="26"/>
        <v>0</v>
      </c>
      <c r="Q82" s="77" t="s">
        <v>48</v>
      </c>
    </row>
    <row r="83" spans="1:17" ht="45">
      <c r="A83" s="40">
        <v>69</v>
      </c>
      <c r="B83" s="28" t="s">
        <v>86</v>
      </c>
      <c r="C83" s="136" t="s">
        <v>120</v>
      </c>
      <c r="D83" s="132" t="s">
        <v>76</v>
      </c>
      <c r="E83" s="133">
        <v>31.56</v>
      </c>
      <c r="F83" s="134"/>
      <c r="G83" s="49"/>
      <c r="H83" s="49">
        <f t="shared" si="27"/>
        <v>0</v>
      </c>
      <c r="I83" s="135"/>
      <c r="J83" s="135"/>
      <c r="K83" s="50">
        <f t="shared" si="21"/>
        <v>0</v>
      </c>
      <c r="L83" s="51">
        <f t="shared" si="22"/>
        <v>0</v>
      </c>
      <c r="M83" s="49">
        <f t="shared" si="23"/>
        <v>0</v>
      </c>
      <c r="N83" s="49">
        <f t="shared" si="24"/>
        <v>0</v>
      </c>
      <c r="O83" s="49">
        <f t="shared" si="25"/>
        <v>0</v>
      </c>
      <c r="P83" s="107">
        <f t="shared" si="26"/>
        <v>0</v>
      </c>
      <c r="Q83" s="77" t="s">
        <v>48</v>
      </c>
    </row>
    <row r="84" spans="1:17">
      <c r="A84" s="40">
        <v>70</v>
      </c>
      <c r="B84" s="28" t="s">
        <v>86</v>
      </c>
      <c r="C84" s="136" t="s">
        <v>323</v>
      </c>
      <c r="D84" s="132" t="s">
        <v>88</v>
      </c>
      <c r="E84" s="133">
        <v>18</v>
      </c>
      <c r="F84" s="134"/>
      <c r="G84" s="49"/>
      <c r="H84" s="49">
        <f t="shared" si="27"/>
        <v>0</v>
      </c>
      <c r="I84" s="135"/>
      <c r="J84" s="135"/>
      <c r="K84" s="50">
        <f t="shared" si="21"/>
        <v>0</v>
      </c>
      <c r="L84" s="51">
        <f t="shared" si="22"/>
        <v>0</v>
      </c>
      <c r="M84" s="49">
        <f t="shared" si="23"/>
        <v>0</v>
      </c>
      <c r="N84" s="49">
        <f t="shared" si="24"/>
        <v>0</v>
      </c>
      <c r="O84" s="49">
        <f t="shared" si="25"/>
        <v>0</v>
      </c>
      <c r="P84" s="107">
        <f t="shared" si="26"/>
        <v>0</v>
      </c>
      <c r="Q84" s="77" t="s">
        <v>48</v>
      </c>
    </row>
    <row r="85" spans="1:17" ht="22.5">
      <c r="A85" s="40">
        <v>71</v>
      </c>
      <c r="B85" s="28" t="s">
        <v>86</v>
      </c>
      <c r="C85" s="136" t="s">
        <v>324</v>
      </c>
      <c r="D85" s="132" t="s">
        <v>88</v>
      </c>
      <c r="E85" s="133">
        <v>18</v>
      </c>
      <c r="F85" s="134"/>
      <c r="G85" s="49"/>
      <c r="H85" s="49">
        <f t="shared" si="27"/>
        <v>0</v>
      </c>
      <c r="I85" s="135"/>
      <c r="J85" s="135"/>
      <c r="K85" s="50">
        <f t="shared" si="21"/>
        <v>0</v>
      </c>
      <c r="L85" s="51">
        <f t="shared" ref="L85:L86" si="28">E85*F85</f>
        <v>0</v>
      </c>
      <c r="M85" s="49">
        <f t="shared" ref="M85:M86" si="29">H85*E85</f>
        <v>0</v>
      </c>
      <c r="N85" s="49">
        <f t="shared" ref="N85" si="30">I85*E85</f>
        <v>0</v>
      </c>
      <c r="O85" s="49">
        <f t="shared" ref="O85" si="31">J85*E85</f>
        <v>0</v>
      </c>
      <c r="P85" s="107">
        <f t="shared" ref="P85" si="32">SUM(M85:O85)</f>
        <v>0</v>
      </c>
      <c r="Q85" s="77" t="s">
        <v>48</v>
      </c>
    </row>
    <row r="86" spans="1:17">
      <c r="A86" s="40">
        <v>72</v>
      </c>
      <c r="B86" s="28" t="s">
        <v>86</v>
      </c>
      <c r="C86" s="214" t="s">
        <v>325</v>
      </c>
      <c r="D86" s="213" t="s">
        <v>77</v>
      </c>
      <c r="E86" s="215">
        <v>6</v>
      </c>
      <c r="F86" s="139"/>
      <c r="G86" s="49"/>
      <c r="H86" s="49">
        <f t="shared" si="27"/>
        <v>0</v>
      </c>
      <c r="I86" s="135"/>
      <c r="J86" s="135"/>
      <c r="K86" s="50">
        <f t="shared" si="21"/>
        <v>0</v>
      </c>
      <c r="L86" s="51">
        <f t="shared" si="28"/>
        <v>0</v>
      </c>
      <c r="M86" s="49">
        <f t="shared" si="29"/>
        <v>0</v>
      </c>
      <c r="N86" s="49">
        <f t="shared" ref="N86" si="33">I86*E86</f>
        <v>0</v>
      </c>
      <c r="O86" s="49">
        <f t="shared" ref="O86" si="34">J86*E86</f>
        <v>0</v>
      </c>
      <c r="P86" s="107">
        <f t="shared" ref="P86" si="35">SUM(M86:O86)</f>
        <v>0</v>
      </c>
      <c r="Q86" s="77" t="s">
        <v>48</v>
      </c>
    </row>
    <row r="87" spans="1:17" ht="22.5">
      <c r="A87" s="40">
        <v>73</v>
      </c>
      <c r="B87" s="92"/>
      <c r="C87" s="211" t="s">
        <v>238</v>
      </c>
      <c r="D87" s="28"/>
      <c r="E87" s="59"/>
      <c r="F87" s="51"/>
      <c r="G87" s="49"/>
      <c r="H87" s="49">
        <f t="shared" si="27"/>
        <v>0</v>
      </c>
      <c r="I87" s="49"/>
      <c r="J87" s="49"/>
      <c r="K87" s="50">
        <f t="shared" si="21"/>
        <v>0</v>
      </c>
      <c r="L87" s="51">
        <f t="shared" si="22"/>
        <v>0</v>
      </c>
      <c r="M87" s="49">
        <f t="shared" si="23"/>
        <v>0</v>
      </c>
      <c r="N87" s="49">
        <f t="shared" si="24"/>
        <v>0</v>
      </c>
      <c r="O87" s="49">
        <f t="shared" si="25"/>
        <v>0</v>
      </c>
      <c r="P87" s="107">
        <f t="shared" si="26"/>
        <v>0</v>
      </c>
      <c r="Q87" s="77"/>
    </row>
    <row r="88" spans="1:17" ht="33.75">
      <c r="A88" s="40">
        <v>74</v>
      </c>
      <c r="B88" s="28" t="s">
        <v>86</v>
      </c>
      <c r="C88" s="136" t="s">
        <v>326</v>
      </c>
      <c r="D88" s="132" t="s">
        <v>88</v>
      </c>
      <c r="E88" s="133">
        <v>189.20000000000002</v>
      </c>
      <c r="F88" s="134"/>
      <c r="G88" s="49"/>
      <c r="H88" s="49">
        <f t="shared" si="27"/>
        <v>0</v>
      </c>
      <c r="I88" s="135"/>
      <c r="J88" s="135"/>
      <c r="K88" s="50">
        <f t="shared" si="21"/>
        <v>0</v>
      </c>
      <c r="L88" s="51">
        <f t="shared" si="22"/>
        <v>0</v>
      </c>
      <c r="M88" s="49">
        <f t="shared" si="23"/>
        <v>0</v>
      </c>
      <c r="N88" s="49">
        <f t="shared" si="24"/>
        <v>0</v>
      </c>
      <c r="O88" s="49">
        <f t="shared" si="25"/>
        <v>0</v>
      </c>
      <c r="P88" s="107">
        <f t="shared" si="26"/>
        <v>0</v>
      </c>
      <c r="Q88" s="77" t="s">
        <v>47</v>
      </c>
    </row>
    <row r="89" spans="1:17" ht="22.5">
      <c r="A89" s="40">
        <v>75</v>
      </c>
      <c r="B89" s="28" t="s">
        <v>86</v>
      </c>
      <c r="C89" s="136" t="s">
        <v>327</v>
      </c>
      <c r="D89" s="132" t="s">
        <v>90</v>
      </c>
      <c r="E89" s="133">
        <v>283.8</v>
      </c>
      <c r="F89" s="134"/>
      <c r="G89" s="49"/>
      <c r="H89" s="49">
        <f t="shared" si="27"/>
        <v>0</v>
      </c>
      <c r="I89" s="135"/>
      <c r="J89" s="135"/>
      <c r="K89" s="50">
        <f t="shared" si="21"/>
        <v>0</v>
      </c>
      <c r="L89" s="51">
        <f t="shared" si="22"/>
        <v>0</v>
      </c>
      <c r="M89" s="49">
        <f t="shared" si="23"/>
        <v>0</v>
      </c>
      <c r="N89" s="49">
        <f t="shared" si="24"/>
        <v>0</v>
      </c>
      <c r="O89" s="49">
        <f t="shared" si="25"/>
        <v>0</v>
      </c>
      <c r="P89" s="107">
        <f t="shared" si="26"/>
        <v>0</v>
      </c>
      <c r="Q89" s="77" t="s">
        <v>47</v>
      </c>
    </row>
    <row r="90" spans="1:17">
      <c r="A90" s="40">
        <v>76</v>
      </c>
      <c r="B90" s="28" t="s">
        <v>86</v>
      </c>
      <c r="C90" s="136" t="s">
        <v>328</v>
      </c>
      <c r="D90" s="132" t="s">
        <v>90</v>
      </c>
      <c r="E90" s="133">
        <v>113.52000000000001</v>
      </c>
      <c r="F90" s="134"/>
      <c r="G90" s="49"/>
      <c r="H90" s="49">
        <f t="shared" si="27"/>
        <v>0</v>
      </c>
      <c r="I90" s="135"/>
      <c r="J90" s="135"/>
      <c r="K90" s="50">
        <f t="shared" si="21"/>
        <v>0</v>
      </c>
      <c r="L90" s="51">
        <f t="shared" si="22"/>
        <v>0</v>
      </c>
      <c r="M90" s="49">
        <f t="shared" si="23"/>
        <v>0</v>
      </c>
      <c r="N90" s="49">
        <f t="shared" si="24"/>
        <v>0</v>
      </c>
      <c r="O90" s="49">
        <f t="shared" si="25"/>
        <v>0</v>
      </c>
      <c r="P90" s="107">
        <f t="shared" si="26"/>
        <v>0</v>
      </c>
      <c r="Q90" s="77" t="s">
        <v>47</v>
      </c>
    </row>
    <row r="91" spans="1:17" ht="33.75">
      <c r="A91" s="40">
        <v>77</v>
      </c>
      <c r="B91" s="28" t="s">
        <v>86</v>
      </c>
      <c r="C91" s="136" t="s">
        <v>329</v>
      </c>
      <c r="D91" s="132" t="s">
        <v>90</v>
      </c>
      <c r="E91" s="133">
        <v>6092.2400000000007</v>
      </c>
      <c r="F91" s="134"/>
      <c r="G91" s="49"/>
      <c r="H91" s="49">
        <f t="shared" si="27"/>
        <v>0</v>
      </c>
      <c r="I91" s="135"/>
      <c r="J91" s="135"/>
      <c r="K91" s="50">
        <f t="shared" si="21"/>
        <v>0</v>
      </c>
      <c r="L91" s="51">
        <f t="shared" si="22"/>
        <v>0</v>
      </c>
      <c r="M91" s="49">
        <f t="shared" si="23"/>
        <v>0</v>
      </c>
      <c r="N91" s="49">
        <f t="shared" si="24"/>
        <v>0</v>
      </c>
      <c r="O91" s="49">
        <f t="shared" si="25"/>
        <v>0</v>
      </c>
      <c r="P91" s="107">
        <f t="shared" si="26"/>
        <v>0</v>
      </c>
      <c r="Q91" s="77" t="s">
        <v>47</v>
      </c>
    </row>
    <row r="92" spans="1:17" ht="22.5">
      <c r="A92" s="40">
        <v>78</v>
      </c>
      <c r="B92" s="28" t="s">
        <v>86</v>
      </c>
      <c r="C92" s="136" t="s">
        <v>330</v>
      </c>
      <c r="D92" s="132" t="s">
        <v>77</v>
      </c>
      <c r="E92" s="133">
        <v>1</v>
      </c>
      <c r="F92" s="134"/>
      <c r="G92" s="49"/>
      <c r="H92" s="49">
        <f t="shared" si="27"/>
        <v>0</v>
      </c>
      <c r="I92" s="135"/>
      <c r="J92" s="135"/>
      <c r="K92" s="50">
        <f t="shared" si="21"/>
        <v>0</v>
      </c>
      <c r="L92" s="51">
        <f t="shared" si="22"/>
        <v>0</v>
      </c>
      <c r="M92" s="49">
        <f t="shared" si="23"/>
        <v>0</v>
      </c>
      <c r="N92" s="49">
        <f t="shared" si="24"/>
        <v>0</v>
      </c>
      <c r="O92" s="49">
        <f t="shared" si="25"/>
        <v>0</v>
      </c>
      <c r="P92" s="107">
        <f t="shared" si="26"/>
        <v>0</v>
      </c>
      <c r="Q92" s="77" t="s">
        <v>47</v>
      </c>
    </row>
    <row r="93" spans="1:17" ht="22.5">
      <c r="A93" s="40">
        <v>79</v>
      </c>
      <c r="B93" s="28" t="s">
        <v>86</v>
      </c>
      <c r="C93" s="136" t="s">
        <v>331</v>
      </c>
      <c r="D93" s="132" t="s">
        <v>90</v>
      </c>
      <c r="E93" s="133">
        <v>28.380000000000003</v>
      </c>
      <c r="F93" s="134"/>
      <c r="G93" s="49"/>
      <c r="H93" s="49">
        <f t="shared" si="27"/>
        <v>0</v>
      </c>
      <c r="I93" s="135"/>
      <c r="J93" s="135"/>
      <c r="K93" s="50">
        <f t="shared" si="21"/>
        <v>0</v>
      </c>
      <c r="L93" s="51">
        <f t="shared" si="22"/>
        <v>0</v>
      </c>
      <c r="M93" s="49">
        <f t="shared" si="23"/>
        <v>0</v>
      </c>
      <c r="N93" s="49">
        <f t="shared" si="24"/>
        <v>0</v>
      </c>
      <c r="O93" s="49">
        <f t="shared" si="25"/>
        <v>0</v>
      </c>
      <c r="P93" s="107">
        <f t="shared" si="26"/>
        <v>0</v>
      </c>
      <c r="Q93" s="77" t="s">
        <v>47</v>
      </c>
    </row>
    <row r="94" spans="1:17" ht="33.75">
      <c r="A94" s="40">
        <v>80</v>
      </c>
      <c r="B94" s="28" t="s">
        <v>86</v>
      </c>
      <c r="C94" s="136" t="s">
        <v>316</v>
      </c>
      <c r="D94" s="132" t="s">
        <v>79</v>
      </c>
      <c r="E94" s="133">
        <v>94.600000000000009</v>
      </c>
      <c r="F94" s="134"/>
      <c r="G94" s="49"/>
      <c r="H94" s="49">
        <f t="shared" si="27"/>
        <v>0</v>
      </c>
      <c r="I94" s="135"/>
      <c r="J94" s="135"/>
      <c r="K94" s="50">
        <f t="shared" si="21"/>
        <v>0</v>
      </c>
      <c r="L94" s="51">
        <f t="shared" si="22"/>
        <v>0</v>
      </c>
      <c r="M94" s="49">
        <f t="shared" si="23"/>
        <v>0</v>
      </c>
      <c r="N94" s="49">
        <f t="shared" si="24"/>
        <v>0</v>
      </c>
      <c r="O94" s="49">
        <f t="shared" si="25"/>
        <v>0</v>
      </c>
      <c r="P94" s="107">
        <f t="shared" si="26"/>
        <v>0</v>
      </c>
      <c r="Q94" s="77" t="s">
        <v>47</v>
      </c>
    </row>
    <row r="95" spans="1:17" ht="22.5">
      <c r="A95" s="40">
        <v>81</v>
      </c>
      <c r="B95" s="28" t="s">
        <v>86</v>
      </c>
      <c r="C95" s="136" t="s">
        <v>121</v>
      </c>
      <c r="D95" s="132" t="s">
        <v>76</v>
      </c>
      <c r="E95" s="133">
        <v>288.39999999999998</v>
      </c>
      <c r="F95" s="134"/>
      <c r="G95" s="49"/>
      <c r="H95" s="49">
        <f t="shared" si="27"/>
        <v>0</v>
      </c>
      <c r="I95" s="135"/>
      <c r="J95" s="135"/>
      <c r="K95" s="50">
        <f t="shared" si="21"/>
        <v>0</v>
      </c>
      <c r="L95" s="51">
        <f t="shared" si="22"/>
        <v>0</v>
      </c>
      <c r="M95" s="49">
        <f t="shared" si="23"/>
        <v>0</v>
      </c>
      <c r="N95" s="49">
        <f t="shared" si="24"/>
        <v>0</v>
      </c>
      <c r="O95" s="49">
        <f t="shared" si="25"/>
        <v>0</v>
      </c>
      <c r="P95" s="107">
        <f t="shared" si="26"/>
        <v>0</v>
      </c>
      <c r="Q95" s="77" t="s">
        <v>47</v>
      </c>
    </row>
    <row r="96" spans="1:17" ht="22.5">
      <c r="A96" s="40">
        <v>82</v>
      </c>
      <c r="B96" s="28" t="s">
        <v>86</v>
      </c>
      <c r="C96" s="136" t="s">
        <v>332</v>
      </c>
      <c r="D96" s="132" t="s">
        <v>88</v>
      </c>
      <c r="E96" s="133">
        <v>20</v>
      </c>
      <c r="F96" s="134"/>
      <c r="G96" s="49"/>
      <c r="H96" s="49">
        <f t="shared" si="27"/>
        <v>0</v>
      </c>
      <c r="I96" s="135"/>
      <c r="J96" s="135"/>
      <c r="K96" s="50">
        <f t="shared" si="21"/>
        <v>0</v>
      </c>
      <c r="L96" s="51">
        <f t="shared" si="22"/>
        <v>0</v>
      </c>
      <c r="M96" s="49">
        <f t="shared" si="23"/>
        <v>0</v>
      </c>
      <c r="N96" s="49">
        <f t="shared" si="24"/>
        <v>0</v>
      </c>
      <c r="O96" s="49">
        <f t="shared" si="25"/>
        <v>0</v>
      </c>
      <c r="P96" s="107">
        <f t="shared" si="26"/>
        <v>0</v>
      </c>
      <c r="Q96" s="77" t="s">
        <v>47</v>
      </c>
    </row>
    <row r="97" spans="1:17">
      <c r="A97" s="40">
        <v>83</v>
      </c>
      <c r="B97" s="92"/>
      <c r="C97" s="211" t="s">
        <v>122</v>
      </c>
      <c r="D97" s="28"/>
      <c r="E97" s="59"/>
      <c r="F97" s="51"/>
      <c r="G97" s="49"/>
      <c r="H97" s="49">
        <f t="shared" si="27"/>
        <v>0</v>
      </c>
      <c r="I97" s="49"/>
      <c r="J97" s="49"/>
      <c r="K97" s="50">
        <f t="shared" si="21"/>
        <v>0</v>
      </c>
      <c r="L97" s="51">
        <f t="shared" si="22"/>
        <v>0</v>
      </c>
      <c r="M97" s="49">
        <f t="shared" si="23"/>
        <v>0</v>
      </c>
      <c r="N97" s="49">
        <f t="shared" si="24"/>
        <v>0</v>
      </c>
      <c r="O97" s="49">
        <f t="shared" si="25"/>
        <v>0</v>
      </c>
      <c r="P97" s="107">
        <f t="shared" si="26"/>
        <v>0</v>
      </c>
      <c r="Q97" s="77"/>
    </row>
    <row r="98" spans="1:17" ht="22.5">
      <c r="A98" s="40">
        <v>84</v>
      </c>
      <c r="B98" s="28" t="s">
        <v>132</v>
      </c>
      <c r="C98" s="136" t="s">
        <v>123</v>
      </c>
      <c r="D98" s="132" t="s">
        <v>77</v>
      </c>
      <c r="E98" s="133">
        <v>112</v>
      </c>
      <c r="F98" s="134"/>
      <c r="G98" s="49"/>
      <c r="H98" s="49">
        <f t="shared" si="27"/>
        <v>0</v>
      </c>
      <c r="I98" s="135"/>
      <c r="J98" s="135"/>
      <c r="K98" s="50">
        <f t="shared" si="21"/>
        <v>0</v>
      </c>
      <c r="L98" s="51">
        <f t="shared" si="22"/>
        <v>0</v>
      </c>
      <c r="M98" s="49">
        <f t="shared" si="23"/>
        <v>0</v>
      </c>
      <c r="N98" s="49">
        <f t="shared" si="24"/>
        <v>0</v>
      </c>
      <c r="O98" s="49">
        <f t="shared" si="25"/>
        <v>0</v>
      </c>
      <c r="P98" s="107">
        <f t="shared" si="26"/>
        <v>0</v>
      </c>
      <c r="Q98" s="77" t="s">
        <v>47</v>
      </c>
    </row>
    <row r="99" spans="1:17">
      <c r="A99" s="40">
        <v>85</v>
      </c>
      <c r="B99" s="28" t="s">
        <v>132</v>
      </c>
      <c r="C99" s="136" t="s">
        <v>124</v>
      </c>
      <c r="D99" s="132" t="s">
        <v>78</v>
      </c>
      <c r="E99" s="133">
        <v>448</v>
      </c>
      <c r="F99" s="134"/>
      <c r="G99" s="49"/>
      <c r="H99" s="49">
        <f t="shared" si="27"/>
        <v>0</v>
      </c>
      <c r="I99" s="135"/>
      <c r="J99" s="135"/>
      <c r="K99" s="50">
        <f t="shared" si="21"/>
        <v>0</v>
      </c>
      <c r="L99" s="51">
        <f t="shared" si="22"/>
        <v>0</v>
      </c>
      <c r="M99" s="49">
        <f t="shared" si="23"/>
        <v>0</v>
      </c>
      <c r="N99" s="49">
        <f t="shared" si="24"/>
        <v>0</v>
      </c>
      <c r="O99" s="49">
        <f t="shared" si="25"/>
        <v>0</v>
      </c>
      <c r="P99" s="107">
        <f t="shared" si="26"/>
        <v>0</v>
      </c>
      <c r="Q99" s="77" t="s">
        <v>47</v>
      </c>
    </row>
    <row r="100" spans="1:17" ht="33.75">
      <c r="A100" s="40">
        <v>86</v>
      </c>
      <c r="B100" s="28" t="s">
        <v>132</v>
      </c>
      <c r="C100" s="136" t="s">
        <v>125</v>
      </c>
      <c r="D100" s="132" t="s">
        <v>77</v>
      </c>
      <c r="E100" s="133">
        <v>56</v>
      </c>
      <c r="F100" s="134"/>
      <c r="G100" s="49"/>
      <c r="H100" s="49">
        <f t="shared" si="27"/>
        <v>0</v>
      </c>
      <c r="I100" s="135"/>
      <c r="J100" s="135"/>
      <c r="K100" s="50">
        <f t="shared" si="21"/>
        <v>0</v>
      </c>
      <c r="L100" s="51">
        <f t="shared" si="22"/>
        <v>0</v>
      </c>
      <c r="M100" s="49">
        <f t="shared" si="23"/>
        <v>0</v>
      </c>
      <c r="N100" s="49">
        <f t="shared" si="24"/>
        <v>0</v>
      </c>
      <c r="O100" s="49">
        <f t="shared" si="25"/>
        <v>0</v>
      </c>
      <c r="P100" s="107">
        <f t="shared" si="26"/>
        <v>0</v>
      </c>
      <c r="Q100" s="77" t="s">
        <v>47</v>
      </c>
    </row>
    <row r="101" spans="1:17">
      <c r="A101" s="40">
        <v>87</v>
      </c>
      <c r="B101" s="28" t="s">
        <v>132</v>
      </c>
      <c r="C101" s="136" t="s">
        <v>126</v>
      </c>
      <c r="D101" s="132" t="s">
        <v>76</v>
      </c>
      <c r="E101" s="133">
        <v>290</v>
      </c>
      <c r="F101" s="134"/>
      <c r="G101" s="49"/>
      <c r="H101" s="49">
        <f t="shared" si="27"/>
        <v>0</v>
      </c>
      <c r="I101" s="135"/>
      <c r="J101" s="135"/>
      <c r="K101" s="50">
        <f t="shared" si="21"/>
        <v>0</v>
      </c>
      <c r="L101" s="51">
        <f t="shared" si="22"/>
        <v>0</v>
      </c>
      <c r="M101" s="49">
        <f t="shared" si="23"/>
        <v>0</v>
      </c>
      <c r="N101" s="49">
        <f t="shared" si="24"/>
        <v>0</v>
      </c>
      <c r="O101" s="49">
        <f t="shared" si="25"/>
        <v>0</v>
      </c>
      <c r="P101" s="107">
        <f t="shared" si="26"/>
        <v>0</v>
      </c>
      <c r="Q101" s="77" t="s">
        <v>47</v>
      </c>
    </row>
    <row r="102" spans="1:17">
      <c r="A102" s="40">
        <v>88</v>
      </c>
      <c r="B102" s="28" t="s">
        <v>132</v>
      </c>
      <c r="C102" s="136" t="s">
        <v>127</v>
      </c>
      <c r="D102" s="132" t="s">
        <v>76</v>
      </c>
      <c r="E102" s="133">
        <v>870</v>
      </c>
      <c r="F102" s="134"/>
      <c r="G102" s="49"/>
      <c r="H102" s="49">
        <f t="shared" si="27"/>
        <v>0</v>
      </c>
      <c r="I102" s="135"/>
      <c r="J102" s="135"/>
      <c r="K102" s="50">
        <f t="shared" si="21"/>
        <v>0</v>
      </c>
      <c r="L102" s="51">
        <f t="shared" si="22"/>
        <v>0</v>
      </c>
      <c r="M102" s="49">
        <f t="shared" si="23"/>
        <v>0</v>
      </c>
      <c r="N102" s="49">
        <f t="shared" si="24"/>
        <v>0</v>
      </c>
      <c r="O102" s="49">
        <f t="shared" si="25"/>
        <v>0</v>
      </c>
      <c r="P102" s="107">
        <f t="shared" si="26"/>
        <v>0</v>
      </c>
      <c r="Q102" s="77" t="s">
        <v>47</v>
      </c>
    </row>
    <row r="103" spans="1:17" ht="22.5">
      <c r="A103" s="40">
        <v>89</v>
      </c>
      <c r="B103" s="28" t="s">
        <v>132</v>
      </c>
      <c r="C103" s="136" t="s">
        <v>128</v>
      </c>
      <c r="D103" s="132" t="s">
        <v>76</v>
      </c>
      <c r="E103" s="133">
        <v>290</v>
      </c>
      <c r="F103" s="134"/>
      <c r="G103" s="49"/>
      <c r="H103" s="49">
        <f t="shared" si="27"/>
        <v>0</v>
      </c>
      <c r="I103" s="135"/>
      <c r="J103" s="135"/>
      <c r="K103" s="50">
        <f t="shared" si="21"/>
        <v>0</v>
      </c>
      <c r="L103" s="51">
        <f t="shared" si="22"/>
        <v>0</v>
      </c>
      <c r="M103" s="49">
        <f t="shared" si="23"/>
        <v>0</v>
      </c>
      <c r="N103" s="49">
        <f t="shared" si="24"/>
        <v>0</v>
      </c>
      <c r="O103" s="49">
        <f t="shared" si="25"/>
        <v>0</v>
      </c>
      <c r="P103" s="107">
        <f t="shared" si="26"/>
        <v>0</v>
      </c>
      <c r="Q103" s="77" t="s">
        <v>47</v>
      </c>
    </row>
    <row r="104" spans="1:17" ht="12" customHeight="1" thickBot="1">
      <c r="A104" s="293" t="s">
        <v>63</v>
      </c>
      <c r="B104" s="294"/>
      <c r="C104" s="294"/>
      <c r="D104" s="294"/>
      <c r="E104" s="294"/>
      <c r="F104" s="294"/>
      <c r="G104" s="294"/>
      <c r="H104" s="294"/>
      <c r="I104" s="294"/>
      <c r="J104" s="294"/>
      <c r="K104" s="295"/>
      <c r="L104" s="74">
        <f>SUM(L14:L103)</f>
        <v>0</v>
      </c>
      <c r="M104" s="75">
        <f>SUM(M14:M103)</f>
        <v>0</v>
      </c>
      <c r="N104" s="75">
        <f>SUM(N14:N103)</f>
        <v>0</v>
      </c>
      <c r="O104" s="75">
        <f>SUM(O14:O103)</f>
        <v>0</v>
      </c>
      <c r="P104" s="76">
        <f>SUM(P14:P103)</f>
        <v>0</v>
      </c>
    </row>
    <row r="105" spans="1:17">
      <c r="A105" s="20"/>
      <c r="B105" s="20"/>
      <c r="C105" s="20"/>
      <c r="D105" s="20"/>
      <c r="E105" s="20"/>
      <c r="F105" s="20"/>
      <c r="G105" s="20"/>
      <c r="H105" s="20"/>
      <c r="I105" s="20"/>
      <c r="J105" s="20"/>
      <c r="K105" s="20"/>
      <c r="L105" s="20"/>
      <c r="M105" s="20"/>
      <c r="N105" s="20"/>
      <c r="O105" s="20"/>
      <c r="P105" s="20"/>
    </row>
    <row r="106" spans="1:17">
      <c r="A106" s="20"/>
      <c r="B106" s="20"/>
      <c r="C106" s="20"/>
      <c r="D106" s="20"/>
      <c r="E106" s="20"/>
      <c r="F106" s="20"/>
      <c r="G106" s="20"/>
      <c r="H106" s="20"/>
      <c r="I106" s="20"/>
      <c r="J106" s="20"/>
      <c r="K106" s="20"/>
      <c r="L106" s="20"/>
      <c r="M106" s="20"/>
      <c r="N106" s="20"/>
      <c r="O106" s="20"/>
      <c r="P106" s="20"/>
    </row>
    <row r="107" spans="1:17">
      <c r="A107" s="1" t="s">
        <v>14</v>
      </c>
      <c r="B107" s="20"/>
      <c r="C107" s="296">
        <f>'Kops n'!C35:H35</f>
        <v>0</v>
      </c>
      <c r="D107" s="296"/>
      <c r="E107" s="296"/>
      <c r="F107" s="296"/>
      <c r="G107" s="296"/>
      <c r="H107" s="296"/>
      <c r="I107" s="20"/>
      <c r="J107" s="20"/>
      <c r="K107" s="20"/>
      <c r="L107" s="20"/>
      <c r="M107" s="20"/>
      <c r="N107" s="20"/>
      <c r="O107" s="20"/>
      <c r="P107" s="20"/>
    </row>
    <row r="108" spans="1:17">
      <c r="A108" s="20"/>
      <c r="B108" s="20"/>
      <c r="C108" s="222" t="s">
        <v>15</v>
      </c>
      <c r="D108" s="222"/>
      <c r="E108" s="222"/>
      <c r="F108" s="222"/>
      <c r="G108" s="222"/>
      <c r="H108" s="222"/>
      <c r="I108" s="20"/>
      <c r="J108" s="20"/>
      <c r="K108" s="20"/>
      <c r="L108" s="20"/>
      <c r="M108" s="20"/>
      <c r="N108" s="20"/>
      <c r="O108" s="20"/>
      <c r="P108" s="20"/>
    </row>
    <row r="109" spans="1:17">
      <c r="A109" s="20"/>
      <c r="B109" s="20"/>
      <c r="C109" s="20"/>
      <c r="D109" s="20"/>
      <c r="E109" s="20"/>
      <c r="F109" s="20"/>
      <c r="G109" s="20"/>
      <c r="H109" s="20"/>
      <c r="I109" s="20"/>
      <c r="J109" s="20"/>
      <c r="K109" s="20"/>
      <c r="L109" s="20"/>
      <c r="M109" s="20"/>
      <c r="N109" s="20"/>
      <c r="O109" s="20"/>
      <c r="P109" s="20"/>
    </row>
    <row r="110" spans="1:17">
      <c r="A110" s="240" t="str">
        <f>'Kops n'!A38:D38</f>
        <v>Tāme sastādīta 2023. gada __. _____</v>
      </c>
      <c r="B110" s="241"/>
      <c r="C110" s="241"/>
      <c r="D110" s="241"/>
      <c r="E110" s="20"/>
      <c r="F110" s="20"/>
      <c r="G110" s="20"/>
      <c r="H110" s="20"/>
      <c r="I110" s="20"/>
      <c r="J110" s="20"/>
      <c r="K110" s="20"/>
      <c r="L110" s="20"/>
      <c r="M110" s="20"/>
      <c r="N110" s="20"/>
      <c r="O110" s="20"/>
      <c r="P110" s="20"/>
    </row>
    <row r="111" spans="1:17">
      <c r="A111" s="20"/>
      <c r="B111" s="20"/>
      <c r="C111" s="20"/>
      <c r="D111" s="20"/>
      <c r="E111" s="20"/>
      <c r="F111" s="20"/>
      <c r="G111" s="20"/>
      <c r="H111" s="20"/>
      <c r="I111" s="20"/>
      <c r="J111" s="20"/>
      <c r="K111" s="20"/>
      <c r="L111" s="20"/>
      <c r="M111" s="20"/>
      <c r="N111" s="20"/>
      <c r="O111" s="20"/>
      <c r="P111" s="20"/>
    </row>
    <row r="112" spans="1:17">
      <c r="A112" s="1" t="s">
        <v>41</v>
      </c>
      <c r="B112" s="20"/>
      <c r="C112" s="296">
        <f>'Kops n'!C40:H40</f>
        <v>0</v>
      </c>
      <c r="D112" s="296"/>
      <c r="E112" s="296"/>
      <c r="F112" s="296"/>
      <c r="G112" s="296"/>
      <c r="H112" s="296"/>
      <c r="I112" s="20"/>
      <c r="J112" s="20"/>
      <c r="K112" s="20"/>
      <c r="L112" s="20"/>
      <c r="M112" s="20"/>
      <c r="N112" s="20"/>
      <c r="O112" s="20"/>
      <c r="P112" s="20"/>
    </row>
    <row r="113" spans="1:16">
      <c r="A113" s="20"/>
      <c r="B113" s="20"/>
      <c r="C113" s="222" t="s">
        <v>15</v>
      </c>
      <c r="D113" s="222"/>
      <c r="E113" s="222"/>
      <c r="F113" s="222"/>
      <c r="G113" s="222"/>
      <c r="H113" s="222"/>
      <c r="I113" s="20"/>
      <c r="J113" s="20"/>
      <c r="K113" s="20"/>
      <c r="L113" s="20"/>
      <c r="M113" s="20"/>
      <c r="N113" s="20"/>
      <c r="O113" s="20"/>
      <c r="P113" s="20"/>
    </row>
    <row r="114" spans="1:16">
      <c r="A114" s="20"/>
      <c r="B114" s="20"/>
      <c r="C114" s="20"/>
      <c r="D114" s="20"/>
      <c r="E114" s="20"/>
      <c r="F114" s="20"/>
      <c r="G114" s="20"/>
      <c r="H114" s="20"/>
      <c r="I114" s="20"/>
      <c r="J114" s="20"/>
      <c r="K114" s="20"/>
      <c r="L114" s="20"/>
      <c r="M114" s="20"/>
      <c r="N114" s="20"/>
      <c r="O114" s="20"/>
      <c r="P114" s="20"/>
    </row>
    <row r="115" spans="1:16">
      <c r="A115" s="103" t="s">
        <v>16</v>
      </c>
      <c r="B115" s="52"/>
      <c r="C115" s="115">
        <f>'Kops n'!C43</f>
        <v>0</v>
      </c>
      <c r="D115" s="52"/>
      <c r="E115" s="20"/>
      <c r="F115" s="20"/>
      <c r="G115" s="20"/>
      <c r="H115" s="20"/>
      <c r="I115" s="20"/>
      <c r="J115" s="20"/>
      <c r="K115" s="20"/>
      <c r="L115" s="20"/>
      <c r="M115" s="20"/>
      <c r="N115" s="20"/>
      <c r="O115" s="20"/>
      <c r="P115" s="20"/>
    </row>
    <row r="116" spans="1:16">
      <c r="A116" s="20"/>
      <c r="B116" s="20"/>
      <c r="C116" s="20"/>
      <c r="D116" s="20"/>
      <c r="E116" s="20"/>
      <c r="F116" s="20"/>
      <c r="G116" s="20"/>
      <c r="H116" s="20"/>
      <c r="I116" s="20"/>
      <c r="J116" s="20"/>
      <c r="K116" s="20"/>
      <c r="L116" s="20"/>
      <c r="M116" s="20"/>
      <c r="N116" s="20"/>
      <c r="O116" s="20"/>
      <c r="P116"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113:H113"/>
    <mergeCell ref="C4:I4"/>
    <mergeCell ref="F12:K12"/>
    <mergeCell ref="A9:F9"/>
    <mergeCell ref="J9:M9"/>
    <mergeCell ref="D8:L8"/>
    <mergeCell ref="A104:K104"/>
    <mergeCell ref="C107:H107"/>
    <mergeCell ref="C108:H108"/>
    <mergeCell ref="A110:D110"/>
    <mergeCell ref="C112:H112"/>
  </mergeCells>
  <phoneticPr fontId="8" type="noConversion"/>
  <conditionalFormatting sqref="A14:B103 Q14:Q103">
    <cfRule type="cellIs" dxfId="271" priority="392" operator="equal">
      <formula>0</formula>
    </cfRule>
  </conditionalFormatting>
  <conditionalFormatting sqref="A9:F9">
    <cfRule type="containsText" dxfId="270" priority="389" operator="containsText" text="Tāme sastādīta  20__. gada tirgus cenās, pamatojoties uz ___ daļas rasējumiem">
      <formula>NOT(ISERROR(SEARCH("Tāme sastādīta  20__. gada tirgus cenās, pamatojoties uz ___ daļas rasējumiem",A9)))</formula>
    </cfRule>
  </conditionalFormatting>
  <conditionalFormatting sqref="A104:K104">
    <cfRule type="containsText" dxfId="269" priority="374" operator="containsText" text="Tiešās izmaksas kopā, t. sk. darba devēja sociālais nodoklis __.__% ">
      <formula>NOT(ISERROR(SEARCH("Tiešās izmaksas kopā, t. sk. darba devēja sociālais nodoklis __.__% ",A104)))</formula>
    </cfRule>
  </conditionalFormatting>
  <conditionalFormatting sqref="C24:C28">
    <cfRule type="cellIs" dxfId="268" priority="131" operator="equal">
      <formula>0</formula>
    </cfRule>
  </conditionalFormatting>
  <conditionalFormatting sqref="C32">
    <cfRule type="cellIs" dxfId="267" priority="119" operator="equal">
      <formula>0</formula>
    </cfRule>
  </conditionalFormatting>
  <conditionalFormatting sqref="C35">
    <cfRule type="cellIs" dxfId="266" priority="117" operator="equal">
      <formula>0</formula>
    </cfRule>
  </conditionalFormatting>
  <conditionalFormatting sqref="C37:C42">
    <cfRule type="cellIs" dxfId="265" priority="116" operator="equal">
      <formula>0</formula>
    </cfRule>
  </conditionalFormatting>
  <conditionalFormatting sqref="C45">
    <cfRule type="cellIs" dxfId="264" priority="109" operator="equal">
      <formula>0</formula>
    </cfRule>
  </conditionalFormatting>
  <conditionalFormatting sqref="C47:C53">
    <cfRule type="cellIs" dxfId="263" priority="106" operator="equal">
      <formula>0</formula>
    </cfRule>
  </conditionalFormatting>
  <conditionalFormatting sqref="C76:C79">
    <cfRule type="cellIs" dxfId="262" priority="50" operator="equal">
      <formula>0</formula>
    </cfRule>
  </conditionalFormatting>
  <conditionalFormatting sqref="C93">
    <cfRule type="cellIs" dxfId="261" priority="20" operator="equal">
      <formula>0</formula>
    </cfRule>
  </conditionalFormatting>
  <conditionalFormatting sqref="C14:G14 C20:G20 C31:G31 C34:G34 C44:G44 C71:G71 C75:G75 C87:G87 C97:G97">
    <cfRule type="cellIs" dxfId="260" priority="379" operator="equal">
      <formula>0</formula>
    </cfRule>
  </conditionalFormatting>
  <conditionalFormatting sqref="C57:G67">
    <cfRule type="cellIs" dxfId="259" priority="74" operator="equal">
      <formula>0</formula>
    </cfRule>
  </conditionalFormatting>
  <conditionalFormatting sqref="C107:H107">
    <cfRule type="cellIs" dxfId="258" priority="382" operator="equal">
      <formula>0</formula>
    </cfRule>
  </conditionalFormatting>
  <conditionalFormatting sqref="C112:H112">
    <cfRule type="cellIs" dxfId="257" priority="383" operator="equal">
      <formula>0</formula>
    </cfRule>
  </conditionalFormatting>
  <conditionalFormatting sqref="C2:I2">
    <cfRule type="cellIs" dxfId="256" priority="388" operator="equal">
      <formula>0</formula>
    </cfRule>
  </conditionalFormatting>
  <conditionalFormatting sqref="C4:I4">
    <cfRule type="cellIs" dxfId="255" priority="380" operator="equal">
      <formula>0</formula>
    </cfRule>
  </conditionalFormatting>
  <conditionalFormatting sqref="D1">
    <cfRule type="cellIs" dxfId="254" priority="376" operator="equal">
      <formula>0</formula>
    </cfRule>
  </conditionalFormatting>
  <conditionalFormatting sqref="D77:E78 D79">
    <cfRule type="cellIs" dxfId="253" priority="49" operator="equal">
      <formula>0</formula>
    </cfRule>
  </conditionalFormatting>
  <conditionalFormatting sqref="D5:L8">
    <cfRule type="cellIs" dxfId="252" priority="377" operator="equal">
      <formula>0</formula>
    </cfRule>
  </conditionalFormatting>
  <conditionalFormatting sqref="E68:F69">
    <cfRule type="cellIs" dxfId="251" priority="63" operator="equal">
      <formula>0</formula>
    </cfRule>
  </conditionalFormatting>
  <conditionalFormatting sqref="F70">
    <cfRule type="cellIs" dxfId="250" priority="62" operator="equal">
      <formula>0</formula>
    </cfRule>
  </conditionalFormatting>
  <conditionalFormatting sqref="F15:G19">
    <cfRule type="cellIs" dxfId="249" priority="145" operator="equal">
      <formula>0</formula>
    </cfRule>
  </conditionalFormatting>
  <conditionalFormatting sqref="F21:G30">
    <cfRule type="cellIs" dxfId="248" priority="129" operator="equal">
      <formula>0</formula>
    </cfRule>
  </conditionalFormatting>
  <conditionalFormatting sqref="F32:G33">
    <cfRule type="cellIs" dxfId="247" priority="120" operator="equal">
      <formula>0</formula>
    </cfRule>
  </conditionalFormatting>
  <conditionalFormatting sqref="F35:G43">
    <cfRule type="cellIs" dxfId="246" priority="113" operator="equal">
      <formula>0</formula>
    </cfRule>
  </conditionalFormatting>
  <conditionalFormatting sqref="F45:G56">
    <cfRule type="cellIs" dxfId="245" priority="95" operator="equal">
      <formula>0</formula>
    </cfRule>
  </conditionalFormatting>
  <conditionalFormatting sqref="F72:G74">
    <cfRule type="cellIs" dxfId="244" priority="56" operator="equal">
      <formula>0</formula>
    </cfRule>
  </conditionalFormatting>
  <conditionalFormatting sqref="F76:G86">
    <cfRule type="cellIs" dxfId="243" priority="39" operator="equal">
      <formula>0</formula>
    </cfRule>
  </conditionalFormatting>
  <conditionalFormatting sqref="F88:G96">
    <cfRule type="cellIs" dxfId="242" priority="19" operator="equal">
      <formula>0</formula>
    </cfRule>
  </conditionalFormatting>
  <conditionalFormatting sqref="F98:G103">
    <cfRule type="cellIs" dxfId="241" priority="6" operator="equal">
      <formula>0</formula>
    </cfRule>
  </conditionalFormatting>
  <conditionalFormatting sqref="G68:G70">
    <cfRule type="cellIs" dxfId="240" priority="220" operator="equal">
      <formula>0</formula>
    </cfRule>
  </conditionalFormatting>
  <conditionalFormatting sqref="I14:J103">
    <cfRule type="cellIs" dxfId="239" priority="1" operator="equal">
      <formula>0</formula>
    </cfRule>
  </conditionalFormatting>
  <conditionalFormatting sqref="L104:P104">
    <cfRule type="cellIs" dxfId="238" priority="381" operator="equal">
      <formula>0</formula>
    </cfRule>
  </conditionalFormatting>
  <conditionalFormatting sqref="N9:O9 K14:P68 H14:H103 L69:P69 K70:P103">
    <cfRule type="cellIs" dxfId="237" priority="391" operator="equal">
      <formula>0</formula>
    </cfRule>
  </conditionalFormatting>
  <dataValidations count="1">
    <dataValidation type="list" allowBlank="1" showInputMessage="1" showErrorMessage="1" sqref="Q14:Q103" xr:uid="{00000000-0002-0000-1000-000000000000}">
      <formula1>$Q$9:$Q$12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385" operator="containsText" id="{EB1478B1-7CEE-4166-B5AA-31180DE08C6C}">
            <xm:f>NOT(ISERROR(SEARCH("Tāme sastādīta ____. gada ___. ______________",A110)))</xm:f>
            <xm:f>"Tāme sastādīta ____. gada ___. ______________"</xm:f>
            <x14:dxf>
              <font>
                <color auto="1"/>
              </font>
              <fill>
                <patternFill>
                  <bgColor rgb="FFC6EFCE"/>
                </patternFill>
              </fill>
            </x14:dxf>
          </x14:cfRule>
          <xm:sqref>A110</xm:sqref>
        </x14:conditionalFormatting>
        <x14:conditionalFormatting xmlns:xm="http://schemas.microsoft.com/office/excel/2006/main">
          <x14:cfRule type="containsText" priority="384" operator="containsText" id="{CB0C9649-3F63-46F2-A291-D15D80BFBF7C}">
            <xm:f>NOT(ISERROR(SEARCH("Sertifikāta Nr. _________________________________",A115)))</xm:f>
            <xm:f>"Sertifikāta Nr. _________________________________"</xm:f>
            <x14:dxf>
              <font>
                <color auto="1"/>
              </font>
              <fill>
                <patternFill>
                  <bgColor rgb="FFC6EFCE"/>
                </patternFill>
              </fill>
            </x14:dxf>
          </x14:cfRule>
          <xm:sqref>A115</xm:sqref>
        </x14:conditionalFormatting>
      </x14:conditionalFormattings>
    </ext>
  </extLs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4">
    <tabColor rgb="FFFFFF00"/>
  </sheetPr>
  <dimension ref="A1:P116"/>
  <sheetViews>
    <sheetView topLeftCell="A85" workbookViewId="0">
      <selection activeCell="U103" sqref="U10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'3a+c+n'!D1</f>
        <v>3</v>
      </c>
      <c r="E1" s="26"/>
      <c r="F1" s="26"/>
      <c r="G1" s="26"/>
      <c r="H1" s="26"/>
      <c r="I1" s="26"/>
      <c r="J1" s="26"/>
      <c r="N1" s="30"/>
      <c r="O1" s="31"/>
      <c r="P1" s="32"/>
    </row>
    <row r="2" spans="1:16">
      <c r="A2" s="33"/>
      <c r="B2" s="33"/>
      <c r="C2" s="308" t="str">
        <f>'3a+c+n'!C2:I2</f>
        <v>Fasādes</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P104</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c r="A14" s="63">
        <f>IF(P14=0,0,IF(COUNTBLANK(P14)=1,0,COUNTA($P$14:P14)))</f>
        <v>0</v>
      </c>
      <c r="B14" s="27">
        <f>IF($C$4="Attiecināmās izmaksas",IF('3a+c+n'!$Q14="A",'3a+c+n'!B14,0),0)</f>
        <v>0</v>
      </c>
      <c r="C14" s="27">
        <f>IF($C$4="Attiecināmās izmaksas",IF('3a+c+n'!$Q14="A",'3a+c+n'!C14,0),0)</f>
        <v>0</v>
      </c>
      <c r="D14" s="27">
        <f>IF($C$4="Attiecināmās izmaksas",IF('3a+c+n'!$Q14="A",'3a+c+n'!D14,0),0)</f>
        <v>0</v>
      </c>
      <c r="E14" s="176"/>
      <c r="F14" s="79"/>
      <c r="G14" s="27">
        <f>IF($C$4="Attiecināmās izmaksas",IF('3a+c+n'!$Q14="A",'3a+c+n'!G14,0),0)</f>
        <v>0</v>
      </c>
      <c r="H14" s="27">
        <f>IF($C$4="Attiecināmās izmaksas",IF('3a+c+n'!$Q14="A",'3a+c+n'!H14,0),0)</f>
        <v>0</v>
      </c>
      <c r="I14" s="27"/>
      <c r="J14" s="27"/>
      <c r="K14" s="176">
        <f>IF($C$4="Attiecināmās izmaksas",IF('3a+c+n'!$Q14="A",'3a+c+n'!K14,0),0)</f>
        <v>0</v>
      </c>
      <c r="L14" s="79">
        <f>IF($C$4="Attiecināmās izmaksas",IF('3a+c+n'!$Q14="A",'3a+c+n'!L14,0),0)</f>
        <v>0</v>
      </c>
      <c r="M14" s="27">
        <f>IF($C$4="Attiecināmās izmaksas",IF('3a+c+n'!$Q14="A",'3a+c+n'!M14,0),0)</f>
        <v>0</v>
      </c>
      <c r="N14" s="27">
        <f>IF($C$4="Attiecināmās izmaksas",IF('3a+c+n'!$Q14="A",'3a+c+n'!N14,0),0)</f>
        <v>0</v>
      </c>
      <c r="O14" s="27">
        <f>IF($C$4="Attiecināmās izmaksas",IF('3a+c+n'!$Q14="A",'3a+c+n'!O14,0),0)</f>
        <v>0</v>
      </c>
      <c r="P14" s="57">
        <f>IF($C$4="Attiecināmās izmaksas",IF('3a+c+n'!$Q14="A",'3a+c+n'!P14,0),0)</f>
        <v>0</v>
      </c>
    </row>
    <row r="15" spans="1:16" ht="22.5">
      <c r="A15" s="64">
        <f>IF(P15=0,0,IF(COUNTBLANK(P15)=1,0,COUNTA($P$14:P15)))</f>
        <v>0</v>
      </c>
      <c r="B15" s="28" t="str">
        <f>IF($C$4="Attiecināmās izmaksas",IF('3a+c+n'!$Q15="A",'3a+c+n'!B15,0),0)</f>
        <v>13-00000</v>
      </c>
      <c r="C15" s="28" t="str">
        <f>IF($C$4="Attiecināmās izmaksas",IF('3a+c+n'!$Q15="A",'3a+c+n'!C15,0),0)</f>
        <v>Pamatu atrakšana ~ 1,2 m dziļumā (nogāzes leņķis ne stāvāks par 50°) izņemot gala fasādes</v>
      </c>
      <c r="D15" s="28" t="str">
        <f>IF($C$4="Attiecināmās izmaksas",IF('3a+c+n'!$Q15="A",'3a+c+n'!D15,0),0)</f>
        <v>m3</v>
      </c>
      <c r="E15" s="156"/>
      <c r="F15" s="81"/>
      <c r="G15" s="28">
        <f>IF($C$4="Attiecināmās izmaksas",IF('3a+c+n'!$Q15="A",'3a+c+n'!G15,0),0)</f>
        <v>0</v>
      </c>
      <c r="H15" s="28">
        <f>IF($C$4="Attiecināmās izmaksas",IF('3a+c+n'!$Q15="A",'3a+c+n'!H15,0),0)</f>
        <v>0</v>
      </c>
      <c r="I15" s="28"/>
      <c r="J15" s="28"/>
      <c r="K15" s="156">
        <f>IF($C$4="Attiecināmās izmaksas",IF('3a+c+n'!$Q15="A",'3a+c+n'!K15,0),0)</f>
        <v>0</v>
      </c>
      <c r="L15" s="81">
        <f>IF($C$4="Attiecināmās izmaksas",IF('3a+c+n'!$Q15="A",'3a+c+n'!L15,0),0)</f>
        <v>0</v>
      </c>
      <c r="M15" s="28">
        <f>IF($C$4="Attiecināmās izmaksas",IF('3a+c+n'!$Q15="A",'3a+c+n'!M15,0),0)</f>
        <v>0</v>
      </c>
      <c r="N15" s="28">
        <f>IF($C$4="Attiecināmās izmaksas",IF('3a+c+n'!$Q15="A",'3a+c+n'!N15,0),0)</f>
        <v>0</v>
      </c>
      <c r="O15" s="28">
        <f>IF($C$4="Attiecināmās izmaksas",IF('3a+c+n'!$Q15="A",'3a+c+n'!O15,0),0)</f>
        <v>0</v>
      </c>
      <c r="P15" s="59">
        <f>IF($C$4="Attiecināmās izmaksas",IF('3a+c+n'!$Q15="A",'3a+c+n'!P15,0),0)</f>
        <v>0</v>
      </c>
    </row>
    <row r="16" spans="1:16" ht="22.5">
      <c r="A16" s="64">
        <f>IF(P16=0,0,IF(COUNTBLANK(P16)=1,0,COUNTA($P$14:P16)))</f>
        <v>0</v>
      </c>
      <c r="B16" s="28" t="str">
        <f>IF($C$4="Attiecināmās izmaksas",IF('3a+c+n'!$Q16="A",'3a+c+n'!B16,0),0)</f>
        <v>13-00000</v>
      </c>
      <c r="C16" s="28" t="str">
        <f>IF($C$4="Attiecināmās izmaksas",IF('3a+c+n'!$Q16="A",'3a+c+n'!C16,0),0)</f>
        <v>Esošo gaismas aku aizmūrēšana ar keramzīta blokiem</v>
      </c>
      <c r="D16" s="28" t="str">
        <f>IF($C$4="Attiecināmās izmaksas",IF('3a+c+n'!$Q16="A",'3a+c+n'!D16,0),0)</f>
        <v>m2</v>
      </c>
      <c r="E16" s="156"/>
      <c r="F16" s="81"/>
      <c r="G16" s="28">
        <f>IF($C$4="Attiecināmās izmaksas",IF('3a+c+n'!$Q16="A",'3a+c+n'!G16,0),0)</f>
        <v>0</v>
      </c>
      <c r="H16" s="28">
        <f>IF($C$4="Attiecināmās izmaksas",IF('3a+c+n'!$Q16="A",'3a+c+n'!H16,0),0)</f>
        <v>0</v>
      </c>
      <c r="I16" s="28"/>
      <c r="J16" s="28"/>
      <c r="K16" s="156">
        <f>IF($C$4="Attiecināmās izmaksas",IF('3a+c+n'!$Q16="A",'3a+c+n'!K16,0),0)</f>
        <v>0</v>
      </c>
      <c r="L16" s="81">
        <f>IF($C$4="Attiecināmās izmaksas",IF('3a+c+n'!$Q16="A",'3a+c+n'!L16,0),0)</f>
        <v>0</v>
      </c>
      <c r="M16" s="28">
        <f>IF($C$4="Attiecināmās izmaksas",IF('3a+c+n'!$Q16="A",'3a+c+n'!M16,0),0)</f>
        <v>0</v>
      </c>
      <c r="N16" s="28">
        <f>IF($C$4="Attiecināmās izmaksas",IF('3a+c+n'!$Q16="A",'3a+c+n'!N16,0),0)</f>
        <v>0</v>
      </c>
      <c r="O16" s="28">
        <f>IF($C$4="Attiecināmās izmaksas",IF('3a+c+n'!$Q16="A",'3a+c+n'!O16,0),0)</f>
        <v>0</v>
      </c>
      <c r="P16" s="59">
        <f>IF($C$4="Attiecināmās izmaksas",IF('3a+c+n'!$Q16="A",'3a+c+n'!P16,0),0)</f>
        <v>0</v>
      </c>
    </row>
    <row r="17" spans="1:16" ht="45">
      <c r="A17" s="64">
        <f>IF(P17=0,0,IF(COUNTBLANK(P17)=1,0,COUNTA($P$14:P17)))</f>
        <v>0</v>
      </c>
      <c r="B17" s="28" t="str">
        <f>IF($C$4="Attiecināmās izmaksas",IF('3a+c+n'!$Q17="A",'3a+c+n'!B17,0),0)</f>
        <v>13-00000</v>
      </c>
      <c r="C17" s="28" t="str">
        <f>IF($C$4="Attiecināmās izmaksas",IF('3a+c+n'!$Q17="A",'3a+c+n'!C17,0),0)</f>
        <v>Pamatu (h=1,2m) un cokola (h=1 m) attīrīšana no bojātā un atslāņotā apmetuma un augsnes paliekām, esošā, nodrupušā apmetuma nokalšana, izņemot gala fasādes</v>
      </c>
      <c r="D17" s="28" t="str">
        <f>IF($C$4="Attiecināmās izmaksas",IF('3a+c+n'!$Q17="A",'3a+c+n'!D17,0),0)</f>
        <v>m2</v>
      </c>
      <c r="E17" s="156"/>
      <c r="F17" s="81"/>
      <c r="G17" s="28">
        <f>IF($C$4="Attiecināmās izmaksas",IF('3a+c+n'!$Q17="A",'3a+c+n'!G17,0),0)</f>
        <v>0</v>
      </c>
      <c r="H17" s="28">
        <f>IF($C$4="Attiecināmās izmaksas",IF('3a+c+n'!$Q17="A",'3a+c+n'!H17,0),0)</f>
        <v>0</v>
      </c>
      <c r="I17" s="28"/>
      <c r="J17" s="28"/>
      <c r="K17" s="156">
        <f>IF($C$4="Attiecināmās izmaksas",IF('3a+c+n'!$Q17="A",'3a+c+n'!K17,0),0)</f>
        <v>0</v>
      </c>
      <c r="L17" s="81">
        <f>IF($C$4="Attiecināmās izmaksas",IF('3a+c+n'!$Q17="A",'3a+c+n'!L17,0),0)</f>
        <v>0</v>
      </c>
      <c r="M17" s="28">
        <f>IF($C$4="Attiecināmās izmaksas",IF('3a+c+n'!$Q17="A",'3a+c+n'!M17,0),0)</f>
        <v>0</v>
      </c>
      <c r="N17" s="28">
        <f>IF($C$4="Attiecināmās izmaksas",IF('3a+c+n'!$Q17="A",'3a+c+n'!N17,0),0)</f>
        <v>0</v>
      </c>
      <c r="O17" s="28">
        <f>IF($C$4="Attiecināmās izmaksas",IF('3a+c+n'!$Q17="A",'3a+c+n'!O17,0),0)</f>
        <v>0</v>
      </c>
      <c r="P17" s="59">
        <f>IF($C$4="Attiecināmās izmaksas",IF('3a+c+n'!$Q17="A",'3a+c+n'!P17,0),0)</f>
        <v>0</v>
      </c>
    </row>
    <row r="18" spans="1:16" ht="45">
      <c r="A18" s="64">
        <f>IF(P18=0,0,IF(COUNTBLANK(P18)=1,0,COUNTA($P$14:P18)))</f>
        <v>0</v>
      </c>
      <c r="B18" s="28" t="str">
        <f>IF($C$4="Attiecināmās izmaksas",IF('3a+c+n'!$Q18="A",'3a+c+n'!B18,0),0)</f>
        <v>13-00000</v>
      </c>
      <c r="C18" s="28" t="str">
        <f>IF($C$4="Attiecināmās izmaksas",IF('3a+c+n'!$Q18="A",'3a+c+n'!C18,0),0)</f>
        <v>Pamatu un cokola virsmas izlīdzināšana ievērojot 20mm/m līdzenumu, izmantojot grunti Baumit Tiefengrund vai ekvivlentu un javu Baumit Beton 30 vai ekvivalentu. Izņemot gala fasādes</v>
      </c>
      <c r="D18" s="28" t="str">
        <f>IF($C$4="Attiecināmās izmaksas",IF('3a+c+n'!$Q18="A",'3a+c+n'!D18,0),0)</f>
        <v>m2</v>
      </c>
      <c r="E18" s="156"/>
      <c r="F18" s="81"/>
      <c r="G18" s="28">
        <f>IF($C$4="Attiecināmās izmaksas",IF('3a+c+n'!$Q18="A",'3a+c+n'!G18,0),0)</f>
        <v>0</v>
      </c>
      <c r="H18" s="28">
        <f>IF($C$4="Attiecināmās izmaksas",IF('3a+c+n'!$Q18="A",'3a+c+n'!H18,0),0)</f>
        <v>0</v>
      </c>
      <c r="I18" s="28"/>
      <c r="J18" s="28"/>
      <c r="K18" s="156">
        <f>IF($C$4="Attiecināmās izmaksas",IF('3a+c+n'!$Q18="A",'3a+c+n'!K18,0),0)</f>
        <v>0</v>
      </c>
      <c r="L18" s="81">
        <f>IF($C$4="Attiecināmās izmaksas",IF('3a+c+n'!$Q18="A",'3a+c+n'!L18,0),0)</f>
        <v>0</v>
      </c>
      <c r="M18" s="28">
        <f>IF($C$4="Attiecināmās izmaksas",IF('3a+c+n'!$Q18="A",'3a+c+n'!M18,0),0)</f>
        <v>0</v>
      </c>
      <c r="N18" s="28">
        <f>IF($C$4="Attiecināmās izmaksas",IF('3a+c+n'!$Q18="A",'3a+c+n'!N18,0),0)</f>
        <v>0</v>
      </c>
      <c r="O18" s="28">
        <f>IF($C$4="Attiecināmās izmaksas",IF('3a+c+n'!$Q18="A",'3a+c+n'!O18,0),0)</f>
        <v>0</v>
      </c>
      <c r="P18" s="59">
        <f>IF($C$4="Attiecināmās izmaksas",IF('3a+c+n'!$Q18="A",'3a+c+n'!P18,0),0)</f>
        <v>0</v>
      </c>
    </row>
    <row r="19" spans="1:16" ht="22.5">
      <c r="A19" s="64">
        <f>IF(P19=0,0,IF(COUNTBLANK(P19)=1,0,COUNTA($P$14:P19)))</f>
        <v>0</v>
      </c>
      <c r="B19" s="28" t="str">
        <f>IF($C$4="Attiecināmās izmaksas",IF('3a+c+n'!$Q19="A",'3a+c+n'!B19,0),0)</f>
        <v>13-00000</v>
      </c>
      <c r="C19" s="28" t="str">
        <f>IF($C$4="Attiecināmās izmaksas",IF('3a+c+n'!$Q19="A",'3a+c+n'!C19,0),0)</f>
        <v>Lietus ūdens revīzijas pārvietošana t.sk. lietus ūdens revīzija, arējās kanalizācias caurules</v>
      </c>
      <c r="D19" s="28" t="str">
        <f>IF($C$4="Attiecināmās izmaksas",IF('3a+c+n'!$Q19="A",'3a+c+n'!D19,0),0)</f>
        <v>Kompl</v>
      </c>
      <c r="E19" s="156"/>
      <c r="F19" s="81"/>
      <c r="G19" s="28">
        <f>IF($C$4="Attiecināmās izmaksas",IF('3a+c+n'!$Q19="A",'3a+c+n'!G19,0),0)</f>
        <v>0</v>
      </c>
      <c r="H19" s="28">
        <f>IF($C$4="Attiecināmās izmaksas",IF('3a+c+n'!$Q19="A",'3a+c+n'!H19,0),0)</f>
        <v>0</v>
      </c>
      <c r="I19" s="28"/>
      <c r="J19" s="28"/>
      <c r="K19" s="156">
        <f>IF($C$4="Attiecināmās izmaksas",IF('3a+c+n'!$Q19="A",'3a+c+n'!K19,0),0)</f>
        <v>0</v>
      </c>
      <c r="L19" s="81">
        <f>IF($C$4="Attiecināmās izmaksas",IF('3a+c+n'!$Q19="A",'3a+c+n'!L19,0),0)</f>
        <v>0</v>
      </c>
      <c r="M19" s="28">
        <f>IF($C$4="Attiecināmās izmaksas",IF('3a+c+n'!$Q19="A",'3a+c+n'!M19,0),0)</f>
        <v>0</v>
      </c>
      <c r="N19" s="28">
        <f>IF($C$4="Attiecināmās izmaksas",IF('3a+c+n'!$Q19="A",'3a+c+n'!N19,0),0)</f>
        <v>0</v>
      </c>
      <c r="O19" s="28">
        <f>IF($C$4="Attiecināmās izmaksas",IF('3a+c+n'!$Q19="A",'3a+c+n'!O19,0),0)</f>
        <v>0</v>
      </c>
      <c r="P19" s="59">
        <f>IF($C$4="Attiecināmās izmaksas",IF('3a+c+n'!$Q19="A",'3a+c+n'!P19,0),0)</f>
        <v>0</v>
      </c>
    </row>
    <row r="20" spans="1:16">
      <c r="A20" s="64">
        <f>IF(P20=0,0,IF(COUNTBLANK(P20)=1,0,COUNTA($P$14:P20)))</f>
        <v>0</v>
      </c>
      <c r="B20" s="28">
        <f>IF($C$4="Attiecināmās izmaksas",IF('3a+c+n'!$Q20="A",'3a+c+n'!B20,0),0)</f>
        <v>0</v>
      </c>
      <c r="C20" s="28">
        <f>IF($C$4="Attiecināmās izmaksas",IF('3a+c+n'!$Q20="A",'3a+c+n'!C20,0),0)</f>
        <v>0</v>
      </c>
      <c r="D20" s="28">
        <f>IF($C$4="Attiecināmās izmaksas",IF('3a+c+n'!$Q20="A",'3a+c+n'!D20,0),0)</f>
        <v>0</v>
      </c>
      <c r="E20" s="156"/>
      <c r="F20" s="81"/>
      <c r="G20" s="28">
        <f>IF($C$4="Attiecināmās izmaksas",IF('3a+c+n'!$Q20="A",'3a+c+n'!G20,0),0)</f>
        <v>0</v>
      </c>
      <c r="H20" s="28">
        <f>IF($C$4="Attiecināmās izmaksas",IF('3a+c+n'!$Q20="A",'3a+c+n'!H20,0),0)</f>
        <v>0</v>
      </c>
      <c r="I20" s="28"/>
      <c r="J20" s="28"/>
      <c r="K20" s="156">
        <f>IF($C$4="Attiecināmās izmaksas",IF('3a+c+n'!$Q20="A",'3a+c+n'!K20,0),0)</f>
        <v>0</v>
      </c>
      <c r="L20" s="81">
        <f>IF($C$4="Attiecināmās izmaksas",IF('3a+c+n'!$Q20="A",'3a+c+n'!L20,0),0)</f>
        <v>0</v>
      </c>
      <c r="M20" s="28">
        <f>IF($C$4="Attiecināmās izmaksas",IF('3a+c+n'!$Q20="A",'3a+c+n'!M20,0),0)</f>
        <v>0</v>
      </c>
      <c r="N20" s="28">
        <f>IF($C$4="Attiecināmās izmaksas",IF('3a+c+n'!$Q20="A",'3a+c+n'!N20,0),0)</f>
        <v>0</v>
      </c>
      <c r="O20" s="28">
        <f>IF($C$4="Attiecināmās izmaksas",IF('3a+c+n'!$Q20="A",'3a+c+n'!O20,0),0)</f>
        <v>0</v>
      </c>
      <c r="P20" s="59">
        <f>IF($C$4="Attiecināmās izmaksas",IF('3a+c+n'!$Q20="A",'3a+c+n'!P20,0),0)</f>
        <v>0</v>
      </c>
    </row>
    <row r="21" spans="1:16" ht="33.75">
      <c r="A21" s="64">
        <f>IF(P21=0,0,IF(COUNTBLANK(P21)=1,0,COUNTA($P$14:P21)))</f>
        <v>0</v>
      </c>
      <c r="B21" s="28" t="str">
        <f>IF($C$4="Attiecināmās izmaksas",IF('3a+c+n'!$Q21="A",'3a+c+n'!B21,0),0)</f>
        <v>13-00000</v>
      </c>
      <c r="C21" s="28" t="str">
        <f>IF($C$4="Attiecināmās izmaksas",IF('3a+c+n'!$Q21="A",'3a+c+n'!C21,0),0)</f>
        <v>Cokola un pamatu virsmas hidroizolēšana ar Baumit SockelShutz Flexibel vai ekvivalentu (2 kārtās) Izņemot gala fasādes</v>
      </c>
      <c r="D21" s="28" t="str">
        <f>IF($C$4="Attiecināmās izmaksas",IF('3a+c+n'!$Q21="A",'3a+c+n'!D21,0),0)</f>
        <v>kg</v>
      </c>
      <c r="E21" s="156"/>
      <c r="F21" s="81"/>
      <c r="G21" s="28">
        <f>IF($C$4="Attiecināmās izmaksas",IF('3a+c+n'!$Q21="A",'3a+c+n'!G21,0),0)</f>
        <v>0</v>
      </c>
      <c r="H21" s="28">
        <f>IF($C$4="Attiecināmās izmaksas",IF('3a+c+n'!$Q21="A",'3a+c+n'!H21,0),0)</f>
        <v>0</v>
      </c>
      <c r="I21" s="28"/>
      <c r="J21" s="28"/>
      <c r="K21" s="156">
        <f>IF($C$4="Attiecināmās izmaksas",IF('3a+c+n'!$Q21="A",'3a+c+n'!K21,0),0)</f>
        <v>0</v>
      </c>
      <c r="L21" s="81">
        <f>IF($C$4="Attiecināmās izmaksas",IF('3a+c+n'!$Q21="A",'3a+c+n'!L21,0),0)</f>
        <v>0</v>
      </c>
      <c r="M21" s="28">
        <f>IF($C$4="Attiecināmās izmaksas",IF('3a+c+n'!$Q21="A",'3a+c+n'!M21,0),0)</f>
        <v>0</v>
      </c>
      <c r="N21" s="28">
        <f>IF($C$4="Attiecināmās izmaksas",IF('3a+c+n'!$Q21="A",'3a+c+n'!N21,0),0)</f>
        <v>0</v>
      </c>
      <c r="O21" s="28">
        <f>IF($C$4="Attiecināmās izmaksas",IF('3a+c+n'!$Q21="A",'3a+c+n'!O21,0),0)</f>
        <v>0</v>
      </c>
      <c r="P21" s="59">
        <f>IF($C$4="Attiecināmās izmaksas",IF('3a+c+n'!$Q21="A",'3a+c+n'!P21,0),0)</f>
        <v>0</v>
      </c>
    </row>
    <row r="22" spans="1:16" ht="22.5">
      <c r="A22" s="64">
        <f>IF(P22=0,0,IF(COUNTBLANK(P22)=1,0,COUNTA($P$14:P22)))</f>
        <v>0</v>
      </c>
      <c r="B22" s="28" t="str">
        <f>IF($C$4="Attiecināmās izmaksas",IF('3a+c+n'!$Q22="A",'3a+c+n'!B22,0),0)</f>
        <v>13-00000</v>
      </c>
      <c r="C22" s="28" t="str">
        <f>IF($C$4="Attiecināmās izmaksas",IF('3a+c+n'!$Q22="A",'3a+c+n'!C22,0),0)</f>
        <v>Siltumizolācijas materiāla stiprināšana ar līmjavu Baumit Supra FIX vai ekvivalentu.</v>
      </c>
      <c r="D22" s="28" t="str">
        <f>IF($C$4="Attiecināmās izmaksas",IF('3a+c+n'!$Q22="A",'3a+c+n'!D22,0),0)</f>
        <v>kg</v>
      </c>
      <c r="E22" s="156"/>
      <c r="F22" s="81"/>
      <c r="G22" s="28">
        <f>IF($C$4="Attiecināmās izmaksas",IF('3a+c+n'!$Q22="A",'3a+c+n'!G22,0),0)</f>
        <v>0</v>
      </c>
      <c r="H22" s="28">
        <f>IF($C$4="Attiecināmās izmaksas",IF('3a+c+n'!$Q22="A",'3a+c+n'!H22,0),0)</f>
        <v>0</v>
      </c>
      <c r="I22" s="28"/>
      <c r="J22" s="28"/>
      <c r="K22" s="156">
        <f>IF($C$4="Attiecināmās izmaksas",IF('3a+c+n'!$Q22="A",'3a+c+n'!K22,0),0)</f>
        <v>0</v>
      </c>
      <c r="L22" s="81">
        <f>IF($C$4="Attiecināmās izmaksas",IF('3a+c+n'!$Q22="A",'3a+c+n'!L22,0),0)</f>
        <v>0</v>
      </c>
      <c r="M22" s="28">
        <f>IF($C$4="Attiecināmās izmaksas",IF('3a+c+n'!$Q22="A",'3a+c+n'!M22,0),0)</f>
        <v>0</v>
      </c>
      <c r="N22" s="28">
        <f>IF($C$4="Attiecināmās izmaksas",IF('3a+c+n'!$Q22="A",'3a+c+n'!N22,0),0)</f>
        <v>0</v>
      </c>
      <c r="O22" s="28">
        <f>IF($C$4="Attiecināmās izmaksas",IF('3a+c+n'!$Q22="A",'3a+c+n'!O22,0),0)</f>
        <v>0</v>
      </c>
      <c r="P22" s="59">
        <f>IF($C$4="Attiecināmās izmaksas",IF('3a+c+n'!$Q22="A",'3a+c+n'!P22,0),0)</f>
        <v>0</v>
      </c>
    </row>
    <row r="23" spans="1:16" ht="33.75">
      <c r="A23" s="64">
        <f>IF(P23=0,0,IF(COUNTBLANK(P23)=1,0,COUNTA($P$14:P23)))</f>
        <v>0</v>
      </c>
      <c r="B23" s="28" t="str">
        <f>IF($C$4="Attiecināmās izmaksas",IF('3a+c+n'!$Q23="A",'3a+c+n'!B23,0),0)</f>
        <v>13-00000</v>
      </c>
      <c r="C23" s="28" t="str">
        <f>IF($C$4="Attiecināmās izmaksas",IF('3a+c+n'!$Q23="A",'3a+c+n'!C23,0),0)</f>
        <v xml:space="preserve">Putupolistirola plākšņu TENAPORS Extra EPS 150 (Tenax) vai ekvivalentu (λ&lt;=0,034 W/(mK)) montāža. B=100mm </v>
      </c>
      <c r="D23" s="28" t="str">
        <f>IF($C$4="Attiecināmās izmaksas",IF('3a+c+n'!$Q23="A",'3a+c+n'!D23,0),0)</f>
        <v>m2</v>
      </c>
      <c r="E23" s="156"/>
      <c r="F23" s="81"/>
      <c r="G23" s="28">
        <f>IF($C$4="Attiecināmās izmaksas",IF('3a+c+n'!$Q23="A",'3a+c+n'!G23,0),0)</f>
        <v>0</v>
      </c>
      <c r="H23" s="28">
        <f>IF($C$4="Attiecināmās izmaksas",IF('3a+c+n'!$Q23="A",'3a+c+n'!H23,0),0)</f>
        <v>0</v>
      </c>
      <c r="I23" s="28"/>
      <c r="J23" s="28"/>
      <c r="K23" s="156">
        <f>IF($C$4="Attiecināmās izmaksas",IF('3a+c+n'!$Q23="A",'3a+c+n'!K23,0),0)</f>
        <v>0</v>
      </c>
      <c r="L23" s="81">
        <f>IF($C$4="Attiecināmās izmaksas",IF('3a+c+n'!$Q23="A",'3a+c+n'!L23,0),0)</f>
        <v>0</v>
      </c>
      <c r="M23" s="28">
        <f>IF($C$4="Attiecināmās izmaksas",IF('3a+c+n'!$Q23="A",'3a+c+n'!M23,0),0)</f>
        <v>0</v>
      </c>
      <c r="N23" s="28">
        <f>IF($C$4="Attiecināmās izmaksas",IF('3a+c+n'!$Q23="A",'3a+c+n'!N23,0),0)</f>
        <v>0</v>
      </c>
      <c r="O23" s="28">
        <f>IF($C$4="Attiecināmās izmaksas",IF('3a+c+n'!$Q23="A",'3a+c+n'!O23,0),0)</f>
        <v>0</v>
      </c>
      <c r="P23" s="59">
        <f>IF($C$4="Attiecināmās izmaksas",IF('3a+c+n'!$Q23="A",'3a+c+n'!P23,0),0)</f>
        <v>0</v>
      </c>
    </row>
    <row r="24" spans="1:16" ht="22.5">
      <c r="A24" s="64">
        <f>IF(P24=0,0,IF(COUNTBLANK(P24)=1,0,COUNTA($P$14:P24)))</f>
        <v>0</v>
      </c>
      <c r="B24" s="28" t="str">
        <f>IF($C$4="Attiecināmās izmaksas",IF('3a+c+n'!$Q24="A",'3a+c+n'!B24,0),0)</f>
        <v>13-00000</v>
      </c>
      <c r="C24" s="28" t="str">
        <f>IF($C$4="Attiecināmās izmaksas",IF('3a+c+n'!$Q24="A",'3a+c+n'!C24,0),0)</f>
        <v>Armējošā slāņa iestrāde ar javas kārtu BAUMIT ProContact vai ekvivalentu - 2 kārtās.</v>
      </c>
      <c r="D24" s="28" t="str">
        <f>IF($C$4="Attiecināmās izmaksas",IF('3a+c+n'!$Q24="A",'3a+c+n'!D24,0),0)</f>
        <v>kg</v>
      </c>
      <c r="E24" s="156"/>
      <c r="F24" s="81"/>
      <c r="G24" s="28">
        <f>IF($C$4="Attiecināmās izmaksas",IF('3a+c+n'!$Q24="A",'3a+c+n'!G24,0),0)</f>
        <v>0</v>
      </c>
      <c r="H24" s="28">
        <f>IF($C$4="Attiecināmās izmaksas",IF('3a+c+n'!$Q24="A",'3a+c+n'!H24,0),0)</f>
        <v>0</v>
      </c>
      <c r="I24" s="28"/>
      <c r="J24" s="28"/>
      <c r="K24" s="156">
        <f>IF($C$4="Attiecināmās izmaksas",IF('3a+c+n'!$Q24="A",'3a+c+n'!K24,0),0)</f>
        <v>0</v>
      </c>
      <c r="L24" s="81">
        <f>IF($C$4="Attiecināmās izmaksas",IF('3a+c+n'!$Q24="A",'3a+c+n'!L24,0),0)</f>
        <v>0</v>
      </c>
      <c r="M24" s="28">
        <f>IF($C$4="Attiecināmās izmaksas",IF('3a+c+n'!$Q24="A",'3a+c+n'!M24,0),0)</f>
        <v>0</v>
      </c>
      <c r="N24" s="28">
        <f>IF($C$4="Attiecināmās izmaksas",IF('3a+c+n'!$Q24="A",'3a+c+n'!N24,0),0)</f>
        <v>0</v>
      </c>
      <c r="O24" s="28">
        <f>IF($C$4="Attiecināmās izmaksas",IF('3a+c+n'!$Q24="A",'3a+c+n'!O24,0),0)</f>
        <v>0</v>
      </c>
      <c r="P24" s="59">
        <f>IF($C$4="Attiecināmās izmaksas",IF('3a+c+n'!$Q24="A",'3a+c+n'!P24,0),0)</f>
        <v>0</v>
      </c>
    </row>
    <row r="25" spans="1:16" ht="22.5">
      <c r="A25" s="64">
        <f>IF(P25=0,0,IF(COUNTBLANK(P25)=1,0,COUNTA($P$14:P25)))</f>
        <v>0</v>
      </c>
      <c r="B25" s="28" t="str">
        <f>IF($C$4="Attiecināmās izmaksas",IF('3a+c+n'!$Q25="A",'3a+c+n'!B25,0),0)</f>
        <v>13-00000</v>
      </c>
      <c r="C25" s="28" t="str">
        <f>IF($C$4="Attiecināmās izmaksas",IF('3a+c+n'!$Q25="A",'3a+c+n'!C25,0),0)</f>
        <v>Virszemes daļā Baumit StarTex vai ekvivalents stiklušķiedras siets 160 g/m² - 2 kārtās</v>
      </c>
      <c r="D25" s="28" t="str">
        <f>IF($C$4="Attiecināmās izmaksas",IF('3a+c+n'!$Q25="A",'3a+c+n'!D25,0),0)</f>
        <v>m2</v>
      </c>
      <c r="E25" s="156"/>
      <c r="F25" s="81"/>
      <c r="G25" s="28">
        <f>IF($C$4="Attiecināmās izmaksas",IF('3a+c+n'!$Q25="A",'3a+c+n'!G25,0),0)</f>
        <v>0</v>
      </c>
      <c r="H25" s="28">
        <f>IF($C$4="Attiecināmās izmaksas",IF('3a+c+n'!$Q25="A",'3a+c+n'!H25,0),0)</f>
        <v>0</v>
      </c>
      <c r="I25" s="28"/>
      <c r="J25" s="28"/>
      <c r="K25" s="156">
        <f>IF($C$4="Attiecināmās izmaksas",IF('3a+c+n'!$Q25="A",'3a+c+n'!K25,0),0)</f>
        <v>0</v>
      </c>
      <c r="L25" s="81">
        <f>IF($C$4="Attiecināmās izmaksas",IF('3a+c+n'!$Q25="A",'3a+c+n'!L25,0),0)</f>
        <v>0</v>
      </c>
      <c r="M25" s="28">
        <f>IF($C$4="Attiecināmās izmaksas",IF('3a+c+n'!$Q25="A",'3a+c+n'!M25,0),0)</f>
        <v>0</v>
      </c>
      <c r="N25" s="28">
        <f>IF($C$4="Attiecināmās izmaksas",IF('3a+c+n'!$Q25="A",'3a+c+n'!N25,0),0)</f>
        <v>0</v>
      </c>
      <c r="O25" s="28">
        <f>IF($C$4="Attiecināmās izmaksas",IF('3a+c+n'!$Q25="A",'3a+c+n'!O25,0),0)</f>
        <v>0</v>
      </c>
      <c r="P25" s="59">
        <f>IF($C$4="Attiecināmās izmaksas",IF('3a+c+n'!$Q25="A",'3a+c+n'!P25,0),0)</f>
        <v>0</v>
      </c>
    </row>
    <row r="26" spans="1:16" ht="22.5">
      <c r="A26" s="64">
        <f>IF(P26=0,0,IF(COUNTBLANK(P26)=1,0,COUNTA($P$14:P26)))</f>
        <v>0</v>
      </c>
      <c r="B26" s="28" t="str">
        <f>IF($C$4="Attiecināmās izmaksas",IF('3a+c+n'!$Q26="A",'3a+c+n'!B26,0),0)</f>
        <v>13-00000</v>
      </c>
      <c r="C26" s="28" t="str">
        <f>IF($C$4="Attiecināmās izmaksas",IF('3a+c+n'!$Q26="A",'3a+c+n'!C26,0),0)</f>
        <v>Apmetums Baumit MPA35 vai ekvivalents, min. 20mm</v>
      </c>
      <c r="D26" s="28" t="str">
        <f>IF($C$4="Attiecināmās izmaksas",IF('3a+c+n'!$Q26="A",'3a+c+n'!D26,0),0)</f>
        <v>kg</v>
      </c>
      <c r="E26" s="156"/>
      <c r="F26" s="81"/>
      <c r="G26" s="28">
        <f>IF($C$4="Attiecināmās izmaksas",IF('3a+c+n'!$Q26="A",'3a+c+n'!G26,0),0)</f>
        <v>0</v>
      </c>
      <c r="H26" s="28">
        <f>IF($C$4="Attiecināmās izmaksas",IF('3a+c+n'!$Q26="A",'3a+c+n'!H26,0),0)</f>
        <v>0</v>
      </c>
      <c r="I26" s="28"/>
      <c r="J26" s="28"/>
      <c r="K26" s="156">
        <f>IF($C$4="Attiecināmās izmaksas",IF('3a+c+n'!$Q26="A",'3a+c+n'!K26,0),0)</f>
        <v>0</v>
      </c>
      <c r="L26" s="81">
        <f>IF($C$4="Attiecināmās izmaksas",IF('3a+c+n'!$Q26="A",'3a+c+n'!L26,0),0)</f>
        <v>0</v>
      </c>
      <c r="M26" s="28">
        <f>IF($C$4="Attiecināmās izmaksas",IF('3a+c+n'!$Q26="A",'3a+c+n'!M26,0),0)</f>
        <v>0</v>
      </c>
      <c r="N26" s="28">
        <f>IF($C$4="Attiecināmās izmaksas",IF('3a+c+n'!$Q26="A",'3a+c+n'!N26,0),0)</f>
        <v>0</v>
      </c>
      <c r="O26" s="28">
        <f>IF($C$4="Attiecināmās izmaksas",IF('3a+c+n'!$Q26="A",'3a+c+n'!O26,0),0)</f>
        <v>0</v>
      </c>
      <c r="P26" s="59">
        <f>IF($C$4="Attiecināmās izmaksas",IF('3a+c+n'!$Q26="A",'3a+c+n'!P26,0),0)</f>
        <v>0</v>
      </c>
    </row>
    <row r="27" spans="1:16" ht="22.5">
      <c r="A27" s="64">
        <f>IF(P27=0,0,IF(COUNTBLANK(P27)=1,0,COUNTA($P$14:P27)))</f>
        <v>0</v>
      </c>
      <c r="B27" s="28" t="str">
        <f>IF($C$4="Attiecināmās izmaksas",IF('3a+c+n'!$Q27="A",'3a+c+n'!B27,0),0)</f>
        <v>13-00000</v>
      </c>
      <c r="C27" s="28" t="str">
        <f>IF($C$4="Attiecināmās izmaksas",IF('3a+c+n'!$Q27="A",'3a+c+n'!C27,0),0)</f>
        <v>Cokola virsmas krāsošana ar Baumit SilikonColor vai ekvivalentu, tonis pēc krāsu pases. T.sk. Tonēšana</v>
      </c>
      <c r="D27" s="28" t="str">
        <f>IF($C$4="Attiecināmās izmaksas",IF('3a+c+n'!$Q27="A",'3a+c+n'!D27,0),0)</f>
        <v>m2</v>
      </c>
      <c r="E27" s="156"/>
      <c r="F27" s="81"/>
      <c r="G27" s="28">
        <f>IF($C$4="Attiecināmās izmaksas",IF('3a+c+n'!$Q27="A",'3a+c+n'!G27,0),0)</f>
        <v>0</v>
      </c>
      <c r="H27" s="28">
        <f>IF($C$4="Attiecināmās izmaksas",IF('3a+c+n'!$Q27="A",'3a+c+n'!H27,0),0)</f>
        <v>0</v>
      </c>
      <c r="I27" s="28"/>
      <c r="J27" s="28"/>
      <c r="K27" s="156">
        <f>IF($C$4="Attiecināmās izmaksas",IF('3a+c+n'!$Q27="A",'3a+c+n'!K27,0),0)</f>
        <v>0</v>
      </c>
      <c r="L27" s="81">
        <f>IF($C$4="Attiecināmās izmaksas",IF('3a+c+n'!$Q27="A",'3a+c+n'!L27,0),0)</f>
        <v>0</v>
      </c>
      <c r="M27" s="28">
        <f>IF($C$4="Attiecināmās izmaksas",IF('3a+c+n'!$Q27="A",'3a+c+n'!M27,0),0)</f>
        <v>0</v>
      </c>
      <c r="N27" s="28">
        <f>IF($C$4="Attiecināmās izmaksas",IF('3a+c+n'!$Q27="A",'3a+c+n'!N27,0),0)</f>
        <v>0</v>
      </c>
      <c r="O27" s="28">
        <f>IF($C$4="Attiecināmās izmaksas",IF('3a+c+n'!$Q27="A",'3a+c+n'!O27,0),0)</f>
        <v>0</v>
      </c>
      <c r="P27" s="59">
        <f>IF($C$4="Attiecināmās izmaksas",IF('3a+c+n'!$Q27="A",'3a+c+n'!P27,0),0)</f>
        <v>0</v>
      </c>
    </row>
    <row r="28" spans="1:16" ht="33.75">
      <c r="A28" s="64">
        <f>IF(P28=0,0,IF(COUNTBLANK(P28)=1,0,COUNTA($P$14:P28)))</f>
        <v>0</v>
      </c>
      <c r="B28" s="28" t="str">
        <f>IF($C$4="Attiecināmās izmaksas",IF('3a+c+n'!$Q28="A",'3a+c+n'!B28,0),0)</f>
        <v>13-00000</v>
      </c>
      <c r="C28" s="28" t="str">
        <f>IF($C$4="Attiecināmās izmaksas",IF('3a+c+n'!$Q28="A",'3a+c+n'!C28,0),0)</f>
        <v xml:space="preserve">Alumīnija cokola profila ar lāseni iestrāde, t.sk. stiprinājumi un papildus siltumizolācijas slāņa iestrāde savienojuma vietās. </v>
      </c>
      <c r="D28" s="28" t="str">
        <f>IF($C$4="Attiecināmās izmaksas",IF('3a+c+n'!$Q28="A",'3a+c+n'!D28,0),0)</f>
        <v>tm</v>
      </c>
      <c r="E28" s="156"/>
      <c r="F28" s="81"/>
      <c r="G28" s="28">
        <f>IF($C$4="Attiecināmās izmaksas",IF('3a+c+n'!$Q28="A",'3a+c+n'!G28,0),0)</f>
        <v>0</v>
      </c>
      <c r="H28" s="28">
        <f>IF($C$4="Attiecināmās izmaksas",IF('3a+c+n'!$Q28="A",'3a+c+n'!H28,0),0)</f>
        <v>0</v>
      </c>
      <c r="I28" s="28"/>
      <c r="J28" s="28"/>
      <c r="K28" s="156">
        <f>IF($C$4="Attiecināmās izmaksas",IF('3a+c+n'!$Q28="A",'3a+c+n'!K28,0),0)</f>
        <v>0</v>
      </c>
      <c r="L28" s="81">
        <f>IF($C$4="Attiecināmās izmaksas",IF('3a+c+n'!$Q28="A",'3a+c+n'!L28,0),0)</f>
        <v>0</v>
      </c>
      <c r="M28" s="28">
        <f>IF($C$4="Attiecināmās izmaksas",IF('3a+c+n'!$Q28="A",'3a+c+n'!M28,0),0)</f>
        <v>0</v>
      </c>
      <c r="N28" s="28">
        <f>IF($C$4="Attiecināmās izmaksas",IF('3a+c+n'!$Q28="A",'3a+c+n'!N28,0),0)</f>
        <v>0</v>
      </c>
      <c r="O28" s="28">
        <f>IF($C$4="Attiecināmās izmaksas",IF('3a+c+n'!$Q28="A",'3a+c+n'!O28,0),0)</f>
        <v>0</v>
      </c>
      <c r="P28" s="59">
        <f>IF($C$4="Attiecināmās izmaksas",IF('3a+c+n'!$Q28="A",'3a+c+n'!P28,0),0)</f>
        <v>0</v>
      </c>
    </row>
    <row r="29" spans="1:16" ht="33.75">
      <c r="A29" s="64">
        <f>IF(P29=0,0,IF(COUNTBLANK(P29)=1,0,COUNTA($P$14:P29)))</f>
        <v>0</v>
      </c>
      <c r="B29" s="28" t="str">
        <f>IF($C$4="Attiecināmās izmaksas",IF('3a+c+n'!$Q29="A",'3a+c+n'!B29,0),0)</f>
        <v>13-00000</v>
      </c>
      <c r="C29" s="28" t="str">
        <f>IF($C$4="Attiecināmās izmaksas",IF('3a+c+n'!$Q29="A",'3a+c+n'!C29,0),0)</f>
        <v>Hidroizol. Baumit SockelShutz Flexibel vai ekviv. šļakstu
zonā 50mm augstumā no lietus novadjoslas</v>
      </c>
      <c r="D29" s="28" t="str">
        <f>IF($C$4="Attiecināmās izmaksas",IF('3a+c+n'!$Q29="A",'3a+c+n'!D29,0),0)</f>
        <v>kg</v>
      </c>
      <c r="E29" s="156"/>
      <c r="F29" s="81"/>
      <c r="G29" s="28">
        <f>IF($C$4="Attiecināmās izmaksas",IF('3a+c+n'!$Q29="A",'3a+c+n'!G29,0),0)</f>
        <v>0</v>
      </c>
      <c r="H29" s="28">
        <f>IF($C$4="Attiecināmās izmaksas",IF('3a+c+n'!$Q29="A",'3a+c+n'!H29,0),0)</f>
        <v>0</v>
      </c>
      <c r="I29" s="28"/>
      <c r="J29" s="28"/>
      <c r="K29" s="156">
        <f>IF($C$4="Attiecināmās izmaksas",IF('3a+c+n'!$Q29="A",'3a+c+n'!K29,0),0)</f>
        <v>0</v>
      </c>
      <c r="L29" s="81">
        <f>IF($C$4="Attiecināmās izmaksas",IF('3a+c+n'!$Q29="A",'3a+c+n'!L29,0),0)</f>
        <v>0</v>
      </c>
      <c r="M29" s="28">
        <f>IF($C$4="Attiecināmās izmaksas",IF('3a+c+n'!$Q29="A",'3a+c+n'!M29,0),0)</f>
        <v>0</v>
      </c>
      <c r="N29" s="28">
        <f>IF($C$4="Attiecināmās izmaksas",IF('3a+c+n'!$Q29="A",'3a+c+n'!N29,0),0)</f>
        <v>0</v>
      </c>
      <c r="O29" s="28">
        <f>IF($C$4="Attiecināmās izmaksas",IF('3a+c+n'!$Q29="A",'3a+c+n'!O29,0),0)</f>
        <v>0</v>
      </c>
      <c r="P29" s="59">
        <f>IF($C$4="Attiecināmās izmaksas",IF('3a+c+n'!$Q29="A",'3a+c+n'!P29,0),0)</f>
        <v>0</v>
      </c>
    </row>
    <row r="30" spans="1:16" ht="22.5">
      <c r="A30" s="64">
        <f>IF(P30=0,0,IF(COUNTBLANK(P30)=1,0,COUNTA($P$14:P30)))</f>
        <v>0</v>
      </c>
      <c r="B30" s="28" t="str">
        <f>IF($C$4="Attiecināmās izmaksas",IF('3a+c+n'!$Q30="A",'3a+c+n'!B30,0),0)</f>
        <v>13-00000</v>
      </c>
      <c r="C30" s="28" t="str">
        <f>IF($C$4="Attiecināmās izmaksas",IF('3a+c+n'!$Q30="A",'3a+c+n'!C30,0),0)</f>
        <v>Dībeļi RAWLPLUG TFIX 8S vai ekvivalenti, l=155mm cokola virszemes daļā.</v>
      </c>
      <c r="D30" s="28" t="str">
        <f>IF($C$4="Attiecināmās izmaksas",IF('3a+c+n'!$Q30="A",'3a+c+n'!D30,0),0)</f>
        <v>gab</v>
      </c>
      <c r="E30" s="156"/>
      <c r="F30" s="81"/>
      <c r="G30" s="28">
        <f>IF($C$4="Attiecināmās izmaksas",IF('3a+c+n'!$Q30="A",'3a+c+n'!G30,0),0)</f>
        <v>0</v>
      </c>
      <c r="H30" s="28">
        <f>IF($C$4="Attiecināmās izmaksas",IF('3a+c+n'!$Q30="A",'3a+c+n'!H30,0),0)</f>
        <v>0</v>
      </c>
      <c r="I30" s="28"/>
      <c r="J30" s="28"/>
      <c r="K30" s="156">
        <f>IF($C$4="Attiecināmās izmaksas",IF('3a+c+n'!$Q30="A",'3a+c+n'!K30,0),0)</f>
        <v>0</v>
      </c>
      <c r="L30" s="81">
        <f>IF($C$4="Attiecināmās izmaksas",IF('3a+c+n'!$Q30="A",'3a+c+n'!L30,0),0)</f>
        <v>0</v>
      </c>
      <c r="M30" s="28">
        <f>IF($C$4="Attiecināmās izmaksas",IF('3a+c+n'!$Q30="A",'3a+c+n'!M30,0),0)</f>
        <v>0</v>
      </c>
      <c r="N30" s="28">
        <f>IF($C$4="Attiecināmās izmaksas",IF('3a+c+n'!$Q30="A",'3a+c+n'!N30,0),0)</f>
        <v>0</v>
      </c>
      <c r="O30" s="28">
        <f>IF($C$4="Attiecināmās izmaksas",IF('3a+c+n'!$Q30="A",'3a+c+n'!O30,0),0)</f>
        <v>0</v>
      </c>
      <c r="P30" s="59">
        <f>IF($C$4="Attiecināmās izmaksas",IF('3a+c+n'!$Q30="A",'3a+c+n'!P30,0),0)</f>
        <v>0</v>
      </c>
    </row>
    <row r="31" spans="1:16">
      <c r="A31" s="64">
        <f>IF(P31=0,0,IF(COUNTBLANK(P31)=1,0,COUNTA($P$14:P31)))</f>
        <v>0</v>
      </c>
      <c r="B31" s="28">
        <f>IF($C$4="Attiecināmās izmaksas",IF('3a+c+n'!$Q31="A",'3a+c+n'!B31,0),0)</f>
        <v>0</v>
      </c>
      <c r="C31" s="28">
        <f>IF($C$4="Attiecināmās izmaksas",IF('3a+c+n'!$Q31="A",'3a+c+n'!C31,0),0)</f>
        <v>0</v>
      </c>
      <c r="D31" s="28">
        <f>IF($C$4="Attiecināmās izmaksas",IF('3a+c+n'!$Q31="A",'3a+c+n'!D31,0),0)</f>
        <v>0</v>
      </c>
      <c r="E31" s="156"/>
      <c r="F31" s="81"/>
      <c r="G31" s="28">
        <f>IF($C$4="Attiecināmās izmaksas",IF('3a+c+n'!$Q31="A",'3a+c+n'!G31,0),0)</f>
        <v>0</v>
      </c>
      <c r="H31" s="28">
        <f>IF($C$4="Attiecināmās izmaksas",IF('3a+c+n'!$Q31="A",'3a+c+n'!H31,0),0)</f>
        <v>0</v>
      </c>
      <c r="I31" s="28"/>
      <c r="J31" s="28"/>
      <c r="K31" s="156">
        <f>IF($C$4="Attiecināmās izmaksas",IF('3a+c+n'!$Q31="A",'3a+c+n'!K31,0),0)</f>
        <v>0</v>
      </c>
      <c r="L31" s="81">
        <f>IF($C$4="Attiecināmās izmaksas",IF('3a+c+n'!$Q31="A",'3a+c+n'!L31,0),0)</f>
        <v>0</v>
      </c>
      <c r="M31" s="28">
        <f>IF($C$4="Attiecināmās izmaksas",IF('3a+c+n'!$Q31="A",'3a+c+n'!M31,0),0)</f>
        <v>0</v>
      </c>
      <c r="N31" s="28">
        <f>IF($C$4="Attiecināmās izmaksas",IF('3a+c+n'!$Q31="A",'3a+c+n'!N31,0),0)</f>
        <v>0</v>
      </c>
      <c r="O31" s="28">
        <f>IF($C$4="Attiecināmās izmaksas",IF('3a+c+n'!$Q31="A",'3a+c+n'!O31,0),0)</f>
        <v>0</v>
      </c>
      <c r="P31" s="59">
        <f>IF($C$4="Attiecināmās izmaksas",IF('3a+c+n'!$Q31="A",'3a+c+n'!P31,0),0)</f>
        <v>0</v>
      </c>
    </row>
    <row r="32" spans="1:16" ht="90">
      <c r="A32" s="64">
        <f>IF(P32=0,0,IF(COUNTBLANK(P32)=1,0,COUNTA($P$14:P32)))</f>
        <v>0</v>
      </c>
      <c r="B32" s="28" t="str">
        <f>IF($C$4="Attiecināmās izmaksas",IF('3a+c+n'!$Q32="A",'3a+c+n'!B32,0),0)</f>
        <v>13-00000</v>
      </c>
      <c r="C32" s="28" t="str">
        <f>IF($C$4="Attiecināmās izmaksas",IF('3a+c+n'!$Q32="A",'3a+c+n'!C32,0),0)</f>
        <v>Lokālu bojāto vietu remonts fasādē (līdz 30% no fasādes), t.sk. trauslā apmetuma nokalšana, plaisu un caurumu aizpildīšana ar javas kārtu, izkritušo ķieģeļu atjaunošana vai pārmūrēšana izmantot grunti Baumit TiefenGrund  vai ekvivalentu un  javu Baumit MM 50 vai ekvivalentu. Gruntēšana, ja nepieciešams, virsmas sagatavošanai siltināšanas un apdares darbiem.</v>
      </c>
      <c r="D32" s="28" t="str">
        <f>IF($C$4="Attiecināmās izmaksas",IF('3a+c+n'!$Q32="A",'3a+c+n'!D32,0),0)</f>
        <v>m2</v>
      </c>
      <c r="E32" s="156"/>
      <c r="F32" s="81"/>
      <c r="G32" s="28">
        <f>IF($C$4="Attiecināmās izmaksas",IF('3a+c+n'!$Q32="A",'3a+c+n'!G32,0),0)</f>
        <v>0</v>
      </c>
      <c r="H32" s="28">
        <f>IF($C$4="Attiecināmās izmaksas",IF('3a+c+n'!$Q32="A",'3a+c+n'!H32,0),0)</f>
        <v>0</v>
      </c>
      <c r="I32" s="28"/>
      <c r="J32" s="28"/>
      <c r="K32" s="156">
        <f>IF($C$4="Attiecināmās izmaksas",IF('3a+c+n'!$Q32="A",'3a+c+n'!K32,0),0)</f>
        <v>0</v>
      </c>
      <c r="L32" s="81">
        <f>IF($C$4="Attiecināmās izmaksas",IF('3a+c+n'!$Q32="A",'3a+c+n'!L32,0),0)</f>
        <v>0</v>
      </c>
      <c r="M32" s="28">
        <f>IF($C$4="Attiecināmās izmaksas",IF('3a+c+n'!$Q32="A",'3a+c+n'!M32,0),0)</f>
        <v>0</v>
      </c>
      <c r="N32" s="28">
        <f>IF($C$4="Attiecināmās izmaksas",IF('3a+c+n'!$Q32="A",'3a+c+n'!N32,0),0)</f>
        <v>0</v>
      </c>
      <c r="O32" s="28">
        <f>IF($C$4="Attiecināmās izmaksas",IF('3a+c+n'!$Q32="A",'3a+c+n'!O32,0),0)</f>
        <v>0</v>
      </c>
      <c r="P32" s="59">
        <f>IF($C$4="Attiecināmās izmaksas",IF('3a+c+n'!$Q32="A",'3a+c+n'!P32,0),0)</f>
        <v>0</v>
      </c>
    </row>
    <row r="33" spans="1:16" ht="22.5">
      <c r="A33" s="64">
        <f>IF(P33=0,0,IF(COUNTBLANK(P33)=1,0,COUNTA($P$14:P33)))</f>
        <v>0</v>
      </c>
      <c r="B33" s="28" t="str">
        <f>IF($C$4="Attiecināmās izmaksas",IF('3a+c+n'!$Q33="A",'3a+c+n'!B33,0),0)</f>
        <v>13-00000</v>
      </c>
      <c r="C33" s="28" t="str">
        <f>IF($C$4="Attiecināmās izmaksas",IF('3a+c+n'!$Q33="A",'3a+c+n'!C33,0),0)</f>
        <v>Virsmas izlīdzināšana ievērojot 20mm/m līdzenumu. Izņemot gala fasādes.</v>
      </c>
      <c r="D33" s="28" t="str">
        <f>IF($C$4="Attiecināmās izmaksas",IF('3a+c+n'!$Q33="A",'3a+c+n'!D33,0),0)</f>
        <v>m2</v>
      </c>
      <c r="E33" s="156"/>
      <c r="F33" s="81"/>
      <c r="G33" s="28">
        <f>IF($C$4="Attiecināmās izmaksas",IF('3a+c+n'!$Q33="A",'3a+c+n'!G33,0),0)</f>
        <v>0</v>
      </c>
      <c r="H33" s="28">
        <f>IF($C$4="Attiecināmās izmaksas",IF('3a+c+n'!$Q33="A",'3a+c+n'!H33,0),0)</f>
        <v>0</v>
      </c>
      <c r="I33" s="28"/>
      <c r="J33" s="28"/>
      <c r="K33" s="156">
        <f>IF($C$4="Attiecināmās izmaksas",IF('3a+c+n'!$Q33="A",'3a+c+n'!K33,0),0)</f>
        <v>0</v>
      </c>
      <c r="L33" s="81">
        <f>IF($C$4="Attiecināmās izmaksas",IF('3a+c+n'!$Q33="A",'3a+c+n'!L33,0),0)</f>
        <v>0</v>
      </c>
      <c r="M33" s="28">
        <f>IF($C$4="Attiecināmās izmaksas",IF('3a+c+n'!$Q33="A",'3a+c+n'!M33,0),0)</f>
        <v>0</v>
      </c>
      <c r="N33" s="28">
        <f>IF($C$4="Attiecināmās izmaksas",IF('3a+c+n'!$Q33="A",'3a+c+n'!N33,0),0)</f>
        <v>0</v>
      </c>
      <c r="O33" s="28">
        <f>IF($C$4="Attiecināmās izmaksas",IF('3a+c+n'!$Q33="A",'3a+c+n'!O33,0),0)</f>
        <v>0</v>
      </c>
      <c r="P33" s="59">
        <f>IF($C$4="Attiecināmās izmaksas",IF('3a+c+n'!$Q33="A",'3a+c+n'!P33,0),0)</f>
        <v>0</v>
      </c>
    </row>
    <row r="34" spans="1:16">
      <c r="A34" s="64">
        <f>IF(P34=0,0,IF(COUNTBLANK(P34)=1,0,COUNTA($P$14:P34)))</f>
        <v>0</v>
      </c>
      <c r="B34" s="28">
        <f>IF($C$4="Attiecināmās izmaksas",IF('3a+c+n'!$Q34="A",'3a+c+n'!B34,0),0)</f>
        <v>0</v>
      </c>
      <c r="C34" s="28">
        <f>IF($C$4="Attiecināmās izmaksas",IF('3a+c+n'!$Q34="A",'3a+c+n'!C34,0),0)</f>
        <v>0</v>
      </c>
      <c r="D34" s="28">
        <f>IF($C$4="Attiecināmās izmaksas",IF('3a+c+n'!$Q34="A",'3a+c+n'!D34,0),0)</f>
        <v>0</v>
      </c>
      <c r="E34" s="156"/>
      <c r="F34" s="81"/>
      <c r="G34" s="28">
        <f>IF($C$4="Attiecināmās izmaksas",IF('3a+c+n'!$Q34="A",'3a+c+n'!G34,0),0)</f>
        <v>0</v>
      </c>
      <c r="H34" s="28">
        <f>IF($C$4="Attiecināmās izmaksas",IF('3a+c+n'!$Q34="A",'3a+c+n'!H34,0),0)</f>
        <v>0</v>
      </c>
      <c r="I34" s="28"/>
      <c r="J34" s="28"/>
      <c r="K34" s="156">
        <f>IF($C$4="Attiecināmās izmaksas",IF('3a+c+n'!$Q34="A",'3a+c+n'!K34,0),0)</f>
        <v>0</v>
      </c>
      <c r="L34" s="81">
        <f>IF($C$4="Attiecināmās izmaksas",IF('3a+c+n'!$Q34="A",'3a+c+n'!L34,0),0)</f>
        <v>0</v>
      </c>
      <c r="M34" s="28">
        <f>IF($C$4="Attiecināmās izmaksas",IF('3a+c+n'!$Q34="A",'3a+c+n'!M34,0),0)</f>
        <v>0</v>
      </c>
      <c r="N34" s="28">
        <f>IF($C$4="Attiecināmās izmaksas",IF('3a+c+n'!$Q34="A",'3a+c+n'!N34,0),0)</f>
        <v>0</v>
      </c>
      <c r="O34" s="28">
        <f>IF($C$4="Attiecināmās izmaksas",IF('3a+c+n'!$Q34="A",'3a+c+n'!O34,0),0)</f>
        <v>0</v>
      </c>
      <c r="P34" s="59">
        <f>IF($C$4="Attiecināmās izmaksas",IF('3a+c+n'!$Q34="A",'3a+c+n'!P34,0),0)</f>
        <v>0</v>
      </c>
    </row>
    <row r="35" spans="1:16" ht="33.75">
      <c r="A35" s="64">
        <f>IF(P35=0,0,IF(COUNTBLANK(P35)=1,0,COUNTA($P$14:P35)))</f>
        <v>0</v>
      </c>
      <c r="B35" s="28" t="str">
        <f>IF($C$4="Attiecināmās izmaksas",IF('3a+c+n'!$Q35="A",'3a+c+n'!B35,0),0)</f>
        <v>13-00000</v>
      </c>
      <c r="C35" s="28" t="str">
        <f>IF($C$4="Attiecināmās izmaksas",IF('3a+c+n'!$Q35="A",'3a+c+n'!C35,0),0)</f>
        <v>Siltumizolācijas materiālu stiprināšana ar līmjavu BAUMIT ProContact  vai ekvivalentu. Pēc nepieciešamības pirms tam virsmas gruntēšana.</v>
      </c>
      <c r="D35" s="28" t="str">
        <f>IF($C$4="Attiecināmās izmaksas",IF('3a+c+n'!$Q35="A",'3a+c+n'!D35,0),0)</f>
        <v>kg</v>
      </c>
      <c r="E35" s="156"/>
      <c r="F35" s="81"/>
      <c r="G35" s="28">
        <f>IF($C$4="Attiecināmās izmaksas",IF('3a+c+n'!$Q35="A",'3a+c+n'!G35,0),0)</f>
        <v>0</v>
      </c>
      <c r="H35" s="28">
        <f>IF($C$4="Attiecināmās izmaksas",IF('3a+c+n'!$Q35="A",'3a+c+n'!H35,0),0)</f>
        <v>0</v>
      </c>
      <c r="I35" s="28"/>
      <c r="J35" s="28"/>
      <c r="K35" s="156">
        <f>IF($C$4="Attiecināmās izmaksas",IF('3a+c+n'!$Q35="A",'3a+c+n'!K35,0),0)</f>
        <v>0</v>
      </c>
      <c r="L35" s="81">
        <f>IF($C$4="Attiecināmās izmaksas",IF('3a+c+n'!$Q35="A",'3a+c+n'!L35,0),0)</f>
        <v>0</v>
      </c>
      <c r="M35" s="28">
        <f>IF($C$4="Attiecināmās izmaksas",IF('3a+c+n'!$Q35="A",'3a+c+n'!M35,0),0)</f>
        <v>0</v>
      </c>
      <c r="N35" s="28">
        <f>IF($C$4="Attiecināmās izmaksas",IF('3a+c+n'!$Q35="A",'3a+c+n'!N35,0),0)</f>
        <v>0</v>
      </c>
      <c r="O35" s="28">
        <f>IF($C$4="Attiecināmās izmaksas",IF('3a+c+n'!$Q35="A",'3a+c+n'!O35,0),0)</f>
        <v>0</v>
      </c>
      <c r="P35" s="59">
        <f>IF($C$4="Attiecināmās izmaksas",IF('3a+c+n'!$Q35="A",'3a+c+n'!P35,0),0)</f>
        <v>0</v>
      </c>
    </row>
    <row r="36" spans="1:16" ht="22.5">
      <c r="A36" s="64">
        <f>IF(P36=0,0,IF(COUNTBLANK(P36)=1,0,COUNTA($P$14:P36)))</f>
        <v>0</v>
      </c>
      <c r="B36" s="28" t="str">
        <f>IF($C$4="Attiecināmās izmaksas",IF('3a+c+n'!$Q36="A",'3a+c+n'!B36,0),0)</f>
        <v>13-00000</v>
      </c>
      <c r="C36" s="28" t="str">
        <f>IF($C$4="Attiecināmās izmaksas",IF('3a+c+n'!$Q36="A",'3a+c+n'!C36,0),0)</f>
        <v>Nedegoša akmens vates siltumizolācija plānajām apmetuma sistēmām - λ&lt;=0,036 W/(mK), b=150 mm</v>
      </c>
      <c r="D36" s="28" t="str">
        <f>IF($C$4="Attiecināmās izmaksas",IF('3a+c+n'!$Q36="A",'3a+c+n'!D36,0),0)</f>
        <v>m2</v>
      </c>
      <c r="E36" s="156"/>
      <c r="F36" s="81"/>
      <c r="G36" s="28">
        <f>IF($C$4="Attiecināmās izmaksas",IF('3a+c+n'!$Q36="A",'3a+c+n'!G36,0),0)</f>
        <v>0</v>
      </c>
      <c r="H36" s="28">
        <f>IF($C$4="Attiecināmās izmaksas",IF('3a+c+n'!$Q36="A",'3a+c+n'!H36,0),0)</f>
        <v>0</v>
      </c>
      <c r="I36" s="28"/>
      <c r="J36" s="28"/>
      <c r="K36" s="156">
        <f>IF($C$4="Attiecināmās izmaksas",IF('3a+c+n'!$Q36="A",'3a+c+n'!K36,0),0)</f>
        <v>0</v>
      </c>
      <c r="L36" s="81">
        <f>IF($C$4="Attiecināmās izmaksas",IF('3a+c+n'!$Q36="A",'3a+c+n'!L36,0),0)</f>
        <v>0</v>
      </c>
      <c r="M36" s="28">
        <f>IF($C$4="Attiecināmās izmaksas",IF('3a+c+n'!$Q36="A",'3a+c+n'!M36,0),0)</f>
        <v>0</v>
      </c>
      <c r="N36" s="28">
        <f>IF($C$4="Attiecināmās izmaksas",IF('3a+c+n'!$Q36="A",'3a+c+n'!N36,0),0)</f>
        <v>0</v>
      </c>
      <c r="O36" s="28">
        <f>IF($C$4="Attiecināmās izmaksas",IF('3a+c+n'!$Q36="A",'3a+c+n'!O36,0),0)</f>
        <v>0</v>
      </c>
      <c r="P36" s="59">
        <f>IF($C$4="Attiecināmās izmaksas",IF('3a+c+n'!$Q36="A",'3a+c+n'!P36,0),0)</f>
        <v>0</v>
      </c>
    </row>
    <row r="37" spans="1:16" ht="33.75">
      <c r="A37" s="64">
        <f>IF(P37=0,0,IF(COUNTBLANK(P37)=1,0,COUNTA($P$14:P37)))</f>
        <v>0</v>
      </c>
      <c r="B37" s="28" t="str">
        <f>IF($C$4="Attiecināmās izmaksas",IF('3a+c+n'!$Q37="A",'3a+c+n'!B37,0),0)</f>
        <v>13-00000</v>
      </c>
      <c r="C37" s="28" t="str">
        <f>IF($C$4="Attiecināmās izmaksas",IF('3a+c+n'!$Q37="A",'3a+c+n'!C37,0),0)</f>
        <v>Armējošā slāņa iestrāde ar javas kārtu BAUMIT ProContact vai ekvivalentu - 1 kārtā, II mehāniskās izturības zonā</v>
      </c>
      <c r="D37" s="28" t="str">
        <f>IF($C$4="Attiecināmās izmaksas",IF('3a+c+n'!$Q37="A",'3a+c+n'!D37,0),0)</f>
        <v>kg</v>
      </c>
      <c r="E37" s="156"/>
      <c r="F37" s="81"/>
      <c r="G37" s="28">
        <f>IF($C$4="Attiecināmās izmaksas",IF('3a+c+n'!$Q37="A",'3a+c+n'!G37,0),0)</f>
        <v>0</v>
      </c>
      <c r="H37" s="28">
        <f>IF($C$4="Attiecināmās izmaksas",IF('3a+c+n'!$Q37="A",'3a+c+n'!H37,0),0)</f>
        <v>0</v>
      </c>
      <c r="I37" s="28"/>
      <c r="J37" s="28"/>
      <c r="K37" s="156">
        <f>IF($C$4="Attiecināmās izmaksas",IF('3a+c+n'!$Q37="A",'3a+c+n'!K37,0),0)</f>
        <v>0</v>
      </c>
      <c r="L37" s="81">
        <f>IF($C$4="Attiecināmās izmaksas",IF('3a+c+n'!$Q37="A",'3a+c+n'!L37,0),0)</f>
        <v>0</v>
      </c>
      <c r="M37" s="28">
        <f>IF($C$4="Attiecināmās izmaksas",IF('3a+c+n'!$Q37="A",'3a+c+n'!M37,0),0)</f>
        <v>0</v>
      </c>
      <c r="N37" s="28">
        <f>IF($C$4="Attiecināmās izmaksas",IF('3a+c+n'!$Q37="A",'3a+c+n'!N37,0),0)</f>
        <v>0</v>
      </c>
      <c r="O37" s="28">
        <f>IF($C$4="Attiecināmās izmaksas",IF('3a+c+n'!$Q37="A",'3a+c+n'!O37,0),0)</f>
        <v>0</v>
      </c>
      <c r="P37" s="59">
        <f>IF($C$4="Attiecināmās izmaksas",IF('3a+c+n'!$Q37="A",'3a+c+n'!P37,0),0)</f>
        <v>0</v>
      </c>
    </row>
    <row r="38" spans="1:16" ht="22.5">
      <c r="A38" s="64">
        <f>IF(P38=0,0,IF(COUNTBLANK(P38)=1,0,COUNTA($P$14:P38)))</f>
        <v>0</v>
      </c>
      <c r="B38" s="28" t="str">
        <f>IF($C$4="Attiecināmās izmaksas",IF('3a+c+n'!$Q38="A",'3a+c+n'!B38,0),0)</f>
        <v>13-00000</v>
      </c>
      <c r="C38" s="28" t="str">
        <f>IF($C$4="Attiecināmās izmaksas",IF('3a+c+n'!$Q38="A",'3a+c+n'!C38,0),0)</f>
        <v>Baumit StarTex vai ekvivalents stiklušķiedras siets 160 g/m²  - 1 kārtā, II mehāniskās izturības zonā</v>
      </c>
      <c r="D38" s="28" t="str">
        <f>IF($C$4="Attiecināmās izmaksas",IF('3a+c+n'!$Q38="A",'3a+c+n'!D38,0),0)</f>
        <v>m2</v>
      </c>
      <c r="E38" s="156"/>
      <c r="F38" s="81"/>
      <c r="G38" s="28">
        <f>IF($C$4="Attiecināmās izmaksas",IF('3a+c+n'!$Q38="A",'3a+c+n'!G38,0),0)</f>
        <v>0</v>
      </c>
      <c r="H38" s="28">
        <f>IF($C$4="Attiecināmās izmaksas",IF('3a+c+n'!$Q38="A",'3a+c+n'!H38,0),0)</f>
        <v>0</v>
      </c>
      <c r="I38" s="28"/>
      <c r="J38" s="28"/>
      <c r="K38" s="156">
        <f>IF($C$4="Attiecināmās izmaksas",IF('3a+c+n'!$Q38="A",'3a+c+n'!K38,0),0)</f>
        <v>0</v>
      </c>
      <c r="L38" s="81">
        <f>IF($C$4="Attiecināmās izmaksas",IF('3a+c+n'!$Q38="A",'3a+c+n'!L38,0),0)</f>
        <v>0</v>
      </c>
      <c r="M38" s="28">
        <f>IF($C$4="Attiecināmās izmaksas",IF('3a+c+n'!$Q38="A",'3a+c+n'!M38,0),0)</f>
        <v>0</v>
      </c>
      <c r="N38" s="28">
        <f>IF($C$4="Attiecināmās izmaksas",IF('3a+c+n'!$Q38="A",'3a+c+n'!N38,0),0)</f>
        <v>0</v>
      </c>
      <c r="O38" s="28">
        <f>IF($C$4="Attiecināmās izmaksas",IF('3a+c+n'!$Q38="A",'3a+c+n'!O38,0),0)</f>
        <v>0</v>
      </c>
      <c r="P38" s="59">
        <f>IF($C$4="Attiecināmās izmaksas",IF('3a+c+n'!$Q38="A",'3a+c+n'!P38,0),0)</f>
        <v>0</v>
      </c>
    </row>
    <row r="39" spans="1:16" ht="33.75">
      <c r="A39" s="64">
        <f>IF(P39=0,0,IF(COUNTBLANK(P39)=1,0,COUNTA($P$14:P39)))</f>
        <v>0</v>
      </c>
      <c r="B39" s="28" t="str">
        <f>IF($C$4="Attiecināmās izmaksas",IF('3a+c+n'!$Q39="A",'3a+c+n'!B39,0),0)</f>
        <v>13-00000</v>
      </c>
      <c r="C39" s="28" t="str">
        <f>IF($C$4="Attiecināmās izmaksas",IF('3a+c+n'!$Q39="A",'3a+c+n'!C39,0),0)</f>
        <v>Armējošā slāņa iestrāde ar javas kārtu BAUMIT ProContact vai ekvivalentu - 2 kārtās, I mehāniskās izturības zonā</v>
      </c>
      <c r="D39" s="28" t="str">
        <f>IF($C$4="Attiecināmās izmaksas",IF('3a+c+n'!$Q39="A",'3a+c+n'!D39,0),0)</f>
        <v>kg</v>
      </c>
      <c r="E39" s="156"/>
      <c r="F39" s="81"/>
      <c r="G39" s="28">
        <f>IF($C$4="Attiecināmās izmaksas",IF('3a+c+n'!$Q39="A",'3a+c+n'!G39,0),0)</f>
        <v>0</v>
      </c>
      <c r="H39" s="28">
        <f>IF($C$4="Attiecināmās izmaksas",IF('3a+c+n'!$Q39="A",'3a+c+n'!H39,0),0)</f>
        <v>0</v>
      </c>
      <c r="I39" s="28"/>
      <c r="J39" s="28"/>
      <c r="K39" s="156">
        <f>IF($C$4="Attiecināmās izmaksas",IF('3a+c+n'!$Q39="A",'3a+c+n'!K39,0),0)</f>
        <v>0</v>
      </c>
      <c r="L39" s="81">
        <f>IF($C$4="Attiecināmās izmaksas",IF('3a+c+n'!$Q39="A",'3a+c+n'!L39,0),0)</f>
        <v>0</v>
      </c>
      <c r="M39" s="28">
        <f>IF($C$4="Attiecināmās izmaksas",IF('3a+c+n'!$Q39="A",'3a+c+n'!M39,0),0)</f>
        <v>0</v>
      </c>
      <c r="N39" s="28">
        <f>IF($C$4="Attiecināmās izmaksas",IF('3a+c+n'!$Q39="A",'3a+c+n'!N39,0),0)</f>
        <v>0</v>
      </c>
      <c r="O39" s="28">
        <f>IF($C$4="Attiecināmās izmaksas",IF('3a+c+n'!$Q39="A",'3a+c+n'!O39,0),0)</f>
        <v>0</v>
      </c>
      <c r="P39" s="59">
        <f>IF($C$4="Attiecināmās izmaksas",IF('3a+c+n'!$Q39="A",'3a+c+n'!P39,0),0)</f>
        <v>0</v>
      </c>
    </row>
    <row r="40" spans="1:16" ht="22.5">
      <c r="A40" s="64">
        <f>IF(P40=0,0,IF(COUNTBLANK(P40)=1,0,COUNTA($P$14:P40)))</f>
        <v>0</v>
      </c>
      <c r="B40" s="28" t="str">
        <f>IF($C$4="Attiecināmās izmaksas",IF('3a+c+n'!$Q40="A",'3a+c+n'!B40,0),0)</f>
        <v>13-00000</v>
      </c>
      <c r="C40" s="28" t="str">
        <f>IF($C$4="Attiecināmās izmaksas",IF('3a+c+n'!$Q40="A",'3a+c+n'!C40,0),0)</f>
        <v>Baumit StarTex vai ekvivalents stiklušķiedras siets 160 g/m²  - 2 kārtās, I mehāniskās izturības zonā</v>
      </c>
      <c r="D40" s="28" t="str">
        <f>IF($C$4="Attiecināmās izmaksas",IF('3a+c+n'!$Q40="A",'3a+c+n'!D40,0),0)</f>
        <v>m2</v>
      </c>
      <c r="E40" s="156"/>
      <c r="F40" s="81"/>
      <c r="G40" s="28">
        <f>IF($C$4="Attiecināmās izmaksas",IF('3a+c+n'!$Q40="A",'3a+c+n'!G40,0),0)</f>
        <v>0</v>
      </c>
      <c r="H40" s="28">
        <f>IF($C$4="Attiecināmās izmaksas",IF('3a+c+n'!$Q40="A",'3a+c+n'!H40,0),0)</f>
        <v>0</v>
      </c>
      <c r="I40" s="28"/>
      <c r="J40" s="28"/>
      <c r="K40" s="156">
        <f>IF($C$4="Attiecināmās izmaksas",IF('3a+c+n'!$Q40="A",'3a+c+n'!K40,0),0)</f>
        <v>0</v>
      </c>
      <c r="L40" s="81">
        <f>IF($C$4="Attiecināmās izmaksas",IF('3a+c+n'!$Q40="A",'3a+c+n'!L40,0),0)</f>
        <v>0</v>
      </c>
      <c r="M40" s="28">
        <f>IF($C$4="Attiecināmās izmaksas",IF('3a+c+n'!$Q40="A",'3a+c+n'!M40,0),0)</f>
        <v>0</v>
      </c>
      <c r="N40" s="28">
        <f>IF($C$4="Attiecināmās izmaksas",IF('3a+c+n'!$Q40="A",'3a+c+n'!N40,0),0)</f>
        <v>0</v>
      </c>
      <c r="O40" s="28">
        <f>IF($C$4="Attiecināmās izmaksas",IF('3a+c+n'!$Q40="A",'3a+c+n'!O40,0),0)</f>
        <v>0</v>
      </c>
      <c r="P40" s="59">
        <f>IF($C$4="Attiecināmās izmaksas",IF('3a+c+n'!$Q40="A",'3a+c+n'!P40,0),0)</f>
        <v>0</v>
      </c>
    </row>
    <row r="41" spans="1:16" ht="22.5">
      <c r="A41" s="64">
        <f>IF(P41=0,0,IF(COUNTBLANK(P41)=1,0,COUNTA($P$14:P41)))</f>
        <v>0</v>
      </c>
      <c r="B41" s="28" t="str">
        <f>IF($C$4="Attiecināmās izmaksas",IF('3a+c+n'!$Q41="A",'3a+c+n'!B41,0),0)</f>
        <v>13-00000</v>
      </c>
      <c r="C41" s="28" t="str">
        <f>IF($C$4="Attiecināmās izmaksas",IF('3a+c+n'!$Q41="A",'3a+c+n'!C41,0),0)</f>
        <v>Armētā slāņa apstrāde ar zemapmetuma grunti Baumit UniPrimer vai ekvivalentu</v>
      </c>
      <c r="D41" s="28" t="str">
        <f>IF($C$4="Attiecināmās izmaksas",IF('3a+c+n'!$Q41="A",'3a+c+n'!D41,0),0)</f>
        <v>kg</v>
      </c>
      <c r="E41" s="156"/>
      <c r="F41" s="81"/>
      <c r="G41" s="28">
        <f>IF($C$4="Attiecināmās izmaksas",IF('3a+c+n'!$Q41="A",'3a+c+n'!G41,0),0)</f>
        <v>0</v>
      </c>
      <c r="H41" s="28">
        <f>IF($C$4="Attiecināmās izmaksas",IF('3a+c+n'!$Q41="A",'3a+c+n'!H41,0),0)</f>
        <v>0</v>
      </c>
      <c r="I41" s="28"/>
      <c r="J41" s="28"/>
      <c r="K41" s="156">
        <f>IF($C$4="Attiecināmās izmaksas",IF('3a+c+n'!$Q41="A",'3a+c+n'!K41,0),0)</f>
        <v>0</v>
      </c>
      <c r="L41" s="81">
        <f>IF($C$4="Attiecināmās izmaksas",IF('3a+c+n'!$Q41="A",'3a+c+n'!L41,0),0)</f>
        <v>0</v>
      </c>
      <c r="M41" s="28">
        <f>IF($C$4="Attiecināmās izmaksas",IF('3a+c+n'!$Q41="A",'3a+c+n'!M41,0),0)</f>
        <v>0</v>
      </c>
      <c r="N41" s="28">
        <f>IF($C$4="Attiecināmās izmaksas",IF('3a+c+n'!$Q41="A",'3a+c+n'!N41,0),0)</f>
        <v>0</v>
      </c>
      <c r="O41" s="28">
        <f>IF($C$4="Attiecināmās izmaksas",IF('3a+c+n'!$Q41="A",'3a+c+n'!O41,0),0)</f>
        <v>0</v>
      </c>
      <c r="P41" s="59">
        <f>IF($C$4="Attiecināmās izmaksas",IF('3a+c+n'!$Q41="A",'3a+c+n'!P41,0),0)</f>
        <v>0</v>
      </c>
    </row>
    <row r="42" spans="1:16" ht="33.75">
      <c r="A42" s="64">
        <f>IF(P42=0,0,IF(COUNTBLANK(P42)=1,0,COUNTA($P$14:P42)))</f>
        <v>0</v>
      </c>
      <c r="B42" s="28" t="str">
        <f>IF($C$4="Attiecināmās izmaksas",IF('3a+c+n'!$Q42="A",'3a+c+n'!B42,0),0)</f>
        <v>13-00000</v>
      </c>
      <c r="C42" s="28" t="str">
        <f>IF($C$4="Attiecināmās izmaksas",IF('3a+c+n'!$Q42="A",'3a+c+n'!C42,0),0)</f>
        <v>Gatavā tonētā silikona apmetuma Baumit SilikonColor vai ekvivalenta iestrāde. Maksimālais grauda izmērs 2 mm. Tonis atbilstoši krāsu pasei. T.sk. tonēšana</v>
      </c>
      <c r="D42" s="28" t="str">
        <f>IF($C$4="Attiecināmās izmaksas",IF('3a+c+n'!$Q42="A",'3a+c+n'!D42,0),0)</f>
        <v>m2</v>
      </c>
      <c r="E42" s="156"/>
      <c r="F42" s="81"/>
      <c r="G42" s="28">
        <f>IF($C$4="Attiecināmās izmaksas",IF('3a+c+n'!$Q42="A",'3a+c+n'!G42,0),0)</f>
        <v>0</v>
      </c>
      <c r="H42" s="28">
        <f>IF($C$4="Attiecināmās izmaksas",IF('3a+c+n'!$Q42="A",'3a+c+n'!H42,0),0)</f>
        <v>0</v>
      </c>
      <c r="I42" s="28"/>
      <c r="J42" s="28"/>
      <c r="K42" s="156">
        <f>IF($C$4="Attiecināmās izmaksas",IF('3a+c+n'!$Q42="A",'3a+c+n'!K42,0),0)</f>
        <v>0</v>
      </c>
      <c r="L42" s="81">
        <f>IF($C$4="Attiecināmās izmaksas",IF('3a+c+n'!$Q42="A",'3a+c+n'!L42,0),0)</f>
        <v>0</v>
      </c>
      <c r="M42" s="28">
        <f>IF($C$4="Attiecināmās izmaksas",IF('3a+c+n'!$Q42="A",'3a+c+n'!M42,0),0)</f>
        <v>0</v>
      </c>
      <c r="N42" s="28">
        <f>IF($C$4="Attiecināmās izmaksas",IF('3a+c+n'!$Q42="A",'3a+c+n'!N42,0),0)</f>
        <v>0</v>
      </c>
      <c r="O42" s="28">
        <f>IF($C$4="Attiecināmās izmaksas",IF('3a+c+n'!$Q42="A",'3a+c+n'!O42,0),0)</f>
        <v>0</v>
      </c>
      <c r="P42" s="59">
        <f>IF($C$4="Attiecināmās izmaksas",IF('3a+c+n'!$Q42="A",'3a+c+n'!P42,0),0)</f>
        <v>0</v>
      </c>
    </row>
    <row r="43" spans="1:16" ht="22.5">
      <c r="A43" s="64">
        <f>IF(P43=0,0,IF(COUNTBLANK(P43)=1,0,COUNTA($P$14:P43)))</f>
        <v>0</v>
      </c>
      <c r="B43" s="28" t="str">
        <f>IF($C$4="Attiecināmās izmaksas",IF('3a+c+n'!$Q43="A",'3a+c+n'!B43,0),0)</f>
        <v>13-00000</v>
      </c>
      <c r="C43" s="28" t="str">
        <f>IF($C$4="Attiecināmās izmaksas",IF('3a+c+n'!$Q43="A",'3a+c+n'!C43,0),0)</f>
        <v>Dībeļi RAWLPLUG TFIX 8S vai ekvivalenti, l=215mm</v>
      </c>
      <c r="D43" s="28" t="str">
        <f>IF($C$4="Attiecināmās izmaksas",IF('3a+c+n'!$Q43="A",'3a+c+n'!D43,0),0)</f>
        <v>gab</v>
      </c>
      <c r="E43" s="156"/>
      <c r="F43" s="81"/>
      <c r="G43" s="28">
        <f>IF($C$4="Attiecināmās izmaksas",IF('3a+c+n'!$Q43="A",'3a+c+n'!G43,0),0)</f>
        <v>0</v>
      </c>
      <c r="H43" s="28">
        <f>IF($C$4="Attiecināmās izmaksas",IF('3a+c+n'!$Q43="A",'3a+c+n'!H43,0),0)</f>
        <v>0</v>
      </c>
      <c r="I43" s="28"/>
      <c r="J43" s="28"/>
      <c r="K43" s="156">
        <f>IF($C$4="Attiecināmās izmaksas",IF('3a+c+n'!$Q43="A",'3a+c+n'!K43,0),0)</f>
        <v>0</v>
      </c>
      <c r="L43" s="81">
        <f>IF($C$4="Attiecināmās izmaksas",IF('3a+c+n'!$Q43="A",'3a+c+n'!L43,0),0)</f>
        <v>0</v>
      </c>
      <c r="M43" s="28">
        <f>IF($C$4="Attiecināmās izmaksas",IF('3a+c+n'!$Q43="A",'3a+c+n'!M43,0),0)</f>
        <v>0</v>
      </c>
      <c r="N43" s="28">
        <f>IF($C$4="Attiecināmās izmaksas",IF('3a+c+n'!$Q43="A",'3a+c+n'!N43,0),0)</f>
        <v>0</v>
      </c>
      <c r="O43" s="28">
        <f>IF($C$4="Attiecināmās izmaksas",IF('3a+c+n'!$Q43="A",'3a+c+n'!O43,0),0)</f>
        <v>0</v>
      </c>
      <c r="P43" s="59">
        <f>IF($C$4="Attiecināmās izmaksas",IF('3a+c+n'!$Q43="A",'3a+c+n'!P43,0),0)</f>
        <v>0</v>
      </c>
    </row>
    <row r="44" spans="1:16">
      <c r="A44" s="64">
        <f>IF(P44=0,0,IF(COUNTBLANK(P44)=1,0,COUNTA($P$14:P44)))</f>
        <v>0</v>
      </c>
      <c r="B44" s="28">
        <f>IF($C$4="Attiecināmās izmaksas",IF('3a+c+n'!$Q44="A",'3a+c+n'!B44,0),0)</f>
        <v>0</v>
      </c>
      <c r="C44" s="28">
        <f>IF($C$4="Attiecināmās izmaksas",IF('3a+c+n'!$Q44="A",'3a+c+n'!C44,0),0)</f>
        <v>0</v>
      </c>
      <c r="D44" s="28">
        <f>IF($C$4="Attiecināmās izmaksas",IF('3a+c+n'!$Q44="A",'3a+c+n'!D44,0),0)</f>
        <v>0</v>
      </c>
      <c r="E44" s="156"/>
      <c r="F44" s="81"/>
      <c r="G44" s="28">
        <f>IF($C$4="Attiecināmās izmaksas",IF('3a+c+n'!$Q44="A",'3a+c+n'!G44,0),0)</f>
        <v>0</v>
      </c>
      <c r="H44" s="28">
        <f>IF($C$4="Attiecināmās izmaksas",IF('3a+c+n'!$Q44="A",'3a+c+n'!H44,0),0)</f>
        <v>0</v>
      </c>
      <c r="I44" s="28"/>
      <c r="J44" s="28"/>
      <c r="K44" s="156">
        <f>IF($C$4="Attiecināmās izmaksas",IF('3a+c+n'!$Q44="A",'3a+c+n'!K44,0),0)</f>
        <v>0</v>
      </c>
      <c r="L44" s="81">
        <f>IF($C$4="Attiecināmās izmaksas",IF('3a+c+n'!$Q44="A",'3a+c+n'!L44,0),0)</f>
        <v>0</v>
      </c>
      <c r="M44" s="28">
        <f>IF($C$4="Attiecināmās izmaksas",IF('3a+c+n'!$Q44="A",'3a+c+n'!M44,0),0)</f>
        <v>0</v>
      </c>
      <c r="N44" s="28">
        <f>IF($C$4="Attiecināmās izmaksas",IF('3a+c+n'!$Q44="A",'3a+c+n'!N44,0),0)</f>
        <v>0</v>
      </c>
      <c r="O44" s="28">
        <f>IF($C$4="Attiecināmās izmaksas",IF('3a+c+n'!$Q44="A",'3a+c+n'!O44,0),0)</f>
        <v>0</v>
      </c>
      <c r="P44" s="59">
        <f>IF($C$4="Attiecināmās izmaksas",IF('3a+c+n'!$Q44="A",'3a+c+n'!P44,0),0)</f>
        <v>0</v>
      </c>
    </row>
    <row r="45" spans="1:16" ht="33.75">
      <c r="A45" s="64">
        <f>IF(P45=0,0,IF(COUNTBLANK(P45)=1,0,COUNTA($P$14:P45)))</f>
        <v>0</v>
      </c>
      <c r="B45" s="28" t="str">
        <f>IF($C$4="Attiecināmās izmaksas",IF('3a+c+n'!$Q45="A",'3a+c+n'!B45,0),0)</f>
        <v>13-00000</v>
      </c>
      <c r="C45" s="28" t="str">
        <f>IF($C$4="Attiecināmās izmaksas",IF('3a+c+n'!$Q45="A",'3a+c+n'!C45,0),0)</f>
        <v>Siltumizolācijas materiālu stiprināšana ar līmjavu BAUMIT ProContact  vai ekvivalentu. Pēc nepieciešamības pirms tam virsmas gruntēšana.</v>
      </c>
      <c r="D45" s="28" t="str">
        <f>IF($C$4="Attiecināmās izmaksas",IF('3a+c+n'!$Q45="A",'3a+c+n'!D45,0),0)</f>
        <v>kg</v>
      </c>
      <c r="E45" s="156"/>
      <c r="F45" s="81"/>
      <c r="G45" s="28">
        <f>IF($C$4="Attiecināmās izmaksas",IF('3a+c+n'!$Q45="A",'3a+c+n'!G45,0),0)</f>
        <v>0</v>
      </c>
      <c r="H45" s="28">
        <f>IF($C$4="Attiecināmās izmaksas",IF('3a+c+n'!$Q45="A",'3a+c+n'!H45,0),0)</f>
        <v>0</v>
      </c>
      <c r="I45" s="28"/>
      <c r="J45" s="28"/>
      <c r="K45" s="156">
        <f>IF($C$4="Attiecināmās izmaksas",IF('3a+c+n'!$Q45="A",'3a+c+n'!K45,0),0)</f>
        <v>0</v>
      </c>
      <c r="L45" s="81">
        <f>IF($C$4="Attiecināmās izmaksas",IF('3a+c+n'!$Q45="A",'3a+c+n'!L45,0),0)</f>
        <v>0</v>
      </c>
      <c r="M45" s="28">
        <f>IF($C$4="Attiecināmās izmaksas",IF('3a+c+n'!$Q45="A",'3a+c+n'!M45,0),0)</f>
        <v>0</v>
      </c>
      <c r="N45" s="28">
        <f>IF($C$4="Attiecināmās izmaksas",IF('3a+c+n'!$Q45="A",'3a+c+n'!N45,0),0)</f>
        <v>0</v>
      </c>
      <c r="O45" s="28">
        <f>IF($C$4="Attiecināmās izmaksas",IF('3a+c+n'!$Q45="A",'3a+c+n'!O45,0),0)</f>
        <v>0</v>
      </c>
      <c r="P45" s="59">
        <f>IF($C$4="Attiecināmās izmaksas",IF('3a+c+n'!$Q45="A",'3a+c+n'!P45,0),0)</f>
        <v>0</v>
      </c>
    </row>
    <row r="46" spans="1:16" ht="33.75">
      <c r="A46" s="64">
        <f>IF(P46=0,0,IF(COUNTBLANK(P46)=1,0,COUNTA($P$14:P46)))</f>
        <v>0</v>
      </c>
      <c r="B46" s="28" t="str">
        <f>IF($C$4="Attiecināmās izmaksas",IF('3a+c+n'!$Q46="A",'3a+c+n'!B46,0),0)</f>
        <v>13-00000</v>
      </c>
      <c r="C46" s="28" t="str">
        <f>IF($C$4="Attiecināmās izmaksas",IF('3a+c+n'!$Q46="A",'3a+c+n'!C46,0),0)</f>
        <v>Siltumizolācijas materiāla Paroc Linio 15 vai ekvivalenta montāža - λ&lt;=0,037 W/(mK), b=30-100 mm, siltinājuma platums 100mm</v>
      </c>
      <c r="D46" s="28" t="str">
        <f>IF($C$4="Attiecināmās izmaksas",IF('3a+c+n'!$Q46="A",'3a+c+n'!D46,0),0)</f>
        <v>m2</v>
      </c>
      <c r="E46" s="156"/>
      <c r="F46" s="81"/>
      <c r="G46" s="28">
        <f>IF($C$4="Attiecināmās izmaksas",IF('3a+c+n'!$Q46="A",'3a+c+n'!G46,0),0)</f>
        <v>0</v>
      </c>
      <c r="H46" s="28">
        <f>IF($C$4="Attiecināmās izmaksas",IF('3a+c+n'!$Q46="A",'3a+c+n'!H46,0),0)</f>
        <v>0</v>
      </c>
      <c r="I46" s="28"/>
      <c r="J46" s="28"/>
      <c r="K46" s="156">
        <f>IF($C$4="Attiecināmās izmaksas",IF('3a+c+n'!$Q46="A",'3a+c+n'!K46,0),0)</f>
        <v>0</v>
      </c>
      <c r="L46" s="81">
        <f>IF($C$4="Attiecināmās izmaksas",IF('3a+c+n'!$Q46="A",'3a+c+n'!L46,0),0)</f>
        <v>0</v>
      </c>
      <c r="M46" s="28">
        <f>IF($C$4="Attiecināmās izmaksas",IF('3a+c+n'!$Q46="A",'3a+c+n'!M46,0),0)</f>
        <v>0</v>
      </c>
      <c r="N46" s="28">
        <f>IF($C$4="Attiecināmās izmaksas",IF('3a+c+n'!$Q46="A",'3a+c+n'!N46,0),0)</f>
        <v>0</v>
      </c>
      <c r="O46" s="28">
        <f>IF($C$4="Attiecināmās izmaksas",IF('3a+c+n'!$Q46="A",'3a+c+n'!O46,0),0)</f>
        <v>0</v>
      </c>
      <c r="P46" s="59">
        <f>IF($C$4="Attiecināmās izmaksas",IF('3a+c+n'!$Q46="A",'3a+c+n'!P46,0),0)</f>
        <v>0</v>
      </c>
    </row>
    <row r="47" spans="1:16" ht="22.5">
      <c r="A47" s="64">
        <f>IF(P47=0,0,IF(COUNTBLANK(P47)=1,0,COUNTA($P$14:P47)))</f>
        <v>0</v>
      </c>
      <c r="B47" s="28" t="str">
        <f>IF($C$4="Attiecināmās izmaksas",IF('3a+c+n'!$Q47="A",'3a+c+n'!B47,0),0)</f>
        <v>13-00000</v>
      </c>
      <c r="C47" s="28" t="str">
        <f>IF($C$4="Attiecināmās izmaksas",IF('3a+c+n'!$Q47="A",'3a+c+n'!C47,0),0)</f>
        <v>Armējošā slāņa iestrāde ar javas kārtu BAUMIT ProContact vai ekvivalentu - 1 kārtā</v>
      </c>
      <c r="D47" s="28" t="str">
        <f>IF($C$4="Attiecināmās izmaksas",IF('3a+c+n'!$Q47="A",'3a+c+n'!D47,0),0)</f>
        <v>kg</v>
      </c>
      <c r="E47" s="156"/>
      <c r="F47" s="81"/>
      <c r="G47" s="28">
        <f>IF($C$4="Attiecināmās izmaksas",IF('3a+c+n'!$Q47="A",'3a+c+n'!G47,0),0)</f>
        <v>0</v>
      </c>
      <c r="H47" s="28">
        <f>IF($C$4="Attiecināmās izmaksas",IF('3a+c+n'!$Q47="A",'3a+c+n'!H47,0),0)</f>
        <v>0</v>
      </c>
      <c r="I47" s="28"/>
      <c r="J47" s="28"/>
      <c r="K47" s="156">
        <f>IF($C$4="Attiecināmās izmaksas",IF('3a+c+n'!$Q47="A",'3a+c+n'!K47,0),0)</f>
        <v>0</v>
      </c>
      <c r="L47" s="81">
        <f>IF($C$4="Attiecināmās izmaksas",IF('3a+c+n'!$Q47="A",'3a+c+n'!L47,0),0)</f>
        <v>0</v>
      </c>
      <c r="M47" s="28">
        <f>IF($C$4="Attiecināmās izmaksas",IF('3a+c+n'!$Q47="A",'3a+c+n'!M47,0),0)</f>
        <v>0</v>
      </c>
      <c r="N47" s="28">
        <f>IF($C$4="Attiecināmās izmaksas",IF('3a+c+n'!$Q47="A",'3a+c+n'!N47,0),0)</f>
        <v>0</v>
      </c>
      <c r="O47" s="28">
        <f>IF($C$4="Attiecināmās izmaksas",IF('3a+c+n'!$Q47="A",'3a+c+n'!O47,0),0)</f>
        <v>0</v>
      </c>
      <c r="P47" s="59">
        <f>IF($C$4="Attiecināmās izmaksas",IF('3a+c+n'!$Q47="A",'3a+c+n'!P47,0),0)</f>
        <v>0</v>
      </c>
    </row>
    <row r="48" spans="1:16" ht="33.75">
      <c r="A48" s="64">
        <f>IF(P48=0,0,IF(COUNTBLANK(P48)=1,0,COUNTA($P$14:P48)))</f>
        <v>0</v>
      </c>
      <c r="B48" s="28" t="str">
        <f>IF($C$4="Attiecināmās izmaksas",IF('3a+c+n'!$Q48="A",'3a+c+n'!B48,0),0)</f>
        <v>13-00000</v>
      </c>
      <c r="C48" s="28" t="str">
        <f>IF($C$4="Attiecināmās izmaksas",IF('3a+c+n'!$Q48="A",'3a+c+n'!C48,0),0)</f>
        <v>Baumit StarTex vai ekvivalents stiklušķiedras siets 160 g/m²  - 1 kārtā + papildus armējošā sieta iestrāde stūros</v>
      </c>
      <c r="D48" s="28" t="str">
        <f>IF($C$4="Attiecināmās izmaksas",IF('3a+c+n'!$Q48="A",'3a+c+n'!D48,0),0)</f>
        <v>m2</v>
      </c>
      <c r="E48" s="156"/>
      <c r="F48" s="81"/>
      <c r="G48" s="28">
        <f>IF($C$4="Attiecināmās izmaksas",IF('3a+c+n'!$Q48="A",'3a+c+n'!G48,0),0)</f>
        <v>0</v>
      </c>
      <c r="H48" s="28">
        <f>IF($C$4="Attiecināmās izmaksas",IF('3a+c+n'!$Q48="A",'3a+c+n'!H48,0),0)</f>
        <v>0</v>
      </c>
      <c r="I48" s="28"/>
      <c r="J48" s="28"/>
      <c r="K48" s="156">
        <f>IF($C$4="Attiecināmās izmaksas",IF('3a+c+n'!$Q48="A",'3a+c+n'!K48,0),0)</f>
        <v>0</v>
      </c>
      <c r="L48" s="81">
        <f>IF($C$4="Attiecināmās izmaksas",IF('3a+c+n'!$Q48="A",'3a+c+n'!L48,0),0)</f>
        <v>0</v>
      </c>
      <c r="M48" s="28">
        <f>IF($C$4="Attiecināmās izmaksas",IF('3a+c+n'!$Q48="A",'3a+c+n'!M48,0),0)</f>
        <v>0</v>
      </c>
      <c r="N48" s="28">
        <f>IF($C$4="Attiecināmās izmaksas",IF('3a+c+n'!$Q48="A",'3a+c+n'!N48,0),0)</f>
        <v>0</v>
      </c>
      <c r="O48" s="28">
        <f>IF($C$4="Attiecināmās izmaksas",IF('3a+c+n'!$Q48="A",'3a+c+n'!O48,0),0)</f>
        <v>0</v>
      </c>
      <c r="P48" s="59">
        <f>IF($C$4="Attiecināmās izmaksas",IF('3a+c+n'!$Q48="A",'3a+c+n'!P48,0),0)</f>
        <v>0</v>
      </c>
    </row>
    <row r="49" spans="1:16" ht="22.5">
      <c r="A49" s="64">
        <f>IF(P49=0,0,IF(COUNTBLANK(P49)=1,0,COUNTA($P$14:P49)))</f>
        <v>0</v>
      </c>
      <c r="B49" s="28" t="str">
        <f>IF($C$4="Attiecināmās izmaksas",IF('3a+c+n'!$Q49="A",'3a+c+n'!B49,0),0)</f>
        <v>13-00000</v>
      </c>
      <c r="C49" s="28" t="str">
        <f>IF($C$4="Attiecināmās izmaksas",IF('3a+c+n'!$Q49="A",'3a+c+n'!C49,0),0)</f>
        <v>Armētā slāņa apstrāde ar zemapmetuma grunti Baumit UniPrimer vai ekvivalentu</v>
      </c>
      <c r="D49" s="28" t="str">
        <f>IF($C$4="Attiecināmās izmaksas",IF('3a+c+n'!$Q49="A",'3a+c+n'!D49,0),0)</f>
        <v>kg</v>
      </c>
      <c r="E49" s="156"/>
      <c r="F49" s="81"/>
      <c r="G49" s="28">
        <f>IF($C$4="Attiecināmās izmaksas",IF('3a+c+n'!$Q49="A",'3a+c+n'!G49,0),0)</f>
        <v>0</v>
      </c>
      <c r="H49" s="28">
        <f>IF($C$4="Attiecināmās izmaksas",IF('3a+c+n'!$Q49="A",'3a+c+n'!H49,0),0)</f>
        <v>0</v>
      </c>
      <c r="I49" s="28"/>
      <c r="J49" s="28"/>
      <c r="K49" s="156">
        <f>IF($C$4="Attiecināmās izmaksas",IF('3a+c+n'!$Q49="A",'3a+c+n'!K49,0),0)</f>
        <v>0</v>
      </c>
      <c r="L49" s="81">
        <f>IF($C$4="Attiecināmās izmaksas",IF('3a+c+n'!$Q49="A",'3a+c+n'!L49,0),0)</f>
        <v>0</v>
      </c>
      <c r="M49" s="28">
        <f>IF($C$4="Attiecināmās izmaksas",IF('3a+c+n'!$Q49="A",'3a+c+n'!M49,0),0)</f>
        <v>0</v>
      </c>
      <c r="N49" s="28">
        <f>IF($C$4="Attiecināmās izmaksas",IF('3a+c+n'!$Q49="A",'3a+c+n'!N49,0),0)</f>
        <v>0</v>
      </c>
      <c r="O49" s="28">
        <f>IF($C$4="Attiecināmās izmaksas",IF('3a+c+n'!$Q49="A",'3a+c+n'!O49,0),0)</f>
        <v>0</v>
      </c>
      <c r="P49" s="59">
        <f>IF($C$4="Attiecināmās izmaksas",IF('3a+c+n'!$Q49="A",'3a+c+n'!P49,0),0)</f>
        <v>0</v>
      </c>
    </row>
    <row r="50" spans="1:16" ht="33.75">
      <c r="A50" s="64">
        <f>IF(P50=0,0,IF(COUNTBLANK(P50)=1,0,COUNTA($P$14:P50)))</f>
        <v>0</v>
      </c>
      <c r="B50" s="28" t="str">
        <f>IF($C$4="Attiecināmās izmaksas",IF('3a+c+n'!$Q50="A",'3a+c+n'!B50,0),0)</f>
        <v>13-00000</v>
      </c>
      <c r="C50" s="28" t="str">
        <f>IF($C$4="Attiecināmās izmaksas",IF('3a+c+n'!$Q50="A",'3a+c+n'!C50,0),0)</f>
        <v>Gatavā tonētā silikona apmetuma Baumit SilikonColor vai ekvivalenta iestrāde. Maksimālais grauda izmērs 2 mm. Tonis atbilstoši krāsu pasei.</v>
      </c>
      <c r="D50" s="28" t="str">
        <f>IF($C$4="Attiecināmās izmaksas",IF('3a+c+n'!$Q50="A",'3a+c+n'!D50,0),0)</f>
        <v>m2</v>
      </c>
      <c r="E50" s="156"/>
      <c r="F50" s="81"/>
      <c r="G50" s="28">
        <f>IF($C$4="Attiecināmās izmaksas",IF('3a+c+n'!$Q50="A",'3a+c+n'!G50,0),0)</f>
        <v>0</v>
      </c>
      <c r="H50" s="28">
        <f>IF($C$4="Attiecināmās izmaksas",IF('3a+c+n'!$Q50="A",'3a+c+n'!H50,0),0)</f>
        <v>0</v>
      </c>
      <c r="I50" s="28"/>
      <c r="J50" s="28"/>
      <c r="K50" s="156">
        <f>IF($C$4="Attiecināmās izmaksas",IF('3a+c+n'!$Q50="A",'3a+c+n'!K50,0),0)</f>
        <v>0</v>
      </c>
      <c r="L50" s="81">
        <f>IF($C$4="Attiecināmās izmaksas",IF('3a+c+n'!$Q50="A",'3a+c+n'!L50,0),0)</f>
        <v>0</v>
      </c>
      <c r="M50" s="28">
        <f>IF($C$4="Attiecināmās izmaksas",IF('3a+c+n'!$Q50="A",'3a+c+n'!M50,0),0)</f>
        <v>0</v>
      </c>
      <c r="N50" s="28">
        <f>IF($C$4="Attiecināmās izmaksas",IF('3a+c+n'!$Q50="A",'3a+c+n'!N50,0),0)</f>
        <v>0</v>
      </c>
      <c r="O50" s="28">
        <f>IF($C$4="Attiecināmās izmaksas",IF('3a+c+n'!$Q50="A",'3a+c+n'!O50,0),0)</f>
        <v>0</v>
      </c>
      <c r="P50" s="59">
        <f>IF($C$4="Attiecināmās izmaksas",IF('3a+c+n'!$Q50="A",'3a+c+n'!P50,0),0)</f>
        <v>0</v>
      </c>
    </row>
    <row r="51" spans="1:16" ht="22.5">
      <c r="A51" s="64">
        <f>IF(P51=0,0,IF(COUNTBLANK(P51)=1,0,COUNTA($P$14:P51)))</f>
        <v>0</v>
      </c>
      <c r="B51" s="28" t="str">
        <f>IF($C$4="Attiecināmās izmaksas",IF('3a+c+n'!$Q51="A",'3a+c+n'!B51,0),0)</f>
        <v>13-00000</v>
      </c>
      <c r="C51" s="28" t="str">
        <f>IF($C$4="Attiecināmās izmaksas",IF('3a+c+n'!$Q51="A",'3a+c+n'!C51,0),0)</f>
        <v>Loga pielaiduma profila Baumit PROFIL 108 vai ekvivalenta iestrāde ailes sānos un augšējā daļā</v>
      </c>
      <c r="D51" s="28" t="str">
        <f>IF($C$4="Attiecināmās izmaksas",IF('3a+c+n'!$Q51="A",'3a+c+n'!D51,0),0)</f>
        <v>tm</v>
      </c>
      <c r="E51" s="156"/>
      <c r="F51" s="81"/>
      <c r="G51" s="28">
        <f>IF($C$4="Attiecināmās izmaksas",IF('3a+c+n'!$Q51="A",'3a+c+n'!G51,0),0)</f>
        <v>0</v>
      </c>
      <c r="H51" s="28">
        <f>IF($C$4="Attiecināmās izmaksas",IF('3a+c+n'!$Q51="A",'3a+c+n'!H51,0),0)</f>
        <v>0</v>
      </c>
      <c r="I51" s="28"/>
      <c r="J51" s="28"/>
      <c r="K51" s="156">
        <f>IF($C$4="Attiecināmās izmaksas",IF('3a+c+n'!$Q51="A",'3a+c+n'!K51,0),0)</f>
        <v>0</v>
      </c>
      <c r="L51" s="81">
        <f>IF($C$4="Attiecināmās izmaksas",IF('3a+c+n'!$Q51="A",'3a+c+n'!L51,0),0)</f>
        <v>0</v>
      </c>
      <c r="M51" s="28">
        <f>IF($C$4="Attiecināmās izmaksas",IF('3a+c+n'!$Q51="A",'3a+c+n'!M51,0),0)</f>
        <v>0</v>
      </c>
      <c r="N51" s="28">
        <f>IF($C$4="Attiecināmās izmaksas",IF('3a+c+n'!$Q51="A",'3a+c+n'!N51,0),0)</f>
        <v>0</v>
      </c>
      <c r="O51" s="28">
        <f>IF($C$4="Attiecināmās izmaksas",IF('3a+c+n'!$Q51="A",'3a+c+n'!O51,0),0)</f>
        <v>0</v>
      </c>
      <c r="P51" s="59">
        <f>IF($C$4="Attiecināmās izmaksas",IF('3a+c+n'!$Q51="A",'3a+c+n'!P51,0),0)</f>
        <v>0</v>
      </c>
    </row>
    <row r="52" spans="1:16" ht="22.5">
      <c r="A52" s="64">
        <f>IF(P52=0,0,IF(COUNTBLANK(P52)=1,0,COUNTA($P$14:P52)))</f>
        <v>0</v>
      </c>
      <c r="B52" s="28" t="str">
        <f>IF($C$4="Attiecināmās izmaksas",IF('3a+c+n'!$Q52="A",'3a+c+n'!B52,0),0)</f>
        <v>13-00000</v>
      </c>
      <c r="C52" s="28" t="str">
        <f>IF($C$4="Attiecināmās izmaksas",IF('3a+c+n'!$Q52="A",'3a+c+n'!C52,0),0)</f>
        <v>Stūra profila ar lāseni Baumit PROFIL 600 vai ekvivalenta iestrāde loga augšējā daļā</v>
      </c>
      <c r="D52" s="28" t="str">
        <f>IF($C$4="Attiecināmās izmaksas",IF('3a+c+n'!$Q52="A",'3a+c+n'!D52,0),0)</f>
        <v>tm</v>
      </c>
      <c r="E52" s="156"/>
      <c r="F52" s="81"/>
      <c r="G52" s="28">
        <f>IF($C$4="Attiecināmās izmaksas",IF('3a+c+n'!$Q52="A",'3a+c+n'!G52,0),0)</f>
        <v>0</v>
      </c>
      <c r="H52" s="28">
        <f>IF($C$4="Attiecināmās izmaksas",IF('3a+c+n'!$Q52="A",'3a+c+n'!H52,0),0)</f>
        <v>0</v>
      </c>
      <c r="I52" s="28"/>
      <c r="J52" s="28"/>
      <c r="K52" s="156">
        <f>IF($C$4="Attiecināmās izmaksas",IF('3a+c+n'!$Q52="A",'3a+c+n'!K52,0),0)</f>
        <v>0</v>
      </c>
      <c r="L52" s="81">
        <f>IF($C$4="Attiecināmās izmaksas",IF('3a+c+n'!$Q52="A",'3a+c+n'!L52,0),0)</f>
        <v>0</v>
      </c>
      <c r="M52" s="28">
        <f>IF($C$4="Attiecināmās izmaksas",IF('3a+c+n'!$Q52="A",'3a+c+n'!M52,0),0)</f>
        <v>0</v>
      </c>
      <c r="N52" s="28">
        <f>IF($C$4="Attiecināmās izmaksas",IF('3a+c+n'!$Q52="A",'3a+c+n'!N52,0),0)</f>
        <v>0</v>
      </c>
      <c r="O52" s="28">
        <f>IF($C$4="Attiecināmās izmaksas",IF('3a+c+n'!$Q52="A",'3a+c+n'!O52,0),0)</f>
        <v>0</v>
      </c>
      <c r="P52" s="59">
        <f>IF($C$4="Attiecināmās izmaksas",IF('3a+c+n'!$Q52="A",'3a+c+n'!P52,0),0)</f>
        <v>0</v>
      </c>
    </row>
    <row r="53" spans="1:16" ht="22.5">
      <c r="A53" s="64">
        <f>IF(P53=0,0,IF(COUNTBLANK(P53)=1,0,COUNTA($P$14:P53)))</f>
        <v>0</v>
      </c>
      <c r="B53" s="28" t="str">
        <f>IF($C$4="Attiecināmās izmaksas",IF('3a+c+n'!$Q53="A",'3a+c+n'!B53,0),0)</f>
        <v>13-00000</v>
      </c>
      <c r="C53" s="28" t="str">
        <f>IF($C$4="Attiecināmās izmaksas",IF('3a+c+n'!$Q53="A",'3a+c+n'!C53,0),0)</f>
        <v>Stūra profila Baumit vai ekvivalenta iestrāde loga sānos</v>
      </c>
      <c r="D53" s="28" t="str">
        <f>IF($C$4="Attiecināmās izmaksas",IF('3a+c+n'!$Q53="A",'3a+c+n'!D53,0),0)</f>
        <v>tm</v>
      </c>
      <c r="E53" s="156"/>
      <c r="F53" s="81"/>
      <c r="G53" s="28">
        <f>IF($C$4="Attiecināmās izmaksas",IF('3a+c+n'!$Q53="A",'3a+c+n'!G53,0),0)</f>
        <v>0</v>
      </c>
      <c r="H53" s="28">
        <f>IF($C$4="Attiecināmās izmaksas",IF('3a+c+n'!$Q53="A",'3a+c+n'!H53,0),0)</f>
        <v>0</v>
      </c>
      <c r="I53" s="28"/>
      <c r="J53" s="28"/>
      <c r="K53" s="156">
        <f>IF($C$4="Attiecināmās izmaksas",IF('3a+c+n'!$Q53="A",'3a+c+n'!K53,0),0)</f>
        <v>0</v>
      </c>
      <c r="L53" s="81">
        <f>IF($C$4="Attiecināmās izmaksas",IF('3a+c+n'!$Q53="A",'3a+c+n'!L53,0),0)</f>
        <v>0</v>
      </c>
      <c r="M53" s="28">
        <f>IF($C$4="Attiecināmās izmaksas",IF('3a+c+n'!$Q53="A",'3a+c+n'!M53,0),0)</f>
        <v>0</v>
      </c>
      <c r="N53" s="28">
        <f>IF($C$4="Attiecināmās izmaksas",IF('3a+c+n'!$Q53="A",'3a+c+n'!N53,0),0)</f>
        <v>0</v>
      </c>
      <c r="O53" s="28">
        <f>IF($C$4="Attiecināmās izmaksas",IF('3a+c+n'!$Q53="A",'3a+c+n'!O53,0),0)</f>
        <v>0</v>
      </c>
      <c r="P53" s="59">
        <f>IF($C$4="Attiecināmās izmaksas",IF('3a+c+n'!$Q53="A",'3a+c+n'!P53,0),0)</f>
        <v>0</v>
      </c>
    </row>
    <row r="54" spans="1:16" ht="22.5">
      <c r="A54" s="64">
        <f>IF(P54=0,0,IF(COUNTBLANK(P54)=1,0,COUNTA($P$14:P54)))</f>
        <v>0</v>
      </c>
      <c r="B54" s="28" t="str">
        <f>IF($C$4="Attiecināmās izmaksas",IF('3a+c+n'!$Q54="A",'3a+c+n'!B54,0),0)</f>
        <v>13-00000</v>
      </c>
      <c r="C54" s="28" t="str">
        <f>IF($C$4="Attiecināmās izmaksas",IF('3a+c+n'!$Q54="A",'3a+c+n'!C54,0),0)</f>
        <v>Ārējās palodzes - karsti cinkotas tērauda loksnes, b=0.5 mm ar PURAL pārklājums montāža (b~300)</v>
      </c>
      <c r="D54" s="28" t="str">
        <f>IF($C$4="Attiecināmās izmaksas",IF('3a+c+n'!$Q54="A",'3a+c+n'!D54,0),0)</f>
        <v>tm</v>
      </c>
      <c r="E54" s="156"/>
      <c r="F54" s="81"/>
      <c r="G54" s="28">
        <f>IF($C$4="Attiecināmās izmaksas",IF('3a+c+n'!$Q54="A",'3a+c+n'!G54,0),0)</f>
        <v>0</v>
      </c>
      <c r="H54" s="28">
        <f>IF($C$4="Attiecināmās izmaksas",IF('3a+c+n'!$Q54="A",'3a+c+n'!H54,0),0)</f>
        <v>0</v>
      </c>
      <c r="I54" s="28"/>
      <c r="J54" s="28"/>
      <c r="K54" s="156">
        <f>IF($C$4="Attiecināmās izmaksas",IF('3a+c+n'!$Q54="A",'3a+c+n'!K54,0),0)</f>
        <v>0</v>
      </c>
      <c r="L54" s="81">
        <f>IF($C$4="Attiecināmās izmaksas",IF('3a+c+n'!$Q54="A",'3a+c+n'!L54,0),0)</f>
        <v>0</v>
      </c>
      <c r="M54" s="28">
        <f>IF($C$4="Attiecināmās izmaksas",IF('3a+c+n'!$Q54="A",'3a+c+n'!M54,0),0)</f>
        <v>0</v>
      </c>
      <c r="N54" s="28">
        <f>IF($C$4="Attiecināmās izmaksas",IF('3a+c+n'!$Q54="A",'3a+c+n'!N54,0),0)</f>
        <v>0</v>
      </c>
      <c r="O54" s="28">
        <f>IF($C$4="Attiecināmās izmaksas",IF('3a+c+n'!$Q54="A",'3a+c+n'!O54,0),0)</f>
        <v>0</v>
      </c>
      <c r="P54" s="59">
        <f>IF($C$4="Attiecināmās izmaksas",IF('3a+c+n'!$Q54="A",'3a+c+n'!P54,0),0)</f>
        <v>0</v>
      </c>
    </row>
    <row r="55" spans="1:16" ht="22.5">
      <c r="A55" s="64">
        <f>IF(P55=0,0,IF(COUNTBLANK(P55)=1,0,COUNTA($P$14:P55)))</f>
        <v>0</v>
      </c>
      <c r="B55" s="28" t="str">
        <f>IF($C$4="Attiecināmās izmaksas",IF('3a+c+n'!$Q55="A",'3a+c+n'!B55,0),0)</f>
        <v>13-00000</v>
      </c>
      <c r="C55" s="28" t="str">
        <f>IF($C$4="Attiecināmās izmaksas",IF('3a+c+n'!$Q55="A",'3a+c+n'!C55,0),0)</f>
        <v>Palodzes profila ALB - EW - US vai ekvivalenta iestrāde</v>
      </c>
      <c r="D55" s="28" t="str">
        <f>IF($C$4="Attiecināmās izmaksas",IF('3a+c+n'!$Q55="A",'3a+c+n'!D55,0),0)</f>
        <v>tm</v>
      </c>
      <c r="E55" s="156"/>
      <c r="F55" s="81"/>
      <c r="G55" s="28">
        <f>IF($C$4="Attiecināmās izmaksas",IF('3a+c+n'!$Q55="A",'3a+c+n'!G55,0),0)</f>
        <v>0</v>
      </c>
      <c r="H55" s="28">
        <f>IF($C$4="Attiecināmās izmaksas",IF('3a+c+n'!$Q55="A",'3a+c+n'!H55,0),0)</f>
        <v>0</v>
      </c>
      <c r="I55" s="28"/>
      <c r="J55" s="28"/>
      <c r="K55" s="156">
        <f>IF($C$4="Attiecināmās izmaksas",IF('3a+c+n'!$Q55="A",'3a+c+n'!K55,0),0)</f>
        <v>0</v>
      </c>
      <c r="L55" s="81">
        <f>IF($C$4="Attiecināmās izmaksas",IF('3a+c+n'!$Q55="A",'3a+c+n'!L55,0),0)</f>
        <v>0</v>
      </c>
      <c r="M55" s="28">
        <f>IF($C$4="Attiecināmās izmaksas",IF('3a+c+n'!$Q55="A",'3a+c+n'!M55,0),0)</f>
        <v>0</v>
      </c>
      <c r="N55" s="28">
        <f>IF($C$4="Attiecināmās izmaksas",IF('3a+c+n'!$Q55="A",'3a+c+n'!N55,0),0)</f>
        <v>0</v>
      </c>
      <c r="O55" s="28">
        <f>IF($C$4="Attiecināmās izmaksas",IF('3a+c+n'!$Q55="A",'3a+c+n'!O55,0),0)</f>
        <v>0</v>
      </c>
      <c r="P55" s="59">
        <f>IF($C$4="Attiecināmās izmaksas",IF('3a+c+n'!$Q55="A",'3a+c+n'!P55,0),0)</f>
        <v>0</v>
      </c>
    </row>
    <row r="56" spans="1:16" ht="22.5">
      <c r="A56" s="64">
        <f>IF(P56=0,0,IF(COUNTBLANK(P56)=1,0,COUNTA($P$14:P56)))</f>
        <v>0</v>
      </c>
      <c r="B56" s="28" t="str">
        <f>IF($C$4="Attiecināmās izmaksas",IF('3a+c+n'!$Q56="A",'3a+c+n'!B56,0),0)</f>
        <v>13-00000</v>
      </c>
      <c r="C56" s="28" t="str">
        <f>IF($C$4="Attiecināmās izmaksas",IF('3a+c+n'!$Q56="A",'3a+c+n'!C56,0),0)</f>
        <v>Ārējās palodzes sānu daļās pieslēguma profila ALB-EW-CS vai ekvivalenta iestrāde abās pusēs</v>
      </c>
      <c r="D56" s="28" t="str">
        <f>IF($C$4="Attiecināmās izmaksas",IF('3a+c+n'!$Q56="A",'3a+c+n'!D56,0),0)</f>
        <v>kompl</v>
      </c>
      <c r="E56" s="156"/>
      <c r="F56" s="81"/>
      <c r="G56" s="28">
        <f>IF($C$4="Attiecināmās izmaksas",IF('3a+c+n'!$Q56="A",'3a+c+n'!G56,0),0)</f>
        <v>0</v>
      </c>
      <c r="H56" s="28">
        <f>IF($C$4="Attiecināmās izmaksas",IF('3a+c+n'!$Q56="A",'3a+c+n'!H56,0),0)</f>
        <v>0</v>
      </c>
      <c r="I56" s="28"/>
      <c r="J56" s="28"/>
      <c r="K56" s="156">
        <f>IF($C$4="Attiecināmās izmaksas",IF('3a+c+n'!$Q56="A",'3a+c+n'!K56,0),0)</f>
        <v>0</v>
      </c>
      <c r="L56" s="81">
        <f>IF($C$4="Attiecināmās izmaksas",IF('3a+c+n'!$Q56="A",'3a+c+n'!L56,0),0)</f>
        <v>0</v>
      </c>
      <c r="M56" s="28">
        <f>IF($C$4="Attiecināmās izmaksas",IF('3a+c+n'!$Q56="A",'3a+c+n'!M56,0),0)</f>
        <v>0</v>
      </c>
      <c r="N56" s="28">
        <f>IF($C$4="Attiecināmās izmaksas",IF('3a+c+n'!$Q56="A",'3a+c+n'!N56,0),0)</f>
        <v>0</v>
      </c>
      <c r="O56" s="28">
        <f>IF($C$4="Attiecināmās izmaksas",IF('3a+c+n'!$Q56="A",'3a+c+n'!O56,0),0)</f>
        <v>0</v>
      </c>
      <c r="P56" s="59">
        <f>IF($C$4="Attiecināmās izmaksas",IF('3a+c+n'!$Q56="A",'3a+c+n'!P56,0),0)</f>
        <v>0</v>
      </c>
    </row>
    <row r="57" spans="1:16">
      <c r="A57" s="64">
        <f>IF(P57=0,0,IF(COUNTBLANK(P57)=1,0,COUNTA($P$14:P57)))</f>
        <v>0</v>
      </c>
      <c r="B57" s="28">
        <f>IF($C$4="Attiecināmās izmaksas",IF('3a+c+n'!$Q57="A",'3a+c+n'!B57,0),0)</f>
        <v>0</v>
      </c>
      <c r="C57" s="28">
        <f>IF($C$4="Attiecināmās izmaksas",IF('3a+c+n'!$Q57="A",'3a+c+n'!C57,0),0)</f>
        <v>0</v>
      </c>
      <c r="D57" s="28">
        <f>IF($C$4="Attiecināmās izmaksas",IF('3a+c+n'!$Q57="A",'3a+c+n'!D57,0),0)</f>
        <v>0</v>
      </c>
      <c r="E57" s="156"/>
      <c r="F57" s="81"/>
      <c r="G57" s="28">
        <f>IF($C$4="Attiecināmās izmaksas",IF('3a+c+n'!$Q57="A",'3a+c+n'!G57,0),0)</f>
        <v>0</v>
      </c>
      <c r="H57" s="28">
        <f>IF($C$4="Attiecināmās izmaksas",IF('3a+c+n'!$Q57="A",'3a+c+n'!H57,0),0)</f>
        <v>0</v>
      </c>
      <c r="I57" s="28"/>
      <c r="J57" s="28"/>
      <c r="K57" s="156">
        <f>IF($C$4="Attiecināmās izmaksas",IF('3a+c+n'!$Q57="A",'3a+c+n'!K57,0),0)</f>
        <v>0</v>
      </c>
      <c r="L57" s="81">
        <f>IF($C$4="Attiecināmās izmaksas",IF('3a+c+n'!$Q57="A",'3a+c+n'!L57,0),0)</f>
        <v>0</v>
      </c>
      <c r="M57" s="28">
        <f>IF($C$4="Attiecināmās izmaksas",IF('3a+c+n'!$Q57="A",'3a+c+n'!M57,0),0)</f>
        <v>0</v>
      </c>
      <c r="N57" s="28">
        <f>IF($C$4="Attiecināmās izmaksas",IF('3a+c+n'!$Q57="A",'3a+c+n'!N57,0),0)</f>
        <v>0</v>
      </c>
      <c r="O57" s="28">
        <f>IF($C$4="Attiecināmās izmaksas",IF('3a+c+n'!$Q57="A",'3a+c+n'!O57,0),0)</f>
        <v>0</v>
      </c>
      <c r="P57" s="59">
        <f>IF($C$4="Attiecināmās izmaksas",IF('3a+c+n'!$Q57="A",'3a+c+n'!P57,0),0)</f>
        <v>0</v>
      </c>
    </row>
    <row r="58" spans="1:16" ht="22.5">
      <c r="A58" s="64">
        <f>IF(P58=0,0,IF(COUNTBLANK(P58)=1,0,COUNTA($P$14:P58)))</f>
        <v>0</v>
      </c>
      <c r="B58" s="28" t="str">
        <f>IF($C$4="Attiecināmās izmaksas",IF('3a+c+n'!$Q58="A",'3a+c+n'!B58,0),0)</f>
        <v>13-00000</v>
      </c>
      <c r="C58" s="28" t="str">
        <f>IF($C$4="Attiecināmās izmaksas",IF('3a+c+n'!$Q58="A",'3a+c+n'!C58,0),0)</f>
        <v xml:space="preserve">Siltumizolācijas materiālu stiprināšana ar līmjavu BAUMIT ProContact  vai ekvivalentu. </v>
      </c>
      <c r="D58" s="28" t="str">
        <f>IF($C$4="Attiecināmās izmaksas",IF('3a+c+n'!$Q58="A",'3a+c+n'!D58,0),0)</f>
        <v>kg</v>
      </c>
      <c r="E58" s="156"/>
      <c r="F58" s="81"/>
      <c r="G58" s="28">
        <f>IF($C$4="Attiecināmās izmaksas",IF('3a+c+n'!$Q58="A",'3a+c+n'!G58,0),0)</f>
        <v>0</v>
      </c>
      <c r="H58" s="28">
        <f>IF($C$4="Attiecināmās izmaksas",IF('3a+c+n'!$Q58="A",'3a+c+n'!H58,0),0)</f>
        <v>0</v>
      </c>
      <c r="I58" s="28"/>
      <c r="J58" s="28"/>
      <c r="K58" s="156">
        <f>IF($C$4="Attiecināmās izmaksas",IF('3a+c+n'!$Q58="A",'3a+c+n'!K58,0),0)</f>
        <v>0</v>
      </c>
      <c r="L58" s="81">
        <f>IF($C$4="Attiecināmās izmaksas",IF('3a+c+n'!$Q58="A",'3a+c+n'!L58,0),0)</f>
        <v>0</v>
      </c>
      <c r="M58" s="28">
        <f>IF($C$4="Attiecināmās izmaksas",IF('3a+c+n'!$Q58="A",'3a+c+n'!M58,0),0)</f>
        <v>0</v>
      </c>
      <c r="N58" s="28">
        <f>IF($C$4="Attiecināmās izmaksas",IF('3a+c+n'!$Q58="A",'3a+c+n'!N58,0),0)</f>
        <v>0</v>
      </c>
      <c r="O58" s="28">
        <f>IF($C$4="Attiecināmās izmaksas",IF('3a+c+n'!$Q58="A",'3a+c+n'!O58,0),0)</f>
        <v>0</v>
      </c>
      <c r="P58" s="59">
        <f>IF($C$4="Attiecināmās izmaksas",IF('3a+c+n'!$Q58="A",'3a+c+n'!P58,0),0)</f>
        <v>0</v>
      </c>
    </row>
    <row r="59" spans="1:16" ht="33.75">
      <c r="A59" s="64">
        <f>IF(P59=0,0,IF(COUNTBLANK(P59)=1,0,COUNTA($P$14:P59)))</f>
        <v>0</v>
      </c>
      <c r="B59" s="28" t="str">
        <f>IF($C$4="Attiecināmās izmaksas",IF('3a+c+n'!$Q59="A",'3a+c+n'!B59,0),0)</f>
        <v>13-00000</v>
      </c>
      <c r="C59" s="28" t="str">
        <f>IF($C$4="Attiecināmās izmaksas",IF('3a+c+n'!$Q59="A",'3a+c+n'!C59,0),0)</f>
        <v>Siltumizolācijas materiāla Paroc Linio 15 vai ekvivalenta montāža - λ&lt;=0,037 W/(mK), b=20-50 mm, platums 100mm</v>
      </c>
      <c r="D59" s="28" t="str">
        <f>IF($C$4="Attiecināmās izmaksas",IF('3a+c+n'!$Q59="A",'3a+c+n'!D59,0),0)</f>
        <v>m2</v>
      </c>
      <c r="E59" s="156"/>
      <c r="F59" s="81"/>
      <c r="G59" s="28">
        <f>IF($C$4="Attiecināmās izmaksas",IF('3a+c+n'!$Q59="A",'3a+c+n'!G59,0),0)</f>
        <v>0</v>
      </c>
      <c r="H59" s="28">
        <f>IF($C$4="Attiecināmās izmaksas",IF('3a+c+n'!$Q59="A",'3a+c+n'!H59,0),0)</f>
        <v>0</v>
      </c>
      <c r="I59" s="28"/>
      <c r="J59" s="28"/>
      <c r="K59" s="156">
        <f>IF($C$4="Attiecināmās izmaksas",IF('3a+c+n'!$Q59="A",'3a+c+n'!K59,0),0)</f>
        <v>0</v>
      </c>
      <c r="L59" s="81">
        <f>IF($C$4="Attiecināmās izmaksas",IF('3a+c+n'!$Q59="A",'3a+c+n'!L59,0),0)</f>
        <v>0</v>
      </c>
      <c r="M59" s="28">
        <f>IF($C$4="Attiecināmās izmaksas",IF('3a+c+n'!$Q59="A",'3a+c+n'!M59,0),0)</f>
        <v>0</v>
      </c>
      <c r="N59" s="28">
        <f>IF($C$4="Attiecināmās izmaksas",IF('3a+c+n'!$Q59="A",'3a+c+n'!N59,0),0)</f>
        <v>0</v>
      </c>
      <c r="O59" s="28">
        <f>IF($C$4="Attiecināmās izmaksas",IF('3a+c+n'!$Q59="A",'3a+c+n'!O59,0),0)</f>
        <v>0</v>
      </c>
      <c r="P59" s="59">
        <f>IF($C$4="Attiecināmās izmaksas",IF('3a+c+n'!$Q59="A",'3a+c+n'!P59,0),0)</f>
        <v>0</v>
      </c>
    </row>
    <row r="60" spans="1:16" ht="22.5">
      <c r="A60" s="64">
        <f>IF(P60=0,0,IF(COUNTBLANK(P60)=1,0,COUNTA($P$14:P60)))</f>
        <v>0</v>
      </c>
      <c r="B60" s="28" t="str">
        <f>IF($C$4="Attiecināmās izmaksas",IF('3a+c+n'!$Q60="A",'3a+c+n'!B60,0),0)</f>
        <v>13-00000</v>
      </c>
      <c r="C60" s="28" t="str">
        <f>IF($C$4="Attiecināmās izmaksas",IF('3a+c+n'!$Q60="A",'3a+c+n'!C60,0),0)</f>
        <v>Armējošā slāņa iestrāde ar javas kārtu BAUMIT ProContact vai ekvivalentu - 1 kārtā</v>
      </c>
      <c r="D60" s="28" t="str">
        <f>IF($C$4="Attiecināmās izmaksas",IF('3a+c+n'!$Q60="A",'3a+c+n'!D60,0),0)</f>
        <v>kg</v>
      </c>
      <c r="E60" s="156"/>
      <c r="F60" s="81"/>
      <c r="G60" s="28">
        <f>IF($C$4="Attiecināmās izmaksas",IF('3a+c+n'!$Q60="A",'3a+c+n'!G60,0),0)</f>
        <v>0</v>
      </c>
      <c r="H60" s="28">
        <f>IF($C$4="Attiecināmās izmaksas",IF('3a+c+n'!$Q60="A",'3a+c+n'!H60,0),0)</f>
        <v>0</v>
      </c>
      <c r="I60" s="28"/>
      <c r="J60" s="28"/>
      <c r="K60" s="156">
        <f>IF($C$4="Attiecināmās izmaksas",IF('3a+c+n'!$Q60="A",'3a+c+n'!K60,0),0)</f>
        <v>0</v>
      </c>
      <c r="L60" s="81">
        <f>IF($C$4="Attiecināmās izmaksas",IF('3a+c+n'!$Q60="A",'3a+c+n'!L60,0),0)</f>
        <v>0</v>
      </c>
      <c r="M60" s="28">
        <f>IF($C$4="Attiecināmās izmaksas",IF('3a+c+n'!$Q60="A",'3a+c+n'!M60,0),0)</f>
        <v>0</v>
      </c>
      <c r="N60" s="28">
        <f>IF($C$4="Attiecināmās izmaksas",IF('3a+c+n'!$Q60="A",'3a+c+n'!N60,0),0)</f>
        <v>0</v>
      </c>
      <c r="O60" s="28">
        <f>IF($C$4="Attiecināmās izmaksas",IF('3a+c+n'!$Q60="A",'3a+c+n'!O60,0),0)</f>
        <v>0</v>
      </c>
      <c r="P60" s="59">
        <f>IF($C$4="Attiecināmās izmaksas",IF('3a+c+n'!$Q60="A",'3a+c+n'!P60,0),0)</f>
        <v>0</v>
      </c>
    </row>
    <row r="61" spans="1:16" ht="33.75">
      <c r="A61" s="64">
        <f>IF(P61=0,0,IF(COUNTBLANK(P61)=1,0,COUNTA($P$14:P61)))</f>
        <v>0</v>
      </c>
      <c r="B61" s="28" t="str">
        <f>IF($C$4="Attiecināmās izmaksas",IF('3a+c+n'!$Q61="A",'3a+c+n'!B61,0),0)</f>
        <v>13-00000</v>
      </c>
      <c r="C61" s="28" t="str">
        <f>IF($C$4="Attiecināmās izmaksas",IF('3a+c+n'!$Q61="A",'3a+c+n'!C61,0),0)</f>
        <v>Baumit StarTex vai ekvivalents stiklušķiedras siets 160 g/m²  - 1 kārtā + papildus armējošā sieta iestrāde stūros</v>
      </c>
      <c r="D61" s="28" t="str">
        <f>IF($C$4="Attiecināmās izmaksas",IF('3a+c+n'!$Q61="A",'3a+c+n'!D61,0),0)</f>
        <v>m2</v>
      </c>
      <c r="E61" s="156"/>
      <c r="F61" s="81"/>
      <c r="G61" s="28">
        <f>IF($C$4="Attiecināmās izmaksas",IF('3a+c+n'!$Q61="A",'3a+c+n'!G61,0),0)</f>
        <v>0</v>
      </c>
      <c r="H61" s="28">
        <f>IF($C$4="Attiecināmās izmaksas",IF('3a+c+n'!$Q61="A",'3a+c+n'!H61,0),0)</f>
        <v>0</v>
      </c>
      <c r="I61" s="28"/>
      <c r="J61" s="28"/>
      <c r="K61" s="156">
        <f>IF($C$4="Attiecināmās izmaksas",IF('3a+c+n'!$Q61="A",'3a+c+n'!K61,0),0)</f>
        <v>0</v>
      </c>
      <c r="L61" s="81">
        <f>IF($C$4="Attiecināmās izmaksas",IF('3a+c+n'!$Q61="A",'3a+c+n'!L61,0),0)</f>
        <v>0</v>
      </c>
      <c r="M61" s="28">
        <f>IF($C$4="Attiecināmās izmaksas",IF('3a+c+n'!$Q61="A",'3a+c+n'!M61,0),0)</f>
        <v>0</v>
      </c>
      <c r="N61" s="28">
        <f>IF($C$4="Attiecināmās izmaksas",IF('3a+c+n'!$Q61="A",'3a+c+n'!N61,0),0)</f>
        <v>0</v>
      </c>
      <c r="O61" s="28">
        <f>IF($C$4="Attiecināmās izmaksas",IF('3a+c+n'!$Q61="A",'3a+c+n'!O61,0),0)</f>
        <v>0</v>
      </c>
      <c r="P61" s="59">
        <f>IF($C$4="Attiecināmās izmaksas",IF('3a+c+n'!$Q61="A",'3a+c+n'!P61,0),0)</f>
        <v>0</v>
      </c>
    </row>
    <row r="62" spans="1:16" ht="22.5">
      <c r="A62" s="64">
        <f>IF(P62=0,0,IF(COUNTBLANK(P62)=1,0,COUNTA($P$14:P62)))</f>
        <v>0</v>
      </c>
      <c r="B62" s="28" t="str">
        <f>IF($C$4="Attiecināmās izmaksas",IF('3a+c+n'!$Q62="A",'3a+c+n'!B62,0),0)</f>
        <v>13-00000</v>
      </c>
      <c r="C62" s="28" t="str">
        <f>IF($C$4="Attiecināmās izmaksas",IF('3a+c+n'!$Q62="A",'3a+c+n'!C62,0),0)</f>
        <v>Armētā slāņa apstrāde ar zemapmetuma grunti Baumit UniPrimer vai ekvivalentu</v>
      </c>
      <c r="D62" s="28" t="str">
        <f>IF($C$4="Attiecināmās izmaksas",IF('3a+c+n'!$Q62="A",'3a+c+n'!D62,0),0)</f>
        <v>kg</v>
      </c>
      <c r="E62" s="156"/>
      <c r="F62" s="81"/>
      <c r="G62" s="28">
        <f>IF($C$4="Attiecināmās izmaksas",IF('3a+c+n'!$Q62="A",'3a+c+n'!G62,0),0)</f>
        <v>0</v>
      </c>
      <c r="H62" s="28">
        <f>IF($C$4="Attiecināmās izmaksas",IF('3a+c+n'!$Q62="A",'3a+c+n'!H62,0),0)</f>
        <v>0</v>
      </c>
      <c r="I62" s="28"/>
      <c r="J62" s="28"/>
      <c r="K62" s="156">
        <f>IF($C$4="Attiecināmās izmaksas",IF('3a+c+n'!$Q62="A",'3a+c+n'!K62,0),0)</f>
        <v>0</v>
      </c>
      <c r="L62" s="81">
        <f>IF($C$4="Attiecināmās izmaksas",IF('3a+c+n'!$Q62="A",'3a+c+n'!L62,0),0)</f>
        <v>0</v>
      </c>
      <c r="M62" s="28">
        <f>IF($C$4="Attiecināmās izmaksas",IF('3a+c+n'!$Q62="A",'3a+c+n'!M62,0),0)</f>
        <v>0</v>
      </c>
      <c r="N62" s="28">
        <f>IF($C$4="Attiecināmās izmaksas",IF('3a+c+n'!$Q62="A",'3a+c+n'!N62,0),0)</f>
        <v>0</v>
      </c>
      <c r="O62" s="28">
        <f>IF($C$4="Attiecināmās izmaksas",IF('3a+c+n'!$Q62="A",'3a+c+n'!O62,0),0)</f>
        <v>0</v>
      </c>
      <c r="P62" s="59">
        <f>IF($C$4="Attiecināmās izmaksas",IF('3a+c+n'!$Q62="A",'3a+c+n'!P62,0),0)</f>
        <v>0</v>
      </c>
    </row>
    <row r="63" spans="1:16" ht="33.75">
      <c r="A63" s="64">
        <f>IF(P63=0,0,IF(COUNTBLANK(P63)=1,0,COUNTA($P$14:P63)))</f>
        <v>0</v>
      </c>
      <c r="B63" s="28" t="str">
        <f>IF($C$4="Attiecināmās izmaksas",IF('3a+c+n'!$Q63="A",'3a+c+n'!B63,0),0)</f>
        <v>13-00000</v>
      </c>
      <c r="C63" s="28" t="str">
        <f>IF($C$4="Attiecināmās izmaksas",IF('3a+c+n'!$Q63="A",'3a+c+n'!C63,0),0)</f>
        <v xml:space="preserve">Gatavā tonētā silikona apmetuma  Baumit SilikonColor vai ekvivalenta iestrāde. Maksimālais grauda izmērs 2 mm. Tonis pēc krāsu pases. </v>
      </c>
      <c r="D63" s="28" t="str">
        <f>IF($C$4="Attiecināmās izmaksas",IF('3a+c+n'!$Q63="A",'3a+c+n'!D63,0),0)</f>
        <v>m2</v>
      </c>
      <c r="E63" s="156"/>
      <c r="F63" s="81"/>
      <c r="G63" s="28">
        <f>IF($C$4="Attiecināmās izmaksas",IF('3a+c+n'!$Q63="A",'3a+c+n'!G63,0),0)</f>
        <v>0</v>
      </c>
      <c r="H63" s="28">
        <f>IF($C$4="Attiecināmās izmaksas",IF('3a+c+n'!$Q63="A",'3a+c+n'!H63,0),0)</f>
        <v>0</v>
      </c>
      <c r="I63" s="28"/>
      <c r="J63" s="28"/>
      <c r="K63" s="156">
        <f>IF($C$4="Attiecināmās izmaksas",IF('3a+c+n'!$Q63="A",'3a+c+n'!K63,0),0)</f>
        <v>0</v>
      </c>
      <c r="L63" s="81">
        <f>IF($C$4="Attiecināmās izmaksas",IF('3a+c+n'!$Q63="A",'3a+c+n'!L63,0),0)</f>
        <v>0</v>
      </c>
      <c r="M63" s="28">
        <f>IF($C$4="Attiecināmās izmaksas",IF('3a+c+n'!$Q63="A",'3a+c+n'!M63,0),0)</f>
        <v>0</v>
      </c>
      <c r="N63" s="28">
        <f>IF($C$4="Attiecināmās izmaksas",IF('3a+c+n'!$Q63="A",'3a+c+n'!N63,0),0)</f>
        <v>0</v>
      </c>
      <c r="O63" s="28">
        <f>IF($C$4="Attiecināmās izmaksas",IF('3a+c+n'!$Q63="A",'3a+c+n'!O63,0),0)</f>
        <v>0</v>
      </c>
      <c r="P63" s="59">
        <f>IF($C$4="Attiecināmās izmaksas",IF('3a+c+n'!$Q63="A",'3a+c+n'!P63,0),0)</f>
        <v>0</v>
      </c>
    </row>
    <row r="64" spans="1:16" ht="22.5">
      <c r="A64" s="64">
        <f>IF(P64=0,0,IF(COUNTBLANK(P64)=1,0,COUNTA($P$14:P64)))</f>
        <v>0</v>
      </c>
      <c r="B64" s="28" t="str">
        <f>IF($C$4="Attiecināmās izmaksas",IF('3a+c+n'!$Q64="A",'3a+c+n'!B64,0),0)</f>
        <v>13-00000</v>
      </c>
      <c r="C64" s="28" t="str">
        <f>IF($C$4="Attiecināmās izmaksas",IF('3a+c+n'!$Q64="A",'3a+c+n'!C64,0),0)</f>
        <v>Pielaiduma profila Baumit PROFIL 108 vai ekvivalenta iestrāde ailes sānos un augšējā daļā</v>
      </c>
      <c r="D64" s="28" t="str">
        <f>IF($C$4="Attiecināmās izmaksas",IF('3a+c+n'!$Q64="A",'3a+c+n'!D64,0),0)</f>
        <v>tm</v>
      </c>
      <c r="E64" s="156"/>
      <c r="F64" s="81"/>
      <c r="G64" s="28">
        <f>IF($C$4="Attiecināmās izmaksas",IF('3a+c+n'!$Q64="A",'3a+c+n'!G64,0),0)</f>
        <v>0</v>
      </c>
      <c r="H64" s="28">
        <f>IF($C$4="Attiecināmās izmaksas",IF('3a+c+n'!$Q64="A",'3a+c+n'!H64,0),0)</f>
        <v>0</v>
      </c>
      <c r="I64" s="28"/>
      <c r="J64" s="28"/>
      <c r="K64" s="156">
        <f>IF($C$4="Attiecināmās izmaksas",IF('3a+c+n'!$Q64="A",'3a+c+n'!K64,0),0)</f>
        <v>0</v>
      </c>
      <c r="L64" s="81">
        <f>IF($C$4="Attiecināmās izmaksas",IF('3a+c+n'!$Q64="A",'3a+c+n'!L64,0),0)</f>
        <v>0</v>
      </c>
      <c r="M64" s="28">
        <f>IF($C$4="Attiecināmās izmaksas",IF('3a+c+n'!$Q64="A",'3a+c+n'!M64,0),0)</f>
        <v>0</v>
      </c>
      <c r="N64" s="28">
        <f>IF($C$4="Attiecināmās izmaksas",IF('3a+c+n'!$Q64="A",'3a+c+n'!N64,0),0)</f>
        <v>0</v>
      </c>
      <c r="O64" s="28">
        <f>IF($C$4="Attiecināmās izmaksas",IF('3a+c+n'!$Q64="A",'3a+c+n'!O64,0),0)</f>
        <v>0</v>
      </c>
      <c r="P64" s="59">
        <f>IF($C$4="Attiecināmās izmaksas",IF('3a+c+n'!$Q64="A",'3a+c+n'!P64,0),0)</f>
        <v>0</v>
      </c>
    </row>
    <row r="65" spans="1:16" ht="22.5">
      <c r="A65" s="64">
        <f>IF(P65=0,0,IF(COUNTBLANK(P65)=1,0,COUNTA($P$14:P65)))</f>
        <v>0</v>
      </c>
      <c r="B65" s="28" t="str">
        <f>IF($C$4="Attiecināmās izmaksas",IF('3a+c+n'!$Q65="A",'3a+c+n'!B65,0),0)</f>
        <v>13-00000</v>
      </c>
      <c r="C65" s="28" t="str">
        <f>IF($C$4="Attiecināmās izmaksas",IF('3a+c+n'!$Q65="A",'3a+c+n'!C65,0),0)</f>
        <v>Stūra profila ar lāseni Baumit PROFIL 600 vai ekvivalenta iestrāde durvju augšējā daļā</v>
      </c>
      <c r="D65" s="28" t="str">
        <f>IF($C$4="Attiecināmās izmaksas",IF('3a+c+n'!$Q65="A",'3a+c+n'!D65,0),0)</f>
        <v>tm</v>
      </c>
      <c r="E65" s="156"/>
      <c r="F65" s="81"/>
      <c r="G65" s="28">
        <f>IF($C$4="Attiecināmās izmaksas",IF('3a+c+n'!$Q65="A",'3a+c+n'!G65,0),0)</f>
        <v>0</v>
      </c>
      <c r="H65" s="28">
        <f>IF($C$4="Attiecināmās izmaksas",IF('3a+c+n'!$Q65="A",'3a+c+n'!H65,0),0)</f>
        <v>0</v>
      </c>
      <c r="I65" s="28"/>
      <c r="J65" s="28"/>
      <c r="K65" s="156">
        <f>IF($C$4="Attiecināmās izmaksas",IF('3a+c+n'!$Q65="A",'3a+c+n'!K65,0),0)</f>
        <v>0</v>
      </c>
      <c r="L65" s="81">
        <f>IF($C$4="Attiecināmās izmaksas",IF('3a+c+n'!$Q65="A",'3a+c+n'!L65,0),0)</f>
        <v>0</v>
      </c>
      <c r="M65" s="28">
        <f>IF($C$4="Attiecināmās izmaksas",IF('3a+c+n'!$Q65="A",'3a+c+n'!M65,0),0)</f>
        <v>0</v>
      </c>
      <c r="N65" s="28">
        <f>IF($C$4="Attiecināmās izmaksas",IF('3a+c+n'!$Q65="A",'3a+c+n'!N65,0),0)</f>
        <v>0</v>
      </c>
      <c r="O65" s="28">
        <f>IF($C$4="Attiecināmās izmaksas",IF('3a+c+n'!$Q65="A",'3a+c+n'!O65,0),0)</f>
        <v>0</v>
      </c>
      <c r="P65" s="59">
        <f>IF($C$4="Attiecināmās izmaksas",IF('3a+c+n'!$Q65="A",'3a+c+n'!P65,0),0)</f>
        <v>0</v>
      </c>
    </row>
    <row r="66" spans="1:16" ht="22.5">
      <c r="A66" s="64">
        <f>IF(P66=0,0,IF(COUNTBLANK(P66)=1,0,COUNTA($P$14:P66)))</f>
        <v>0</v>
      </c>
      <c r="B66" s="28" t="str">
        <f>IF($C$4="Attiecināmās izmaksas",IF('3a+c+n'!$Q66="A",'3a+c+n'!B66,0),0)</f>
        <v>13-00000</v>
      </c>
      <c r="C66" s="28" t="str">
        <f>IF($C$4="Attiecināmās izmaksas",IF('3a+c+n'!$Q66="A",'3a+c+n'!C66,0),0)</f>
        <v>Stūra profila Baumit vai ekvivalenta iestrāde durvju sānos</v>
      </c>
      <c r="D66" s="28" t="str">
        <f>IF($C$4="Attiecināmās izmaksas",IF('3a+c+n'!$Q66="A",'3a+c+n'!D66,0),0)</f>
        <v>tm</v>
      </c>
      <c r="E66" s="156"/>
      <c r="F66" s="81"/>
      <c r="G66" s="28">
        <f>IF($C$4="Attiecināmās izmaksas",IF('3a+c+n'!$Q66="A",'3a+c+n'!G66,0),0)</f>
        <v>0</v>
      </c>
      <c r="H66" s="28">
        <f>IF($C$4="Attiecināmās izmaksas",IF('3a+c+n'!$Q66="A",'3a+c+n'!H66,0),0)</f>
        <v>0</v>
      </c>
      <c r="I66" s="28"/>
      <c r="J66" s="28"/>
      <c r="K66" s="156">
        <f>IF($C$4="Attiecināmās izmaksas",IF('3a+c+n'!$Q66="A",'3a+c+n'!K66,0),0)</f>
        <v>0</v>
      </c>
      <c r="L66" s="81">
        <f>IF($C$4="Attiecināmās izmaksas",IF('3a+c+n'!$Q66="A",'3a+c+n'!L66,0),0)</f>
        <v>0</v>
      </c>
      <c r="M66" s="28">
        <f>IF($C$4="Attiecināmās izmaksas",IF('3a+c+n'!$Q66="A",'3a+c+n'!M66,0),0)</f>
        <v>0</v>
      </c>
      <c r="N66" s="28">
        <f>IF($C$4="Attiecināmās izmaksas",IF('3a+c+n'!$Q66="A",'3a+c+n'!N66,0),0)</f>
        <v>0</v>
      </c>
      <c r="O66" s="28">
        <f>IF($C$4="Attiecināmās izmaksas",IF('3a+c+n'!$Q66="A",'3a+c+n'!O66,0),0)</f>
        <v>0</v>
      </c>
      <c r="P66" s="59">
        <f>IF($C$4="Attiecināmās izmaksas",IF('3a+c+n'!$Q66="A",'3a+c+n'!P66,0),0)</f>
        <v>0</v>
      </c>
    </row>
    <row r="67" spans="1:16">
      <c r="A67" s="64">
        <f>IF(P67=0,0,IF(COUNTBLANK(P67)=1,0,COUNTA($P$14:P67)))</f>
        <v>0</v>
      </c>
      <c r="B67" s="28">
        <f>IF($C$4="Attiecināmās izmaksas",IF('3a+c+n'!$Q67="A",'3a+c+n'!B67,0),0)</f>
        <v>0</v>
      </c>
      <c r="C67" s="28">
        <f>IF($C$4="Attiecināmās izmaksas",IF('3a+c+n'!$Q67="A",'3a+c+n'!C67,0),0)</f>
        <v>0</v>
      </c>
      <c r="D67" s="28">
        <f>IF($C$4="Attiecināmās izmaksas",IF('3a+c+n'!$Q67="A",'3a+c+n'!D67,0),0)</f>
        <v>0</v>
      </c>
      <c r="E67" s="156"/>
      <c r="F67" s="81"/>
      <c r="G67" s="28">
        <f>IF($C$4="Attiecināmās izmaksas",IF('3a+c+n'!$Q67="A",'3a+c+n'!G67,0),0)</f>
        <v>0</v>
      </c>
      <c r="H67" s="28">
        <f>IF($C$4="Attiecināmās izmaksas",IF('3a+c+n'!$Q67="A",'3a+c+n'!H67,0),0)</f>
        <v>0</v>
      </c>
      <c r="I67" s="28"/>
      <c r="J67" s="28"/>
      <c r="K67" s="156">
        <f>IF($C$4="Attiecināmās izmaksas",IF('3a+c+n'!$Q67="A",'3a+c+n'!K67,0),0)</f>
        <v>0</v>
      </c>
      <c r="L67" s="81">
        <f>IF($C$4="Attiecināmās izmaksas",IF('3a+c+n'!$Q67="A",'3a+c+n'!L67,0),0)</f>
        <v>0</v>
      </c>
      <c r="M67" s="28">
        <f>IF($C$4="Attiecināmās izmaksas",IF('3a+c+n'!$Q67="A",'3a+c+n'!M67,0),0)</f>
        <v>0</v>
      </c>
      <c r="N67" s="28">
        <f>IF($C$4="Attiecināmās izmaksas",IF('3a+c+n'!$Q67="A",'3a+c+n'!N67,0),0)</f>
        <v>0</v>
      </c>
      <c r="O67" s="28">
        <f>IF($C$4="Attiecināmās izmaksas",IF('3a+c+n'!$Q67="A",'3a+c+n'!O67,0),0)</f>
        <v>0</v>
      </c>
      <c r="P67" s="59">
        <f>IF($C$4="Attiecināmās izmaksas",IF('3a+c+n'!$Q67="A",'3a+c+n'!P67,0),0)</f>
        <v>0</v>
      </c>
    </row>
    <row r="68" spans="1:16" ht="22.5">
      <c r="A68" s="64">
        <f>IF(P68=0,0,IF(COUNTBLANK(P68)=1,0,COUNTA($P$14:P68)))</f>
        <v>0</v>
      </c>
      <c r="B68" s="28" t="str">
        <f>IF($C$4="Attiecināmās izmaksas",IF('3a+c+n'!$Q68="A",'3a+c+n'!B68,0),0)</f>
        <v>13-00000</v>
      </c>
      <c r="C68" s="28" t="str">
        <f>IF($C$4="Attiecināmās izmaksas",IF('3a+c+n'!$Q68="A",'3a+c+n'!C68,0),0)</f>
        <v xml:space="preserve">Stūra profilu un stūra profilu ar lāseni iestrāde fasādes daļās, kur veidojas stūri, pārkares u.tml.  </v>
      </c>
      <c r="D68" s="28" t="str">
        <f>IF($C$4="Attiecināmās izmaksas",IF('3a+c+n'!$Q68="A",'3a+c+n'!D68,0),0)</f>
        <v>kompl</v>
      </c>
      <c r="E68" s="156"/>
      <c r="F68" s="81"/>
      <c r="G68" s="28">
        <f>IF($C$4="Attiecināmās izmaksas",IF('3a+c+n'!$Q68="A",'3a+c+n'!G68,0),0)</f>
        <v>0</v>
      </c>
      <c r="H68" s="28">
        <f>IF($C$4="Attiecināmās izmaksas",IF('3a+c+n'!$Q68="A",'3a+c+n'!H68,0),0)</f>
        <v>0</v>
      </c>
      <c r="I68" s="28"/>
      <c r="J68" s="28"/>
      <c r="K68" s="156">
        <f>IF($C$4="Attiecināmās izmaksas",IF('3a+c+n'!$Q68="A",'3a+c+n'!K68,0),0)</f>
        <v>0</v>
      </c>
      <c r="L68" s="81">
        <f>IF($C$4="Attiecināmās izmaksas",IF('3a+c+n'!$Q68="A",'3a+c+n'!L68,0),0)</f>
        <v>0</v>
      </c>
      <c r="M68" s="28">
        <f>IF($C$4="Attiecināmās izmaksas",IF('3a+c+n'!$Q68="A",'3a+c+n'!M68,0),0)</f>
        <v>0</v>
      </c>
      <c r="N68" s="28">
        <f>IF($C$4="Attiecināmās izmaksas",IF('3a+c+n'!$Q68="A",'3a+c+n'!N68,0),0)</f>
        <v>0</v>
      </c>
      <c r="O68" s="28">
        <f>IF($C$4="Attiecināmās izmaksas",IF('3a+c+n'!$Q68="A",'3a+c+n'!O68,0),0)</f>
        <v>0</v>
      </c>
      <c r="P68" s="59">
        <f>IF($C$4="Attiecināmās izmaksas",IF('3a+c+n'!$Q68="A",'3a+c+n'!P68,0),0)</f>
        <v>0</v>
      </c>
    </row>
    <row r="69" spans="1:16" ht="45">
      <c r="A69" s="64">
        <f>IF(P69=0,0,IF(COUNTBLANK(P69)=1,0,COUNTA($P$14:P69)))</f>
        <v>0</v>
      </c>
      <c r="B69" s="28" t="str">
        <f>IF($C$4="Attiecināmās izmaksas",IF('3a+c+n'!$Q69="A",'3a+c+n'!B69,0),0)</f>
        <v>13-00000</v>
      </c>
      <c r="C69" s="28" t="str">
        <f>IF($C$4="Attiecināmās izmaksas",IF('3a+c+n'!$Q69="A",'3a+c+n'!C69,0),0)</f>
        <v>Poliuretāna hermētiķa iestrāde savienojuma vietās (siltināmā daļa/ nesiltināmā daļa), t.sk. balkona griestu savienojums, ieejas mezgla griestu savienojuma vieta u.tml.</v>
      </c>
      <c r="D69" s="28" t="str">
        <f>IF($C$4="Attiecināmās izmaksas",IF('3a+c+n'!$Q69="A",'3a+c+n'!D69,0),0)</f>
        <v>kompl</v>
      </c>
      <c r="E69" s="156"/>
      <c r="F69" s="81"/>
      <c r="G69" s="28">
        <f>IF($C$4="Attiecināmās izmaksas",IF('3a+c+n'!$Q69="A",'3a+c+n'!G69,0),0)</f>
        <v>0</v>
      </c>
      <c r="H69" s="28">
        <f>IF($C$4="Attiecināmās izmaksas",IF('3a+c+n'!$Q69="A",'3a+c+n'!H69,0),0)</f>
        <v>0</v>
      </c>
      <c r="I69" s="28"/>
      <c r="J69" s="28"/>
      <c r="K69" s="156">
        <f>IF($C$4="Attiecināmās izmaksas",IF('3a+c+n'!$Q69="A",'3a+c+n'!K69,0),0)</f>
        <v>0</v>
      </c>
      <c r="L69" s="81">
        <f>IF($C$4="Attiecināmās izmaksas",IF('3a+c+n'!$Q69="A",'3a+c+n'!L69,0),0)</f>
        <v>0</v>
      </c>
      <c r="M69" s="28">
        <f>IF($C$4="Attiecināmās izmaksas",IF('3a+c+n'!$Q69="A",'3a+c+n'!M69,0),0)</f>
        <v>0</v>
      </c>
      <c r="N69" s="28">
        <f>IF($C$4="Attiecināmās izmaksas",IF('3a+c+n'!$Q69="A",'3a+c+n'!N69,0),0)</f>
        <v>0</v>
      </c>
      <c r="O69" s="28">
        <f>IF($C$4="Attiecināmās izmaksas",IF('3a+c+n'!$Q69="A",'3a+c+n'!O69,0),0)</f>
        <v>0</v>
      </c>
      <c r="P69" s="59">
        <f>IF($C$4="Attiecināmās izmaksas",IF('3a+c+n'!$Q69="A",'3a+c+n'!P69,0),0)</f>
        <v>0</v>
      </c>
    </row>
    <row r="70" spans="1:16" ht="22.5">
      <c r="A70" s="64">
        <f>IF(P70=0,0,IF(COUNTBLANK(P70)=1,0,COUNTA($P$14:P70)))</f>
        <v>0</v>
      </c>
      <c r="B70" s="28" t="str">
        <f>IF($C$4="Attiecināmās izmaksas",IF('3a+c+n'!$Q70="A",'3a+c+n'!B70,0),0)</f>
        <v>13-00000</v>
      </c>
      <c r="C70" s="28" t="str">
        <f>IF($C$4="Attiecināmās izmaksas",IF('3a+c+n'!$Q70="A",'3a+c+n'!C70,0),0)</f>
        <v>Deformācijas šuves izveide</v>
      </c>
      <c r="D70" s="28" t="str">
        <f>IF($C$4="Attiecināmās izmaksas",IF('3a+c+n'!$Q70="A",'3a+c+n'!D70,0),0)</f>
        <v>kompl</v>
      </c>
      <c r="E70" s="156"/>
      <c r="F70" s="81"/>
      <c r="G70" s="28">
        <f>IF($C$4="Attiecināmās izmaksas",IF('3a+c+n'!$Q70="A",'3a+c+n'!G70,0),0)</f>
        <v>0</v>
      </c>
      <c r="H70" s="28">
        <f>IF($C$4="Attiecināmās izmaksas",IF('3a+c+n'!$Q70="A",'3a+c+n'!H70,0),0)</f>
        <v>0</v>
      </c>
      <c r="I70" s="28"/>
      <c r="J70" s="28"/>
      <c r="K70" s="156">
        <f>IF($C$4="Attiecināmās izmaksas",IF('3a+c+n'!$Q70="A",'3a+c+n'!K70,0),0)</f>
        <v>0</v>
      </c>
      <c r="L70" s="81">
        <f>IF($C$4="Attiecināmās izmaksas",IF('3a+c+n'!$Q70="A",'3a+c+n'!L70,0),0)</f>
        <v>0</v>
      </c>
      <c r="M70" s="28">
        <f>IF($C$4="Attiecināmās izmaksas",IF('3a+c+n'!$Q70="A",'3a+c+n'!M70,0),0)</f>
        <v>0</v>
      </c>
      <c r="N70" s="28">
        <f>IF($C$4="Attiecināmās izmaksas",IF('3a+c+n'!$Q70="A",'3a+c+n'!N70,0),0)</f>
        <v>0</v>
      </c>
      <c r="O70" s="28">
        <f>IF($C$4="Attiecināmās izmaksas",IF('3a+c+n'!$Q70="A",'3a+c+n'!O70,0),0)</f>
        <v>0</v>
      </c>
      <c r="P70" s="59">
        <f>IF($C$4="Attiecināmās izmaksas",IF('3a+c+n'!$Q70="A",'3a+c+n'!P70,0),0)</f>
        <v>0</v>
      </c>
    </row>
    <row r="71" spans="1:16">
      <c r="A71" s="64">
        <f>IF(P71=0,0,IF(COUNTBLANK(P71)=1,0,COUNTA($P$14:P71)))</f>
        <v>0</v>
      </c>
      <c r="B71" s="28">
        <f>IF($C$4="Attiecināmās izmaksas",IF('3a+c+n'!$Q71="A",'3a+c+n'!B71,0),0)</f>
        <v>0</v>
      </c>
      <c r="C71" s="28">
        <f>IF($C$4="Attiecināmās izmaksas",IF('3a+c+n'!$Q71="A",'3a+c+n'!C71,0),0)</f>
        <v>0</v>
      </c>
      <c r="D71" s="28">
        <f>IF($C$4="Attiecināmās izmaksas",IF('3a+c+n'!$Q71="A",'3a+c+n'!D71,0),0)</f>
        <v>0</v>
      </c>
      <c r="E71" s="156"/>
      <c r="F71" s="81"/>
      <c r="G71" s="28">
        <f>IF($C$4="Attiecināmās izmaksas",IF('3a+c+n'!$Q71="A",'3a+c+n'!G71,0),0)</f>
        <v>0</v>
      </c>
      <c r="H71" s="28">
        <f>IF($C$4="Attiecināmās izmaksas",IF('3a+c+n'!$Q71="A",'3a+c+n'!H71,0),0)</f>
        <v>0</v>
      </c>
      <c r="I71" s="28"/>
      <c r="J71" s="28"/>
      <c r="K71" s="156">
        <f>IF($C$4="Attiecināmās izmaksas",IF('3a+c+n'!$Q71="A",'3a+c+n'!K71,0),0)</f>
        <v>0</v>
      </c>
      <c r="L71" s="81">
        <f>IF($C$4="Attiecināmās izmaksas",IF('3a+c+n'!$Q71="A",'3a+c+n'!L71,0),0)</f>
        <v>0</v>
      </c>
      <c r="M71" s="28">
        <f>IF($C$4="Attiecināmās izmaksas",IF('3a+c+n'!$Q71="A",'3a+c+n'!M71,0),0)</f>
        <v>0</v>
      </c>
      <c r="N71" s="28">
        <f>IF($C$4="Attiecināmās izmaksas",IF('3a+c+n'!$Q71="A",'3a+c+n'!N71,0),0)</f>
        <v>0</v>
      </c>
      <c r="O71" s="28">
        <f>IF($C$4="Attiecināmās izmaksas",IF('3a+c+n'!$Q71="A",'3a+c+n'!O71,0),0)</f>
        <v>0</v>
      </c>
      <c r="P71" s="59">
        <f>IF($C$4="Attiecināmās izmaksas",IF('3a+c+n'!$Q71="A",'3a+c+n'!P71,0),0)</f>
        <v>0</v>
      </c>
    </row>
    <row r="72" spans="1:16">
      <c r="A72" s="64">
        <f>IF(P72=0,0,IF(COUNTBLANK(P72)=1,0,COUNTA($P$14:P72)))</f>
        <v>0</v>
      </c>
      <c r="B72" s="28">
        <f>IF($C$4="Attiecināmās izmaksas",IF('3a+c+n'!$Q72="A",'3a+c+n'!B72,0),0)</f>
        <v>0</v>
      </c>
      <c r="C72" s="28">
        <f>IF($C$4="Attiecināmās izmaksas",IF('3a+c+n'!$Q72="A",'3a+c+n'!C72,0),0)</f>
        <v>0</v>
      </c>
      <c r="D72" s="28">
        <f>IF($C$4="Attiecināmās izmaksas",IF('3a+c+n'!$Q72="A",'3a+c+n'!D72,0),0)</f>
        <v>0</v>
      </c>
      <c r="E72" s="156"/>
      <c r="F72" s="81"/>
      <c r="G72" s="28">
        <f>IF($C$4="Attiecināmās izmaksas",IF('3a+c+n'!$Q72="A",'3a+c+n'!G72,0),0)</f>
        <v>0</v>
      </c>
      <c r="H72" s="28">
        <f>IF($C$4="Attiecināmās izmaksas",IF('3a+c+n'!$Q72="A",'3a+c+n'!H72,0),0)</f>
        <v>0</v>
      </c>
      <c r="I72" s="28"/>
      <c r="J72" s="28"/>
      <c r="K72" s="156">
        <f>IF($C$4="Attiecināmās izmaksas",IF('3a+c+n'!$Q72="A",'3a+c+n'!K72,0),0)</f>
        <v>0</v>
      </c>
      <c r="L72" s="81">
        <f>IF($C$4="Attiecināmās izmaksas",IF('3a+c+n'!$Q72="A",'3a+c+n'!L72,0),0)</f>
        <v>0</v>
      </c>
      <c r="M72" s="28">
        <f>IF($C$4="Attiecināmās izmaksas",IF('3a+c+n'!$Q72="A",'3a+c+n'!M72,0),0)</f>
        <v>0</v>
      </c>
      <c r="N72" s="28">
        <f>IF($C$4="Attiecināmās izmaksas",IF('3a+c+n'!$Q72="A",'3a+c+n'!N72,0),0)</f>
        <v>0</v>
      </c>
      <c r="O72" s="28">
        <f>IF($C$4="Attiecināmās izmaksas",IF('3a+c+n'!$Q72="A",'3a+c+n'!O72,0),0)</f>
        <v>0</v>
      </c>
      <c r="P72" s="59">
        <f>IF($C$4="Attiecināmās izmaksas",IF('3a+c+n'!$Q72="A",'3a+c+n'!P72,0),0)</f>
        <v>0</v>
      </c>
    </row>
    <row r="73" spans="1:16" ht="33.75">
      <c r="A73" s="64">
        <f>IF(P73=0,0,IF(COUNTBLANK(P73)=1,0,COUNTA($P$14:P73)))</f>
        <v>0</v>
      </c>
      <c r="B73" s="28" t="str">
        <f>IF($C$4="Attiecināmās izmaksas",IF('3a+c+n'!$Q73="A",'3a+c+n'!B73,0),0)</f>
        <v>13-00000</v>
      </c>
      <c r="C73" s="28" t="str">
        <f>IF($C$4="Attiecināmās izmaksas",IF('3a+c+n'!$Q73="A",'3a+c+n'!C73,0),0)</f>
        <v>Esošo kabeļu (fasadē) atvienošana un montēšašana atpakaļ pēc siltināšanas, t.sk. ievietošana gofrās vai penāļos, ja nepieciešams</v>
      </c>
      <c r="D73" s="28" t="str">
        <f>IF($C$4="Attiecināmās izmaksas",IF('3a+c+n'!$Q73="A",'3a+c+n'!D73,0),0)</f>
        <v>kompl</v>
      </c>
      <c r="E73" s="156"/>
      <c r="F73" s="81"/>
      <c r="G73" s="28">
        <f>IF($C$4="Attiecināmās izmaksas",IF('3a+c+n'!$Q73="A",'3a+c+n'!G73,0),0)</f>
        <v>0</v>
      </c>
      <c r="H73" s="28">
        <f>IF($C$4="Attiecināmās izmaksas",IF('3a+c+n'!$Q73="A",'3a+c+n'!H73,0),0)</f>
        <v>0</v>
      </c>
      <c r="I73" s="28"/>
      <c r="J73" s="28"/>
      <c r="K73" s="156">
        <f>IF($C$4="Attiecināmās izmaksas",IF('3a+c+n'!$Q73="A",'3a+c+n'!K73,0),0)</f>
        <v>0</v>
      </c>
      <c r="L73" s="81">
        <f>IF($C$4="Attiecināmās izmaksas",IF('3a+c+n'!$Q73="A",'3a+c+n'!L73,0),0)</f>
        <v>0</v>
      </c>
      <c r="M73" s="28">
        <f>IF($C$4="Attiecināmās izmaksas",IF('3a+c+n'!$Q73="A",'3a+c+n'!M73,0),0)</f>
        <v>0</v>
      </c>
      <c r="N73" s="28">
        <f>IF($C$4="Attiecināmās izmaksas",IF('3a+c+n'!$Q73="A",'3a+c+n'!N73,0),0)</f>
        <v>0</v>
      </c>
      <c r="O73" s="28">
        <f>IF($C$4="Attiecināmās izmaksas",IF('3a+c+n'!$Q73="A",'3a+c+n'!O73,0),0)</f>
        <v>0</v>
      </c>
      <c r="P73" s="59">
        <f>IF($C$4="Attiecināmās izmaksas",IF('3a+c+n'!$Q73="A",'3a+c+n'!P73,0),0)</f>
        <v>0</v>
      </c>
    </row>
    <row r="74" spans="1:16" ht="22.5">
      <c r="A74" s="64">
        <f>IF(P74=0,0,IF(COUNTBLANK(P74)=1,0,COUNTA($P$14:P74)))</f>
        <v>0</v>
      </c>
      <c r="B74" s="28" t="str">
        <f>IF($C$4="Attiecināmās izmaksas",IF('3a+c+n'!$Q74="A",'3a+c+n'!B74,0),0)</f>
        <v>13-00000</v>
      </c>
      <c r="C74" s="28" t="str">
        <f>IF($C$4="Attiecināmās izmaksas",IF('3a+c+n'!$Q74="A",'3a+c+n'!C74,0),0)</f>
        <v>Aiļu izveidošana siltumizolācijā ap esošiem gāzes ievadiem, t.sk. stūra profilu iestrāde</v>
      </c>
      <c r="D74" s="28" t="str">
        <f>IF($C$4="Attiecināmās izmaksas",IF('3a+c+n'!$Q74="A",'3a+c+n'!D74,0),0)</f>
        <v>kompl</v>
      </c>
      <c r="E74" s="156"/>
      <c r="F74" s="81"/>
      <c r="G74" s="28">
        <f>IF($C$4="Attiecināmās izmaksas",IF('3a+c+n'!$Q74="A",'3a+c+n'!G74,0),0)</f>
        <v>0</v>
      </c>
      <c r="H74" s="28">
        <f>IF($C$4="Attiecināmās izmaksas",IF('3a+c+n'!$Q74="A",'3a+c+n'!H74,0),0)</f>
        <v>0</v>
      </c>
      <c r="I74" s="28"/>
      <c r="J74" s="28"/>
      <c r="K74" s="156">
        <f>IF($C$4="Attiecināmās izmaksas",IF('3a+c+n'!$Q74="A",'3a+c+n'!K74,0),0)</f>
        <v>0</v>
      </c>
      <c r="L74" s="81">
        <f>IF($C$4="Attiecināmās izmaksas",IF('3a+c+n'!$Q74="A",'3a+c+n'!L74,0),0)</f>
        <v>0</v>
      </c>
      <c r="M74" s="28">
        <f>IF($C$4="Attiecināmās izmaksas",IF('3a+c+n'!$Q74="A",'3a+c+n'!M74,0),0)</f>
        <v>0</v>
      </c>
      <c r="N74" s="28">
        <f>IF($C$4="Attiecināmās izmaksas",IF('3a+c+n'!$Q74="A",'3a+c+n'!N74,0),0)</f>
        <v>0</v>
      </c>
      <c r="O74" s="28">
        <f>IF($C$4="Attiecināmās izmaksas",IF('3a+c+n'!$Q74="A",'3a+c+n'!O74,0),0)</f>
        <v>0</v>
      </c>
      <c r="P74" s="59">
        <f>IF($C$4="Attiecināmās izmaksas",IF('3a+c+n'!$Q74="A",'3a+c+n'!P74,0),0)</f>
        <v>0</v>
      </c>
    </row>
    <row r="75" spans="1:16">
      <c r="A75" s="64">
        <f>IF(P75=0,0,IF(COUNTBLANK(P75)=1,0,COUNTA($P$14:P75)))</f>
        <v>0</v>
      </c>
      <c r="B75" s="28">
        <f>IF($C$4="Attiecināmās izmaksas",IF('3a+c+n'!$Q75="A",'3a+c+n'!B75,0),0)</f>
        <v>0</v>
      </c>
      <c r="C75" s="28">
        <f>IF($C$4="Attiecināmās izmaksas",IF('3a+c+n'!$Q75="A",'3a+c+n'!C75,0),0)</f>
        <v>0</v>
      </c>
      <c r="D75" s="28">
        <f>IF($C$4="Attiecināmās izmaksas",IF('3a+c+n'!$Q75="A",'3a+c+n'!D75,0),0)</f>
        <v>0</v>
      </c>
      <c r="E75" s="156"/>
      <c r="F75" s="81"/>
      <c r="G75" s="28">
        <f>IF($C$4="Attiecināmās izmaksas",IF('3a+c+n'!$Q75="A",'3a+c+n'!G75,0),0)</f>
        <v>0</v>
      </c>
      <c r="H75" s="28">
        <f>IF($C$4="Attiecināmās izmaksas",IF('3a+c+n'!$Q75="A",'3a+c+n'!H75,0),0)</f>
        <v>0</v>
      </c>
      <c r="I75" s="28"/>
      <c r="J75" s="28"/>
      <c r="K75" s="156">
        <f>IF($C$4="Attiecināmās izmaksas",IF('3a+c+n'!$Q75="A",'3a+c+n'!K75,0),0)</f>
        <v>0</v>
      </c>
      <c r="L75" s="81">
        <f>IF($C$4="Attiecināmās izmaksas",IF('3a+c+n'!$Q75="A",'3a+c+n'!L75,0),0)</f>
        <v>0</v>
      </c>
      <c r="M75" s="28">
        <f>IF($C$4="Attiecināmās izmaksas",IF('3a+c+n'!$Q75="A",'3a+c+n'!M75,0),0)</f>
        <v>0</v>
      </c>
      <c r="N75" s="28">
        <f>IF($C$4="Attiecināmās izmaksas",IF('3a+c+n'!$Q75="A",'3a+c+n'!N75,0),0)</f>
        <v>0</v>
      </c>
      <c r="O75" s="28">
        <f>IF($C$4="Attiecināmās izmaksas",IF('3a+c+n'!$Q75="A",'3a+c+n'!O75,0),0)</f>
        <v>0</v>
      </c>
      <c r="P75" s="59">
        <f>IF($C$4="Attiecināmās izmaksas",IF('3a+c+n'!$Q75="A",'3a+c+n'!P75,0),0)</f>
        <v>0</v>
      </c>
    </row>
    <row r="76" spans="1:16">
      <c r="A76" s="64">
        <f>IF(P76=0,0,IF(COUNTBLANK(P76)=1,0,COUNTA($P$14:P76)))</f>
        <v>0</v>
      </c>
      <c r="B76" s="28">
        <f>IF($C$4="Attiecināmās izmaksas",IF('3a+c+n'!$Q76="A",'3a+c+n'!B76,0),0)</f>
        <v>0</v>
      </c>
      <c r="C76" s="28">
        <f>IF($C$4="Attiecināmās izmaksas",IF('3a+c+n'!$Q76="A",'3a+c+n'!C76,0),0)</f>
        <v>0</v>
      </c>
      <c r="D76" s="28">
        <f>IF($C$4="Attiecināmās izmaksas",IF('3a+c+n'!$Q76="A",'3a+c+n'!D76,0),0)</f>
        <v>0</v>
      </c>
      <c r="E76" s="156"/>
      <c r="F76" s="81"/>
      <c r="G76" s="28">
        <f>IF($C$4="Attiecināmās izmaksas",IF('3a+c+n'!$Q76="A",'3a+c+n'!G76,0),0)</f>
        <v>0</v>
      </c>
      <c r="H76" s="28">
        <f>IF($C$4="Attiecināmās izmaksas",IF('3a+c+n'!$Q76="A",'3a+c+n'!H76,0),0)</f>
        <v>0</v>
      </c>
      <c r="I76" s="28"/>
      <c r="J76" s="28"/>
      <c r="K76" s="156">
        <f>IF($C$4="Attiecināmās izmaksas",IF('3a+c+n'!$Q76="A",'3a+c+n'!K76,0),0)</f>
        <v>0</v>
      </c>
      <c r="L76" s="81">
        <f>IF($C$4="Attiecināmās izmaksas",IF('3a+c+n'!$Q76="A",'3a+c+n'!L76,0),0)</f>
        <v>0</v>
      </c>
      <c r="M76" s="28">
        <f>IF($C$4="Attiecināmās izmaksas",IF('3a+c+n'!$Q76="A",'3a+c+n'!M76,0),0)</f>
        <v>0</v>
      </c>
      <c r="N76" s="28">
        <f>IF($C$4="Attiecināmās izmaksas",IF('3a+c+n'!$Q76="A",'3a+c+n'!N76,0),0)</f>
        <v>0</v>
      </c>
      <c r="O76" s="28">
        <f>IF($C$4="Attiecināmās izmaksas",IF('3a+c+n'!$Q76="A",'3a+c+n'!O76,0),0)</f>
        <v>0</v>
      </c>
      <c r="P76" s="59">
        <f>IF($C$4="Attiecināmās izmaksas",IF('3a+c+n'!$Q76="A",'3a+c+n'!P76,0),0)</f>
        <v>0</v>
      </c>
    </row>
    <row r="77" spans="1:16">
      <c r="A77" s="64">
        <f>IF(P77=0,0,IF(COUNTBLANK(P77)=1,0,COUNTA($P$14:P77)))</f>
        <v>0</v>
      </c>
      <c r="B77" s="28">
        <f>IF($C$4="Attiecināmās izmaksas",IF('3a+c+n'!$Q77="A",'3a+c+n'!B77,0),0)</f>
        <v>0</v>
      </c>
      <c r="C77" s="28">
        <f>IF($C$4="Attiecināmās izmaksas",IF('3a+c+n'!$Q77="A",'3a+c+n'!C77,0),0)</f>
        <v>0</v>
      </c>
      <c r="D77" s="28">
        <f>IF($C$4="Attiecināmās izmaksas",IF('3a+c+n'!$Q77="A",'3a+c+n'!D77,0),0)</f>
        <v>0</v>
      </c>
      <c r="E77" s="156"/>
      <c r="F77" s="81"/>
      <c r="G77" s="28">
        <f>IF($C$4="Attiecināmās izmaksas",IF('3a+c+n'!$Q77="A",'3a+c+n'!G77,0),0)</f>
        <v>0</v>
      </c>
      <c r="H77" s="28">
        <f>IF($C$4="Attiecināmās izmaksas",IF('3a+c+n'!$Q77="A",'3a+c+n'!H77,0),0)</f>
        <v>0</v>
      </c>
      <c r="I77" s="28"/>
      <c r="J77" s="28"/>
      <c r="K77" s="156">
        <f>IF($C$4="Attiecināmās izmaksas",IF('3a+c+n'!$Q77="A",'3a+c+n'!K77,0),0)</f>
        <v>0</v>
      </c>
      <c r="L77" s="81">
        <f>IF($C$4="Attiecināmās izmaksas",IF('3a+c+n'!$Q77="A",'3a+c+n'!L77,0),0)</f>
        <v>0</v>
      </c>
      <c r="M77" s="28">
        <f>IF($C$4="Attiecināmās izmaksas",IF('3a+c+n'!$Q77="A",'3a+c+n'!M77,0),0)</f>
        <v>0</v>
      </c>
      <c r="N77" s="28">
        <f>IF($C$4="Attiecināmās izmaksas",IF('3a+c+n'!$Q77="A",'3a+c+n'!N77,0),0)</f>
        <v>0</v>
      </c>
      <c r="O77" s="28">
        <f>IF($C$4="Attiecināmās izmaksas",IF('3a+c+n'!$Q77="A",'3a+c+n'!O77,0),0)</f>
        <v>0</v>
      </c>
      <c r="P77" s="59">
        <f>IF($C$4="Attiecināmās izmaksas",IF('3a+c+n'!$Q77="A",'3a+c+n'!P77,0),0)</f>
        <v>0</v>
      </c>
    </row>
    <row r="78" spans="1:16">
      <c r="A78" s="64">
        <f>IF(P78=0,0,IF(COUNTBLANK(P78)=1,0,COUNTA($P$14:P78)))</f>
        <v>0</v>
      </c>
      <c r="B78" s="28">
        <f>IF($C$4="Attiecināmās izmaksas",IF('3a+c+n'!$Q78="A",'3a+c+n'!B78,0),0)</f>
        <v>0</v>
      </c>
      <c r="C78" s="28">
        <f>IF($C$4="Attiecināmās izmaksas",IF('3a+c+n'!$Q78="A",'3a+c+n'!C78,0),0)</f>
        <v>0</v>
      </c>
      <c r="D78" s="28">
        <f>IF($C$4="Attiecināmās izmaksas",IF('3a+c+n'!$Q78="A",'3a+c+n'!D78,0),0)</f>
        <v>0</v>
      </c>
      <c r="E78" s="156"/>
      <c r="F78" s="81"/>
      <c r="G78" s="28">
        <f>IF($C$4="Attiecināmās izmaksas",IF('3a+c+n'!$Q78="A",'3a+c+n'!G78,0),0)</f>
        <v>0</v>
      </c>
      <c r="H78" s="28">
        <f>IF($C$4="Attiecināmās izmaksas",IF('3a+c+n'!$Q78="A",'3a+c+n'!H78,0),0)</f>
        <v>0</v>
      </c>
      <c r="I78" s="28"/>
      <c r="J78" s="28"/>
      <c r="K78" s="156">
        <f>IF($C$4="Attiecināmās izmaksas",IF('3a+c+n'!$Q78="A",'3a+c+n'!K78,0),0)</f>
        <v>0</v>
      </c>
      <c r="L78" s="81">
        <f>IF($C$4="Attiecināmās izmaksas",IF('3a+c+n'!$Q78="A",'3a+c+n'!L78,0),0)</f>
        <v>0</v>
      </c>
      <c r="M78" s="28">
        <f>IF($C$4="Attiecināmās izmaksas",IF('3a+c+n'!$Q78="A",'3a+c+n'!M78,0),0)</f>
        <v>0</v>
      </c>
      <c r="N78" s="28">
        <f>IF($C$4="Attiecināmās izmaksas",IF('3a+c+n'!$Q78="A",'3a+c+n'!N78,0),0)</f>
        <v>0</v>
      </c>
      <c r="O78" s="28">
        <f>IF($C$4="Attiecināmās izmaksas",IF('3a+c+n'!$Q78="A",'3a+c+n'!O78,0),0)</f>
        <v>0</v>
      </c>
      <c r="P78" s="59">
        <f>IF($C$4="Attiecināmās izmaksas",IF('3a+c+n'!$Q78="A",'3a+c+n'!P78,0),0)</f>
        <v>0</v>
      </c>
    </row>
    <row r="79" spans="1:16">
      <c r="A79" s="64">
        <f>IF(P79=0,0,IF(COUNTBLANK(P79)=1,0,COUNTA($P$14:P79)))</f>
        <v>0</v>
      </c>
      <c r="B79" s="28">
        <f>IF($C$4="Attiecināmās izmaksas",IF('3a+c+n'!$Q79="A",'3a+c+n'!B79,0),0)</f>
        <v>0</v>
      </c>
      <c r="C79" s="28">
        <f>IF($C$4="Attiecināmās izmaksas",IF('3a+c+n'!$Q79="A",'3a+c+n'!C79,0),0)</f>
        <v>0</v>
      </c>
      <c r="D79" s="28">
        <f>IF($C$4="Attiecināmās izmaksas",IF('3a+c+n'!$Q79="A",'3a+c+n'!D79,0),0)</f>
        <v>0</v>
      </c>
      <c r="E79" s="156"/>
      <c r="F79" s="81"/>
      <c r="G79" s="28">
        <f>IF($C$4="Attiecināmās izmaksas",IF('3a+c+n'!$Q79="A",'3a+c+n'!G79,0),0)</f>
        <v>0</v>
      </c>
      <c r="H79" s="28">
        <f>IF($C$4="Attiecināmās izmaksas",IF('3a+c+n'!$Q79="A",'3a+c+n'!H79,0),0)</f>
        <v>0</v>
      </c>
      <c r="I79" s="28"/>
      <c r="J79" s="28"/>
      <c r="K79" s="156">
        <f>IF($C$4="Attiecināmās izmaksas",IF('3a+c+n'!$Q79="A",'3a+c+n'!K79,0),0)</f>
        <v>0</v>
      </c>
      <c r="L79" s="81">
        <f>IF($C$4="Attiecināmās izmaksas",IF('3a+c+n'!$Q79="A",'3a+c+n'!L79,0),0)</f>
        <v>0</v>
      </c>
      <c r="M79" s="28">
        <f>IF($C$4="Attiecināmās izmaksas",IF('3a+c+n'!$Q79="A",'3a+c+n'!M79,0),0)</f>
        <v>0</v>
      </c>
      <c r="N79" s="28">
        <f>IF($C$4="Attiecināmās izmaksas",IF('3a+c+n'!$Q79="A",'3a+c+n'!N79,0),0)</f>
        <v>0</v>
      </c>
      <c r="O79" s="28">
        <f>IF($C$4="Attiecināmās izmaksas",IF('3a+c+n'!$Q79="A",'3a+c+n'!O79,0),0)</f>
        <v>0</v>
      </c>
      <c r="P79" s="59">
        <f>IF($C$4="Attiecināmās izmaksas",IF('3a+c+n'!$Q79="A",'3a+c+n'!P79,0),0)</f>
        <v>0</v>
      </c>
    </row>
    <row r="80" spans="1:16">
      <c r="A80" s="64">
        <f>IF(P80=0,0,IF(COUNTBLANK(P80)=1,0,COUNTA($P$14:P80)))</f>
        <v>0</v>
      </c>
      <c r="B80" s="28">
        <f>IF($C$4="Attiecināmās izmaksas",IF('3a+c+n'!$Q80="A",'3a+c+n'!B80,0),0)</f>
        <v>0</v>
      </c>
      <c r="C80" s="28">
        <f>IF($C$4="Attiecināmās izmaksas",IF('3a+c+n'!$Q80="A",'3a+c+n'!C80,0),0)</f>
        <v>0</v>
      </c>
      <c r="D80" s="28">
        <f>IF($C$4="Attiecināmās izmaksas",IF('3a+c+n'!$Q80="A",'3a+c+n'!D80,0),0)</f>
        <v>0</v>
      </c>
      <c r="E80" s="156"/>
      <c r="F80" s="81"/>
      <c r="G80" s="28">
        <f>IF($C$4="Attiecināmās izmaksas",IF('3a+c+n'!$Q80="A",'3a+c+n'!G80,0),0)</f>
        <v>0</v>
      </c>
      <c r="H80" s="28">
        <f>IF($C$4="Attiecināmās izmaksas",IF('3a+c+n'!$Q80="A",'3a+c+n'!H80,0),0)</f>
        <v>0</v>
      </c>
      <c r="I80" s="28"/>
      <c r="J80" s="28"/>
      <c r="K80" s="156">
        <f>IF($C$4="Attiecināmās izmaksas",IF('3a+c+n'!$Q80="A",'3a+c+n'!K80,0),0)</f>
        <v>0</v>
      </c>
      <c r="L80" s="81">
        <f>IF($C$4="Attiecināmās izmaksas",IF('3a+c+n'!$Q80="A",'3a+c+n'!L80,0),0)</f>
        <v>0</v>
      </c>
      <c r="M80" s="28">
        <f>IF($C$4="Attiecināmās izmaksas",IF('3a+c+n'!$Q80="A",'3a+c+n'!M80,0),0)</f>
        <v>0</v>
      </c>
      <c r="N80" s="28">
        <f>IF($C$4="Attiecināmās izmaksas",IF('3a+c+n'!$Q80="A",'3a+c+n'!N80,0),0)</f>
        <v>0</v>
      </c>
      <c r="O80" s="28">
        <f>IF($C$4="Attiecināmās izmaksas",IF('3a+c+n'!$Q80="A",'3a+c+n'!O80,0),0)</f>
        <v>0</v>
      </c>
      <c r="P80" s="59">
        <f>IF($C$4="Attiecināmās izmaksas",IF('3a+c+n'!$Q80="A",'3a+c+n'!P80,0),0)</f>
        <v>0</v>
      </c>
    </row>
    <row r="81" spans="1:16">
      <c r="A81" s="64">
        <f>IF(P81=0,0,IF(COUNTBLANK(P81)=1,0,COUNTA($P$14:P81)))</f>
        <v>0</v>
      </c>
      <c r="B81" s="28">
        <f>IF($C$4="Attiecināmās izmaksas",IF('3a+c+n'!$Q81="A",'3a+c+n'!B81,0),0)</f>
        <v>0</v>
      </c>
      <c r="C81" s="28">
        <f>IF($C$4="Attiecināmās izmaksas",IF('3a+c+n'!$Q81="A",'3a+c+n'!C81,0),0)</f>
        <v>0</v>
      </c>
      <c r="D81" s="28">
        <f>IF($C$4="Attiecināmās izmaksas",IF('3a+c+n'!$Q81="A",'3a+c+n'!D81,0),0)</f>
        <v>0</v>
      </c>
      <c r="E81" s="156"/>
      <c r="F81" s="81"/>
      <c r="G81" s="28">
        <f>IF($C$4="Attiecināmās izmaksas",IF('3a+c+n'!$Q81="A",'3a+c+n'!G81,0),0)</f>
        <v>0</v>
      </c>
      <c r="H81" s="28">
        <f>IF($C$4="Attiecināmās izmaksas",IF('3a+c+n'!$Q81="A",'3a+c+n'!H81,0),0)</f>
        <v>0</v>
      </c>
      <c r="I81" s="28"/>
      <c r="J81" s="28"/>
      <c r="K81" s="156">
        <f>IF($C$4="Attiecināmās izmaksas",IF('3a+c+n'!$Q81="A",'3a+c+n'!K81,0),0)</f>
        <v>0</v>
      </c>
      <c r="L81" s="81">
        <f>IF($C$4="Attiecināmās izmaksas",IF('3a+c+n'!$Q81="A",'3a+c+n'!L81,0),0)</f>
        <v>0</v>
      </c>
      <c r="M81" s="28">
        <f>IF($C$4="Attiecināmās izmaksas",IF('3a+c+n'!$Q81="A",'3a+c+n'!M81,0),0)</f>
        <v>0</v>
      </c>
      <c r="N81" s="28">
        <f>IF($C$4="Attiecināmās izmaksas",IF('3a+c+n'!$Q81="A",'3a+c+n'!N81,0),0)</f>
        <v>0</v>
      </c>
      <c r="O81" s="28">
        <f>IF($C$4="Attiecināmās izmaksas",IF('3a+c+n'!$Q81="A",'3a+c+n'!O81,0),0)</f>
        <v>0</v>
      </c>
      <c r="P81" s="59">
        <f>IF($C$4="Attiecināmās izmaksas",IF('3a+c+n'!$Q81="A",'3a+c+n'!P81,0),0)</f>
        <v>0</v>
      </c>
    </row>
    <row r="82" spans="1:16">
      <c r="A82" s="64">
        <f>IF(P82=0,0,IF(COUNTBLANK(P82)=1,0,COUNTA($P$14:P82)))</f>
        <v>0</v>
      </c>
      <c r="B82" s="28">
        <f>IF($C$4="Attiecināmās izmaksas",IF('3a+c+n'!$Q82="A",'3a+c+n'!B82,0),0)</f>
        <v>0</v>
      </c>
      <c r="C82" s="28">
        <f>IF($C$4="Attiecināmās izmaksas",IF('3a+c+n'!$Q82="A",'3a+c+n'!C82,0),0)</f>
        <v>0</v>
      </c>
      <c r="D82" s="28">
        <f>IF($C$4="Attiecināmās izmaksas",IF('3a+c+n'!$Q82="A",'3a+c+n'!D82,0),0)</f>
        <v>0</v>
      </c>
      <c r="E82" s="156"/>
      <c r="F82" s="81"/>
      <c r="G82" s="28">
        <f>IF($C$4="Attiecināmās izmaksas",IF('3a+c+n'!$Q82="A",'3a+c+n'!G82,0),0)</f>
        <v>0</v>
      </c>
      <c r="H82" s="28">
        <f>IF($C$4="Attiecināmās izmaksas",IF('3a+c+n'!$Q82="A",'3a+c+n'!H82,0),0)</f>
        <v>0</v>
      </c>
      <c r="I82" s="28"/>
      <c r="J82" s="28"/>
      <c r="K82" s="156">
        <f>IF($C$4="Attiecināmās izmaksas",IF('3a+c+n'!$Q82="A",'3a+c+n'!K82,0),0)</f>
        <v>0</v>
      </c>
      <c r="L82" s="81">
        <f>IF($C$4="Attiecināmās izmaksas",IF('3a+c+n'!$Q82="A",'3a+c+n'!L82,0),0)</f>
        <v>0</v>
      </c>
      <c r="M82" s="28">
        <f>IF($C$4="Attiecināmās izmaksas",IF('3a+c+n'!$Q82="A",'3a+c+n'!M82,0),0)</f>
        <v>0</v>
      </c>
      <c r="N82" s="28">
        <f>IF($C$4="Attiecināmās izmaksas",IF('3a+c+n'!$Q82="A",'3a+c+n'!N82,0),0)</f>
        <v>0</v>
      </c>
      <c r="O82" s="28">
        <f>IF($C$4="Attiecināmās izmaksas",IF('3a+c+n'!$Q82="A",'3a+c+n'!O82,0),0)</f>
        <v>0</v>
      </c>
      <c r="P82" s="59">
        <f>IF($C$4="Attiecināmās izmaksas",IF('3a+c+n'!$Q82="A",'3a+c+n'!P82,0),0)</f>
        <v>0</v>
      </c>
    </row>
    <row r="83" spans="1:16">
      <c r="A83" s="64">
        <f>IF(P83=0,0,IF(COUNTBLANK(P83)=1,0,COUNTA($P$14:P83)))</f>
        <v>0</v>
      </c>
      <c r="B83" s="28">
        <f>IF($C$4="Attiecināmās izmaksas",IF('3a+c+n'!$Q83="A",'3a+c+n'!B83,0),0)</f>
        <v>0</v>
      </c>
      <c r="C83" s="28">
        <f>IF($C$4="Attiecināmās izmaksas",IF('3a+c+n'!$Q83="A",'3a+c+n'!C83,0),0)</f>
        <v>0</v>
      </c>
      <c r="D83" s="28">
        <f>IF($C$4="Attiecināmās izmaksas",IF('3a+c+n'!$Q83="A",'3a+c+n'!D83,0),0)</f>
        <v>0</v>
      </c>
      <c r="E83" s="156"/>
      <c r="F83" s="81"/>
      <c r="G83" s="28">
        <f>IF($C$4="Attiecināmās izmaksas",IF('3a+c+n'!$Q83="A",'3a+c+n'!G83,0),0)</f>
        <v>0</v>
      </c>
      <c r="H83" s="28">
        <f>IF($C$4="Attiecināmās izmaksas",IF('3a+c+n'!$Q83="A",'3a+c+n'!H83,0),0)</f>
        <v>0</v>
      </c>
      <c r="I83" s="28"/>
      <c r="J83" s="28"/>
      <c r="K83" s="156">
        <f>IF($C$4="Attiecināmās izmaksas",IF('3a+c+n'!$Q83="A",'3a+c+n'!K83,0),0)</f>
        <v>0</v>
      </c>
      <c r="L83" s="81">
        <f>IF($C$4="Attiecināmās izmaksas",IF('3a+c+n'!$Q83="A",'3a+c+n'!L83,0),0)</f>
        <v>0</v>
      </c>
      <c r="M83" s="28">
        <f>IF($C$4="Attiecināmās izmaksas",IF('3a+c+n'!$Q83="A",'3a+c+n'!M83,0),0)</f>
        <v>0</v>
      </c>
      <c r="N83" s="28">
        <f>IF($C$4="Attiecināmās izmaksas",IF('3a+c+n'!$Q83="A",'3a+c+n'!N83,0),0)</f>
        <v>0</v>
      </c>
      <c r="O83" s="28">
        <f>IF($C$4="Attiecināmās izmaksas",IF('3a+c+n'!$Q83="A",'3a+c+n'!O83,0),0)</f>
        <v>0</v>
      </c>
      <c r="P83" s="59">
        <f>IF($C$4="Attiecināmās izmaksas",IF('3a+c+n'!$Q83="A",'3a+c+n'!P83,0),0)</f>
        <v>0</v>
      </c>
    </row>
    <row r="84" spans="1:16">
      <c r="A84" s="64">
        <f>IF(P84=0,0,IF(COUNTBLANK(P84)=1,0,COUNTA($P$14:P84)))</f>
        <v>0</v>
      </c>
      <c r="B84" s="28">
        <f>IF($C$4="Attiecināmās izmaksas",IF('3a+c+n'!$Q84="A",'3a+c+n'!B84,0),0)</f>
        <v>0</v>
      </c>
      <c r="C84" s="28">
        <f>IF($C$4="Attiecināmās izmaksas",IF('3a+c+n'!$Q84="A",'3a+c+n'!C84,0),0)</f>
        <v>0</v>
      </c>
      <c r="D84" s="28">
        <f>IF($C$4="Attiecināmās izmaksas",IF('3a+c+n'!$Q84="A",'3a+c+n'!D84,0),0)</f>
        <v>0</v>
      </c>
      <c r="E84" s="156"/>
      <c r="F84" s="81"/>
      <c r="G84" s="28">
        <f>IF($C$4="Attiecināmās izmaksas",IF('3a+c+n'!$Q84="A",'3a+c+n'!G84,0),0)</f>
        <v>0</v>
      </c>
      <c r="H84" s="28">
        <f>IF($C$4="Attiecināmās izmaksas",IF('3a+c+n'!$Q84="A",'3a+c+n'!H84,0),0)</f>
        <v>0</v>
      </c>
      <c r="I84" s="28"/>
      <c r="J84" s="28"/>
      <c r="K84" s="156">
        <f>IF($C$4="Attiecināmās izmaksas",IF('3a+c+n'!$Q84="A",'3a+c+n'!K84,0),0)</f>
        <v>0</v>
      </c>
      <c r="L84" s="81">
        <f>IF($C$4="Attiecināmās izmaksas",IF('3a+c+n'!$Q84="A",'3a+c+n'!L84,0),0)</f>
        <v>0</v>
      </c>
      <c r="M84" s="28">
        <f>IF($C$4="Attiecināmās izmaksas",IF('3a+c+n'!$Q84="A",'3a+c+n'!M84,0),0)</f>
        <v>0</v>
      </c>
      <c r="N84" s="28">
        <f>IF($C$4="Attiecināmās izmaksas",IF('3a+c+n'!$Q84="A",'3a+c+n'!N84,0),0)</f>
        <v>0</v>
      </c>
      <c r="O84" s="28">
        <f>IF($C$4="Attiecināmās izmaksas",IF('3a+c+n'!$Q84="A",'3a+c+n'!O84,0),0)</f>
        <v>0</v>
      </c>
      <c r="P84" s="59">
        <f>IF($C$4="Attiecināmās izmaksas",IF('3a+c+n'!$Q84="A",'3a+c+n'!P84,0),0)</f>
        <v>0</v>
      </c>
    </row>
    <row r="85" spans="1:16">
      <c r="A85" s="64">
        <f>IF(P85=0,0,IF(COUNTBLANK(P85)=1,0,COUNTA($P$14:P85)))</f>
        <v>0</v>
      </c>
      <c r="B85" s="28">
        <f>IF($C$4="Attiecināmās izmaksas",IF('3a+c+n'!$Q85="A",'3a+c+n'!B85,0),0)</f>
        <v>0</v>
      </c>
      <c r="C85" s="28">
        <f>IF($C$4="Attiecināmās izmaksas",IF('3a+c+n'!$Q85="A",'3a+c+n'!C85,0),0)</f>
        <v>0</v>
      </c>
      <c r="D85" s="28">
        <f>IF($C$4="Attiecināmās izmaksas",IF('3a+c+n'!$Q85="A",'3a+c+n'!D85,0),0)</f>
        <v>0</v>
      </c>
      <c r="E85" s="156"/>
      <c r="F85" s="81"/>
      <c r="G85" s="28">
        <f>IF($C$4="Attiecināmās izmaksas",IF('3a+c+n'!$Q85="A",'3a+c+n'!G85,0),0)</f>
        <v>0</v>
      </c>
      <c r="H85" s="28">
        <f>IF($C$4="Attiecināmās izmaksas",IF('3a+c+n'!$Q85="A",'3a+c+n'!H85,0),0)</f>
        <v>0</v>
      </c>
      <c r="I85" s="28"/>
      <c r="J85" s="28"/>
      <c r="K85" s="156">
        <f>IF($C$4="Attiecināmās izmaksas",IF('3a+c+n'!$Q85="A",'3a+c+n'!K85,0),0)</f>
        <v>0</v>
      </c>
      <c r="L85" s="81">
        <f>IF($C$4="Attiecināmās izmaksas",IF('3a+c+n'!$Q85="A",'3a+c+n'!L85,0),0)</f>
        <v>0</v>
      </c>
      <c r="M85" s="28">
        <f>IF($C$4="Attiecināmās izmaksas",IF('3a+c+n'!$Q85="A",'3a+c+n'!M85,0),0)</f>
        <v>0</v>
      </c>
      <c r="N85" s="28">
        <f>IF($C$4="Attiecināmās izmaksas",IF('3a+c+n'!$Q85="A",'3a+c+n'!N85,0),0)</f>
        <v>0</v>
      </c>
      <c r="O85" s="28">
        <f>IF($C$4="Attiecināmās izmaksas",IF('3a+c+n'!$Q85="A",'3a+c+n'!O85,0),0)</f>
        <v>0</v>
      </c>
      <c r="P85" s="59">
        <f>IF($C$4="Attiecināmās izmaksas",IF('3a+c+n'!$Q85="A",'3a+c+n'!P85,0),0)</f>
        <v>0</v>
      </c>
    </row>
    <row r="86" spans="1:16">
      <c r="A86" s="64">
        <f>IF(P86=0,0,IF(COUNTBLANK(P86)=1,0,COUNTA($P$14:P86)))</f>
        <v>0</v>
      </c>
      <c r="B86" s="28">
        <f>IF($C$4="Attiecināmās izmaksas",IF('3a+c+n'!$Q86="A",'3a+c+n'!B86,0),0)</f>
        <v>0</v>
      </c>
      <c r="C86" s="28">
        <f>IF($C$4="Attiecināmās izmaksas",IF('3a+c+n'!$Q86="A",'3a+c+n'!C86,0),0)</f>
        <v>0</v>
      </c>
      <c r="D86" s="28">
        <f>IF($C$4="Attiecināmās izmaksas",IF('3a+c+n'!$Q86="A",'3a+c+n'!D86,0),0)</f>
        <v>0</v>
      </c>
      <c r="E86" s="156"/>
      <c r="F86" s="81"/>
      <c r="G86" s="28">
        <f>IF($C$4="Attiecināmās izmaksas",IF('3a+c+n'!$Q86="A",'3a+c+n'!G86,0),0)</f>
        <v>0</v>
      </c>
      <c r="H86" s="28">
        <f>IF($C$4="Attiecināmās izmaksas",IF('3a+c+n'!$Q86="A",'3a+c+n'!H86,0),0)</f>
        <v>0</v>
      </c>
      <c r="I86" s="28"/>
      <c r="J86" s="28"/>
      <c r="K86" s="156">
        <f>IF($C$4="Attiecināmās izmaksas",IF('3a+c+n'!$Q86="A",'3a+c+n'!K86,0),0)</f>
        <v>0</v>
      </c>
      <c r="L86" s="81">
        <f>IF($C$4="Attiecināmās izmaksas",IF('3a+c+n'!$Q86="A",'3a+c+n'!L86,0),0)</f>
        <v>0</v>
      </c>
      <c r="M86" s="28">
        <f>IF($C$4="Attiecināmās izmaksas",IF('3a+c+n'!$Q86="A",'3a+c+n'!M86,0),0)</f>
        <v>0</v>
      </c>
      <c r="N86" s="28">
        <f>IF($C$4="Attiecināmās izmaksas",IF('3a+c+n'!$Q86="A",'3a+c+n'!N86,0),0)</f>
        <v>0</v>
      </c>
      <c r="O86" s="28">
        <f>IF($C$4="Attiecināmās izmaksas",IF('3a+c+n'!$Q86="A",'3a+c+n'!O86,0),0)</f>
        <v>0</v>
      </c>
      <c r="P86" s="59">
        <f>IF($C$4="Attiecināmās izmaksas",IF('3a+c+n'!$Q86="A",'3a+c+n'!P86,0),0)</f>
        <v>0</v>
      </c>
    </row>
    <row r="87" spans="1:16">
      <c r="A87" s="64">
        <f>IF(P87=0,0,IF(COUNTBLANK(P87)=1,0,COUNTA($P$14:P87)))</f>
        <v>0</v>
      </c>
      <c r="B87" s="28">
        <f>IF($C$4="Attiecināmās izmaksas",IF('3a+c+n'!$Q87="A",'3a+c+n'!B87,0),0)</f>
        <v>0</v>
      </c>
      <c r="C87" s="28">
        <f>IF($C$4="Attiecināmās izmaksas",IF('3a+c+n'!$Q87="A",'3a+c+n'!C87,0),0)</f>
        <v>0</v>
      </c>
      <c r="D87" s="28">
        <f>IF($C$4="Attiecināmās izmaksas",IF('3a+c+n'!$Q87="A",'3a+c+n'!D87,0),0)</f>
        <v>0</v>
      </c>
      <c r="E87" s="156"/>
      <c r="F87" s="81"/>
      <c r="G87" s="28">
        <f>IF($C$4="Attiecināmās izmaksas",IF('3a+c+n'!$Q87="A",'3a+c+n'!G87,0),0)</f>
        <v>0</v>
      </c>
      <c r="H87" s="28">
        <f>IF($C$4="Attiecināmās izmaksas",IF('3a+c+n'!$Q87="A",'3a+c+n'!H87,0),0)</f>
        <v>0</v>
      </c>
      <c r="I87" s="28"/>
      <c r="J87" s="28"/>
      <c r="K87" s="156">
        <f>IF($C$4="Attiecināmās izmaksas",IF('3a+c+n'!$Q87="A",'3a+c+n'!K87,0),0)</f>
        <v>0</v>
      </c>
      <c r="L87" s="81">
        <f>IF($C$4="Attiecināmās izmaksas",IF('3a+c+n'!$Q87="A",'3a+c+n'!L87,0),0)</f>
        <v>0</v>
      </c>
      <c r="M87" s="28">
        <f>IF($C$4="Attiecināmās izmaksas",IF('3a+c+n'!$Q87="A",'3a+c+n'!M87,0),0)</f>
        <v>0</v>
      </c>
      <c r="N87" s="28">
        <f>IF($C$4="Attiecināmās izmaksas",IF('3a+c+n'!$Q87="A",'3a+c+n'!N87,0),0)</f>
        <v>0</v>
      </c>
      <c r="O87" s="28">
        <f>IF($C$4="Attiecināmās izmaksas",IF('3a+c+n'!$Q87="A",'3a+c+n'!O87,0),0)</f>
        <v>0</v>
      </c>
      <c r="P87" s="59">
        <f>IF($C$4="Attiecināmās izmaksas",IF('3a+c+n'!$Q87="A",'3a+c+n'!P87,0),0)</f>
        <v>0</v>
      </c>
    </row>
    <row r="88" spans="1:16" ht="33.75">
      <c r="A88" s="64">
        <f>IF(P88=0,0,IF(COUNTBLANK(P88)=1,0,COUNTA($P$14:P88)))</f>
        <v>0</v>
      </c>
      <c r="B88" s="28" t="str">
        <f>IF($C$4="Attiecināmās izmaksas",IF('3a+c+n'!$Q88="A",'3a+c+n'!B88,0),0)</f>
        <v>13-00000</v>
      </c>
      <c r="C88" s="28" t="str">
        <f>IF($C$4="Attiecināmās izmaksas",IF('3a+c+n'!$Q88="A",'3a+c+n'!C88,0),0)</f>
        <v>Esošās pārseguma konstrukcijas no abām pusēm attīrīšana, līdzināšana gruntēšana, ja nepieciešams. Apjoms uzrādīts visiem balkoniem no abām pusēm.</v>
      </c>
      <c r="D88" s="28" t="str">
        <f>IF($C$4="Attiecināmās izmaksas",IF('3a+c+n'!$Q88="A",'3a+c+n'!D88,0),0)</f>
        <v>m2</v>
      </c>
      <c r="E88" s="156"/>
      <c r="F88" s="81"/>
      <c r="G88" s="28">
        <f>IF($C$4="Attiecināmās izmaksas",IF('3a+c+n'!$Q88="A",'3a+c+n'!G88,0),0)</f>
        <v>0</v>
      </c>
      <c r="H88" s="28">
        <f>IF($C$4="Attiecināmās izmaksas",IF('3a+c+n'!$Q88="A",'3a+c+n'!H88,0),0)</f>
        <v>0</v>
      </c>
      <c r="I88" s="28"/>
      <c r="J88" s="28"/>
      <c r="K88" s="156">
        <f>IF($C$4="Attiecināmās izmaksas",IF('3a+c+n'!$Q88="A",'3a+c+n'!K88,0),0)</f>
        <v>0</v>
      </c>
      <c r="L88" s="81">
        <f>IF($C$4="Attiecināmās izmaksas",IF('3a+c+n'!$Q88="A",'3a+c+n'!L88,0),0)</f>
        <v>0</v>
      </c>
      <c r="M88" s="28">
        <f>IF($C$4="Attiecināmās izmaksas",IF('3a+c+n'!$Q88="A",'3a+c+n'!M88,0),0)</f>
        <v>0</v>
      </c>
      <c r="N88" s="28">
        <f>IF($C$4="Attiecināmās izmaksas",IF('3a+c+n'!$Q88="A",'3a+c+n'!N88,0),0)</f>
        <v>0</v>
      </c>
      <c r="O88" s="28">
        <f>IF($C$4="Attiecināmās izmaksas",IF('3a+c+n'!$Q88="A",'3a+c+n'!O88,0),0)</f>
        <v>0</v>
      </c>
      <c r="P88" s="59">
        <f>IF($C$4="Attiecināmās izmaksas",IF('3a+c+n'!$Q88="A",'3a+c+n'!P88,0),0)</f>
        <v>0</v>
      </c>
    </row>
    <row r="89" spans="1:16" ht="22.5">
      <c r="A89" s="64">
        <f>IF(P89=0,0,IF(COUNTBLANK(P89)=1,0,COUNTA($P$14:P89)))</f>
        <v>0</v>
      </c>
      <c r="B89" s="28" t="str">
        <f>IF($C$4="Attiecināmās izmaksas",IF('3a+c+n'!$Q89="A",'3a+c+n'!B89,0),0)</f>
        <v>13-00000</v>
      </c>
      <c r="C89" s="28" t="str">
        <f>IF($C$4="Attiecināmās izmaksas",IF('3a+c+n'!$Q89="A",'3a+c+n'!C89,0),0)</f>
        <v>Hidroizol. Baumit Baumacol Protect vai ekviv. Uzklājama divās kārtās</v>
      </c>
      <c r="D89" s="28" t="str">
        <f>IF($C$4="Attiecināmās izmaksas",IF('3a+c+n'!$Q89="A",'3a+c+n'!D89,0),0)</f>
        <v>kg</v>
      </c>
      <c r="E89" s="156"/>
      <c r="F89" s="81"/>
      <c r="G89" s="28">
        <f>IF($C$4="Attiecināmās izmaksas",IF('3a+c+n'!$Q89="A",'3a+c+n'!G89,0),0)</f>
        <v>0</v>
      </c>
      <c r="H89" s="28">
        <f>IF($C$4="Attiecināmās izmaksas",IF('3a+c+n'!$Q89="A",'3a+c+n'!H89,0),0)</f>
        <v>0</v>
      </c>
      <c r="I89" s="28"/>
      <c r="J89" s="28"/>
      <c r="K89" s="156">
        <f>IF($C$4="Attiecināmās izmaksas",IF('3a+c+n'!$Q89="A",'3a+c+n'!K89,0),0)</f>
        <v>0</v>
      </c>
      <c r="L89" s="81">
        <f>IF($C$4="Attiecināmās izmaksas",IF('3a+c+n'!$Q89="A",'3a+c+n'!L89,0),0)</f>
        <v>0</v>
      </c>
      <c r="M89" s="28">
        <f>IF($C$4="Attiecināmās izmaksas",IF('3a+c+n'!$Q89="A",'3a+c+n'!M89,0),0)</f>
        <v>0</v>
      </c>
      <c r="N89" s="28">
        <f>IF($C$4="Attiecināmās izmaksas",IF('3a+c+n'!$Q89="A",'3a+c+n'!N89,0),0)</f>
        <v>0</v>
      </c>
      <c r="O89" s="28">
        <f>IF($C$4="Attiecināmās izmaksas",IF('3a+c+n'!$Q89="A",'3a+c+n'!O89,0),0)</f>
        <v>0</v>
      </c>
      <c r="P89" s="59">
        <f>IF($C$4="Attiecināmās izmaksas",IF('3a+c+n'!$Q89="A",'3a+c+n'!P89,0),0)</f>
        <v>0</v>
      </c>
    </row>
    <row r="90" spans="1:16" ht="22.5">
      <c r="A90" s="64">
        <f>IF(P90=0,0,IF(COUNTBLANK(P90)=1,0,COUNTA($P$14:P90)))</f>
        <v>0</v>
      </c>
      <c r="B90" s="28" t="str">
        <f>IF($C$4="Attiecināmās izmaksas",IF('3a+c+n'!$Q90="A",'3a+c+n'!B90,0),0)</f>
        <v>13-00000</v>
      </c>
      <c r="C90" s="28" t="str">
        <f>IF($C$4="Attiecināmās izmaksas",IF('3a+c+n'!$Q90="A",'3a+c+n'!C90,0),0)</f>
        <v>Saķeres java BetoHaft vai ekviv.</v>
      </c>
      <c r="D90" s="28" t="str">
        <f>IF($C$4="Attiecināmās izmaksas",IF('3a+c+n'!$Q90="A",'3a+c+n'!D90,0),0)</f>
        <v>kg</v>
      </c>
      <c r="E90" s="156"/>
      <c r="F90" s="81"/>
      <c r="G90" s="28">
        <f>IF($C$4="Attiecināmās izmaksas",IF('3a+c+n'!$Q90="A",'3a+c+n'!G90,0),0)</f>
        <v>0</v>
      </c>
      <c r="H90" s="28">
        <f>IF($C$4="Attiecināmās izmaksas",IF('3a+c+n'!$Q90="A",'3a+c+n'!H90,0),0)</f>
        <v>0</v>
      </c>
      <c r="I90" s="28"/>
      <c r="J90" s="28"/>
      <c r="K90" s="156">
        <f>IF($C$4="Attiecināmās izmaksas",IF('3a+c+n'!$Q90="A",'3a+c+n'!K90,0),0)</f>
        <v>0</v>
      </c>
      <c r="L90" s="81">
        <f>IF($C$4="Attiecināmās izmaksas",IF('3a+c+n'!$Q90="A",'3a+c+n'!L90,0),0)</f>
        <v>0</v>
      </c>
      <c r="M90" s="28">
        <f>IF($C$4="Attiecināmās izmaksas",IF('3a+c+n'!$Q90="A",'3a+c+n'!M90,0),0)</f>
        <v>0</v>
      </c>
      <c r="N90" s="28">
        <f>IF($C$4="Attiecināmās izmaksas",IF('3a+c+n'!$Q90="A",'3a+c+n'!N90,0),0)</f>
        <v>0</v>
      </c>
      <c r="O90" s="28">
        <f>IF($C$4="Attiecināmās izmaksas",IF('3a+c+n'!$Q90="A",'3a+c+n'!O90,0),0)</f>
        <v>0</v>
      </c>
      <c r="P90" s="59">
        <f>IF($C$4="Attiecināmās izmaksas",IF('3a+c+n'!$Q90="A",'3a+c+n'!P90,0),0)</f>
        <v>0</v>
      </c>
    </row>
    <row r="91" spans="1:16" ht="33.75">
      <c r="A91" s="64">
        <f>IF(P91=0,0,IF(COUNTBLANK(P91)=1,0,COUNTA($P$14:P91)))</f>
        <v>0</v>
      </c>
      <c r="B91" s="28" t="str">
        <f>IF($C$4="Attiecināmās izmaksas",IF('3a+c+n'!$Q91="A",'3a+c+n'!B91,0),0)</f>
        <v>13-00000</v>
      </c>
      <c r="C91" s="28" t="str">
        <f>IF($C$4="Attiecināmās izmaksas",IF('3a+c+n'!$Q91="A",'3a+c+n'!C91,0),0)</f>
        <v>Projektējams BAUMIT BetoFill vai ekvivalenta izlīdzinošs slānis ar slīpumu prom no ēkas sienas, ~30-40mm</v>
      </c>
      <c r="D91" s="28" t="str">
        <f>IF($C$4="Attiecināmās izmaksas",IF('3a+c+n'!$Q91="A",'3a+c+n'!D91,0),0)</f>
        <v>kg</v>
      </c>
      <c r="E91" s="156"/>
      <c r="F91" s="81"/>
      <c r="G91" s="28">
        <f>IF($C$4="Attiecināmās izmaksas",IF('3a+c+n'!$Q91="A",'3a+c+n'!G91,0),0)</f>
        <v>0</v>
      </c>
      <c r="H91" s="28">
        <f>IF($C$4="Attiecināmās izmaksas",IF('3a+c+n'!$Q91="A",'3a+c+n'!H91,0),0)</f>
        <v>0</v>
      </c>
      <c r="I91" s="28"/>
      <c r="J91" s="28"/>
      <c r="K91" s="156">
        <f>IF($C$4="Attiecināmās izmaksas",IF('3a+c+n'!$Q91="A",'3a+c+n'!K91,0),0)</f>
        <v>0</v>
      </c>
      <c r="L91" s="81">
        <f>IF($C$4="Attiecināmās izmaksas",IF('3a+c+n'!$Q91="A",'3a+c+n'!L91,0),0)</f>
        <v>0</v>
      </c>
      <c r="M91" s="28">
        <f>IF($C$4="Attiecināmās izmaksas",IF('3a+c+n'!$Q91="A",'3a+c+n'!M91,0),0)</f>
        <v>0</v>
      </c>
      <c r="N91" s="28">
        <f>IF($C$4="Attiecināmās izmaksas",IF('3a+c+n'!$Q91="A",'3a+c+n'!N91,0),0)</f>
        <v>0</v>
      </c>
      <c r="O91" s="28">
        <f>IF($C$4="Attiecināmās izmaksas",IF('3a+c+n'!$Q91="A",'3a+c+n'!O91,0),0)</f>
        <v>0</v>
      </c>
      <c r="P91" s="59">
        <f>IF($C$4="Attiecināmās izmaksas",IF('3a+c+n'!$Q91="A",'3a+c+n'!P91,0),0)</f>
        <v>0</v>
      </c>
    </row>
    <row r="92" spans="1:16" ht="22.5">
      <c r="A92" s="64">
        <f>IF(P92=0,0,IF(COUNTBLANK(P92)=1,0,COUNTA($P$14:P92)))</f>
        <v>0</v>
      </c>
      <c r="B92" s="28" t="str">
        <f>IF($C$4="Attiecināmās izmaksas",IF('3a+c+n'!$Q92="A",'3a+c+n'!B92,0),0)</f>
        <v>13-00000</v>
      </c>
      <c r="C92" s="28" t="str">
        <f>IF($C$4="Attiecināmās izmaksas",IF('3a+c+n'!$Q92="A",'3a+c+n'!C92,0),0)</f>
        <v>Stiegrojuma aizsargslāņa atjaunošana, daudzumu precizēt uz vietas</v>
      </c>
      <c r="D92" s="28" t="str">
        <f>IF($C$4="Attiecināmās izmaksas",IF('3a+c+n'!$Q92="A",'3a+c+n'!D92,0),0)</f>
        <v>kompl</v>
      </c>
      <c r="E92" s="156"/>
      <c r="F92" s="81"/>
      <c r="G92" s="28">
        <f>IF($C$4="Attiecināmās izmaksas",IF('3a+c+n'!$Q92="A",'3a+c+n'!G92,0),0)</f>
        <v>0</v>
      </c>
      <c r="H92" s="28">
        <f>IF($C$4="Attiecināmās izmaksas",IF('3a+c+n'!$Q92="A",'3a+c+n'!H92,0),0)</f>
        <v>0</v>
      </c>
      <c r="I92" s="28"/>
      <c r="J92" s="28"/>
      <c r="K92" s="156">
        <f>IF($C$4="Attiecināmās izmaksas",IF('3a+c+n'!$Q92="A",'3a+c+n'!K92,0),0)</f>
        <v>0</v>
      </c>
      <c r="L92" s="81">
        <f>IF($C$4="Attiecināmās izmaksas",IF('3a+c+n'!$Q92="A",'3a+c+n'!L92,0),0)</f>
        <v>0</v>
      </c>
      <c r="M92" s="28">
        <f>IF($C$4="Attiecināmās izmaksas",IF('3a+c+n'!$Q92="A",'3a+c+n'!M92,0),0)</f>
        <v>0</v>
      </c>
      <c r="N92" s="28">
        <f>IF($C$4="Attiecināmās izmaksas",IF('3a+c+n'!$Q92="A",'3a+c+n'!N92,0),0)</f>
        <v>0</v>
      </c>
      <c r="O92" s="28">
        <f>IF($C$4="Attiecināmās izmaksas",IF('3a+c+n'!$Q92="A",'3a+c+n'!O92,0),0)</f>
        <v>0</v>
      </c>
      <c r="P92" s="59">
        <f>IF($C$4="Attiecināmās izmaksas",IF('3a+c+n'!$Q92="A",'3a+c+n'!P92,0),0)</f>
        <v>0</v>
      </c>
    </row>
    <row r="93" spans="1:16" ht="22.5">
      <c r="A93" s="64">
        <f>IF(P93=0,0,IF(COUNTBLANK(P93)=1,0,COUNTA($P$14:P93)))</f>
        <v>0</v>
      </c>
      <c r="B93" s="28" t="str">
        <f>IF($C$4="Attiecināmās izmaksas",IF('3a+c+n'!$Q93="A",'3a+c+n'!B93,0),0)</f>
        <v>13-00000</v>
      </c>
      <c r="C93" s="28" t="str">
        <f>IF($C$4="Attiecināmās izmaksas",IF('3a+c+n'!$Q93="A",'3a+c+n'!C93,0),0)</f>
        <v>Apstrāde ar zemapmetuma grunti Baumit UniPrimer vai ekvivalentu</v>
      </c>
      <c r="D93" s="28" t="str">
        <f>IF($C$4="Attiecināmās izmaksas",IF('3a+c+n'!$Q93="A",'3a+c+n'!D93,0),0)</f>
        <v>kg</v>
      </c>
      <c r="E93" s="156"/>
      <c r="F93" s="81"/>
      <c r="G93" s="28">
        <f>IF($C$4="Attiecināmās izmaksas",IF('3a+c+n'!$Q93="A",'3a+c+n'!G93,0),0)</f>
        <v>0</v>
      </c>
      <c r="H93" s="28">
        <f>IF($C$4="Attiecināmās izmaksas",IF('3a+c+n'!$Q93="A",'3a+c+n'!H93,0),0)</f>
        <v>0</v>
      </c>
      <c r="I93" s="28"/>
      <c r="J93" s="28"/>
      <c r="K93" s="156">
        <f>IF($C$4="Attiecināmās izmaksas",IF('3a+c+n'!$Q93="A",'3a+c+n'!K93,0),0)</f>
        <v>0</v>
      </c>
      <c r="L93" s="81">
        <f>IF($C$4="Attiecināmās izmaksas",IF('3a+c+n'!$Q93="A",'3a+c+n'!L93,0),0)</f>
        <v>0</v>
      </c>
      <c r="M93" s="28">
        <f>IF($C$4="Attiecināmās izmaksas",IF('3a+c+n'!$Q93="A",'3a+c+n'!M93,0),0)</f>
        <v>0</v>
      </c>
      <c r="N93" s="28">
        <f>IF($C$4="Attiecināmās izmaksas",IF('3a+c+n'!$Q93="A",'3a+c+n'!N93,0),0)</f>
        <v>0</v>
      </c>
      <c r="O93" s="28">
        <f>IF($C$4="Attiecināmās izmaksas",IF('3a+c+n'!$Q93="A",'3a+c+n'!O93,0),0)</f>
        <v>0</v>
      </c>
      <c r="P93" s="59">
        <f>IF($C$4="Attiecināmās izmaksas",IF('3a+c+n'!$Q93="A",'3a+c+n'!P93,0),0)</f>
        <v>0</v>
      </c>
    </row>
    <row r="94" spans="1:16" ht="33.75">
      <c r="A94" s="64">
        <f>IF(P94=0,0,IF(COUNTBLANK(P94)=1,0,COUNTA($P$14:P94)))</f>
        <v>0</v>
      </c>
      <c r="B94" s="28" t="str">
        <f>IF($C$4="Attiecināmās izmaksas",IF('3a+c+n'!$Q94="A",'3a+c+n'!B94,0),0)</f>
        <v>13-00000</v>
      </c>
      <c r="C94" s="28" t="str">
        <f>IF($C$4="Attiecināmās izmaksas",IF('3a+c+n'!$Q94="A",'3a+c+n'!C94,0),0)</f>
        <v>Gatavā tonētā silikona apmetuma Baumit SilikonColor vai ekvivalenta iestrāde. Maksimālais grauda izmērs 2 mm. Tonis atbilstoši krāsu pasei.</v>
      </c>
      <c r="D94" s="28" t="str">
        <f>IF($C$4="Attiecināmās izmaksas",IF('3a+c+n'!$Q94="A",'3a+c+n'!D94,0),0)</f>
        <v>m2</v>
      </c>
      <c r="E94" s="156"/>
      <c r="F94" s="81"/>
      <c r="G94" s="28">
        <f>IF($C$4="Attiecināmās izmaksas",IF('3a+c+n'!$Q94="A",'3a+c+n'!G94,0),0)</f>
        <v>0</v>
      </c>
      <c r="H94" s="28">
        <f>IF($C$4="Attiecināmās izmaksas",IF('3a+c+n'!$Q94="A",'3a+c+n'!H94,0),0)</f>
        <v>0</v>
      </c>
      <c r="I94" s="28"/>
      <c r="J94" s="28"/>
      <c r="K94" s="156">
        <f>IF($C$4="Attiecināmās izmaksas",IF('3a+c+n'!$Q94="A",'3a+c+n'!K94,0),0)</f>
        <v>0</v>
      </c>
      <c r="L94" s="81">
        <f>IF($C$4="Attiecināmās izmaksas",IF('3a+c+n'!$Q94="A",'3a+c+n'!L94,0),0)</f>
        <v>0</v>
      </c>
      <c r="M94" s="28">
        <f>IF($C$4="Attiecināmās izmaksas",IF('3a+c+n'!$Q94="A",'3a+c+n'!M94,0),0)</f>
        <v>0</v>
      </c>
      <c r="N94" s="28">
        <f>IF($C$4="Attiecināmās izmaksas",IF('3a+c+n'!$Q94="A",'3a+c+n'!N94,0),0)</f>
        <v>0</v>
      </c>
      <c r="O94" s="28">
        <f>IF($C$4="Attiecināmās izmaksas",IF('3a+c+n'!$Q94="A",'3a+c+n'!O94,0),0)</f>
        <v>0</v>
      </c>
      <c r="P94" s="59">
        <f>IF($C$4="Attiecināmās izmaksas",IF('3a+c+n'!$Q94="A",'3a+c+n'!P94,0),0)</f>
        <v>0</v>
      </c>
    </row>
    <row r="95" spans="1:16" ht="22.5">
      <c r="A95" s="64">
        <f>IF(P95=0,0,IF(COUNTBLANK(P95)=1,0,COUNTA($P$14:P95)))</f>
        <v>0</v>
      </c>
      <c r="B95" s="28" t="str">
        <f>IF($C$4="Attiecināmās izmaksas",IF('3a+c+n'!$Q95="A",'3a+c+n'!B95,0),0)</f>
        <v>13-00000</v>
      </c>
      <c r="C95" s="28" t="str">
        <f>IF($C$4="Attiecināmās izmaksas",IF('3a+c+n'!$Q95="A",'3a+c+n'!C95,0),0)</f>
        <v>Skārda lāsenis pa perimetru 100mm, b=0,5mm, PE pārklājums</v>
      </c>
      <c r="D95" s="28" t="str">
        <f>IF($C$4="Attiecināmās izmaksas",IF('3a+c+n'!$Q95="A",'3a+c+n'!D95,0),0)</f>
        <v>tm</v>
      </c>
      <c r="E95" s="156"/>
      <c r="F95" s="81"/>
      <c r="G95" s="28">
        <f>IF($C$4="Attiecināmās izmaksas",IF('3a+c+n'!$Q95="A",'3a+c+n'!G95,0),0)</f>
        <v>0</v>
      </c>
      <c r="H95" s="28">
        <f>IF($C$4="Attiecināmās izmaksas",IF('3a+c+n'!$Q95="A",'3a+c+n'!H95,0),0)</f>
        <v>0</v>
      </c>
      <c r="I95" s="28"/>
      <c r="J95" s="28"/>
      <c r="K95" s="156">
        <f>IF($C$4="Attiecināmās izmaksas",IF('3a+c+n'!$Q95="A",'3a+c+n'!K95,0),0)</f>
        <v>0</v>
      </c>
      <c r="L95" s="81">
        <f>IF($C$4="Attiecināmās izmaksas",IF('3a+c+n'!$Q95="A",'3a+c+n'!L95,0),0)</f>
        <v>0</v>
      </c>
      <c r="M95" s="28">
        <f>IF($C$4="Attiecināmās izmaksas",IF('3a+c+n'!$Q95="A",'3a+c+n'!M95,0),0)</f>
        <v>0</v>
      </c>
      <c r="N95" s="28">
        <f>IF($C$4="Attiecināmās izmaksas",IF('3a+c+n'!$Q95="A",'3a+c+n'!N95,0),0)</f>
        <v>0</v>
      </c>
      <c r="O95" s="28">
        <f>IF($C$4="Attiecināmās izmaksas",IF('3a+c+n'!$Q95="A",'3a+c+n'!O95,0),0)</f>
        <v>0</v>
      </c>
      <c r="P95" s="59">
        <f>IF($C$4="Attiecināmās izmaksas",IF('3a+c+n'!$Q95="A",'3a+c+n'!P95,0),0)</f>
        <v>0</v>
      </c>
    </row>
    <row r="96" spans="1:16" ht="22.5">
      <c r="A96" s="64">
        <f>IF(P96=0,0,IF(COUNTBLANK(P96)=1,0,COUNTA($P$14:P96)))</f>
        <v>0</v>
      </c>
      <c r="B96" s="28" t="str">
        <f>IF($C$4="Attiecināmās izmaksas",IF('3a+c+n'!$Q96="A",'3a+c+n'!B96,0),0)</f>
        <v>13-00000</v>
      </c>
      <c r="C96" s="28" t="str">
        <f>IF($C$4="Attiecināmās izmaksas",IF('3a+c+n'!$Q96="A",'3a+c+n'!C96,0),0)</f>
        <v>Putupolistirola plākšņu TENAPORS EPS 100 vai ekvivalentu (λ&lt;=0,036 W/(mK)) montāža</v>
      </c>
      <c r="D96" s="28" t="str">
        <f>IF($C$4="Attiecināmās izmaksas",IF('3a+c+n'!$Q96="A",'3a+c+n'!D96,0),0)</f>
        <v>m2</v>
      </c>
      <c r="E96" s="156"/>
      <c r="F96" s="81"/>
      <c r="G96" s="28">
        <f>IF($C$4="Attiecināmās izmaksas",IF('3a+c+n'!$Q96="A",'3a+c+n'!G96,0),0)</f>
        <v>0</v>
      </c>
      <c r="H96" s="28">
        <f>IF($C$4="Attiecināmās izmaksas",IF('3a+c+n'!$Q96="A",'3a+c+n'!H96,0),0)</f>
        <v>0</v>
      </c>
      <c r="I96" s="28"/>
      <c r="J96" s="28"/>
      <c r="K96" s="156">
        <f>IF($C$4="Attiecināmās izmaksas",IF('3a+c+n'!$Q96="A",'3a+c+n'!K96,0),0)</f>
        <v>0</v>
      </c>
      <c r="L96" s="81">
        <f>IF($C$4="Attiecināmās izmaksas",IF('3a+c+n'!$Q96="A",'3a+c+n'!L96,0),0)</f>
        <v>0</v>
      </c>
      <c r="M96" s="28">
        <f>IF($C$4="Attiecināmās izmaksas",IF('3a+c+n'!$Q96="A",'3a+c+n'!M96,0),0)</f>
        <v>0</v>
      </c>
      <c r="N96" s="28">
        <f>IF($C$4="Attiecināmās izmaksas",IF('3a+c+n'!$Q96="A",'3a+c+n'!N96,0),0)</f>
        <v>0</v>
      </c>
      <c r="O96" s="28">
        <f>IF($C$4="Attiecināmās izmaksas",IF('3a+c+n'!$Q96="A",'3a+c+n'!O96,0),0)</f>
        <v>0</v>
      </c>
      <c r="P96" s="59">
        <f>IF($C$4="Attiecināmās izmaksas",IF('3a+c+n'!$Q96="A",'3a+c+n'!P96,0),0)</f>
        <v>0</v>
      </c>
    </row>
    <row r="97" spans="1:16">
      <c r="A97" s="64">
        <f>IF(P97=0,0,IF(COUNTBLANK(P97)=1,0,COUNTA($P$14:P97)))</f>
        <v>0</v>
      </c>
      <c r="B97" s="28">
        <f>IF($C$4="Attiecināmās izmaksas",IF('3a+c+n'!$Q97="A",'3a+c+n'!B97,0),0)</f>
        <v>0</v>
      </c>
      <c r="C97" s="28">
        <f>IF($C$4="Attiecināmās izmaksas",IF('3a+c+n'!$Q97="A",'3a+c+n'!C97,0),0)</f>
        <v>0</v>
      </c>
      <c r="D97" s="28">
        <f>IF($C$4="Attiecināmās izmaksas",IF('3a+c+n'!$Q97="A",'3a+c+n'!D97,0),0)</f>
        <v>0</v>
      </c>
      <c r="E97" s="156"/>
      <c r="F97" s="81"/>
      <c r="G97" s="28">
        <f>IF($C$4="Attiecināmās izmaksas",IF('3a+c+n'!$Q97="A",'3a+c+n'!G97,0),0)</f>
        <v>0</v>
      </c>
      <c r="H97" s="28">
        <f>IF($C$4="Attiecināmās izmaksas",IF('3a+c+n'!$Q97="A",'3a+c+n'!H97,0),0)</f>
        <v>0</v>
      </c>
      <c r="I97" s="28"/>
      <c r="J97" s="28"/>
      <c r="K97" s="156">
        <f>IF($C$4="Attiecināmās izmaksas",IF('3a+c+n'!$Q97="A",'3a+c+n'!K97,0),0)</f>
        <v>0</v>
      </c>
      <c r="L97" s="81">
        <f>IF($C$4="Attiecināmās izmaksas",IF('3a+c+n'!$Q97="A",'3a+c+n'!L97,0),0)</f>
        <v>0</v>
      </c>
      <c r="M97" s="28">
        <f>IF($C$4="Attiecināmās izmaksas",IF('3a+c+n'!$Q97="A",'3a+c+n'!M97,0),0)</f>
        <v>0</v>
      </c>
      <c r="N97" s="28">
        <f>IF($C$4="Attiecināmās izmaksas",IF('3a+c+n'!$Q97="A",'3a+c+n'!N97,0),0)</f>
        <v>0</v>
      </c>
      <c r="O97" s="28">
        <f>IF($C$4="Attiecināmās izmaksas",IF('3a+c+n'!$Q97="A",'3a+c+n'!O97,0),0)</f>
        <v>0</v>
      </c>
      <c r="P97" s="59">
        <f>IF($C$4="Attiecināmās izmaksas",IF('3a+c+n'!$Q97="A",'3a+c+n'!P97,0),0)</f>
        <v>0</v>
      </c>
    </row>
    <row r="98" spans="1:16" ht="22.5">
      <c r="A98" s="64">
        <f>IF(P98=0,0,IF(COUNTBLANK(P98)=1,0,COUNTA($P$14:P98)))</f>
        <v>0</v>
      </c>
      <c r="B98" s="28" t="str">
        <f>IF($C$4="Attiecināmās izmaksas",IF('3a+c+n'!$Q98="A",'3a+c+n'!B98,0),0)</f>
        <v>21-00000</v>
      </c>
      <c r="C98" s="28" t="str">
        <f>IF($C$4="Attiecināmās izmaksas",IF('3a+c+n'!$Q98="A",'3a+c+n'!C98,0),0)</f>
        <v>Tērauda sloksne sānu malām un garākajai malai, platums 40mm, b=4mm</v>
      </c>
      <c r="D98" s="28" t="str">
        <f>IF($C$4="Attiecināmās izmaksas",IF('3a+c+n'!$Q98="A",'3a+c+n'!D98,0),0)</f>
        <v>kompl</v>
      </c>
      <c r="E98" s="156"/>
      <c r="F98" s="81"/>
      <c r="G98" s="28">
        <f>IF($C$4="Attiecināmās izmaksas",IF('3a+c+n'!$Q98="A",'3a+c+n'!G98,0),0)</f>
        <v>0</v>
      </c>
      <c r="H98" s="28">
        <f>IF($C$4="Attiecināmās izmaksas",IF('3a+c+n'!$Q98="A",'3a+c+n'!H98,0),0)</f>
        <v>0</v>
      </c>
      <c r="I98" s="28"/>
      <c r="J98" s="28"/>
      <c r="K98" s="156">
        <f>IF($C$4="Attiecināmās izmaksas",IF('3a+c+n'!$Q98="A",'3a+c+n'!K98,0),0)</f>
        <v>0</v>
      </c>
      <c r="L98" s="81">
        <f>IF($C$4="Attiecināmās izmaksas",IF('3a+c+n'!$Q98="A",'3a+c+n'!L98,0),0)</f>
        <v>0</v>
      </c>
      <c r="M98" s="28">
        <f>IF($C$4="Attiecināmās izmaksas",IF('3a+c+n'!$Q98="A",'3a+c+n'!M98,0),0)</f>
        <v>0</v>
      </c>
      <c r="N98" s="28">
        <f>IF($C$4="Attiecināmās izmaksas",IF('3a+c+n'!$Q98="A",'3a+c+n'!N98,0),0)</f>
        <v>0</v>
      </c>
      <c r="O98" s="28">
        <f>IF($C$4="Attiecināmās izmaksas",IF('3a+c+n'!$Q98="A",'3a+c+n'!O98,0),0)</f>
        <v>0</v>
      </c>
      <c r="P98" s="59">
        <f>IF($C$4="Attiecināmās izmaksas",IF('3a+c+n'!$Q98="A",'3a+c+n'!P98,0),0)</f>
        <v>0</v>
      </c>
    </row>
    <row r="99" spans="1:16" ht="22.5">
      <c r="A99" s="64">
        <f>IF(P99=0,0,IF(COUNTBLANK(P99)=1,0,COUNTA($P$14:P99)))</f>
        <v>0</v>
      </c>
      <c r="B99" s="28" t="str">
        <f>IF($C$4="Attiecināmās izmaksas",IF('3a+c+n'!$Q99="A",'3a+c+n'!B99,0),0)</f>
        <v>21-00000</v>
      </c>
      <c r="C99" s="28" t="str">
        <f>IF($C$4="Attiecināmās izmaksas",IF('3a+c+n'!$Q99="A",'3a+c+n'!C99,0),0)</f>
        <v>Tērauda kvadrāts 20x20x1000mm</v>
      </c>
      <c r="D99" s="28" t="str">
        <f>IF($C$4="Attiecināmās izmaksas",IF('3a+c+n'!$Q99="A",'3a+c+n'!D99,0),0)</f>
        <v>gab</v>
      </c>
      <c r="E99" s="156"/>
      <c r="F99" s="81"/>
      <c r="G99" s="28">
        <f>IF($C$4="Attiecināmās izmaksas",IF('3a+c+n'!$Q99="A",'3a+c+n'!G99,0),0)</f>
        <v>0</v>
      </c>
      <c r="H99" s="28">
        <f>IF($C$4="Attiecināmās izmaksas",IF('3a+c+n'!$Q99="A",'3a+c+n'!H99,0),0)</f>
        <v>0</v>
      </c>
      <c r="I99" s="28"/>
      <c r="J99" s="28"/>
      <c r="K99" s="156">
        <f>IF($C$4="Attiecināmās izmaksas",IF('3a+c+n'!$Q99="A",'3a+c+n'!K99,0),0)</f>
        <v>0</v>
      </c>
      <c r="L99" s="81">
        <f>IF($C$4="Attiecināmās izmaksas",IF('3a+c+n'!$Q99="A",'3a+c+n'!L99,0),0)</f>
        <v>0</v>
      </c>
      <c r="M99" s="28">
        <f>IF($C$4="Attiecināmās izmaksas",IF('3a+c+n'!$Q99="A",'3a+c+n'!M99,0),0)</f>
        <v>0</v>
      </c>
      <c r="N99" s="28">
        <f>IF($C$4="Attiecināmās izmaksas",IF('3a+c+n'!$Q99="A",'3a+c+n'!N99,0),0)</f>
        <v>0</v>
      </c>
      <c r="O99" s="28">
        <f>IF($C$4="Attiecināmās izmaksas",IF('3a+c+n'!$Q99="A",'3a+c+n'!O99,0),0)</f>
        <v>0</v>
      </c>
      <c r="P99" s="59">
        <f>IF($C$4="Attiecināmās izmaksas",IF('3a+c+n'!$Q99="A",'3a+c+n'!P99,0),0)</f>
        <v>0</v>
      </c>
    </row>
    <row r="100" spans="1:16" ht="33.75">
      <c r="A100" s="64">
        <f>IF(P100=0,0,IF(COUNTBLANK(P100)=1,0,COUNTA($P$14:P100)))</f>
        <v>0</v>
      </c>
      <c r="B100" s="28" t="str">
        <f>IF($C$4="Attiecināmās izmaksas",IF('3a+c+n'!$Q100="A",'3a+c+n'!B100,0),0)</f>
        <v>21-00000</v>
      </c>
      <c r="C100" s="28" t="str">
        <f>IF($C$4="Attiecināmās izmaksas",IF('3a+c+n'!$Q100="A",'3a+c+n'!C100,0),0)</f>
        <v>Trapecveida lokšņu profils
Rukki T20, krāsots b=0,50mm vai ekvivalents tonis pēc krāsu pases</v>
      </c>
      <c r="D100" s="28" t="str">
        <f>IF($C$4="Attiecināmās izmaksas",IF('3a+c+n'!$Q100="A",'3a+c+n'!D100,0),0)</f>
        <v>kompl</v>
      </c>
      <c r="E100" s="156"/>
      <c r="F100" s="81"/>
      <c r="G100" s="28">
        <f>IF($C$4="Attiecināmās izmaksas",IF('3a+c+n'!$Q100="A",'3a+c+n'!G100,0),0)</f>
        <v>0</v>
      </c>
      <c r="H100" s="28">
        <f>IF($C$4="Attiecināmās izmaksas",IF('3a+c+n'!$Q100="A",'3a+c+n'!H100,0),0)</f>
        <v>0</v>
      </c>
      <c r="I100" s="28"/>
      <c r="J100" s="28"/>
      <c r="K100" s="156">
        <f>IF($C$4="Attiecināmās izmaksas",IF('3a+c+n'!$Q100="A",'3a+c+n'!K100,0),0)</f>
        <v>0</v>
      </c>
      <c r="L100" s="81">
        <f>IF($C$4="Attiecināmās izmaksas",IF('3a+c+n'!$Q100="A",'3a+c+n'!L100,0),0)</f>
        <v>0</v>
      </c>
      <c r="M100" s="28">
        <f>IF($C$4="Attiecināmās izmaksas",IF('3a+c+n'!$Q100="A",'3a+c+n'!M100,0),0)</f>
        <v>0</v>
      </c>
      <c r="N100" s="28">
        <f>IF($C$4="Attiecināmās izmaksas",IF('3a+c+n'!$Q100="A",'3a+c+n'!N100,0),0)</f>
        <v>0</v>
      </c>
      <c r="O100" s="28">
        <f>IF($C$4="Attiecināmās izmaksas",IF('3a+c+n'!$Q100="A",'3a+c+n'!O100,0),0)</f>
        <v>0</v>
      </c>
      <c r="P100" s="59">
        <f>IF($C$4="Attiecināmās izmaksas",IF('3a+c+n'!$Q100="A",'3a+c+n'!P100,0),0)</f>
        <v>0</v>
      </c>
    </row>
    <row r="101" spans="1:16" ht="22.5">
      <c r="A101" s="64">
        <f>IF(P101=0,0,IF(COUNTBLANK(P101)=1,0,COUNTA($P$14:P101)))</f>
        <v>0</v>
      </c>
      <c r="B101" s="28" t="str">
        <f>IF($C$4="Attiecināmās izmaksas",IF('3a+c+n'!$Q101="A",'3a+c+n'!B101,0),0)</f>
        <v>21-00000</v>
      </c>
      <c r="C101" s="28" t="str">
        <f>IF($C$4="Attiecināmās izmaksas",IF('3a+c+n'!$Q101="A",'3a+c+n'!C101,0),0)</f>
        <v>Cinkota-krāsota skārda nosegdetaļa</v>
      </c>
      <c r="D101" s="28" t="str">
        <f>IF($C$4="Attiecināmās izmaksas",IF('3a+c+n'!$Q101="A",'3a+c+n'!D101,0),0)</f>
        <v>tm</v>
      </c>
      <c r="E101" s="156"/>
      <c r="F101" s="81"/>
      <c r="G101" s="28">
        <f>IF($C$4="Attiecināmās izmaksas",IF('3a+c+n'!$Q101="A",'3a+c+n'!G101,0),0)</f>
        <v>0</v>
      </c>
      <c r="H101" s="28">
        <f>IF($C$4="Attiecināmās izmaksas",IF('3a+c+n'!$Q101="A",'3a+c+n'!H101,0),0)</f>
        <v>0</v>
      </c>
      <c r="I101" s="28"/>
      <c r="J101" s="28"/>
      <c r="K101" s="156">
        <f>IF($C$4="Attiecināmās izmaksas",IF('3a+c+n'!$Q101="A",'3a+c+n'!K101,0),0)</f>
        <v>0</v>
      </c>
      <c r="L101" s="81">
        <f>IF($C$4="Attiecināmās izmaksas",IF('3a+c+n'!$Q101="A",'3a+c+n'!L101,0),0)</f>
        <v>0</v>
      </c>
      <c r="M101" s="28">
        <f>IF($C$4="Attiecināmās izmaksas",IF('3a+c+n'!$Q101="A",'3a+c+n'!M101,0),0)</f>
        <v>0</v>
      </c>
      <c r="N101" s="28">
        <f>IF($C$4="Attiecināmās izmaksas",IF('3a+c+n'!$Q101="A",'3a+c+n'!N101,0),0)</f>
        <v>0</v>
      </c>
      <c r="O101" s="28">
        <f>IF($C$4="Attiecināmās izmaksas",IF('3a+c+n'!$Q101="A",'3a+c+n'!O101,0),0)</f>
        <v>0</v>
      </c>
      <c r="P101" s="59">
        <f>IF($C$4="Attiecināmās izmaksas",IF('3a+c+n'!$Q101="A",'3a+c+n'!P101,0),0)</f>
        <v>0</v>
      </c>
    </row>
    <row r="102" spans="1:16" ht="22.5">
      <c r="A102" s="64">
        <f>IF(P102=0,0,IF(COUNTBLANK(P102)=1,0,COUNTA($P$14:P102)))</f>
        <v>0</v>
      </c>
      <c r="B102" s="28" t="str">
        <f>IF($C$4="Attiecināmās izmaksas",IF('3a+c+n'!$Q102="A",'3a+c+n'!B102,0),0)</f>
        <v>21-00000</v>
      </c>
      <c r="C102" s="28" t="str">
        <f>IF($C$4="Attiecināmās izmaksas",IF('3a+c+n'!$Q102="A",'3a+c+n'!C102,0),0)</f>
        <v>Krāsota ēvelēta brusa 45x45mm</v>
      </c>
      <c r="D102" s="28" t="str">
        <f>IF($C$4="Attiecināmās izmaksas",IF('3a+c+n'!$Q102="A",'3a+c+n'!D102,0),0)</f>
        <v>tm</v>
      </c>
      <c r="E102" s="156"/>
      <c r="F102" s="81"/>
      <c r="G102" s="28">
        <f>IF($C$4="Attiecināmās izmaksas",IF('3a+c+n'!$Q102="A",'3a+c+n'!G102,0),0)</f>
        <v>0</v>
      </c>
      <c r="H102" s="28">
        <f>IF($C$4="Attiecināmās izmaksas",IF('3a+c+n'!$Q102="A",'3a+c+n'!H102,0),0)</f>
        <v>0</v>
      </c>
      <c r="I102" s="28"/>
      <c r="J102" s="28"/>
      <c r="K102" s="156">
        <f>IF($C$4="Attiecināmās izmaksas",IF('3a+c+n'!$Q102="A",'3a+c+n'!K102,0),0)</f>
        <v>0</v>
      </c>
      <c r="L102" s="81">
        <f>IF($C$4="Attiecināmās izmaksas",IF('3a+c+n'!$Q102="A",'3a+c+n'!L102,0),0)</f>
        <v>0</v>
      </c>
      <c r="M102" s="28">
        <f>IF($C$4="Attiecināmās izmaksas",IF('3a+c+n'!$Q102="A",'3a+c+n'!M102,0),0)</f>
        <v>0</v>
      </c>
      <c r="N102" s="28">
        <f>IF($C$4="Attiecināmās izmaksas",IF('3a+c+n'!$Q102="A",'3a+c+n'!N102,0),0)</f>
        <v>0</v>
      </c>
      <c r="O102" s="28">
        <f>IF($C$4="Attiecināmās izmaksas",IF('3a+c+n'!$Q102="A",'3a+c+n'!O102,0),0)</f>
        <v>0</v>
      </c>
      <c r="P102" s="59">
        <f>IF($C$4="Attiecināmās izmaksas",IF('3a+c+n'!$Q102="A",'3a+c+n'!P102,0),0)</f>
        <v>0</v>
      </c>
    </row>
    <row r="103" spans="1:16" ht="22.5">
      <c r="A103" s="64">
        <f>IF(P103=0,0,IF(COUNTBLANK(P103)=1,0,COUNTA($P$14:P103)))</f>
        <v>0</v>
      </c>
      <c r="B103" s="28" t="str">
        <f>IF($C$4="Attiecināmās izmaksas",IF('3a+c+n'!$Q103="A",'3a+c+n'!B103,0),0)</f>
        <v>21-00000</v>
      </c>
      <c r="C103" s="28" t="str">
        <f>IF($C$4="Attiecināmās izmaksas",IF('3a+c+n'!$Q103="A",'3a+c+n'!C103,0),0)</f>
        <v>Impregnēts, ēvelēts koka dēlis platums ~120mm, b=25mm. Krāsa pēc krāsu pases.</v>
      </c>
      <c r="D103" s="28" t="str">
        <f>IF($C$4="Attiecināmās izmaksas",IF('3a+c+n'!$Q103="A",'3a+c+n'!D103,0),0)</f>
        <v>tm</v>
      </c>
      <c r="E103" s="156"/>
      <c r="F103" s="81"/>
      <c r="G103" s="28">
        <f>IF($C$4="Attiecināmās izmaksas",IF('3a+c+n'!$Q103="A",'3a+c+n'!G103,0),0)</f>
        <v>0</v>
      </c>
      <c r="H103" s="28">
        <f>IF($C$4="Attiecināmās izmaksas",IF('3a+c+n'!$Q103="A",'3a+c+n'!H103,0),0)</f>
        <v>0</v>
      </c>
      <c r="I103" s="28"/>
      <c r="J103" s="28"/>
      <c r="K103" s="156">
        <f>IF($C$4="Attiecināmās izmaksas",IF('3a+c+n'!$Q103="A",'3a+c+n'!K103,0),0)</f>
        <v>0</v>
      </c>
      <c r="L103" s="81">
        <f>IF($C$4="Attiecināmās izmaksas",IF('3a+c+n'!$Q103="A",'3a+c+n'!L103,0),0)</f>
        <v>0</v>
      </c>
      <c r="M103" s="28">
        <f>IF($C$4="Attiecināmās izmaksas",IF('3a+c+n'!$Q103="A",'3a+c+n'!M103,0),0)</f>
        <v>0</v>
      </c>
      <c r="N103" s="28">
        <f>IF($C$4="Attiecināmās izmaksas",IF('3a+c+n'!$Q103="A",'3a+c+n'!N103,0),0)</f>
        <v>0</v>
      </c>
      <c r="O103" s="28">
        <f>IF($C$4="Attiecināmās izmaksas",IF('3a+c+n'!$Q103="A",'3a+c+n'!O103,0),0)</f>
        <v>0</v>
      </c>
      <c r="P103" s="59">
        <f>IF($C$4="Attiecināmās izmaksas",IF('3a+c+n'!$Q103="A",'3a+c+n'!P103,0),0)</f>
        <v>0</v>
      </c>
    </row>
    <row r="104" spans="1:16" ht="12" customHeight="1" thickBot="1">
      <c r="A104" s="293" t="s">
        <v>63</v>
      </c>
      <c r="B104" s="294"/>
      <c r="C104" s="294"/>
      <c r="D104" s="294"/>
      <c r="E104" s="294"/>
      <c r="F104" s="294"/>
      <c r="G104" s="294"/>
      <c r="H104" s="294"/>
      <c r="I104" s="294"/>
      <c r="J104" s="294"/>
      <c r="K104" s="295"/>
      <c r="L104" s="74">
        <f>SUM(L14:L103)</f>
        <v>0</v>
      </c>
      <c r="M104" s="75">
        <f>SUM(M14:M103)</f>
        <v>0</v>
      </c>
      <c r="N104" s="75">
        <f>SUM(N14:N103)</f>
        <v>0</v>
      </c>
      <c r="O104" s="75">
        <f>SUM(O14:O103)</f>
        <v>0</v>
      </c>
      <c r="P104" s="76">
        <f>SUM(P14:P103)</f>
        <v>0</v>
      </c>
    </row>
    <row r="105" spans="1:16">
      <c r="A105" s="20"/>
      <c r="B105" s="20"/>
      <c r="C105" s="20"/>
      <c r="D105" s="20"/>
      <c r="E105" s="20"/>
      <c r="F105" s="20"/>
      <c r="G105" s="20"/>
      <c r="H105" s="20"/>
      <c r="I105" s="20"/>
      <c r="J105" s="20"/>
      <c r="K105" s="20"/>
      <c r="L105" s="20"/>
      <c r="M105" s="20"/>
      <c r="N105" s="20"/>
      <c r="O105" s="20"/>
      <c r="P105" s="20"/>
    </row>
    <row r="106" spans="1:16">
      <c r="A106" s="20"/>
      <c r="B106" s="20"/>
      <c r="C106" s="20"/>
      <c r="D106" s="20"/>
      <c r="E106" s="20"/>
      <c r="F106" s="20"/>
      <c r="G106" s="20"/>
      <c r="H106" s="20"/>
      <c r="I106" s="20"/>
      <c r="J106" s="20"/>
      <c r="K106" s="20"/>
      <c r="L106" s="20"/>
      <c r="M106" s="20"/>
      <c r="N106" s="20"/>
      <c r="O106" s="20"/>
      <c r="P106" s="20"/>
    </row>
    <row r="107" spans="1:16">
      <c r="A107" s="1" t="s">
        <v>14</v>
      </c>
      <c r="B107" s="20"/>
      <c r="C107" s="296">
        <f>'Kops n'!C35:H35</f>
        <v>0</v>
      </c>
      <c r="D107" s="296"/>
      <c r="E107" s="296"/>
      <c r="F107" s="296"/>
      <c r="G107" s="296"/>
      <c r="H107" s="296"/>
      <c r="I107" s="20"/>
      <c r="J107" s="20"/>
      <c r="K107" s="20"/>
      <c r="L107" s="20"/>
      <c r="M107" s="20"/>
      <c r="N107" s="20"/>
      <c r="O107" s="20"/>
      <c r="P107" s="20"/>
    </row>
    <row r="108" spans="1:16">
      <c r="A108" s="20"/>
      <c r="B108" s="20"/>
      <c r="C108" s="222" t="s">
        <v>15</v>
      </c>
      <c r="D108" s="222"/>
      <c r="E108" s="222"/>
      <c r="F108" s="222"/>
      <c r="G108" s="222"/>
      <c r="H108" s="222"/>
      <c r="I108" s="20"/>
      <c r="J108" s="20"/>
      <c r="K108" s="20"/>
      <c r="L108" s="20"/>
      <c r="M108" s="20"/>
      <c r="N108" s="20"/>
      <c r="O108" s="20"/>
      <c r="P108" s="20"/>
    </row>
    <row r="109" spans="1:16">
      <c r="A109" s="20"/>
      <c r="B109" s="20"/>
      <c r="C109" s="20"/>
      <c r="D109" s="20"/>
      <c r="E109" s="20"/>
      <c r="F109" s="20"/>
      <c r="G109" s="20"/>
      <c r="H109" s="20"/>
      <c r="I109" s="20"/>
      <c r="J109" s="20"/>
      <c r="K109" s="20"/>
      <c r="L109" s="20"/>
      <c r="M109" s="20"/>
      <c r="N109" s="20"/>
      <c r="O109" s="20"/>
      <c r="P109" s="20"/>
    </row>
    <row r="110" spans="1:16">
      <c r="A110" s="240" t="str">
        <f>'Kops n'!A38:D38</f>
        <v>Tāme sastādīta 2023. gada __. _____</v>
      </c>
      <c r="B110" s="241"/>
      <c r="C110" s="241"/>
      <c r="D110" s="241"/>
      <c r="E110" s="20"/>
      <c r="F110" s="20"/>
      <c r="G110" s="20"/>
      <c r="H110" s="20"/>
      <c r="I110" s="20"/>
      <c r="J110" s="20"/>
      <c r="K110" s="20"/>
      <c r="L110" s="20"/>
      <c r="M110" s="20"/>
      <c r="N110" s="20"/>
      <c r="O110" s="20"/>
      <c r="P110" s="20"/>
    </row>
    <row r="111" spans="1:16">
      <c r="A111" s="20"/>
      <c r="B111" s="20"/>
      <c r="C111" s="20"/>
      <c r="D111" s="20"/>
      <c r="E111" s="20"/>
      <c r="F111" s="20"/>
      <c r="G111" s="20"/>
      <c r="H111" s="20"/>
      <c r="I111" s="20"/>
      <c r="J111" s="20"/>
      <c r="K111" s="20"/>
      <c r="L111" s="20"/>
      <c r="M111" s="20"/>
      <c r="N111" s="20"/>
      <c r="O111" s="20"/>
      <c r="P111" s="20"/>
    </row>
    <row r="112" spans="1:16">
      <c r="A112" s="1" t="s">
        <v>41</v>
      </c>
      <c r="B112" s="20"/>
      <c r="C112" s="296">
        <f>'Kops n'!C40:H40</f>
        <v>0</v>
      </c>
      <c r="D112" s="296"/>
      <c r="E112" s="296"/>
      <c r="F112" s="296"/>
      <c r="G112" s="296"/>
      <c r="H112" s="296"/>
      <c r="I112" s="20"/>
      <c r="J112" s="20"/>
      <c r="K112" s="20"/>
      <c r="L112" s="20"/>
      <c r="M112" s="20"/>
      <c r="N112" s="20"/>
      <c r="O112" s="20"/>
      <c r="P112" s="20"/>
    </row>
    <row r="113" spans="1:16">
      <c r="A113" s="20"/>
      <c r="B113" s="20"/>
      <c r="C113" s="222" t="s">
        <v>15</v>
      </c>
      <c r="D113" s="222"/>
      <c r="E113" s="222"/>
      <c r="F113" s="222"/>
      <c r="G113" s="222"/>
      <c r="H113" s="222"/>
      <c r="I113" s="20"/>
      <c r="J113" s="20"/>
      <c r="K113" s="20"/>
      <c r="L113" s="20"/>
      <c r="M113" s="20"/>
      <c r="N113" s="20"/>
      <c r="O113" s="20"/>
      <c r="P113" s="20"/>
    </row>
    <row r="114" spans="1:16">
      <c r="A114" s="20"/>
      <c r="B114" s="20"/>
      <c r="C114" s="20"/>
      <c r="D114" s="20"/>
      <c r="E114" s="20"/>
      <c r="F114" s="20"/>
      <c r="G114" s="20"/>
      <c r="H114" s="20"/>
      <c r="I114" s="20"/>
      <c r="J114" s="20"/>
      <c r="K114" s="20"/>
      <c r="L114" s="20"/>
      <c r="M114" s="20"/>
      <c r="N114" s="20"/>
      <c r="O114" s="20"/>
      <c r="P114" s="20"/>
    </row>
    <row r="115" spans="1:16">
      <c r="A115" s="103" t="s">
        <v>16</v>
      </c>
      <c r="B115" s="52"/>
      <c r="C115" s="115">
        <f>'Kops n'!C43</f>
        <v>0</v>
      </c>
      <c r="D115" s="52"/>
      <c r="E115" s="20"/>
      <c r="F115" s="20"/>
      <c r="G115" s="20"/>
      <c r="H115" s="20"/>
      <c r="I115" s="20"/>
      <c r="J115" s="20"/>
      <c r="K115" s="20"/>
      <c r="L115" s="20"/>
      <c r="M115" s="20"/>
      <c r="N115" s="20"/>
      <c r="O115" s="20"/>
      <c r="P115" s="20"/>
    </row>
    <row r="116" spans="1:16">
      <c r="A116" s="20"/>
      <c r="B116" s="20"/>
      <c r="C116" s="20"/>
      <c r="D116" s="20"/>
      <c r="E116" s="20"/>
      <c r="F116" s="20"/>
      <c r="G116" s="20"/>
      <c r="H116" s="20"/>
      <c r="I116" s="20"/>
      <c r="J116" s="20"/>
      <c r="K116" s="20"/>
      <c r="L116" s="20"/>
      <c r="M116" s="20"/>
      <c r="N116" s="20"/>
      <c r="O116" s="20"/>
      <c r="P116" s="20"/>
    </row>
  </sheetData>
  <mergeCells count="23">
    <mergeCell ref="C2:I2"/>
    <mergeCell ref="C3:I3"/>
    <mergeCell ref="C4:I4"/>
    <mergeCell ref="D5:L5"/>
    <mergeCell ref="D6:L6"/>
    <mergeCell ref="D8:L8"/>
    <mergeCell ref="A9:F9"/>
    <mergeCell ref="J9:M9"/>
    <mergeCell ref="N9:O9"/>
    <mergeCell ref="D7:L7"/>
    <mergeCell ref="C113:H113"/>
    <mergeCell ref="L12:P12"/>
    <mergeCell ref="A104:K104"/>
    <mergeCell ref="C107:H107"/>
    <mergeCell ref="C108:H108"/>
    <mergeCell ref="A110:D110"/>
    <mergeCell ref="C112:H112"/>
    <mergeCell ref="A12:A13"/>
    <mergeCell ref="B12:B13"/>
    <mergeCell ref="C12:C13"/>
    <mergeCell ref="D12:D13"/>
    <mergeCell ref="E12:E13"/>
    <mergeCell ref="F12:K12"/>
  </mergeCells>
  <conditionalFormatting sqref="A104:K104">
    <cfRule type="containsText" dxfId="234" priority="3" operator="containsText" text="Tiešās izmaksas kopā, t. sk. darba devēja sociālais nodoklis __.__% ">
      <formula>NOT(ISERROR(SEARCH("Tiešās izmaksas kopā, t. sk. darba devēja sociālais nodoklis __.__% ",A104)))</formula>
    </cfRule>
  </conditionalFormatting>
  <conditionalFormatting sqref="C2:I2 D5:L8 N9:O9 L104:P104 C107:H107 C112:H112 C115 A14:P103">
    <cfRule type="cellIs" dxfId="233" priority="2" operator="equal">
      <formula>0</formula>
    </cfRule>
  </conditionalFormatting>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tabColor rgb="FFFFFF00"/>
  </sheetPr>
  <dimension ref="A1:P41"/>
  <sheetViews>
    <sheetView topLeftCell="A19" workbookViewId="0">
      <selection activeCell="U30" sqref="U30"/>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'3a+c+n'!D1</f>
        <v>3</v>
      </c>
      <c r="E1" s="26"/>
      <c r="F1" s="26"/>
      <c r="G1" s="26"/>
      <c r="H1" s="26"/>
      <c r="I1" s="26"/>
      <c r="J1" s="26"/>
      <c r="N1" s="30"/>
      <c r="O1" s="31"/>
      <c r="P1" s="32"/>
    </row>
    <row r="2" spans="1:16">
      <c r="A2" s="33"/>
      <c r="B2" s="33"/>
      <c r="C2" s="308" t="str">
        <f>'3a+c+n'!C2:I2</f>
        <v>Fasādes</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P29</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311"/>
      <c r="L12" s="290" t="s">
        <v>54</v>
      </c>
      <c r="M12" s="291"/>
      <c r="N12" s="291"/>
      <c r="O12" s="291"/>
      <c r="P12" s="292"/>
    </row>
    <row r="13" spans="1:16" ht="126.75" customHeight="1">
      <c r="A13" s="277"/>
      <c r="B13" s="298"/>
      <c r="C13" s="299"/>
      <c r="D13" s="301"/>
      <c r="E13" s="303"/>
      <c r="F13" s="66" t="s">
        <v>56</v>
      </c>
      <c r="G13" s="69" t="s">
        <v>57</v>
      </c>
      <c r="H13" s="69" t="s">
        <v>58</v>
      </c>
      <c r="I13" s="69" t="s">
        <v>59</v>
      </c>
      <c r="J13" s="69" t="s">
        <v>60</v>
      </c>
      <c r="K13" s="72" t="s">
        <v>61</v>
      </c>
      <c r="L13" s="208" t="s">
        <v>56</v>
      </c>
      <c r="M13" s="207" t="s">
        <v>58</v>
      </c>
      <c r="N13" s="207" t="s">
        <v>59</v>
      </c>
      <c r="O13" s="207" t="s">
        <v>60</v>
      </c>
      <c r="P13" s="209" t="s">
        <v>61</v>
      </c>
    </row>
    <row r="14" spans="1:16" ht="33.75">
      <c r="A14" s="64">
        <f>IF(P14=0,0,IF(COUNTBLANK(P14)=1,0,COUNTA($P$14:P14)))</f>
        <v>0</v>
      </c>
      <c r="B14" s="28" t="str">
        <f>IF($C$4="citu pasākumu izmaksas",IF('3a+c+n'!$Q72="C",'3a+c+n'!B72,0))</f>
        <v>13-00000</v>
      </c>
      <c r="C14" s="28" t="str">
        <f>IF($C$4="citu pasākumu izmaksas",IF('3a+c+n'!$Q72="C",'3a+c+n'!C72,0))</f>
        <v>Esošo, numurzīmju u.c. nepieciešamo elementu atjaunošana fasādē pēc siltināšanas, t.sk. nepieciešamie stiprinājumi</v>
      </c>
      <c r="D14" s="28" t="str">
        <f>IF($C$4="citu pasākumu izmaksas",IF('3a+c+n'!$Q72="C",'3a+c+n'!D72,0))</f>
        <v>kompl</v>
      </c>
      <c r="E14" s="59"/>
      <c r="F14" s="81"/>
      <c r="G14" s="28"/>
      <c r="H14" s="28">
        <f>IF($C$4="citu pasākumu izmaksas",IF('3a+c+n'!$Q72="C",'3a+c+n'!H72,0))</f>
        <v>0</v>
      </c>
      <c r="I14" s="28"/>
      <c r="J14" s="28"/>
      <c r="K14" s="156">
        <f>IF($C$4="citu pasākumu izmaksas",IF('3a+c+n'!$Q72="C",'3a+c+n'!K72,0))</f>
        <v>0</v>
      </c>
      <c r="L14" s="81">
        <f>IF($C$4="citu pasākumu izmaksas",IF('3a+c+n'!$Q72="C",'3a+c+n'!L72,0))</f>
        <v>0</v>
      </c>
      <c r="M14" s="28">
        <f>IF($C$4="citu pasākumu izmaksas",IF('3a+c+n'!$Q72="C",'3a+c+n'!M72,0))</f>
        <v>0</v>
      </c>
      <c r="N14" s="28">
        <f>IF($C$4="citu pasākumu izmaksas",IF('3a+c+n'!$Q72="C",'3a+c+n'!N72,0))</f>
        <v>0</v>
      </c>
      <c r="O14" s="28">
        <f>IF($C$4="citu pasākumu izmaksas",IF('3a+c+n'!$Q72="C",'3a+c+n'!O72,0))</f>
        <v>0</v>
      </c>
      <c r="P14" s="59">
        <f>IF($C$4="citu pasākumu izmaksas",IF('3a+c+n'!$Q72="C",'3a+c+n'!P72,0))</f>
        <v>0</v>
      </c>
    </row>
    <row r="15" spans="1:16">
      <c r="A15" s="64">
        <f>IF(P15=0,0,IF(COUNTBLANK(P15)=1,0,COUNTA($P$14:P15)))</f>
        <v>0</v>
      </c>
      <c r="B15" s="28">
        <f>IF($C$4="citu pasākumu izmaksas",IF('3a+c+n'!$Q73="C",'3a+c+n'!B73,0))</f>
        <v>0</v>
      </c>
      <c r="C15" s="28">
        <f>IF($C$4="citu pasākumu izmaksas",IF('3a+c+n'!$Q73="C",'3a+c+n'!C73,0))</f>
        <v>0</v>
      </c>
      <c r="D15" s="28">
        <f>IF($C$4="citu pasākumu izmaksas",IF('3a+c+n'!$Q73="C",'3a+c+n'!D73,0))</f>
        <v>0</v>
      </c>
      <c r="E15" s="59"/>
      <c r="F15" s="81"/>
      <c r="G15" s="28"/>
      <c r="H15" s="28">
        <f>IF($C$4="citu pasākumu izmaksas",IF('3a+c+n'!$Q73="C",'3a+c+n'!H73,0))</f>
        <v>0</v>
      </c>
      <c r="I15" s="28"/>
      <c r="J15" s="28"/>
      <c r="K15" s="156">
        <f>IF($C$4="citu pasākumu izmaksas",IF('3a+c+n'!$Q73="C",'3a+c+n'!K73,0))</f>
        <v>0</v>
      </c>
      <c r="L15" s="81">
        <f>IF($C$4="citu pasākumu izmaksas",IF('3a+c+n'!$Q73="C",'3a+c+n'!L73,0))</f>
        <v>0</v>
      </c>
      <c r="M15" s="28">
        <f>IF($C$4="citu pasākumu izmaksas",IF('3a+c+n'!$Q73="C",'3a+c+n'!M73,0))</f>
        <v>0</v>
      </c>
      <c r="N15" s="28">
        <f>IF($C$4="citu pasākumu izmaksas",IF('3a+c+n'!$Q73="C",'3a+c+n'!N73,0))</f>
        <v>0</v>
      </c>
      <c r="O15" s="28">
        <f>IF($C$4="citu pasākumu izmaksas",IF('3a+c+n'!$Q73="C",'3a+c+n'!O73,0))</f>
        <v>0</v>
      </c>
      <c r="P15" s="59">
        <f>IF($C$4="citu pasākumu izmaksas",IF('3a+c+n'!$Q73="C",'3a+c+n'!P73,0))</f>
        <v>0</v>
      </c>
    </row>
    <row r="16" spans="1:16">
      <c r="A16" s="64">
        <f>IF(P16=0,0,IF(COUNTBLANK(P16)=1,0,COUNTA($P$14:P16)))</f>
        <v>0</v>
      </c>
      <c r="B16" s="28">
        <f>IF($C$4="citu pasākumu izmaksas",IF('3a+c+n'!$Q74="C",'3a+c+n'!B74,0))</f>
        <v>0</v>
      </c>
      <c r="C16" s="28">
        <f>IF($C$4="citu pasākumu izmaksas",IF('3a+c+n'!$Q74="C",'3a+c+n'!C74,0))</f>
        <v>0</v>
      </c>
      <c r="D16" s="28">
        <f>IF($C$4="citu pasākumu izmaksas",IF('3a+c+n'!$Q74="C",'3a+c+n'!D74,0))</f>
        <v>0</v>
      </c>
      <c r="E16" s="59"/>
      <c r="F16" s="81"/>
      <c r="G16" s="28"/>
      <c r="H16" s="28">
        <f>IF($C$4="citu pasākumu izmaksas",IF('3a+c+n'!$Q74="C",'3a+c+n'!H74,0))</f>
        <v>0</v>
      </c>
      <c r="I16" s="28"/>
      <c r="J16" s="28"/>
      <c r="K16" s="156">
        <f>IF($C$4="citu pasākumu izmaksas",IF('3a+c+n'!$Q74="C",'3a+c+n'!K74,0))</f>
        <v>0</v>
      </c>
      <c r="L16" s="81">
        <f>IF($C$4="citu pasākumu izmaksas",IF('3a+c+n'!$Q74="C",'3a+c+n'!L74,0))</f>
        <v>0</v>
      </c>
      <c r="M16" s="28">
        <f>IF($C$4="citu pasākumu izmaksas",IF('3a+c+n'!$Q74="C",'3a+c+n'!M74,0))</f>
        <v>0</v>
      </c>
      <c r="N16" s="28">
        <f>IF($C$4="citu pasākumu izmaksas",IF('3a+c+n'!$Q74="C",'3a+c+n'!N74,0))</f>
        <v>0</v>
      </c>
      <c r="O16" s="28">
        <f>IF($C$4="citu pasākumu izmaksas",IF('3a+c+n'!$Q74="C",'3a+c+n'!O74,0))</f>
        <v>0</v>
      </c>
      <c r="P16" s="59">
        <f>IF($C$4="citu pasākumu izmaksas",IF('3a+c+n'!$Q74="C",'3a+c+n'!P74,0))</f>
        <v>0</v>
      </c>
    </row>
    <row r="17" spans="1:16">
      <c r="A17" s="64">
        <f>IF(P17=0,0,IF(COUNTBLANK(P17)=1,0,COUNTA($P$14:P17)))</f>
        <v>0</v>
      </c>
      <c r="B17" s="28">
        <f>IF($C$4="citu pasākumu izmaksas",IF('3a+c+n'!$Q75="C",'3a+c+n'!B75,0))</f>
        <v>0</v>
      </c>
      <c r="C17" s="28">
        <f>IF($C$4="citu pasākumu izmaksas",IF('3a+c+n'!$Q75="C",'3a+c+n'!C75,0))</f>
        <v>0</v>
      </c>
      <c r="D17" s="28">
        <f>IF($C$4="citu pasākumu izmaksas",IF('3a+c+n'!$Q75="C",'3a+c+n'!D75,0))</f>
        <v>0</v>
      </c>
      <c r="E17" s="59"/>
      <c r="F17" s="81"/>
      <c r="G17" s="28"/>
      <c r="H17" s="28">
        <f>IF($C$4="citu pasākumu izmaksas",IF('3a+c+n'!$Q75="C",'3a+c+n'!H75,0))</f>
        <v>0</v>
      </c>
      <c r="I17" s="28"/>
      <c r="J17" s="28"/>
      <c r="K17" s="156">
        <f>IF($C$4="citu pasākumu izmaksas",IF('3a+c+n'!$Q75="C",'3a+c+n'!K75,0))</f>
        <v>0</v>
      </c>
      <c r="L17" s="81">
        <f>IF($C$4="citu pasākumu izmaksas",IF('3a+c+n'!$Q75="C",'3a+c+n'!L75,0))</f>
        <v>0</v>
      </c>
      <c r="M17" s="28">
        <f>IF($C$4="citu pasākumu izmaksas",IF('3a+c+n'!$Q75="C",'3a+c+n'!M75,0))</f>
        <v>0</v>
      </c>
      <c r="N17" s="28">
        <f>IF($C$4="citu pasākumu izmaksas",IF('3a+c+n'!$Q75="C",'3a+c+n'!N75,0))</f>
        <v>0</v>
      </c>
      <c r="O17" s="28">
        <f>IF($C$4="citu pasākumu izmaksas",IF('3a+c+n'!$Q75="C",'3a+c+n'!O75,0))</f>
        <v>0</v>
      </c>
      <c r="P17" s="59">
        <f>IF($C$4="citu pasākumu izmaksas",IF('3a+c+n'!$Q75="C",'3a+c+n'!P75,0))</f>
        <v>0</v>
      </c>
    </row>
    <row r="18" spans="1:16" ht="22.5">
      <c r="A18" s="64">
        <f>IF(P18=0,0,IF(COUNTBLANK(P18)=1,0,COUNTA($P$14:P18)))</f>
        <v>0</v>
      </c>
      <c r="B18" s="28" t="str">
        <f>IF($C$4="citu pasākumu izmaksas",IF('3a+c+n'!$Q76="C",'3a+c+n'!B76,0))</f>
        <v>13-00000</v>
      </c>
      <c r="C18" s="28" t="str">
        <f>IF($C$4="citu pasākumu izmaksas",IF('3a+c+n'!$Q76="C",'3a+c+n'!C76,0))</f>
        <v>Ieejas jumtiņu griestu attīrīšana un izlīdzināšana, arī gruntēšana</v>
      </c>
      <c r="D18" s="28" t="str">
        <f>IF($C$4="citu pasākumu izmaksas",IF('3a+c+n'!$Q76="C",'3a+c+n'!D76,0))</f>
        <v>m2</v>
      </c>
      <c r="E18" s="59"/>
      <c r="F18" s="81"/>
      <c r="G18" s="28"/>
      <c r="H18" s="28">
        <f>IF($C$4="citu pasākumu izmaksas",IF('3a+c+n'!$Q76="C",'3a+c+n'!H76,0))</f>
        <v>0</v>
      </c>
      <c r="I18" s="28"/>
      <c r="J18" s="28"/>
      <c r="K18" s="156">
        <f>IF($C$4="citu pasākumu izmaksas",IF('3a+c+n'!$Q76="C",'3a+c+n'!K76,0))</f>
        <v>0</v>
      </c>
      <c r="L18" s="81">
        <f>IF($C$4="citu pasākumu izmaksas",IF('3a+c+n'!$Q76="C",'3a+c+n'!L76,0))</f>
        <v>0</v>
      </c>
      <c r="M18" s="28">
        <f>IF($C$4="citu pasākumu izmaksas",IF('3a+c+n'!$Q76="C",'3a+c+n'!M76,0))</f>
        <v>0</v>
      </c>
      <c r="N18" s="28">
        <f>IF($C$4="citu pasākumu izmaksas",IF('3a+c+n'!$Q76="C",'3a+c+n'!N76,0))</f>
        <v>0</v>
      </c>
      <c r="O18" s="28">
        <f>IF($C$4="citu pasākumu izmaksas",IF('3a+c+n'!$Q76="C",'3a+c+n'!O76,0))</f>
        <v>0</v>
      </c>
      <c r="P18" s="59">
        <f>IF($C$4="citu pasākumu izmaksas",IF('3a+c+n'!$Q76="C",'3a+c+n'!P76,0))</f>
        <v>0</v>
      </c>
    </row>
    <row r="19" spans="1:16" ht="22.5">
      <c r="A19" s="64">
        <f>IF(P19=0,0,IF(COUNTBLANK(P19)=1,0,COUNTA($P$14:P19)))</f>
        <v>0</v>
      </c>
      <c r="B19" s="28" t="str">
        <f>IF($C$4="citu pasākumu izmaksas",IF('3a+c+n'!$Q77="C",'3a+c+n'!B77,0))</f>
        <v>13-00000</v>
      </c>
      <c r="C19" s="28" t="str">
        <f>IF($C$4="citu pasākumu izmaksas",IF('3a+c+n'!$Q77="C",'3a+c+n'!C77,0))</f>
        <v xml:space="preserve">Ieejas jumtiņu griestu armēšana ar javas kārta BAUMIT ProContact vai ekviv. </v>
      </c>
      <c r="D19" s="28" t="str">
        <f>IF($C$4="citu pasākumu izmaksas",IF('3a+c+n'!$Q77="C",'3a+c+n'!D77,0))</f>
        <v>kg</v>
      </c>
      <c r="E19" s="59"/>
      <c r="F19" s="81"/>
      <c r="G19" s="28"/>
      <c r="H19" s="28">
        <f>IF($C$4="citu pasākumu izmaksas",IF('3a+c+n'!$Q77="C",'3a+c+n'!H77,0))</f>
        <v>0</v>
      </c>
      <c r="I19" s="28"/>
      <c r="J19" s="28"/>
      <c r="K19" s="156">
        <f>IF($C$4="citu pasākumu izmaksas",IF('3a+c+n'!$Q77="C",'3a+c+n'!K77,0))</f>
        <v>0</v>
      </c>
      <c r="L19" s="81">
        <f>IF($C$4="citu pasākumu izmaksas",IF('3a+c+n'!$Q77="C",'3a+c+n'!L77,0))</f>
        <v>0</v>
      </c>
      <c r="M19" s="28">
        <f>IF($C$4="citu pasākumu izmaksas",IF('3a+c+n'!$Q77="C",'3a+c+n'!M77,0))</f>
        <v>0</v>
      </c>
      <c r="N19" s="28">
        <f>IF($C$4="citu pasākumu izmaksas",IF('3a+c+n'!$Q77="C",'3a+c+n'!N77,0))</f>
        <v>0</v>
      </c>
      <c r="O19" s="28">
        <f>IF($C$4="citu pasākumu izmaksas",IF('3a+c+n'!$Q77="C",'3a+c+n'!O77,0))</f>
        <v>0</v>
      </c>
      <c r="P19" s="59">
        <f>IF($C$4="citu pasākumu izmaksas",IF('3a+c+n'!$Q77="C",'3a+c+n'!P77,0))</f>
        <v>0</v>
      </c>
    </row>
    <row r="20" spans="1:16" ht="22.5">
      <c r="A20" s="64">
        <f>IF(P20=0,0,IF(COUNTBLANK(P20)=1,0,COUNTA($P$14:P20)))</f>
        <v>0</v>
      </c>
      <c r="B20" s="28" t="str">
        <f>IF($C$4="citu pasākumu izmaksas",IF('3a+c+n'!$Q78="C",'3a+c+n'!B78,0))</f>
        <v>13-00000</v>
      </c>
      <c r="C20" s="28" t="str">
        <f>IF($C$4="citu pasākumu izmaksas",IF('3a+c+n'!$Q78="C",'3a+c+n'!C78,0))</f>
        <v>Ieejas jumtiņu griestu armēšana ar stiklušķiedras sietu Baumit StarTex 160 vai ekviv.</v>
      </c>
      <c r="D20" s="28" t="str">
        <f>IF($C$4="citu pasākumu izmaksas",IF('3a+c+n'!$Q78="C",'3a+c+n'!D78,0))</f>
        <v>m2</v>
      </c>
      <c r="E20" s="59"/>
      <c r="F20" s="81"/>
      <c r="G20" s="28"/>
      <c r="H20" s="28">
        <f>IF($C$4="citu pasākumu izmaksas",IF('3a+c+n'!$Q78="C",'3a+c+n'!H78,0))</f>
        <v>0</v>
      </c>
      <c r="I20" s="28"/>
      <c r="J20" s="28"/>
      <c r="K20" s="156">
        <f>IF($C$4="citu pasākumu izmaksas",IF('3a+c+n'!$Q78="C",'3a+c+n'!K78,0))</f>
        <v>0</v>
      </c>
      <c r="L20" s="81">
        <f>IF($C$4="citu pasākumu izmaksas",IF('3a+c+n'!$Q78="C",'3a+c+n'!L78,0))</f>
        <v>0</v>
      </c>
      <c r="M20" s="28">
        <f>IF($C$4="citu pasākumu izmaksas",IF('3a+c+n'!$Q78="C",'3a+c+n'!M78,0))</f>
        <v>0</v>
      </c>
      <c r="N20" s="28">
        <f>IF($C$4="citu pasākumu izmaksas",IF('3a+c+n'!$Q78="C",'3a+c+n'!N78,0))</f>
        <v>0</v>
      </c>
      <c r="O20" s="28">
        <f>IF($C$4="citu pasākumu izmaksas",IF('3a+c+n'!$Q78="C",'3a+c+n'!O78,0))</f>
        <v>0</v>
      </c>
      <c r="P20" s="59">
        <f>IF($C$4="citu pasākumu izmaksas",IF('3a+c+n'!$Q78="C",'3a+c+n'!P78,0))</f>
        <v>0</v>
      </c>
    </row>
    <row r="21" spans="1:16" ht="45">
      <c r="A21" s="64">
        <f>IF(P21=0,0,IF(COUNTBLANK(P21)=1,0,COUNTA($P$14:P21)))</f>
        <v>0</v>
      </c>
      <c r="B21" s="28" t="str">
        <f>IF($C$4="citu pasākumu izmaksas",IF('3a+c+n'!$Q79="C",'3a+c+n'!B79,0))</f>
        <v>13-00000</v>
      </c>
      <c r="C21" s="28" t="str">
        <f>IF($C$4="citu pasākumu izmaksas",IF('3a+c+n'!$Q79="C",'3a+c+n'!C79,0))</f>
        <v>Ieejas jumtiņu griestu gruntēšana ar Baumit UniPrimer vai ekviv. un krāsošana ar fasādes krāsu Baumit SilikonColor vai ekvivalentu. Krāsa atbilstoši krāsu pasei</v>
      </c>
      <c r="D21" s="28" t="str">
        <f>IF($C$4="citu pasākumu izmaksas",IF('3a+c+n'!$Q79="C",'3a+c+n'!D79,0))</f>
        <v>m2</v>
      </c>
      <c r="E21" s="59"/>
      <c r="F21" s="81"/>
      <c r="G21" s="28"/>
      <c r="H21" s="28">
        <f>IF($C$4="citu pasākumu izmaksas",IF('3a+c+n'!$Q79="C",'3a+c+n'!H79,0))</f>
        <v>0</v>
      </c>
      <c r="I21" s="28"/>
      <c r="J21" s="28"/>
      <c r="K21" s="156">
        <f>IF($C$4="citu pasākumu izmaksas",IF('3a+c+n'!$Q79="C",'3a+c+n'!K79,0))</f>
        <v>0</v>
      </c>
      <c r="L21" s="81">
        <f>IF($C$4="citu pasākumu izmaksas",IF('3a+c+n'!$Q79="C",'3a+c+n'!L79,0))</f>
        <v>0</v>
      </c>
      <c r="M21" s="28">
        <f>IF($C$4="citu pasākumu izmaksas",IF('3a+c+n'!$Q79="C",'3a+c+n'!M79,0))</f>
        <v>0</v>
      </c>
      <c r="N21" s="28">
        <f>IF($C$4="citu pasākumu izmaksas",IF('3a+c+n'!$Q79="C",'3a+c+n'!N79,0))</f>
        <v>0</v>
      </c>
      <c r="O21" s="28">
        <f>IF($C$4="citu pasākumu izmaksas",IF('3a+c+n'!$Q79="C",'3a+c+n'!O79,0))</f>
        <v>0</v>
      </c>
      <c r="P21" s="59">
        <f>IF($C$4="citu pasākumu izmaksas",IF('3a+c+n'!$Q79="C",'3a+c+n'!P79,0))</f>
        <v>0</v>
      </c>
    </row>
    <row r="22" spans="1:16" ht="22.5">
      <c r="A22" s="64">
        <f>IF(P22=0,0,IF(COUNTBLANK(P22)=1,0,COUNTA($P$14:P22)))</f>
        <v>0</v>
      </c>
      <c r="B22" s="28" t="str">
        <f>IF($C$4="citu pasākumu izmaksas",IF('3a+c+n'!$Q80="C",'3a+c+n'!B80,0))</f>
        <v>13-00000</v>
      </c>
      <c r="C22" s="28" t="str">
        <f>IF($C$4="citu pasākumu izmaksas",IF('3a+c+n'!$Q80="C",'3a+c+n'!C80,0))</f>
        <v>Ieejas jumtiņu attīrīšana no apauguma un nenostiprinātām daļā (no augšas)</v>
      </c>
      <c r="D22" s="28" t="str">
        <f>IF($C$4="citu pasākumu izmaksas",IF('3a+c+n'!$Q80="C",'3a+c+n'!D80,0))</f>
        <v>m2</v>
      </c>
      <c r="E22" s="59"/>
      <c r="F22" s="81"/>
      <c r="G22" s="28"/>
      <c r="H22" s="28">
        <f>IF($C$4="citu pasākumu izmaksas",IF('3a+c+n'!$Q80="C",'3a+c+n'!H80,0))</f>
        <v>0</v>
      </c>
      <c r="I22" s="28"/>
      <c r="J22" s="28"/>
      <c r="K22" s="156">
        <f>IF($C$4="citu pasākumu izmaksas",IF('3a+c+n'!$Q80="C",'3a+c+n'!K80,0))</f>
        <v>0</v>
      </c>
      <c r="L22" s="81">
        <f>IF($C$4="citu pasākumu izmaksas",IF('3a+c+n'!$Q80="C",'3a+c+n'!L80,0))</f>
        <v>0</v>
      </c>
      <c r="M22" s="28">
        <f>IF($C$4="citu pasākumu izmaksas",IF('3a+c+n'!$Q80="C",'3a+c+n'!M80,0))</f>
        <v>0</v>
      </c>
      <c r="N22" s="28">
        <f>IF($C$4="citu pasākumu izmaksas",IF('3a+c+n'!$Q80="C",'3a+c+n'!N80,0))</f>
        <v>0</v>
      </c>
      <c r="O22" s="28">
        <f>IF($C$4="citu pasākumu izmaksas",IF('3a+c+n'!$Q80="C",'3a+c+n'!O80,0))</f>
        <v>0</v>
      </c>
      <c r="P22" s="59">
        <f>IF($C$4="citu pasākumu izmaksas",IF('3a+c+n'!$Q80="C",'3a+c+n'!P80,0))</f>
        <v>0</v>
      </c>
    </row>
    <row r="23" spans="1:16" ht="56.25">
      <c r="A23" s="64">
        <f>IF(P23=0,0,IF(COUNTBLANK(P23)=1,0,COUNTA($P$14:P23)))</f>
        <v>0</v>
      </c>
      <c r="B23" s="28" t="str">
        <f>IF($C$4="citu pasākumu izmaksas",IF('3a+c+n'!$Q81="C",'3a+c+n'!B81,0))</f>
        <v>13-00000</v>
      </c>
      <c r="C23" s="28" t="str">
        <f>IF($C$4="citu pasākumu izmaksas",IF('3a+c+n'!$Q81="C",'3a+c+n'!C81,0))</f>
        <v xml:space="preserve">Bitumena ruļļu materiāla 2 kārtās iestrāde ieejas lieveņa jumtiņam (no augšas) (virskārta - Icopal Ultra Top vai ekvivalents pamatkārta -  Icopal Ultra Base vai ekvivalents. Jānodrošina slīpums no ēkas MIN 1,5o </v>
      </c>
      <c r="D23" s="28" t="str">
        <f>IF($C$4="citu pasākumu izmaksas",IF('3a+c+n'!$Q81="C",'3a+c+n'!D81,0))</f>
        <v>m2</v>
      </c>
      <c r="E23" s="59"/>
      <c r="F23" s="81"/>
      <c r="G23" s="28"/>
      <c r="H23" s="28">
        <f>IF($C$4="citu pasākumu izmaksas",IF('3a+c+n'!$Q81="C",'3a+c+n'!H81,0))</f>
        <v>0</v>
      </c>
      <c r="I23" s="28"/>
      <c r="J23" s="28"/>
      <c r="K23" s="156">
        <f>IF($C$4="citu pasākumu izmaksas",IF('3a+c+n'!$Q81="C",'3a+c+n'!K81,0))</f>
        <v>0</v>
      </c>
      <c r="L23" s="81">
        <f>IF($C$4="citu pasākumu izmaksas",IF('3a+c+n'!$Q81="C",'3a+c+n'!L81,0))</f>
        <v>0</v>
      </c>
      <c r="M23" s="28">
        <f>IF($C$4="citu pasākumu izmaksas",IF('3a+c+n'!$Q81="C",'3a+c+n'!M81,0))</f>
        <v>0</v>
      </c>
      <c r="N23" s="28">
        <f>IF($C$4="citu pasākumu izmaksas",IF('3a+c+n'!$Q81="C",'3a+c+n'!N81,0))</f>
        <v>0</v>
      </c>
      <c r="O23" s="28">
        <f>IF($C$4="citu pasākumu izmaksas",IF('3a+c+n'!$Q81="C",'3a+c+n'!O81,0))</f>
        <v>0</v>
      </c>
      <c r="P23" s="59">
        <f>IF($C$4="citu pasākumu izmaksas",IF('3a+c+n'!$Q81="C",'3a+c+n'!P81,0))</f>
        <v>0</v>
      </c>
    </row>
    <row r="24" spans="1:16" ht="67.5">
      <c r="A24" s="64">
        <f>IF(P24=0,0,IF(COUNTBLANK(P24)=1,0,COUNTA($P$14:P24)))</f>
        <v>0</v>
      </c>
      <c r="B24" s="28" t="str">
        <f>IF($C$4="citu pasākumu izmaksas",IF('3a+c+n'!$Q82="C",'3a+c+n'!B82,0))</f>
        <v>13-00000</v>
      </c>
      <c r="C24" s="28" t="str">
        <f>IF($C$4="citu pasākumu izmaksas",IF('3a+c+n'!$Q82="C",'3a+c+n'!C82,0))</f>
        <v xml:space="preserve">Savienojuma vieta izveide ar siltinātu fasādes sienu, t.sk. PVC profils ALB – EB – PVC vai ekvivalents; PVC cokola profila lāsenis ALB – ED – B(PVC) vai ekvivalents; stiprinājumi; blīvlenta ALB - EXT vai ekvivalenta; ekstrudēta putupolistirola josla b=100mm, h=150mm   </v>
      </c>
      <c r="D24" s="28" t="str">
        <f>IF($C$4="citu pasākumu izmaksas",IF('3a+c+n'!$Q82="C",'3a+c+n'!D82,0))</f>
        <v>tm</v>
      </c>
      <c r="E24" s="59"/>
      <c r="F24" s="81"/>
      <c r="G24" s="28"/>
      <c r="H24" s="28">
        <f>IF($C$4="citu pasākumu izmaksas",IF('3a+c+n'!$Q82="C",'3a+c+n'!H82,0))</f>
        <v>0</v>
      </c>
      <c r="I24" s="28"/>
      <c r="J24" s="28"/>
      <c r="K24" s="156">
        <f>IF($C$4="citu pasākumu izmaksas",IF('3a+c+n'!$Q82="C",'3a+c+n'!K82,0))</f>
        <v>0</v>
      </c>
      <c r="L24" s="81">
        <f>IF($C$4="citu pasākumu izmaksas",IF('3a+c+n'!$Q82="C",'3a+c+n'!L82,0))</f>
        <v>0</v>
      </c>
      <c r="M24" s="28">
        <f>IF($C$4="citu pasākumu izmaksas",IF('3a+c+n'!$Q82="C",'3a+c+n'!M82,0))</f>
        <v>0</v>
      </c>
      <c r="N24" s="28">
        <f>IF($C$4="citu pasākumu izmaksas",IF('3a+c+n'!$Q82="C",'3a+c+n'!N82,0))</f>
        <v>0</v>
      </c>
      <c r="O24" s="28">
        <f>IF($C$4="citu pasākumu izmaksas",IF('3a+c+n'!$Q82="C",'3a+c+n'!O82,0))</f>
        <v>0</v>
      </c>
      <c r="P24" s="59">
        <f>IF($C$4="citu pasākumu izmaksas",IF('3a+c+n'!$Q82="C",'3a+c+n'!P82,0))</f>
        <v>0</v>
      </c>
    </row>
    <row r="25" spans="1:16" ht="45">
      <c r="A25" s="64">
        <f>IF(P25=0,0,IF(COUNTBLANK(P25)=1,0,COUNTA($P$14:P25)))</f>
        <v>0</v>
      </c>
      <c r="B25" s="28" t="str">
        <f>IF($C$4="citu pasākumu izmaksas",IF('3a+c+n'!$Q83="C",'3a+c+n'!B83,0))</f>
        <v>13-00000</v>
      </c>
      <c r="C25" s="28" t="str">
        <f>IF($C$4="citu pasākumu izmaksas",IF('3a+c+n'!$Q83="C",'3a+c+n'!C83,0))</f>
        <v>Cinkota skārda ar PURAL pārklajumu jumta karnīzes montāža ieejas lieveņa jumtiņam pa perimetru, b=0,5mm, h~200 - 300 mm. Tonis atbilstoši krāsu pasei.</v>
      </c>
      <c r="D25" s="28" t="str">
        <f>IF($C$4="citu pasākumu izmaksas",IF('3a+c+n'!$Q83="C",'3a+c+n'!D83,0))</f>
        <v>tm</v>
      </c>
      <c r="E25" s="59"/>
      <c r="F25" s="81"/>
      <c r="G25" s="28"/>
      <c r="H25" s="28">
        <f>IF($C$4="citu pasākumu izmaksas",IF('3a+c+n'!$Q83="C",'3a+c+n'!H83,0))</f>
        <v>0</v>
      </c>
      <c r="I25" s="28"/>
      <c r="J25" s="28"/>
      <c r="K25" s="156">
        <f>IF($C$4="citu pasākumu izmaksas",IF('3a+c+n'!$Q83="C",'3a+c+n'!K83,0))</f>
        <v>0</v>
      </c>
      <c r="L25" s="81">
        <f>IF($C$4="citu pasākumu izmaksas",IF('3a+c+n'!$Q83="C",'3a+c+n'!L83,0))</f>
        <v>0</v>
      </c>
      <c r="M25" s="28">
        <f>IF($C$4="citu pasākumu izmaksas",IF('3a+c+n'!$Q83="C",'3a+c+n'!M83,0))</f>
        <v>0</v>
      </c>
      <c r="N25" s="28">
        <f>IF($C$4="citu pasākumu izmaksas",IF('3a+c+n'!$Q83="C",'3a+c+n'!N83,0))</f>
        <v>0</v>
      </c>
      <c r="O25" s="28">
        <f>IF($C$4="citu pasākumu izmaksas",IF('3a+c+n'!$Q83="C",'3a+c+n'!O83,0))</f>
        <v>0</v>
      </c>
      <c r="P25" s="59">
        <f>IF($C$4="citu pasākumu izmaksas",IF('3a+c+n'!$Q83="C",'3a+c+n'!P83,0))</f>
        <v>0</v>
      </c>
    </row>
    <row r="26" spans="1:16" ht="22.5">
      <c r="A26" s="64">
        <f>IF(P26=0,0,IF(COUNTBLANK(P26)=1,0,COUNTA($P$14:P26)))</f>
        <v>0</v>
      </c>
      <c r="B26" s="28" t="str">
        <f>IF($C$4="citu pasākumu izmaksas",IF('3a+c+n'!$Q84="C",'3a+c+n'!B84,0))</f>
        <v>13-00000</v>
      </c>
      <c r="C26" s="28" t="str">
        <f>IF($C$4="citu pasākumu izmaksas",IF('3a+c+n'!$Q84="C",'3a+c+n'!C84,0))</f>
        <v>Ieejas lieveņu virskārtas demontāža</v>
      </c>
      <c r="D26" s="28" t="str">
        <f>IF($C$4="citu pasākumu izmaksas",IF('3a+c+n'!$Q84="C",'3a+c+n'!D84,0))</f>
        <v>m2</v>
      </c>
      <c r="E26" s="59"/>
      <c r="F26" s="81"/>
      <c r="G26" s="28"/>
      <c r="H26" s="28">
        <f>IF($C$4="citu pasākumu izmaksas",IF('3a+c+n'!$Q84="C",'3a+c+n'!H84,0))</f>
        <v>0</v>
      </c>
      <c r="I26" s="28"/>
      <c r="J26" s="28"/>
      <c r="K26" s="156">
        <f>IF($C$4="citu pasākumu izmaksas",IF('3a+c+n'!$Q84="C",'3a+c+n'!K84,0))</f>
        <v>0</v>
      </c>
      <c r="L26" s="81">
        <f>IF($C$4="citu pasākumu izmaksas",IF('3a+c+n'!$Q84="C",'3a+c+n'!L84,0))</f>
        <v>0</v>
      </c>
      <c r="M26" s="28">
        <f>IF($C$4="citu pasākumu izmaksas",IF('3a+c+n'!$Q84="C",'3a+c+n'!M84,0))</f>
        <v>0</v>
      </c>
      <c r="N26" s="28">
        <f>IF($C$4="citu pasākumu izmaksas",IF('3a+c+n'!$Q84="C",'3a+c+n'!N84,0))</f>
        <v>0</v>
      </c>
      <c r="O26" s="28">
        <f>IF($C$4="citu pasākumu izmaksas",IF('3a+c+n'!$Q84="C",'3a+c+n'!O84,0))</f>
        <v>0</v>
      </c>
      <c r="P26" s="59">
        <f>IF($C$4="citu pasākumu izmaksas",IF('3a+c+n'!$Q84="C",'3a+c+n'!P84,0))</f>
        <v>0</v>
      </c>
    </row>
    <row r="27" spans="1:16" ht="22.5">
      <c r="A27" s="64">
        <f>IF(P27=0,0,IF(COUNTBLANK(P27)=1,0,COUNTA($P$14:P27)))</f>
        <v>0</v>
      </c>
      <c r="B27" s="28" t="str">
        <f>IF($C$4="citu pasākumu izmaksas",IF('3a+c+n'!$Q85="C",'3a+c+n'!B85,0))</f>
        <v>13-00000</v>
      </c>
      <c r="C27" s="28" t="str">
        <f>IF($C$4="citu pasākumu izmaksas",IF('3a+c+n'!$Q85="C",'3a+c+n'!C85,0))</f>
        <v>Betona bruģakmens"PRIZMA" vai ekvivalents, 100x200x60 ieklāšana</v>
      </c>
      <c r="D27" s="28" t="str">
        <f>IF($C$4="citu pasākumu izmaksas",IF('3a+c+n'!$Q85="C",'3a+c+n'!D85,0))</f>
        <v>m2</v>
      </c>
      <c r="E27" s="59"/>
      <c r="F27" s="81"/>
      <c r="G27" s="28"/>
      <c r="H27" s="28">
        <f>IF($C$4="citu pasākumu izmaksas",IF('3a+c+n'!$Q85="C",'3a+c+n'!H85,0))</f>
        <v>0</v>
      </c>
      <c r="I27" s="28"/>
      <c r="J27" s="28"/>
      <c r="K27" s="156">
        <f>IF($C$4="citu pasākumu izmaksas",IF('3a+c+n'!$Q85="C",'3a+c+n'!K85,0))</f>
        <v>0</v>
      </c>
      <c r="L27" s="81">
        <f>IF($C$4="citu pasākumu izmaksas",IF('3a+c+n'!$Q85="C",'3a+c+n'!L85,0))</f>
        <v>0</v>
      </c>
      <c r="M27" s="28">
        <f>IF($C$4="citu pasākumu izmaksas",IF('3a+c+n'!$Q85="C",'3a+c+n'!M85,0))</f>
        <v>0</v>
      </c>
      <c r="N27" s="28">
        <f>IF($C$4="citu pasākumu izmaksas",IF('3a+c+n'!$Q85="C",'3a+c+n'!N85,0))</f>
        <v>0</v>
      </c>
      <c r="O27" s="28">
        <f>IF($C$4="citu pasākumu izmaksas",IF('3a+c+n'!$Q85="C",'3a+c+n'!O85,0))</f>
        <v>0</v>
      </c>
      <c r="P27" s="59">
        <f>IF($C$4="citu pasākumu izmaksas",IF('3a+c+n'!$Q85="C",'3a+c+n'!P85,0))</f>
        <v>0</v>
      </c>
    </row>
    <row r="28" spans="1:16" ht="22.5">
      <c r="A28" s="64">
        <f>IF(P28=0,0,IF(COUNTBLANK(P28)=1,0,COUNTA($P$14:P28)))</f>
        <v>0</v>
      </c>
      <c r="B28" s="28" t="str">
        <f>IF($C$4="citu pasākumu izmaksas",IF('3a+c+n'!$Q86="C",'3a+c+n'!B86,0))</f>
        <v>13-00000</v>
      </c>
      <c r="C28" s="28" t="str">
        <f>IF($C$4="citu pasākumu izmaksas",IF('3a+c+n'!$Q86="C",'3a+c+n'!C86,0))</f>
        <v xml:space="preserve">Jaunu margu pie ieejas uzstādīšana </v>
      </c>
      <c r="D28" s="28" t="str">
        <f>IF($C$4="citu pasākumu izmaksas",IF('3a+c+n'!$Q86="C",'3a+c+n'!D86,0))</f>
        <v>kompl</v>
      </c>
      <c r="E28" s="59"/>
      <c r="F28" s="81"/>
      <c r="G28" s="28"/>
      <c r="H28" s="28">
        <f>IF($C$4="citu pasākumu izmaksas",IF('3a+c+n'!$Q86="C",'3a+c+n'!H86,0))</f>
        <v>0</v>
      </c>
      <c r="I28" s="28"/>
      <c r="J28" s="28"/>
      <c r="K28" s="156">
        <f>IF($C$4="citu pasākumu izmaksas",IF('3a+c+n'!$Q86="C",'3a+c+n'!K86,0))</f>
        <v>0</v>
      </c>
      <c r="L28" s="81">
        <f>IF($C$4="citu pasākumu izmaksas",IF('3a+c+n'!$Q86="C",'3a+c+n'!L86,0))</f>
        <v>0</v>
      </c>
      <c r="M28" s="28">
        <f>IF($C$4="citu pasākumu izmaksas",IF('3a+c+n'!$Q86="C",'3a+c+n'!M86,0))</f>
        <v>0</v>
      </c>
      <c r="N28" s="28">
        <f>IF($C$4="citu pasākumu izmaksas",IF('3a+c+n'!$Q86="C",'3a+c+n'!N86,0))</f>
        <v>0</v>
      </c>
      <c r="O28" s="28">
        <f>IF($C$4="citu pasākumu izmaksas",IF('3a+c+n'!$Q86="C",'3a+c+n'!O86,0))</f>
        <v>0</v>
      </c>
      <c r="P28" s="59">
        <f>IF($C$4="citu pasākumu izmaksas",IF('3a+c+n'!$Q86="C",'3a+c+n'!P86,0))</f>
        <v>0</v>
      </c>
    </row>
    <row r="29" spans="1:16" ht="12" customHeight="1" thickBot="1">
      <c r="A29" s="293" t="s">
        <v>63</v>
      </c>
      <c r="B29" s="294"/>
      <c r="C29" s="294"/>
      <c r="D29" s="294"/>
      <c r="E29" s="294"/>
      <c r="F29" s="294"/>
      <c r="G29" s="294"/>
      <c r="H29" s="294"/>
      <c r="I29" s="294"/>
      <c r="J29" s="294"/>
      <c r="K29" s="295"/>
      <c r="L29" s="74">
        <f>SUM(L14:L28)</f>
        <v>0</v>
      </c>
      <c r="M29" s="75">
        <f>SUM(M14:M28)</f>
        <v>0</v>
      </c>
      <c r="N29" s="75">
        <f>SUM(N14:N28)</f>
        <v>0</v>
      </c>
      <c r="O29" s="75">
        <f>SUM(O14:O28)</f>
        <v>0</v>
      </c>
      <c r="P29" s="76">
        <f>SUM(P14:P28)</f>
        <v>0</v>
      </c>
    </row>
    <row r="30" spans="1:16">
      <c r="A30" s="20"/>
      <c r="B30" s="20"/>
      <c r="C30" s="20"/>
      <c r="D30" s="20"/>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1" t="s">
        <v>14</v>
      </c>
      <c r="B32" s="20"/>
      <c r="C32" s="296">
        <f>'Kops c'!C35:H35</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240" t="str">
        <f>'Kops n'!A38:D38</f>
        <v>Tāme sastādīta 2023. gada __. _____</v>
      </c>
      <c r="B35" s="241"/>
      <c r="C35" s="241"/>
      <c r="D35" s="241"/>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 t="s">
        <v>41</v>
      </c>
      <c r="B37" s="20"/>
      <c r="C37" s="296">
        <f>'Kops c'!C40:H40</f>
        <v>0</v>
      </c>
      <c r="D37" s="296"/>
      <c r="E37" s="296"/>
      <c r="F37" s="296"/>
      <c r="G37" s="296"/>
      <c r="H37" s="296"/>
      <c r="I37" s="20"/>
      <c r="J37" s="20"/>
      <c r="K37" s="20"/>
      <c r="L37" s="20"/>
      <c r="M37" s="20"/>
      <c r="N37" s="20"/>
      <c r="O37" s="20"/>
      <c r="P37" s="20"/>
    </row>
    <row r="38" spans="1:16">
      <c r="A38" s="20"/>
      <c r="B38" s="20"/>
      <c r="C38" s="222" t="s">
        <v>15</v>
      </c>
      <c r="D38" s="222"/>
      <c r="E38" s="222"/>
      <c r="F38" s="222"/>
      <c r="G38" s="222"/>
      <c r="H38" s="222"/>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03" t="s">
        <v>16</v>
      </c>
      <c r="B40" s="52"/>
      <c r="C40" s="115">
        <f>'Kops c'!C43</f>
        <v>0</v>
      </c>
      <c r="D40" s="52"/>
      <c r="E40" s="20"/>
      <c r="F40" s="20"/>
      <c r="G40" s="20"/>
      <c r="H40" s="20"/>
      <c r="I40" s="20"/>
      <c r="J40" s="20"/>
      <c r="K40" s="20"/>
      <c r="L40" s="20"/>
      <c r="M40" s="20"/>
      <c r="N40" s="20"/>
      <c r="O40" s="20"/>
      <c r="P40" s="20"/>
    </row>
    <row r="41" spans="1:16">
      <c r="A41" s="20"/>
      <c r="B41" s="20"/>
      <c r="C41" s="20"/>
      <c r="D41" s="20"/>
      <c r="E41" s="20"/>
      <c r="F41" s="20"/>
      <c r="G41" s="20"/>
      <c r="H41" s="20"/>
      <c r="I41" s="20"/>
      <c r="J41" s="20"/>
      <c r="K41" s="20"/>
      <c r="L41" s="20"/>
      <c r="M41" s="20"/>
      <c r="N41" s="20"/>
      <c r="O41" s="20"/>
      <c r="P41"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8:H38"/>
    <mergeCell ref="L12:P12"/>
    <mergeCell ref="A29:K29"/>
    <mergeCell ref="C32:H32"/>
    <mergeCell ref="C33:H33"/>
    <mergeCell ref="A35:D35"/>
    <mergeCell ref="C37:H37"/>
  </mergeCells>
  <conditionalFormatting sqref="A29:K29">
    <cfRule type="containsText" dxfId="232" priority="3" operator="containsText" text="Tiešās izmaksas kopā, t. sk. darba devēja sociālais nodoklis __.__% ">
      <formula>NOT(ISERROR(SEARCH("Tiešās izmaksas kopā, t. sk. darba devēja sociālais nodoklis __.__% ",A29)))</formula>
    </cfRule>
  </conditionalFormatting>
  <conditionalFormatting sqref="C2:I2 D5:L8 N9:O9 A14:P28 L29:P29 C32:H32 C37:H37 C40">
    <cfRule type="cellIs" dxfId="231" priority="2" operator="equal">
      <formula>0</formula>
    </cfRule>
  </conditionalFormatting>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8"/>
  </sheetPr>
  <dimension ref="A2:C36"/>
  <sheetViews>
    <sheetView workbookViewId="0">
      <selection activeCell="B31" sqref="B31:C31"/>
    </sheetView>
  </sheetViews>
  <sheetFormatPr defaultRowHeight="11.25"/>
  <cols>
    <col min="1" max="1" width="16.85546875" style="1" customWidth="1"/>
    <col min="2" max="2" width="43.42578125" style="1" customWidth="1"/>
    <col min="3" max="3" width="22.42578125" style="1" customWidth="1"/>
    <col min="4" max="184" width="9.140625" style="1"/>
    <col min="185" max="185" width="1.42578125" style="1" customWidth="1"/>
    <col min="186" max="186" width="2.140625" style="1" customWidth="1"/>
    <col min="187" max="187" width="16.85546875" style="1" customWidth="1"/>
    <col min="188" max="188" width="43.42578125" style="1" customWidth="1"/>
    <col min="189" max="189" width="22.42578125" style="1" customWidth="1"/>
    <col min="190" max="190" width="9.140625" style="1"/>
    <col min="191" max="191" width="13.85546875" style="1" bestFit="1" customWidth="1"/>
    <col min="192" max="440" width="9.140625" style="1"/>
    <col min="441" max="441" width="1.42578125" style="1" customWidth="1"/>
    <col min="442" max="442" width="2.140625" style="1" customWidth="1"/>
    <col min="443" max="443" width="16.85546875" style="1" customWidth="1"/>
    <col min="444" max="444" width="43.42578125" style="1" customWidth="1"/>
    <col min="445" max="445" width="22.42578125" style="1" customWidth="1"/>
    <col min="446" max="446" width="9.140625" style="1"/>
    <col min="447" max="447" width="13.85546875" style="1" bestFit="1" customWidth="1"/>
    <col min="448" max="696" width="9.140625" style="1"/>
    <col min="697" max="697" width="1.42578125" style="1" customWidth="1"/>
    <col min="698" max="698" width="2.140625" style="1" customWidth="1"/>
    <col min="699" max="699" width="16.85546875" style="1" customWidth="1"/>
    <col min="700" max="700" width="43.42578125" style="1" customWidth="1"/>
    <col min="701" max="701" width="22.42578125" style="1" customWidth="1"/>
    <col min="702" max="702" width="9.140625" style="1"/>
    <col min="703" max="703" width="13.85546875" style="1" bestFit="1" customWidth="1"/>
    <col min="704" max="952" width="9.140625" style="1"/>
    <col min="953" max="953" width="1.42578125" style="1" customWidth="1"/>
    <col min="954" max="954" width="2.140625" style="1" customWidth="1"/>
    <col min="955" max="955" width="16.85546875" style="1" customWidth="1"/>
    <col min="956" max="956" width="43.42578125" style="1" customWidth="1"/>
    <col min="957" max="957" width="22.42578125" style="1" customWidth="1"/>
    <col min="958" max="958" width="9.140625" style="1"/>
    <col min="959" max="959" width="13.85546875" style="1" bestFit="1" customWidth="1"/>
    <col min="960" max="1208" width="9.140625" style="1"/>
    <col min="1209" max="1209" width="1.42578125" style="1" customWidth="1"/>
    <col min="1210" max="1210" width="2.140625" style="1" customWidth="1"/>
    <col min="1211" max="1211" width="16.85546875" style="1" customWidth="1"/>
    <col min="1212" max="1212" width="43.42578125" style="1" customWidth="1"/>
    <col min="1213" max="1213" width="22.42578125" style="1" customWidth="1"/>
    <col min="1214" max="1214" width="9.140625" style="1"/>
    <col min="1215" max="1215" width="13.85546875" style="1" bestFit="1" customWidth="1"/>
    <col min="1216" max="1464" width="9.140625" style="1"/>
    <col min="1465" max="1465" width="1.42578125" style="1" customWidth="1"/>
    <col min="1466" max="1466" width="2.140625" style="1" customWidth="1"/>
    <col min="1467" max="1467" width="16.85546875" style="1" customWidth="1"/>
    <col min="1468" max="1468" width="43.42578125" style="1" customWidth="1"/>
    <col min="1469" max="1469" width="22.42578125" style="1" customWidth="1"/>
    <col min="1470" max="1470" width="9.140625" style="1"/>
    <col min="1471" max="1471" width="13.85546875" style="1" bestFit="1" customWidth="1"/>
    <col min="1472" max="1720" width="9.140625" style="1"/>
    <col min="1721" max="1721" width="1.42578125" style="1" customWidth="1"/>
    <col min="1722" max="1722" width="2.140625" style="1" customWidth="1"/>
    <col min="1723" max="1723" width="16.85546875" style="1" customWidth="1"/>
    <col min="1724" max="1724" width="43.42578125" style="1" customWidth="1"/>
    <col min="1725" max="1725" width="22.42578125" style="1" customWidth="1"/>
    <col min="1726" max="1726" width="9.140625" style="1"/>
    <col min="1727" max="1727" width="13.85546875" style="1" bestFit="1" customWidth="1"/>
    <col min="1728" max="1976" width="9.140625" style="1"/>
    <col min="1977" max="1977" width="1.42578125" style="1" customWidth="1"/>
    <col min="1978" max="1978" width="2.140625" style="1" customWidth="1"/>
    <col min="1979" max="1979" width="16.85546875" style="1" customWidth="1"/>
    <col min="1980" max="1980" width="43.42578125" style="1" customWidth="1"/>
    <col min="1981" max="1981" width="22.42578125" style="1" customWidth="1"/>
    <col min="1982" max="1982" width="9.140625" style="1"/>
    <col min="1983" max="1983" width="13.85546875" style="1" bestFit="1" customWidth="1"/>
    <col min="1984" max="2232" width="9.140625" style="1"/>
    <col min="2233" max="2233" width="1.42578125" style="1" customWidth="1"/>
    <col min="2234" max="2234" width="2.140625" style="1" customWidth="1"/>
    <col min="2235" max="2235" width="16.85546875" style="1" customWidth="1"/>
    <col min="2236" max="2236" width="43.42578125" style="1" customWidth="1"/>
    <col min="2237" max="2237" width="22.42578125" style="1" customWidth="1"/>
    <col min="2238" max="2238" width="9.140625" style="1"/>
    <col min="2239" max="2239" width="13.85546875" style="1" bestFit="1" customWidth="1"/>
    <col min="2240" max="2488" width="9.140625" style="1"/>
    <col min="2489" max="2489" width="1.42578125" style="1" customWidth="1"/>
    <col min="2490" max="2490" width="2.140625" style="1" customWidth="1"/>
    <col min="2491" max="2491" width="16.85546875" style="1" customWidth="1"/>
    <col min="2492" max="2492" width="43.42578125" style="1" customWidth="1"/>
    <col min="2493" max="2493" width="22.42578125" style="1" customWidth="1"/>
    <col min="2494" max="2494" width="9.140625" style="1"/>
    <col min="2495" max="2495" width="13.85546875" style="1" bestFit="1" customWidth="1"/>
    <col min="2496" max="2744" width="9.140625" style="1"/>
    <col min="2745" max="2745" width="1.42578125" style="1" customWidth="1"/>
    <col min="2746" max="2746" width="2.140625" style="1" customWidth="1"/>
    <col min="2747" max="2747" width="16.85546875" style="1" customWidth="1"/>
    <col min="2748" max="2748" width="43.42578125" style="1" customWidth="1"/>
    <col min="2749" max="2749" width="22.42578125" style="1" customWidth="1"/>
    <col min="2750" max="2750" width="9.140625" style="1"/>
    <col min="2751" max="2751" width="13.85546875" style="1" bestFit="1" customWidth="1"/>
    <col min="2752" max="3000" width="9.140625" style="1"/>
    <col min="3001" max="3001" width="1.42578125" style="1" customWidth="1"/>
    <col min="3002" max="3002" width="2.140625" style="1" customWidth="1"/>
    <col min="3003" max="3003" width="16.85546875" style="1" customWidth="1"/>
    <col min="3004" max="3004" width="43.42578125" style="1" customWidth="1"/>
    <col min="3005" max="3005" width="22.42578125" style="1" customWidth="1"/>
    <col min="3006" max="3006" width="9.140625" style="1"/>
    <col min="3007" max="3007" width="13.85546875" style="1" bestFit="1" customWidth="1"/>
    <col min="3008" max="3256" width="9.140625" style="1"/>
    <col min="3257" max="3257" width="1.42578125" style="1" customWidth="1"/>
    <col min="3258" max="3258" width="2.140625" style="1" customWidth="1"/>
    <col min="3259" max="3259" width="16.85546875" style="1" customWidth="1"/>
    <col min="3260" max="3260" width="43.42578125" style="1" customWidth="1"/>
    <col min="3261" max="3261" width="22.42578125" style="1" customWidth="1"/>
    <col min="3262" max="3262" width="9.140625" style="1"/>
    <col min="3263" max="3263" width="13.85546875" style="1" bestFit="1" customWidth="1"/>
    <col min="3264" max="3512" width="9.140625" style="1"/>
    <col min="3513" max="3513" width="1.42578125" style="1" customWidth="1"/>
    <col min="3514" max="3514" width="2.140625" style="1" customWidth="1"/>
    <col min="3515" max="3515" width="16.85546875" style="1" customWidth="1"/>
    <col min="3516" max="3516" width="43.42578125" style="1" customWidth="1"/>
    <col min="3517" max="3517" width="22.42578125" style="1" customWidth="1"/>
    <col min="3518" max="3518" width="9.140625" style="1"/>
    <col min="3519" max="3519" width="13.85546875" style="1" bestFit="1" customWidth="1"/>
    <col min="3520" max="3768" width="9.140625" style="1"/>
    <col min="3769" max="3769" width="1.42578125" style="1" customWidth="1"/>
    <col min="3770" max="3770" width="2.140625" style="1" customWidth="1"/>
    <col min="3771" max="3771" width="16.85546875" style="1" customWidth="1"/>
    <col min="3772" max="3772" width="43.42578125" style="1" customWidth="1"/>
    <col min="3773" max="3773" width="22.42578125" style="1" customWidth="1"/>
    <col min="3774" max="3774" width="9.140625" style="1"/>
    <col min="3775" max="3775" width="13.85546875" style="1" bestFit="1" customWidth="1"/>
    <col min="3776" max="4024" width="9.140625" style="1"/>
    <col min="4025" max="4025" width="1.42578125" style="1" customWidth="1"/>
    <col min="4026" max="4026" width="2.140625" style="1" customWidth="1"/>
    <col min="4027" max="4027" width="16.85546875" style="1" customWidth="1"/>
    <col min="4028" max="4028" width="43.42578125" style="1" customWidth="1"/>
    <col min="4029" max="4029" width="22.42578125" style="1" customWidth="1"/>
    <col min="4030" max="4030" width="9.140625" style="1"/>
    <col min="4031" max="4031" width="13.85546875" style="1" bestFit="1" customWidth="1"/>
    <col min="4032" max="4280" width="9.140625" style="1"/>
    <col min="4281" max="4281" width="1.42578125" style="1" customWidth="1"/>
    <col min="4282" max="4282" width="2.140625" style="1" customWidth="1"/>
    <col min="4283" max="4283" width="16.85546875" style="1" customWidth="1"/>
    <col min="4284" max="4284" width="43.42578125" style="1" customWidth="1"/>
    <col min="4285" max="4285" width="22.42578125" style="1" customWidth="1"/>
    <col min="4286" max="4286" width="9.140625" style="1"/>
    <col min="4287" max="4287" width="13.85546875" style="1" bestFit="1" customWidth="1"/>
    <col min="4288" max="4536" width="9.140625" style="1"/>
    <col min="4537" max="4537" width="1.42578125" style="1" customWidth="1"/>
    <col min="4538" max="4538" width="2.140625" style="1" customWidth="1"/>
    <col min="4539" max="4539" width="16.85546875" style="1" customWidth="1"/>
    <col min="4540" max="4540" width="43.42578125" style="1" customWidth="1"/>
    <col min="4541" max="4541" width="22.42578125" style="1" customWidth="1"/>
    <col min="4542" max="4542" width="9.140625" style="1"/>
    <col min="4543" max="4543" width="13.85546875" style="1" bestFit="1" customWidth="1"/>
    <col min="4544" max="4792" width="9.140625" style="1"/>
    <col min="4793" max="4793" width="1.42578125" style="1" customWidth="1"/>
    <col min="4794" max="4794" width="2.140625" style="1" customWidth="1"/>
    <col min="4795" max="4795" width="16.85546875" style="1" customWidth="1"/>
    <col min="4796" max="4796" width="43.42578125" style="1" customWidth="1"/>
    <col min="4797" max="4797" width="22.42578125" style="1" customWidth="1"/>
    <col min="4798" max="4798" width="9.140625" style="1"/>
    <col min="4799" max="4799" width="13.85546875" style="1" bestFit="1" customWidth="1"/>
    <col min="4800" max="5048" width="9.140625" style="1"/>
    <col min="5049" max="5049" width="1.42578125" style="1" customWidth="1"/>
    <col min="5050" max="5050" width="2.140625" style="1" customWidth="1"/>
    <col min="5051" max="5051" width="16.85546875" style="1" customWidth="1"/>
    <col min="5052" max="5052" width="43.42578125" style="1" customWidth="1"/>
    <col min="5053" max="5053" width="22.42578125" style="1" customWidth="1"/>
    <col min="5054" max="5054" width="9.140625" style="1"/>
    <col min="5055" max="5055" width="13.85546875" style="1" bestFit="1" customWidth="1"/>
    <col min="5056" max="5304" width="9.140625" style="1"/>
    <col min="5305" max="5305" width="1.42578125" style="1" customWidth="1"/>
    <col min="5306" max="5306" width="2.140625" style="1" customWidth="1"/>
    <col min="5307" max="5307" width="16.85546875" style="1" customWidth="1"/>
    <col min="5308" max="5308" width="43.42578125" style="1" customWidth="1"/>
    <col min="5309" max="5309" width="22.42578125" style="1" customWidth="1"/>
    <col min="5310" max="5310" width="9.140625" style="1"/>
    <col min="5311" max="5311" width="13.85546875" style="1" bestFit="1" customWidth="1"/>
    <col min="5312" max="5560" width="9.140625" style="1"/>
    <col min="5561" max="5561" width="1.42578125" style="1" customWidth="1"/>
    <col min="5562" max="5562" width="2.140625" style="1" customWidth="1"/>
    <col min="5563" max="5563" width="16.85546875" style="1" customWidth="1"/>
    <col min="5564" max="5564" width="43.42578125" style="1" customWidth="1"/>
    <col min="5565" max="5565" width="22.42578125" style="1" customWidth="1"/>
    <col min="5566" max="5566" width="9.140625" style="1"/>
    <col min="5567" max="5567" width="13.85546875" style="1" bestFit="1" customWidth="1"/>
    <col min="5568" max="5816" width="9.140625" style="1"/>
    <col min="5817" max="5817" width="1.42578125" style="1" customWidth="1"/>
    <col min="5818" max="5818" width="2.140625" style="1" customWidth="1"/>
    <col min="5819" max="5819" width="16.85546875" style="1" customWidth="1"/>
    <col min="5820" max="5820" width="43.42578125" style="1" customWidth="1"/>
    <col min="5821" max="5821" width="22.42578125" style="1" customWidth="1"/>
    <col min="5822" max="5822" width="9.140625" style="1"/>
    <col min="5823" max="5823" width="13.85546875" style="1" bestFit="1" customWidth="1"/>
    <col min="5824" max="6072" width="9.140625" style="1"/>
    <col min="6073" max="6073" width="1.42578125" style="1" customWidth="1"/>
    <col min="6074" max="6074" width="2.140625" style="1" customWidth="1"/>
    <col min="6075" max="6075" width="16.85546875" style="1" customWidth="1"/>
    <col min="6076" max="6076" width="43.42578125" style="1" customWidth="1"/>
    <col min="6077" max="6077" width="22.42578125" style="1" customWidth="1"/>
    <col min="6078" max="6078" width="9.140625" style="1"/>
    <col min="6079" max="6079" width="13.85546875" style="1" bestFit="1" customWidth="1"/>
    <col min="6080" max="6328" width="9.140625" style="1"/>
    <col min="6329" max="6329" width="1.42578125" style="1" customWidth="1"/>
    <col min="6330" max="6330" width="2.140625" style="1" customWidth="1"/>
    <col min="6331" max="6331" width="16.85546875" style="1" customWidth="1"/>
    <col min="6332" max="6332" width="43.42578125" style="1" customWidth="1"/>
    <col min="6333" max="6333" width="22.42578125" style="1" customWidth="1"/>
    <col min="6334" max="6334" width="9.140625" style="1"/>
    <col min="6335" max="6335" width="13.85546875" style="1" bestFit="1" customWidth="1"/>
    <col min="6336" max="6584" width="9.140625" style="1"/>
    <col min="6585" max="6585" width="1.42578125" style="1" customWidth="1"/>
    <col min="6586" max="6586" width="2.140625" style="1" customWidth="1"/>
    <col min="6587" max="6587" width="16.85546875" style="1" customWidth="1"/>
    <col min="6588" max="6588" width="43.42578125" style="1" customWidth="1"/>
    <col min="6589" max="6589" width="22.42578125" style="1" customWidth="1"/>
    <col min="6590" max="6590" width="9.140625" style="1"/>
    <col min="6591" max="6591" width="13.85546875" style="1" bestFit="1" customWidth="1"/>
    <col min="6592" max="6840" width="9.140625" style="1"/>
    <col min="6841" max="6841" width="1.42578125" style="1" customWidth="1"/>
    <col min="6842" max="6842" width="2.140625" style="1" customWidth="1"/>
    <col min="6843" max="6843" width="16.85546875" style="1" customWidth="1"/>
    <col min="6844" max="6844" width="43.42578125" style="1" customWidth="1"/>
    <col min="6845" max="6845" width="22.42578125" style="1" customWidth="1"/>
    <col min="6846" max="6846" width="9.140625" style="1"/>
    <col min="6847" max="6847" width="13.85546875" style="1" bestFit="1" customWidth="1"/>
    <col min="6848" max="7096" width="9.140625" style="1"/>
    <col min="7097" max="7097" width="1.42578125" style="1" customWidth="1"/>
    <col min="7098" max="7098" width="2.140625" style="1" customWidth="1"/>
    <col min="7099" max="7099" width="16.85546875" style="1" customWidth="1"/>
    <col min="7100" max="7100" width="43.42578125" style="1" customWidth="1"/>
    <col min="7101" max="7101" width="22.42578125" style="1" customWidth="1"/>
    <col min="7102" max="7102" width="9.140625" style="1"/>
    <col min="7103" max="7103" width="13.85546875" style="1" bestFit="1" customWidth="1"/>
    <col min="7104" max="7352" width="9.140625" style="1"/>
    <col min="7353" max="7353" width="1.42578125" style="1" customWidth="1"/>
    <col min="7354" max="7354" width="2.140625" style="1" customWidth="1"/>
    <col min="7355" max="7355" width="16.85546875" style="1" customWidth="1"/>
    <col min="7356" max="7356" width="43.42578125" style="1" customWidth="1"/>
    <col min="7357" max="7357" width="22.42578125" style="1" customWidth="1"/>
    <col min="7358" max="7358" width="9.140625" style="1"/>
    <col min="7359" max="7359" width="13.85546875" style="1" bestFit="1" customWidth="1"/>
    <col min="7360" max="7608" width="9.140625" style="1"/>
    <col min="7609" max="7609" width="1.42578125" style="1" customWidth="1"/>
    <col min="7610" max="7610" width="2.140625" style="1" customWidth="1"/>
    <col min="7611" max="7611" width="16.85546875" style="1" customWidth="1"/>
    <col min="7612" max="7612" width="43.42578125" style="1" customWidth="1"/>
    <col min="7613" max="7613" width="22.42578125" style="1" customWidth="1"/>
    <col min="7614" max="7614" width="9.140625" style="1"/>
    <col min="7615" max="7615" width="13.85546875" style="1" bestFit="1" customWidth="1"/>
    <col min="7616" max="7864" width="9.140625" style="1"/>
    <col min="7865" max="7865" width="1.42578125" style="1" customWidth="1"/>
    <col min="7866" max="7866" width="2.140625" style="1" customWidth="1"/>
    <col min="7867" max="7867" width="16.85546875" style="1" customWidth="1"/>
    <col min="7868" max="7868" width="43.42578125" style="1" customWidth="1"/>
    <col min="7869" max="7869" width="22.42578125" style="1" customWidth="1"/>
    <col min="7870" max="7870" width="9.140625" style="1"/>
    <col min="7871" max="7871" width="13.85546875" style="1" bestFit="1" customWidth="1"/>
    <col min="7872" max="8120" width="9.140625" style="1"/>
    <col min="8121" max="8121" width="1.42578125" style="1" customWidth="1"/>
    <col min="8122" max="8122" width="2.140625" style="1" customWidth="1"/>
    <col min="8123" max="8123" width="16.85546875" style="1" customWidth="1"/>
    <col min="8124" max="8124" width="43.42578125" style="1" customWidth="1"/>
    <col min="8125" max="8125" width="22.42578125" style="1" customWidth="1"/>
    <col min="8126" max="8126" width="9.140625" style="1"/>
    <col min="8127" max="8127" width="13.85546875" style="1" bestFit="1" customWidth="1"/>
    <col min="8128" max="8376" width="9.140625" style="1"/>
    <col min="8377" max="8377" width="1.42578125" style="1" customWidth="1"/>
    <col min="8378" max="8378" width="2.140625" style="1" customWidth="1"/>
    <col min="8379" max="8379" width="16.85546875" style="1" customWidth="1"/>
    <col min="8380" max="8380" width="43.42578125" style="1" customWidth="1"/>
    <col min="8381" max="8381" width="22.42578125" style="1" customWidth="1"/>
    <col min="8382" max="8382" width="9.140625" style="1"/>
    <col min="8383" max="8383" width="13.85546875" style="1" bestFit="1" customWidth="1"/>
    <col min="8384" max="8632" width="9.140625" style="1"/>
    <col min="8633" max="8633" width="1.42578125" style="1" customWidth="1"/>
    <col min="8634" max="8634" width="2.140625" style="1" customWidth="1"/>
    <col min="8635" max="8635" width="16.85546875" style="1" customWidth="1"/>
    <col min="8636" max="8636" width="43.42578125" style="1" customWidth="1"/>
    <col min="8637" max="8637" width="22.42578125" style="1" customWidth="1"/>
    <col min="8638" max="8638" width="9.140625" style="1"/>
    <col min="8639" max="8639" width="13.85546875" style="1" bestFit="1" customWidth="1"/>
    <col min="8640" max="8888" width="9.140625" style="1"/>
    <col min="8889" max="8889" width="1.42578125" style="1" customWidth="1"/>
    <col min="8890" max="8890" width="2.140625" style="1" customWidth="1"/>
    <col min="8891" max="8891" width="16.85546875" style="1" customWidth="1"/>
    <col min="8892" max="8892" width="43.42578125" style="1" customWidth="1"/>
    <col min="8893" max="8893" width="22.42578125" style="1" customWidth="1"/>
    <col min="8894" max="8894" width="9.140625" style="1"/>
    <col min="8895" max="8895" width="13.85546875" style="1" bestFit="1" customWidth="1"/>
    <col min="8896" max="9144" width="9.140625" style="1"/>
    <col min="9145" max="9145" width="1.42578125" style="1" customWidth="1"/>
    <col min="9146" max="9146" width="2.140625" style="1" customWidth="1"/>
    <col min="9147" max="9147" width="16.85546875" style="1" customWidth="1"/>
    <col min="9148" max="9148" width="43.42578125" style="1" customWidth="1"/>
    <col min="9149" max="9149" width="22.42578125" style="1" customWidth="1"/>
    <col min="9150" max="9150" width="9.140625" style="1"/>
    <col min="9151" max="9151" width="13.85546875" style="1" bestFit="1" customWidth="1"/>
    <col min="9152" max="9400" width="9.140625" style="1"/>
    <col min="9401" max="9401" width="1.42578125" style="1" customWidth="1"/>
    <col min="9402" max="9402" width="2.140625" style="1" customWidth="1"/>
    <col min="9403" max="9403" width="16.85546875" style="1" customWidth="1"/>
    <col min="9404" max="9404" width="43.42578125" style="1" customWidth="1"/>
    <col min="9405" max="9405" width="22.42578125" style="1" customWidth="1"/>
    <col min="9406" max="9406" width="9.140625" style="1"/>
    <col min="9407" max="9407" width="13.85546875" style="1" bestFit="1" customWidth="1"/>
    <col min="9408" max="9656" width="9.140625" style="1"/>
    <col min="9657" max="9657" width="1.42578125" style="1" customWidth="1"/>
    <col min="9658" max="9658" width="2.140625" style="1" customWidth="1"/>
    <col min="9659" max="9659" width="16.85546875" style="1" customWidth="1"/>
    <col min="9660" max="9660" width="43.42578125" style="1" customWidth="1"/>
    <col min="9661" max="9661" width="22.42578125" style="1" customWidth="1"/>
    <col min="9662" max="9662" width="9.140625" style="1"/>
    <col min="9663" max="9663" width="13.85546875" style="1" bestFit="1" customWidth="1"/>
    <col min="9664" max="9912" width="9.140625" style="1"/>
    <col min="9913" max="9913" width="1.42578125" style="1" customWidth="1"/>
    <col min="9914" max="9914" width="2.140625" style="1" customWidth="1"/>
    <col min="9915" max="9915" width="16.85546875" style="1" customWidth="1"/>
    <col min="9916" max="9916" width="43.42578125" style="1" customWidth="1"/>
    <col min="9917" max="9917" width="22.42578125" style="1" customWidth="1"/>
    <col min="9918" max="9918" width="9.140625" style="1"/>
    <col min="9919" max="9919" width="13.85546875" style="1" bestFit="1" customWidth="1"/>
    <col min="9920" max="10168" width="9.140625" style="1"/>
    <col min="10169" max="10169" width="1.42578125" style="1" customWidth="1"/>
    <col min="10170" max="10170" width="2.140625" style="1" customWidth="1"/>
    <col min="10171" max="10171" width="16.85546875" style="1" customWidth="1"/>
    <col min="10172" max="10172" width="43.42578125" style="1" customWidth="1"/>
    <col min="10173" max="10173" width="22.42578125" style="1" customWidth="1"/>
    <col min="10174" max="10174" width="9.140625" style="1"/>
    <col min="10175" max="10175" width="13.85546875" style="1" bestFit="1" customWidth="1"/>
    <col min="10176" max="10424" width="9.140625" style="1"/>
    <col min="10425" max="10425" width="1.42578125" style="1" customWidth="1"/>
    <col min="10426" max="10426" width="2.140625" style="1" customWidth="1"/>
    <col min="10427" max="10427" width="16.85546875" style="1" customWidth="1"/>
    <col min="10428" max="10428" width="43.42578125" style="1" customWidth="1"/>
    <col min="10429" max="10429" width="22.42578125" style="1" customWidth="1"/>
    <col min="10430" max="10430" width="9.140625" style="1"/>
    <col min="10431" max="10431" width="13.85546875" style="1" bestFit="1" customWidth="1"/>
    <col min="10432" max="10680" width="9.140625" style="1"/>
    <col min="10681" max="10681" width="1.42578125" style="1" customWidth="1"/>
    <col min="10682" max="10682" width="2.140625" style="1" customWidth="1"/>
    <col min="10683" max="10683" width="16.85546875" style="1" customWidth="1"/>
    <col min="10684" max="10684" width="43.42578125" style="1" customWidth="1"/>
    <col min="10685" max="10685" width="22.42578125" style="1" customWidth="1"/>
    <col min="10686" max="10686" width="9.140625" style="1"/>
    <col min="10687" max="10687" width="13.85546875" style="1" bestFit="1" customWidth="1"/>
    <col min="10688" max="10936" width="9.140625" style="1"/>
    <col min="10937" max="10937" width="1.42578125" style="1" customWidth="1"/>
    <col min="10938" max="10938" width="2.140625" style="1" customWidth="1"/>
    <col min="10939" max="10939" width="16.85546875" style="1" customWidth="1"/>
    <col min="10940" max="10940" width="43.42578125" style="1" customWidth="1"/>
    <col min="10941" max="10941" width="22.42578125" style="1" customWidth="1"/>
    <col min="10942" max="10942" width="9.140625" style="1"/>
    <col min="10943" max="10943" width="13.85546875" style="1" bestFit="1" customWidth="1"/>
    <col min="10944" max="11192" width="9.140625" style="1"/>
    <col min="11193" max="11193" width="1.42578125" style="1" customWidth="1"/>
    <col min="11194" max="11194" width="2.140625" style="1" customWidth="1"/>
    <col min="11195" max="11195" width="16.85546875" style="1" customWidth="1"/>
    <col min="11196" max="11196" width="43.42578125" style="1" customWidth="1"/>
    <col min="11197" max="11197" width="22.42578125" style="1" customWidth="1"/>
    <col min="11198" max="11198" width="9.140625" style="1"/>
    <col min="11199" max="11199" width="13.85546875" style="1" bestFit="1" customWidth="1"/>
    <col min="11200" max="11448" width="9.140625" style="1"/>
    <col min="11449" max="11449" width="1.42578125" style="1" customWidth="1"/>
    <col min="11450" max="11450" width="2.140625" style="1" customWidth="1"/>
    <col min="11451" max="11451" width="16.85546875" style="1" customWidth="1"/>
    <col min="11452" max="11452" width="43.42578125" style="1" customWidth="1"/>
    <col min="11453" max="11453" width="22.42578125" style="1" customWidth="1"/>
    <col min="11454" max="11454" width="9.140625" style="1"/>
    <col min="11455" max="11455" width="13.85546875" style="1" bestFit="1" customWidth="1"/>
    <col min="11456" max="11704" width="9.140625" style="1"/>
    <col min="11705" max="11705" width="1.42578125" style="1" customWidth="1"/>
    <col min="11706" max="11706" width="2.140625" style="1" customWidth="1"/>
    <col min="11707" max="11707" width="16.85546875" style="1" customWidth="1"/>
    <col min="11708" max="11708" width="43.42578125" style="1" customWidth="1"/>
    <col min="11709" max="11709" width="22.42578125" style="1" customWidth="1"/>
    <col min="11710" max="11710" width="9.140625" style="1"/>
    <col min="11711" max="11711" width="13.85546875" style="1" bestFit="1" customWidth="1"/>
    <col min="11712" max="11960" width="9.140625" style="1"/>
    <col min="11961" max="11961" width="1.42578125" style="1" customWidth="1"/>
    <col min="11962" max="11962" width="2.140625" style="1" customWidth="1"/>
    <col min="11963" max="11963" width="16.85546875" style="1" customWidth="1"/>
    <col min="11964" max="11964" width="43.42578125" style="1" customWidth="1"/>
    <col min="11965" max="11965" width="22.42578125" style="1" customWidth="1"/>
    <col min="11966" max="11966" width="9.140625" style="1"/>
    <col min="11967" max="11967" width="13.85546875" style="1" bestFit="1" customWidth="1"/>
    <col min="11968" max="12216" width="9.140625" style="1"/>
    <col min="12217" max="12217" width="1.42578125" style="1" customWidth="1"/>
    <col min="12218" max="12218" width="2.140625" style="1" customWidth="1"/>
    <col min="12219" max="12219" width="16.85546875" style="1" customWidth="1"/>
    <col min="12220" max="12220" width="43.42578125" style="1" customWidth="1"/>
    <col min="12221" max="12221" width="22.42578125" style="1" customWidth="1"/>
    <col min="12222" max="12222" width="9.140625" style="1"/>
    <col min="12223" max="12223" width="13.85546875" style="1" bestFit="1" customWidth="1"/>
    <col min="12224" max="12472" width="9.140625" style="1"/>
    <col min="12473" max="12473" width="1.42578125" style="1" customWidth="1"/>
    <col min="12474" max="12474" width="2.140625" style="1" customWidth="1"/>
    <col min="12475" max="12475" width="16.85546875" style="1" customWidth="1"/>
    <col min="12476" max="12476" width="43.42578125" style="1" customWidth="1"/>
    <col min="12477" max="12477" width="22.42578125" style="1" customWidth="1"/>
    <col min="12478" max="12478" width="9.140625" style="1"/>
    <col min="12479" max="12479" width="13.85546875" style="1" bestFit="1" customWidth="1"/>
    <col min="12480" max="12728" width="9.140625" style="1"/>
    <col min="12729" max="12729" width="1.42578125" style="1" customWidth="1"/>
    <col min="12730" max="12730" width="2.140625" style="1" customWidth="1"/>
    <col min="12731" max="12731" width="16.85546875" style="1" customWidth="1"/>
    <col min="12732" max="12732" width="43.42578125" style="1" customWidth="1"/>
    <col min="12733" max="12733" width="22.42578125" style="1" customWidth="1"/>
    <col min="12734" max="12734" width="9.140625" style="1"/>
    <col min="12735" max="12735" width="13.85546875" style="1" bestFit="1" customWidth="1"/>
    <col min="12736" max="12984" width="9.140625" style="1"/>
    <col min="12985" max="12985" width="1.42578125" style="1" customWidth="1"/>
    <col min="12986" max="12986" width="2.140625" style="1" customWidth="1"/>
    <col min="12987" max="12987" width="16.85546875" style="1" customWidth="1"/>
    <col min="12988" max="12988" width="43.42578125" style="1" customWidth="1"/>
    <col min="12989" max="12989" width="22.42578125" style="1" customWidth="1"/>
    <col min="12990" max="12990" width="9.140625" style="1"/>
    <col min="12991" max="12991" width="13.85546875" style="1" bestFit="1" customWidth="1"/>
    <col min="12992" max="13240" width="9.140625" style="1"/>
    <col min="13241" max="13241" width="1.42578125" style="1" customWidth="1"/>
    <col min="13242" max="13242" width="2.140625" style="1" customWidth="1"/>
    <col min="13243" max="13243" width="16.85546875" style="1" customWidth="1"/>
    <col min="13244" max="13244" width="43.42578125" style="1" customWidth="1"/>
    <col min="13245" max="13245" width="22.42578125" style="1" customWidth="1"/>
    <col min="13246" max="13246" width="9.140625" style="1"/>
    <col min="13247" max="13247" width="13.85546875" style="1" bestFit="1" customWidth="1"/>
    <col min="13248" max="13496" width="9.140625" style="1"/>
    <col min="13497" max="13497" width="1.42578125" style="1" customWidth="1"/>
    <col min="13498" max="13498" width="2.140625" style="1" customWidth="1"/>
    <col min="13499" max="13499" width="16.85546875" style="1" customWidth="1"/>
    <col min="13500" max="13500" width="43.42578125" style="1" customWidth="1"/>
    <col min="13501" max="13501" width="22.42578125" style="1" customWidth="1"/>
    <col min="13502" max="13502" width="9.140625" style="1"/>
    <col min="13503" max="13503" width="13.85546875" style="1" bestFit="1" customWidth="1"/>
    <col min="13504" max="13752" width="9.140625" style="1"/>
    <col min="13753" max="13753" width="1.42578125" style="1" customWidth="1"/>
    <col min="13754" max="13754" width="2.140625" style="1" customWidth="1"/>
    <col min="13755" max="13755" width="16.85546875" style="1" customWidth="1"/>
    <col min="13756" max="13756" width="43.42578125" style="1" customWidth="1"/>
    <col min="13757" max="13757" width="22.42578125" style="1" customWidth="1"/>
    <col min="13758" max="13758" width="9.140625" style="1"/>
    <col min="13759" max="13759" width="13.85546875" style="1" bestFit="1" customWidth="1"/>
    <col min="13760" max="14008" width="9.140625" style="1"/>
    <col min="14009" max="14009" width="1.42578125" style="1" customWidth="1"/>
    <col min="14010" max="14010" width="2.140625" style="1" customWidth="1"/>
    <col min="14011" max="14011" width="16.85546875" style="1" customWidth="1"/>
    <col min="14012" max="14012" width="43.42578125" style="1" customWidth="1"/>
    <col min="14013" max="14013" width="22.42578125" style="1" customWidth="1"/>
    <col min="14014" max="14014" width="9.140625" style="1"/>
    <col min="14015" max="14015" width="13.85546875" style="1" bestFit="1" customWidth="1"/>
    <col min="14016" max="14264" width="9.140625" style="1"/>
    <col min="14265" max="14265" width="1.42578125" style="1" customWidth="1"/>
    <col min="14266" max="14266" width="2.140625" style="1" customWidth="1"/>
    <col min="14267" max="14267" width="16.85546875" style="1" customWidth="1"/>
    <col min="14268" max="14268" width="43.42578125" style="1" customWidth="1"/>
    <col min="14269" max="14269" width="22.42578125" style="1" customWidth="1"/>
    <col min="14270" max="14270" width="9.140625" style="1"/>
    <col min="14271" max="14271" width="13.85546875" style="1" bestFit="1" customWidth="1"/>
    <col min="14272" max="14520" width="9.140625" style="1"/>
    <col min="14521" max="14521" width="1.42578125" style="1" customWidth="1"/>
    <col min="14522" max="14522" width="2.140625" style="1" customWidth="1"/>
    <col min="14523" max="14523" width="16.85546875" style="1" customWidth="1"/>
    <col min="14524" max="14524" width="43.42578125" style="1" customWidth="1"/>
    <col min="14525" max="14525" width="22.42578125" style="1" customWidth="1"/>
    <col min="14526" max="14526" width="9.140625" style="1"/>
    <col min="14527" max="14527" width="13.85546875" style="1" bestFit="1" customWidth="1"/>
    <col min="14528" max="14776" width="9.140625" style="1"/>
    <col min="14777" max="14777" width="1.42578125" style="1" customWidth="1"/>
    <col min="14778" max="14778" width="2.140625" style="1" customWidth="1"/>
    <col min="14779" max="14779" width="16.85546875" style="1" customWidth="1"/>
    <col min="14780" max="14780" width="43.42578125" style="1" customWidth="1"/>
    <col min="14781" max="14781" width="22.42578125" style="1" customWidth="1"/>
    <col min="14782" max="14782" width="9.140625" style="1"/>
    <col min="14783" max="14783" width="13.85546875" style="1" bestFit="1" customWidth="1"/>
    <col min="14784" max="15032" width="9.140625" style="1"/>
    <col min="15033" max="15033" width="1.42578125" style="1" customWidth="1"/>
    <col min="15034" max="15034" width="2.140625" style="1" customWidth="1"/>
    <col min="15035" max="15035" width="16.85546875" style="1" customWidth="1"/>
    <col min="15036" max="15036" width="43.42578125" style="1" customWidth="1"/>
    <col min="15037" max="15037" width="22.42578125" style="1" customWidth="1"/>
    <col min="15038" max="15038" width="9.140625" style="1"/>
    <col min="15039" max="15039" width="13.85546875" style="1" bestFit="1" customWidth="1"/>
    <col min="15040" max="15288" width="9.140625" style="1"/>
    <col min="15289" max="15289" width="1.42578125" style="1" customWidth="1"/>
    <col min="15290" max="15290" width="2.140625" style="1" customWidth="1"/>
    <col min="15291" max="15291" width="16.85546875" style="1" customWidth="1"/>
    <col min="15292" max="15292" width="43.42578125" style="1" customWidth="1"/>
    <col min="15293" max="15293" width="22.42578125" style="1" customWidth="1"/>
    <col min="15294" max="15294" width="9.140625" style="1"/>
    <col min="15295" max="15295" width="13.85546875" style="1" bestFit="1" customWidth="1"/>
    <col min="15296" max="15544" width="9.140625" style="1"/>
    <col min="15545" max="15545" width="1.42578125" style="1" customWidth="1"/>
    <col min="15546" max="15546" width="2.140625" style="1" customWidth="1"/>
    <col min="15547" max="15547" width="16.85546875" style="1" customWidth="1"/>
    <col min="15548" max="15548" width="43.42578125" style="1" customWidth="1"/>
    <col min="15549" max="15549" width="22.42578125" style="1" customWidth="1"/>
    <col min="15550" max="15550" width="9.140625" style="1"/>
    <col min="15551" max="15551" width="13.85546875" style="1" bestFit="1" customWidth="1"/>
    <col min="15552" max="15800" width="9.140625" style="1"/>
    <col min="15801" max="15801" width="1.42578125" style="1" customWidth="1"/>
    <col min="15802" max="15802" width="2.140625" style="1" customWidth="1"/>
    <col min="15803" max="15803" width="16.85546875" style="1" customWidth="1"/>
    <col min="15804" max="15804" width="43.42578125" style="1" customWidth="1"/>
    <col min="15805" max="15805" width="22.42578125" style="1" customWidth="1"/>
    <col min="15806" max="15806" width="9.140625" style="1"/>
    <col min="15807" max="15807" width="13.85546875" style="1" bestFit="1" customWidth="1"/>
    <col min="15808" max="16056" width="9.140625" style="1"/>
    <col min="16057" max="16057" width="1.42578125" style="1" customWidth="1"/>
    <col min="16058" max="16058" width="2.140625" style="1" customWidth="1"/>
    <col min="16059" max="16059" width="16.85546875" style="1" customWidth="1"/>
    <col min="16060" max="16060" width="43.42578125" style="1" customWidth="1"/>
    <col min="16061" max="16061" width="22.42578125" style="1" customWidth="1"/>
    <col min="16062" max="16062" width="9.140625" style="1"/>
    <col min="16063" max="16063" width="13.85546875" style="1" bestFit="1" customWidth="1"/>
    <col min="16064" max="16384" width="9.140625" style="1"/>
  </cols>
  <sheetData>
    <row r="2" spans="1:3">
      <c r="C2" s="2" t="s">
        <v>0</v>
      </c>
    </row>
    <row r="3" spans="1:3">
      <c r="A3" s="2"/>
      <c r="B3" s="3"/>
      <c r="C3" s="3"/>
    </row>
    <row r="4" spans="1:3">
      <c r="B4" s="223" t="s">
        <v>1</v>
      </c>
      <c r="C4" s="223"/>
    </row>
    <row r="5" spans="1:3">
      <c r="A5" s="2"/>
      <c r="B5" s="2"/>
      <c r="C5" s="2"/>
    </row>
    <row r="6" spans="1:3">
      <c r="C6" s="4" t="s">
        <v>2</v>
      </c>
    </row>
    <row r="8" spans="1:3">
      <c r="B8" s="224" t="s">
        <v>3</v>
      </c>
      <c r="C8" s="224"/>
    </row>
    <row r="11" spans="1:3">
      <c r="B11" s="2" t="s">
        <v>4</v>
      </c>
    </row>
    <row r="12" spans="1:3">
      <c r="B12" s="68" t="s">
        <v>17</v>
      </c>
    </row>
    <row r="13" spans="1:3">
      <c r="A13" s="4" t="s">
        <v>5</v>
      </c>
      <c r="B13" s="232" t="str">
        <f>'Kopt a+c+n'!B13</f>
        <v>Daudzdzīvokļu dzīvojamā ēka</v>
      </c>
      <c r="C13" s="232"/>
    </row>
    <row r="14" spans="1:3">
      <c r="A14" s="4" t="s">
        <v>6</v>
      </c>
      <c r="B14" s="233" t="str">
        <f>'Kopt a+c+n'!B14</f>
        <v>Daudzdzīvokļu dzīvojamās ēkas energoefektivitātes paaugstināšana</v>
      </c>
      <c r="C14" s="233"/>
    </row>
    <row r="15" spans="1:3">
      <c r="A15" s="4" t="s">
        <v>7</v>
      </c>
      <c r="B15" s="233" t="str">
        <f>'Kopt a+c+n'!B15</f>
        <v>Stacijas iela 10, Olaine, Olaines novads, LV-2114</v>
      </c>
      <c r="C15" s="233"/>
    </row>
    <row r="16" spans="1:3">
      <c r="A16" s="4" t="s">
        <v>8</v>
      </c>
      <c r="B16" s="233" t="str">
        <f>'Kopt a+c+n'!B16</f>
        <v>Iepirkums Nr. AS OŪS 2023/02_E</v>
      </c>
      <c r="C16" s="233"/>
    </row>
    <row r="17" spans="1:3" ht="12" thickBot="1"/>
    <row r="18" spans="1:3">
      <c r="A18" s="5" t="s">
        <v>9</v>
      </c>
      <c r="B18" s="6" t="s">
        <v>10</v>
      </c>
      <c r="C18" s="7" t="s">
        <v>11</v>
      </c>
    </row>
    <row r="19" spans="1:3">
      <c r="A19" s="64">
        <f>'Kopt a+c+n'!A19</f>
        <v>1</v>
      </c>
      <c r="B19" s="99" t="str">
        <f>'Kopt a+c+n'!B19</f>
        <v>Kopsavilkums</v>
      </c>
      <c r="C19" s="100">
        <f>'Kops a'!E30</f>
        <v>0</v>
      </c>
    </row>
    <row r="20" spans="1:3">
      <c r="A20" s="11"/>
      <c r="B20" s="12"/>
      <c r="C20" s="95"/>
    </row>
    <row r="21" spans="1:3">
      <c r="A21" s="8"/>
      <c r="B21" s="9"/>
      <c r="C21" s="95"/>
    </row>
    <row r="22" spans="1:3">
      <c r="A22" s="8"/>
      <c r="B22" s="9"/>
      <c r="C22" s="95"/>
    </row>
    <row r="23" spans="1:3">
      <c r="A23" s="8"/>
      <c r="B23" s="9"/>
      <c r="C23" s="95"/>
    </row>
    <row r="24" spans="1:3">
      <c r="A24" s="8"/>
      <c r="B24" s="9"/>
      <c r="C24" s="95"/>
    </row>
    <row r="25" spans="1:3" ht="12" thickBot="1">
      <c r="A25" s="53"/>
      <c r="B25" s="54"/>
      <c r="C25" s="96"/>
    </row>
    <row r="26" spans="1:3" ht="12" thickBot="1">
      <c r="A26" s="14"/>
      <c r="B26" s="15" t="s">
        <v>12</v>
      </c>
      <c r="C26" s="101">
        <f>SUM(C19:C25)</f>
        <v>0</v>
      </c>
    </row>
    <row r="27" spans="1:3" ht="12" thickBot="1">
      <c r="B27" s="17"/>
      <c r="C27" s="97"/>
    </row>
    <row r="28" spans="1:3" ht="12" thickBot="1">
      <c r="A28" s="225" t="s">
        <v>13</v>
      </c>
      <c r="B28" s="226"/>
      <c r="C28" s="102">
        <f>ROUND(C26*21%,2)</f>
        <v>0</v>
      </c>
    </row>
    <row r="31" spans="1:3">
      <c r="A31" s="1" t="s">
        <v>14</v>
      </c>
      <c r="B31" s="231">
        <f>'Kopt a+c+n'!B30:C30</f>
        <v>0</v>
      </c>
      <c r="C31" s="231"/>
    </row>
    <row r="32" spans="1:3">
      <c r="B32" s="222" t="s">
        <v>15</v>
      </c>
      <c r="C32" s="222"/>
    </row>
    <row r="34" spans="1:3">
      <c r="A34" s="1" t="s">
        <v>16</v>
      </c>
      <c r="B34" s="94">
        <f>'Kopt a+c+n'!B33</f>
        <v>0</v>
      </c>
      <c r="C34" s="20"/>
    </row>
    <row r="35" spans="1:3">
      <c r="A35" s="20"/>
      <c r="B35" s="98"/>
      <c r="C35" s="20"/>
    </row>
    <row r="36" spans="1:3">
      <c r="A36" s="1" t="str">
        <f>'Kopt a+c+n'!A35</f>
        <v>Tāme sastādīta 2023. gada __. _____</v>
      </c>
    </row>
  </sheetData>
  <mergeCells count="9">
    <mergeCell ref="B4:C4"/>
    <mergeCell ref="B8:C8"/>
    <mergeCell ref="A28:B28"/>
    <mergeCell ref="B31:C31"/>
    <mergeCell ref="B32:C32"/>
    <mergeCell ref="B13:C13"/>
    <mergeCell ref="B14:C14"/>
    <mergeCell ref="B15:C15"/>
    <mergeCell ref="B16:C16"/>
  </mergeCells>
  <conditionalFormatting sqref="A36">
    <cfRule type="cellIs" dxfId="358" priority="4" operator="equal">
      <formula>"Tāme sastādīta 20__. gada __. _________"</formula>
    </cfRule>
  </conditionalFormatting>
  <conditionalFormatting sqref="B34">
    <cfRule type="cellIs" dxfId="357" priority="2" operator="equal">
      <formula>0</formula>
    </cfRule>
  </conditionalFormatting>
  <conditionalFormatting sqref="B13:C16 A19:C19 C26 C28 B31:C31 B34">
    <cfRule type="cellIs" dxfId="356" priority="1" operator="equal">
      <formula>0</formula>
    </cfRule>
  </conditionalFormatting>
  <conditionalFormatting sqref="B31:C31">
    <cfRule type="cellIs" dxfId="355" priority="3" operator="equal">
      <formula>0</formula>
    </cfRule>
  </conditionalFormatting>
  <pageMargins left="0.7" right="0.7" top="0.75" bottom="0.75" header="0.3" footer="0.3"/>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5">
    <tabColor rgb="FFFFFF00"/>
  </sheetPr>
  <dimension ref="A1:P111"/>
  <sheetViews>
    <sheetView topLeftCell="A64" workbookViewId="0">
      <selection activeCell="A72" sqref="A72:XFD72"/>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'3a+c+n'!D1</f>
        <v>3</v>
      </c>
      <c r="E1" s="26"/>
      <c r="F1" s="26"/>
      <c r="G1" s="26"/>
      <c r="H1" s="26"/>
      <c r="I1" s="26"/>
      <c r="J1" s="26"/>
      <c r="N1" s="30"/>
      <c r="O1" s="31"/>
      <c r="P1" s="32"/>
    </row>
    <row r="2" spans="1:16">
      <c r="A2" s="33"/>
      <c r="B2" s="33"/>
      <c r="C2" s="308" t="str">
        <f>'3a+c+n'!C2:I2</f>
        <v>Fasādes</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P99</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izmaksas",IF('3a+c+n'!$Q14="N",'3a+c+n'!B14,0))</f>
        <v>0</v>
      </c>
      <c r="C14" s="27">
        <f>IF($C$4="Neattiecināmās izmaksas",IF('3a+c+n'!$Q14="N",'3a+c+n'!C14,0))</f>
        <v>0</v>
      </c>
      <c r="D14" s="27">
        <f>IF($C$4="Neattiecināmās izmaksas",IF('3a+c+n'!$Q14="N",'3a+c+n'!D14,0))</f>
        <v>0</v>
      </c>
      <c r="E14" s="57"/>
      <c r="F14" s="79"/>
      <c r="G14" s="27">
        <f>IF($C$4="Neattiecināmās izmaksas",IF('3a+c+n'!$Q14="N",'3a+c+n'!G14,0))</f>
        <v>0</v>
      </c>
      <c r="H14" s="27">
        <f>IF($C$4="Neattiecināmās izmaksas",IF('3a+c+n'!$Q14="N",'3a+c+n'!H14,0))</f>
        <v>0</v>
      </c>
      <c r="I14" s="27"/>
      <c r="J14" s="27"/>
      <c r="K14" s="57">
        <f>IF($C$4="Neattiecināmās izmaksas",IF('3a+c+n'!$Q14="N",'3a+c+n'!K14,0))</f>
        <v>0</v>
      </c>
      <c r="L14" s="108">
        <f>IF($C$4="Neattiecināmās izmaksas",IF('3a+c+n'!$Q14="N",'3a+c+n'!L14,0))</f>
        <v>0</v>
      </c>
      <c r="M14" s="27">
        <f>IF($C$4="Neattiecināmās izmaksas",IF('3a+c+n'!$Q14="N",'3a+c+n'!M14,0))</f>
        <v>0</v>
      </c>
      <c r="N14" s="27">
        <f>IF($C$4="Neattiecināmās izmaksas",IF('3a+c+n'!$Q14="N",'3a+c+n'!N14,0))</f>
        <v>0</v>
      </c>
      <c r="O14" s="27">
        <f>IF($C$4="Neattiecināmās izmaksas",IF('3a+c+n'!$Q14="N",'3a+c+n'!O14,0))</f>
        <v>0</v>
      </c>
      <c r="P14" s="57">
        <f>IF($C$4="Neattiecināmās izmaksas",IF('3a+c+n'!$Q14="N",'3a+c+n'!P14,0))</f>
        <v>0</v>
      </c>
    </row>
    <row r="15" spans="1:16">
      <c r="A15" s="64">
        <f>IF(P15=0,0,IF(COUNTBLANK(P15)=1,0,COUNTA($P$14:P15)))</f>
        <v>0</v>
      </c>
      <c r="B15" s="28">
        <f>IF($C$4="Neattiecināmās izmaksas",IF('3a+c+n'!$Q15="N",'3a+c+n'!B15,0))</f>
        <v>0</v>
      </c>
      <c r="C15" s="28">
        <f>IF($C$4="Neattiecināmās izmaksas",IF('3a+c+n'!$Q15="N",'3a+c+n'!C15,0))</f>
        <v>0</v>
      </c>
      <c r="D15" s="28">
        <f>IF($C$4="Neattiecināmās izmaksas",IF('3a+c+n'!$Q15="N",'3a+c+n'!D15,0))</f>
        <v>0</v>
      </c>
      <c r="E15" s="59"/>
      <c r="F15" s="81"/>
      <c r="G15" s="28"/>
      <c r="H15" s="28">
        <f>IF($C$4="Neattiecināmās izmaksas",IF('3a+c+n'!$Q15="N",'3a+c+n'!H15,0))</f>
        <v>0</v>
      </c>
      <c r="I15" s="28"/>
      <c r="J15" s="28"/>
      <c r="K15" s="59">
        <f>IF($C$4="Neattiecināmās izmaksas",IF('3a+c+n'!$Q15="N",'3a+c+n'!K15,0))</f>
        <v>0</v>
      </c>
      <c r="L15" s="109">
        <f>IF($C$4="Neattiecināmās izmaksas",IF('3a+c+n'!$Q15="N",'3a+c+n'!L15,0))</f>
        <v>0</v>
      </c>
      <c r="M15" s="28">
        <f>IF($C$4="Neattiecināmās izmaksas",IF('3a+c+n'!$Q15="N",'3a+c+n'!M15,0))</f>
        <v>0</v>
      </c>
      <c r="N15" s="28">
        <f>IF($C$4="Neattiecināmās izmaksas",IF('3a+c+n'!$Q15="N",'3a+c+n'!N15,0))</f>
        <v>0</v>
      </c>
      <c r="O15" s="28">
        <f>IF($C$4="Neattiecināmās izmaksas",IF('3a+c+n'!$Q15="N",'3a+c+n'!O15,0))</f>
        <v>0</v>
      </c>
      <c r="P15" s="59">
        <f>IF($C$4="Neattiecināmās izmaksas",IF('3a+c+n'!$Q15="N",'3a+c+n'!P15,0))</f>
        <v>0</v>
      </c>
    </row>
    <row r="16" spans="1:16">
      <c r="A16" s="64">
        <f>IF(P16=0,0,IF(COUNTBLANK(P16)=1,0,COUNTA($P$14:P16)))</f>
        <v>0</v>
      </c>
      <c r="B16" s="28">
        <f>IF($C$4="Neattiecināmās izmaksas",IF('3a+c+n'!$Q16="N",'3a+c+n'!B16,0))</f>
        <v>0</v>
      </c>
      <c r="C16" s="28">
        <f>IF($C$4="Neattiecināmās izmaksas",IF('3a+c+n'!$Q16="N",'3a+c+n'!C16,0))</f>
        <v>0</v>
      </c>
      <c r="D16" s="28">
        <f>IF($C$4="Neattiecināmās izmaksas",IF('3a+c+n'!$Q16="N",'3a+c+n'!D16,0))</f>
        <v>0</v>
      </c>
      <c r="E16" s="59"/>
      <c r="F16" s="81"/>
      <c r="G16" s="28"/>
      <c r="H16" s="28">
        <f>IF($C$4="Neattiecināmās izmaksas",IF('3a+c+n'!$Q16="N",'3a+c+n'!H16,0))</f>
        <v>0</v>
      </c>
      <c r="I16" s="28"/>
      <c r="J16" s="28"/>
      <c r="K16" s="59">
        <f>IF($C$4="Neattiecināmās izmaksas",IF('3a+c+n'!$Q16="N",'3a+c+n'!K16,0))</f>
        <v>0</v>
      </c>
      <c r="L16" s="109">
        <f>IF($C$4="Neattiecināmās izmaksas",IF('3a+c+n'!$Q16="N",'3a+c+n'!L16,0))</f>
        <v>0</v>
      </c>
      <c r="M16" s="28">
        <f>IF($C$4="Neattiecināmās izmaksas",IF('3a+c+n'!$Q16="N",'3a+c+n'!M16,0))</f>
        <v>0</v>
      </c>
      <c r="N16" s="28">
        <f>IF($C$4="Neattiecināmās izmaksas",IF('3a+c+n'!$Q16="N",'3a+c+n'!N16,0))</f>
        <v>0</v>
      </c>
      <c r="O16" s="28">
        <f>IF($C$4="Neattiecināmās izmaksas",IF('3a+c+n'!$Q16="N",'3a+c+n'!O16,0))</f>
        <v>0</v>
      </c>
      <c r="P16" s="59">
        <f>IF($C$4="Neattiecināmās izmaksas",IF('3a+c+n'!$Q16="N",'3a+c+n'!P16,0))</f>
        <v>0</v>
      </c>
    </row>
    <row r="17" spans="1:16">
      <c r="A17" s="64">
        <f>IF(P17=0,0,IF(COUNTBLANK(P17)=1,0,COUNTA($P$14:P17)))</f>
        <v>0</v>
      </c>
      <c r="B17" s="28">
        <f>IF($C$4="Neattiecināmās izmaksas",IF('3a+c+n'!$Q17="N",'3a+c+n'!B17,0))</f>
        <v>0</v>
      </c>
      <c r="C17" s="28">
        <f>IF($C$4="Neattiecināmās izmaksas",IF('3a+c+n'!$Q17="N",'3a+c+n'!C17,0))</f>
        <v>0</v>
      </c>
      <c r="D17" s="28">
        <f>IF($C$4="Neattiecināmās izmaksas",IF('3a+c+n'!$Q17="N",'3a+c+n'!D17,0))</f>
        <v>0</v>
      </c>
      <c r="E17" s="59"/>
      <c r="F17" s="81"/>
      <c r="G17" s="28"/>
      <c r="H17" s="28">
        <f>IF($C$4="Neattiecināmās izmaksas",IF('3a+c+n'!$Q17="N",'3a+c+n'!H17,0))</f>
        <v>0</v>
      </c>
      <c r="I17" s="28"/>
      <c r="J17" s="28"/>
      <c r="K17" s="59">
        <f>IF($C$4="Neattiecināmās izmaksas",IF('3a+c+n'!$Q17="N",'3a+c+n'!K17,0))</f>
        <v>0</v>
      </c>
      <c r="L17" s="109">
        <f>IF($C$4="Neattiecināmās izmaksas",IF('3a+c+n'!$Q17="N",'3a+c+n'!L17,0))</f>
        <v>0</v>
      </c>
      <c r="M17" s="28">
        <f>IF($C$4="Neattiecināmās izmaksas",IF('3a+c+n'!$Q17="N",'3a+c+n'!M17,0))</f>
        <v>0</v>
      </c>
      <c r="N17" s="28">
        <f>IF($C$4="Neattiecināmās izmaksas",IF('3a+c+n'!$Q17="N",'3a+c+n'!N17,0))</f>
        <v>0</v>
      </c>
      <c r="O17" s="28">
        <f>IF($C$4="Neattiecināmās izmaksas",IF('3a+c+n'!$Q17="N",'3a+c+n'!O17,0))</f>
        <v>0</v>
      </c>
      <c r="P17" s="59">
        <f>IF($C$4="Neattiecināmās izmaksas",IF('3a+c+n'!$Q17="N",'3a+c+n'!P17,0))</f>
        <v>0</v>
      </c>
    </row>
    <row r="18" spans="1:16">
      <c r="A18" s="64">
        <f>IF(P18=0,0,IF(COUNTBLANK(P18)=1,0,COUNTA($P$14:P18)))</f>
        <v>0</v>
      </c>
      <c r="B18" s="28">
        <f>IF($C$4="Neattiecināmās izmaksas",IF('3a+c+n'!$Q18="N",'3a+c+n'!B18,0))</f>
        <v>0</v>
      </c>
      <c r="C18" s="28">
        <f>IF($C$4="Neattiecināmās izmaksas",IF('3a+c+n'!$Q18="N",'3a+c+n'!C18,0))</f>
        <v>0</v>
      </c>
      <c r="D18" s="28">
        <f>IF($C$4="Neattiecināmās izmaksas",IF('3a+c+n'!$Q18="N",'3a+c+n'!D18,0))</f>
        <v>0</v>
      </c>
      <c r="E18" s="59"/>
      <c r="F18" s="81"/>
      <c r="G18" s="28"/>
      <c r="H18" s="28">
        <f>IF($C$4="Neattiecināmās izmaksas",IF('3a+c+n'!$Q18="N",'3a+c+n'!H18,0))</f>
        <v>0</v>
      </c>
      <c r="I18" s="28"/>
      <c r="J18" s="28"/>
      <c r="K18" s="59">
        <f>IF($C$4="Neattiecināmās izmaksas",IF('3a+c+n'!$Q18="N",'3a+c+n'!K18,0))</f>
        <v>0</v>
      </c>
      <c r="L18" s="109">
        <f>IF($C$4="Neattiecināmās izmaksas",IF('3a+c+n'!$Q18="N",'3a+c+n'!L18,0))</f>
        <v>0</v>
      </c>
      <c r="M18" s="28">
        <f>IF($C$4="Neattiecināmās izmaksas",IF('3a+c+n'!$Q18="N",'3a+c+n'!M18,0))</f>
        <v>0</v>
      </c>
      <c r="N18" s="28">
        <f>IF($C$4="Neattiecināmās izmaksas",IF('3a+c+n'!$Q18="N",'3a+c+n'!N18,0))</f>
        <v>0</v>
      </c>
      <c r="O18" s="28">
        <f>IF($C$4="Neattiecināmās izmaksas",IF('3a+c+n'!$Q18="N",'3a+c+n'!O18,0))</f>
        <v>0</v>
      </c>
      <c r="P18" s="59">
        <f>IF($C$4="Neattiecināmās izmaksas",IF('3a+c+n'!$Q18="N",'3a+c+n'!P18,0))</f>
        <v>0</v>
      </c>
    </row>
    <row r="19" spans="1:16">
      <c r="A19" s="64">
        <f>IF(P19=0,0,IF(COUNTBLANK(P19)=1,0,COUNTA($P$14:P19)))</f>
        <v>0</v>
      </c>
      <c r="B19" s="28">
        <f>IF($C$4="Neattiecināmās izmaksas",IF('3a+c+n'!$Q20="N",'3a+c+n'!B20,0))</f>
        <v>0</v>
      </c>
      <c r="C19" s="28">
        <f>IF($C$4="Neattiecināmās izmaksas",IF('3a+c+n'!$Q20="N",'3a+c+n'!C20,0))</f>
        <v>0</v>
      </c>
      <c r="D19" s="28">
        <f>IF($C$4="Neattiecināmās izmaksas",IF('3a+c+n'!$Q20="N",'3a+c+n'!D20,0))</f>
        <v>0</v>
      </c>
      <c r="E19" s="59"/>
      <c r="F19" s="81"/>
      <c r="G19" s="28"/>
      <c r="H19" s="28">
        <f>IF($C$4="Neattiecināmās izmaksas",IF('3a+c+n'!$Q20="N",'3a+c+n'!H20,0))</f>
        <v>0</v>
      </c>
      <c r="I19" s="28"/>
      <c r="J19" s="28"/>
      <c r="K19" s="59">
        <f>IF($C$4="Neattiecināmās izmaksas",IF('3a+c+n'!$Q20="N",'3a+c+n'!K20,0))</f>
        <v>0</v>
      </c>
      <c r="L19" s="109">
        <f>IF($C$4="Neattiecināmās izmaksas",IF('3a+c+n'!$Q20="N",'3a+c+n'!L20,0))</f>
        <v>0</v>
      </c>
      <c r="M19" s="28">
        <f>IF($C$4="Neattiecināmās izmaksas",IF('3a+c+n'!$Q20="N",'3a+c+n'!M20,0))</f>
        <v>0</v>
      </c>
      <c r="N19" s="28">
        <f>IF($C$4="Neattiecināmās izmaksas",IF('3a+c+n'!$Q20="N",'3a+c+n'!N20,0))</f>
        <v>0</v>
      </c>
      <c r="O19" s="28">
        <f>IF($C$4="Neattiecināmās izmaksas",IF('3a+c+n'!$Q20="N",'3a+c+n'!O20,0))</f>
        <v>0</v>
      </c>
      <c r="P19" s="59">
        <f>IF($C$4="Neattiecināmās izmaksas",IF('3a+c+n'!$Q20="N",'3a+c+n'!P20,0))</f>
        <v>0</v>
      </c>
    </row>
    <row r="20" spans="1:16">
      <c r="A20" s="64">
        <f>IF(P20=0,0,IF(COUNTBLANK(P20)=1,0,COUNTA($P$14:P20)))</f>
        <v>0</v>
      </c>
      <c r="B20" s="28">
        <f>IF($C$4="Neattiecināmās izmaksas",IF('3a+c+n'!$Q21="N",'3a+c+n'!B21,0))</f>
        <v>0</v>
      </c>
      <c r="C20" s="28">
        <f>IF($C$4="Neattiecināmās izmaksas",IF('3a+c+n'!$Q21="N",'3a+c+n'!C21,0))</f>
        <v>0</v>
      </c>
      <c r="D20" s="28">
        <f>IF($C$4="Neattiecināmās izmaksas",IF('3a+c+n'!$Q21="N",'3a+c+n'!D21,0))</f>
        <v>0</v>
      </c>
      <c r="E20" s="59"/>
      <c r="F20" s="81"/>
      <c r="G20" s="28"/>
      <c r="H20" s="28">
        <f>IF($C$4="Neattiecināmās izmaksas",IF('3a+c+n'!$Q21="N",'3a+c+n'!H21,0))</f>
        <v>0</v>
      </c>
      <c r="I20" s="28"/>
      <c r="J20" s="28"/>
      <c r="K20" s="59">
        <f>IF($C$4="Neattiecināmās izmaksas",IF('3a+c+n'!$Q21="N",'3a+c+n'!K21,0))</f>
        <v>0</v>
      </c>
      <c r="L20" s="109">
        <f>IF($C$4="Neattiecināmās izmaksas",IF('3a+c+n'!$Q21="N",'3a+c+n'!L21,0))</f>
        <v>0</v>
      </c>
      <c r="M20" s="28">
        <f>IF($C$4="Neattiecināmās izmaksas",IF('3a+c+n'!$Q21="N",'3a+c+n'!M21,0))</f>
        <v>0</v>
      </c>
      <c r="N20" s="28">
        <f>IF($C$4="Neattiecināmās izmaksas",IF('3a+c+n'!$Q21="N",'3a+c+n'!N21,0))</f>
        <v>0</v>
      </c>
      <c r="O20" s="28">
        <f>IF($C$4="Neattiecināmās izmaksas",IF('3a+c+n'!$Q21="N",'3a+c+n'!O21,0))</f>
        <v>0</v>
      </c>
      <c r="P20" s="59">
        <f>IF($C$4="Neattiecināmās izmaksas",IF('3a+c+n'!$Q21="N",'3a+c+n'!P21,0))</f>
        <v>0</v>
      </c>
    </row>
    <row r="21" spans="1:16">
      <c r="A21" s="64">
        <f>IF(P21=0,0,IF(COUNTBLANK(P21)=1,0,COUNTA($P$14:P21)))</f>
        <v>0</v>
      </c>
      <c r="B21" s="28">
        <f>IF($C$4="Neattiecināmās izmaksas",IF('3a+c+n'!$Q22="N",'3a+c+n'!B22,0))</f>
        <v>0</v>
      </c>
      <c r="C21" s="28">
        <f>IF($C$4="Neattiecināmās izmaksas",IF('3a+c+n'!$Q22="N",'3a+c+n'!C22,0))</f>
        <v>0</v>
      </c>
      <c r="D21" s="28">
        <f>IF($C$4="Neattiecināmās izmaksas",IF('3a+c+n'!$Q22="N",'3a+c+n'!D22,0))</f>
        <v>0</v>
      </c>
      <c r="E21" s="59"/>
      <c r="F21" s="81"/>
      <c r="G21" s="28"/>
      <c r="H21" s="28">
        <f>IF($C$4="Neattiecināmās izmaksas",IF('3a+c+n'!$Q22="N",'3a+c+n'!H22,0))</f>
        <v>0</v>
      </c>
      <c r="I21" s="28"/>
      <c r="J21" s="28"/>
      <c r="K21" s="59">
        <f>IF($C$4="Neattiecināmās izmaksas",IF('3a+c+n'!$Q22="N",'3a+c+n'!K22,0))</f>
        <v>0</v>
      </c>
      <c r="L21" s="109">
        <f>IF($C$4="Neattiecināmās izmaksas",IF('3a+c+n'!$Q22="N",'3a+c+n'!L22,0))</f>
        <v>0</v>
      </c>
      <c r="M21" s="28">
        <f>IF($C$4="Neattiecināmās izmaksas",IF('3a+c+n'!$Q22="N",'3a+c+n'!M22,0))</f>
        <v>0</v>
      </c>
      <c r="N21" s="28">
        <f>IF($C$4="Neattiecināmās izmaksas",IF('3a+c+n'!$Q22="N",'3a+c+n'!N22,0))</f>
        <v>0</v>
      </c>
      <c r="O21" s="28">
        <f>IF($C$4="Neattiecināmās izmaksas",IF('3a+c+n'!$Q22="N",'3a+c+n'!O22,0))</f>
        <v>0</v>
      </c>
      <c r="P21" s="59">
        <f>IF($C$4="Neattiecināmās izmaksas",IF('3a+c+n'!$Q22="N",'3a+c+n'!P22,0))</f>
        <v>0</v>
      </c>
    </row>
    <row r="22" spans="1:16">
      <c r="A22" s="64">
        <f>IF(P22=0,0,IF(COUNTBLANK(P22)=1,0,COUNTA($P$14:P22)))</f>
        <v>0</v>
      </c>
      <c r="B22" s="28">
        <f>IF($C$4="Neattiecināmās izmaksas",IF('3a+c+n'!$Q23="N",'3a+c+n'!B23,0))</f>
        <v>0</v>
      </c>
      <c r="C22" s="28">
        <f>IF($C$4="Neattiecināmās izmaksas",IF('3a+c+n'!$Q23="N",'3a+c+n'!C23,0))</f>
        <v>0</v>
      </c>
      <c r="D22" s="28">
        <f>IF($C$4="Neattiecināmās izmaksas",IF('3a+c+n'!$Q23="N",'3a+c+n'!D23,0))</f>
        <v>0</v>
      </c>
      <c r="E22" s="59"/>
      <c r="F22" s="81"/>
      <c r="G22" s="28"/>
      <c r="H22" s="28">
        <f>IF($C$4="Neattiecināmās izmaksas",IF('3a+c+n'!$Q23="N",'3a+c+n'!H23,0))</f>
        <v>0</v>
      </c>
      <c r="I22" s="28"/>
      <c r="J22" s="28"/>
      <c r="K22" s="59">
        <f>IF($C$4="Neattiecināmās izmaksas",IF('3a+c+n'!$Q23="N",'3a+c+n'!K23,0))</f>
        <v>0</v>
      </c>
      <c r="L22" s="109">
        <f>IF($C$4="Neattiecināmās izmaksas",IF('3a+c+n'!$Q23="N",'3a+c+n'!L23,0))</f>
        <v>0</v>
      </c>
      <c r="M22" s="28">
        <f>IF($C$4="Neattiecināmās izmaksas",IF('3a+c+n'!$Q23="N",'3a+c+n'!M23,0))</f>
        <v>0</v>
      </c>
      <c r="N22" s="28">
        <f>IF($C$4="Neattiecināmās izmaksas",IF('3a+c+n'!$Q23="N",'3a+c+n'!N23,0))</f>
        <v>0</v>
      </c>
      <c r="O22" s="28">
        <f>IF($C$4="Neattiecināmās izmaksas",IF('3a+c+n'!$Q23="N",'3a+c+n'!O23,0))</f>
        <v>0</v>
      </c>
      <c r="P22" s="59">
        <f>IF($C$4="Neattiecināmās izmaksas",IF('3a+c+n'!$Q23="N",'3a+c+n'!P23,0))</f>
        <v>0</v>
      </c>
    </row>
    <row r="23" spans="1:16">
      <c r="A23" s="64">
        <f>IF(P23=0,0,IF(COUNTBLANK(P23)=1,0,COUNTA($P$14:P23)))</f>
        <v>0</v>
      </c>
      <c r="B23" s="28">
        <f>IF($C$4="Neattiecināmās izmaksas",IF('3a+c+n'!$Q24="N",'3a+c+n'!B24,0))</f>
        <v>0</v>
      </c>
      <c r="C23" s="28">
        <f>IF($C$4="Neattiecināmās izmaksas",IF('3a+c+n'!$Q24="N",'3a+c+n'!C24,0))</f>
        <v>0</v>
      </c>
      <c r="D23" s="28">
        <f>IF($C$4="Neattiecināmās izmaksas",IF('3a+c+n'!$Q24="N",'3a+c+n'!D24,0))</f>
        <v>0</v>
      </c>
      <c r="E23" s="59"/>
      <c r="F23" s="81"/>
      <c r="G23" s="28"/>
      <c r="H23" s="28">
        <f>IF($C$4="Neattiecināmās izmaksas",IF('3a+c+n'!$Q24="N",'3a+c+n'!H24,0))</f>
        <v>0</v>
      </c>
      <c r="I23" s="28"/>
      <c r="J23" s="28"/>
      <c r="K23" s="59">
        <f>IF($C$4="Neattiecināmās izmaksas",IF('3a+c+n'!$Q24="N",'3a+c+n'!K24,0))</f>
        <v>0</v>
      </c>
      <c r="L23" s="109">
        <f>IF($C$4="Neattiecināmās izmaksas",IF('3a+c+n'!$Q24="N",'3a+c+n'!L24,0))</f>
        <v>0</v>
      </c>
      <c r="M23" s="28">
        <f>IF($C$4="Neattiecināmās izmaksas",IF('3a+c+n'!$Q24="N",'3a+c+n'!M24,0))</f>
        <v>0</v>
      </c>
      <c r="N23" s="28">
        <f>IF($C$4="Neattiecināmās izmaksas",IF('3a+c+n'!$Q24="N",'3a+c+n'!N24,0))</f>
        <v>0</v>
      </c>
      <c r="O23" s="28">
        <f>IF($C$4="Neattiecināmās izmaksas",IF('3a+c+n'!$Q24="N",'3a+c+n'!O24,0))</f>
        <v>0</v>
      </c>
      <c r="P23" s="59">
        <f>IF($C$4="Neattiecināmās izmaksas",IF('3a+c+n'!$Q24="N",'3a+c+n'!P24,0))</f>
        <v>0</v>
      </c>
    </row>
    <row r="24" spans="1:16">
      <c r="A24" s="64">
        <f>IF(P24=0,0,IF(COUNTBLANK(P24)=1,0,COUNTA($P$14:P24)))</f>
        <v>0</v>
      </c>
      <c r="B24" s="28">
        <f>IF($C$4="Neattiecināmās izmaksas",IF('3a+c+n'!$Q25="N",'3a+c+n'!B25,0))</f>
        <v>0</v>
      </c>
      <c r="C24" s="28">
        <f>IF($C$4="Neattiecināmās izmaksas",IF('3a+c+n'!$Q25="N",'3a+c+n'!C25,0))</f>
        <v>0</v>
      </c>
      <c r="D24" s="28">
        <f>IF($C$4="Neattiecināmās izmaksas",IF('3a+c+n'!$Q25="N",'3a+c+n'!D25,0))</f>
        <v>0</v>
      </c>
      <c r="E24" s="59"/>
      <c r="F24" s="81"/>
      <c r="G24" s="28"/>
      <c r="H24" s="28">
        <f>IF($C$4="Neattiecināmās izmaksas",IF('3a+c+n'!$Q25="N",'3a+c+n'!H25,0))</f>
        <v>0</v>
      </c>
      <c r="I24" s="28"/>
      <c r="J24" s="28"/>
      <c r="K24" s="59">
        <f>IF($C$4="Neattiecināmās izmaksas",IF('3a+c+n'!$Q25="N",'3a+c+n'!K25,0))</f>
        <v>0</v>
      </c>
      <c r="L24" s="109">
        <f>IF($C$4="Neattiecināmās izmaksas",IF('3a+c+n'!$Q25="N",'3a+c+n'!L25,0))</f>
        <v>0</v>
      </c>
      <c r="M24" s="28">
        <f>IF($C$4="Neattiecināmās izmaksas",IF('3a+c+n'!$Q25="N",'3a+c+n'!M25,0))</f>
        <v>0</v>
      </c>
      <c r="N24" s="28">
        <f>IF($C$4="Neattiecināmās izmaksas",IF('3a+c+n'!$Q25="N",'3a+c+n'!N25,0))</f>
        <v>0</v>
      </c>
      <c r="O24" s="28">
        <f>IF($C$4="Neattiecināmās izmaksas",IF('3a+c+n'!$Q25="N",'3a+c+n'!O25,0))</f>
        <v>0</v>
      </c>
      <c r="P24" s="59">
        <f>IF($C$4="Neattiecināmās izmaksas",IF('3a+c+n'!$Q25="N",'3a+c+n'!P25,0))</f>
        <v>0</v>
      </c>
    </row>
    <row r="25" spans="1:16">
      <c r="A25" s="64">
        <f>IF(P25=0,0,IF(COUNTBLANK(P25)=1,0,COUNTA($P$14:P25)))</f>
        <v>0</v>
      </c>
      <c r="B25" s="28">
        <f>IF($C$4="Neattiecināmās izmaksas",IF('3a+c+n'!$Q26="N",'3a+c+n'!B26,0))</f>
        <v>0</v>
      </c>
      <c r="C25" s="28">
        <f>IF($C$4="Neattiecināmās izmaksas",IF('3a+c+n'!$Q26="N",'3a+c+n'!C26,0))</f>
        <v>0</v>
      </c>
      <c r="D25" s="28">
        <f>IF($C$4="Neattiecināmās izmaksas",IF('3a+c+n'!$Q26="N",'3a+c+n'!D26,0))</f>
        <v>0</v>
      </c>
      <c r="E25" s="59"/>
      <c r="F25" s="81"/>
      <c r="G25" s="28"/>
      <c r="H25" s="28">
        <f>IF($C$4="Neattiecināmās izmaksas",IF('3a+c+n'!$Q26="N",'3a+c+n'!H26,0))</f>
        <v>0</v>
      </c>
      <c r="I25" s="28"/>
      <c r="J25" s="28"/>
      <c r="K25" s="59">
        <f>IF($C$4="Neattiecināmās izmaksas",IF('3a+c+n'!$Q26="N",'3a+c+n'!K26,0))</f>
        <v>0</v>
      </c>
      <c r="L25" s="109">
        <f>IF($C$4="Neattiecināmās izmaksas",IF('3a+c+n'!$Q26="N",'3a+c+n'!L26,0))</f>
        <v>0</v>
      </c>
      <c r="M25" s="28">
        <f>IF($C$4="Neattiecināmās izmaksas",IF('3a+c+n'!$Q26="N",'3a+c+n'!M26,0))</f>
        <v>0</v>
      </c>
      <c r="N25" s="28">
        <f>IF($C$4="Neattiecināmās izmaksas",IF('3a+c+n'!$Q26="N",'3a+c+n'!N26,0))</f>
        <v>0</v>
      </c>
      <c r="O25" s="28">
        <f>IF($C$4="Neattiecināmās izmaksas",IF('3a+c+n'!$Q26="N",'3a+c+n'!O26,0))</f>
        <v>0</v>
      </c>
      <c r="P25" s="59">
        <f>IF($C$4="Neattiecināmās izmaksas",IF('3a+c+n'!$Q26="N",'3a+c+n'!P26,0))</f>
        <v>0</v>
      </c>
    </row>
    <row r="26" spans="1:16">
      <c r="A26" s="64">
        <f>IF(P26=0,0,IF(COUNTBLANK(P26)=1,0,COUNTA($P$14:P26)))</f>
        <v>0</v>
      </c>
      <c r="B26" s="28">
        <f>IF($C$4="Neattiecināmās izmaksas",IF('3a+c+n'!$Q27="N",'3a+c+n'!B27,0))</f>
        <v>0</v>
      </c>
      <c r="C26" s="28">
        <f>IF($C$4="Neattiecināmās izmaksas",IF('3a+c+n'!$Q27="N",'3a+c+n'!C27,0))</f>
        <v>0</v>
      </c>
      <c r="D26" s="28">
        <f>IF($C$4="Neattiecināmās izmaksas",IF('3a+c+n'!$Q27="N",'3a+c+n'!D27,0))</f>
        <v>0</v>
      </c>
      <c r="E26" s="59"/>
      <c r="F26" s="81"/>
      <c r="G26" s="28"/>
      <c r="H26" s="28">
        <f>IF($C$4="Neattiecināmās izmaksas",IF('3a+c+n'!$Q27="N",'3a+c+n'!H27,0))</f>
        <v>0</v>
      </c>
      <c r="I26" s="28"/>
      <c r="J26" s="28"/>
      <c r="K26" s="59">
        <f>IF($C$4="Neattiecināmās izmaksas",IF('3a+c+n'!$Q27="N",'3a+c+n'!K27,0))</f>
        <v>0</v>
      </c>
      <c r="L26" s="109">
        <f>IF($C$4="Neattiecināmās izmaksas",IF('3a+c+n'!$Q27="N",'3a+c+n'!L27,0))</f>
        <v>0</v>
      </c>
      <c r="M26" s="28">
        <f>IF($C$4="Neattiecināmās izmaksas",IF('3a+c+n'!$Q27="N",'3a+c+n'!M27,0))</f>
        <v>0</v>
      </c>
      <c r="N26" s="28">
        <f>IF($C$4="Neattiecināmās izmaksas",IF('3a+c+n'!$Q27="N",'3a+c+n'!N27,0))</f>
        <v>0</v>
      </c>
      <c r="O26" s="28">
        <f>IF($C$4="Neattiecināmās izmaksas",IF('3a+c+n'!$Q27="N",'3a+c+n'!O27,0))</f>
        <v>0</v>
      </c>
      <c r="P26" s="59">
        <f>IF($C$4="Neattiecināmās izmaksas",IF('3a+c+n'!$Q27="N",'3a+c+n'!P27,0))</f>
        <v>0</v>
      </c>
    </row>
    <row r="27" spans="1:16">
      <c r="A27" s="64">
        <f>IF(P27=0,0,IF(COUNTBLANK(P27)=1,0,COUNTA($P$14:P27)))</f>
        <v>0</v>
      </c>
      <c r="B27" s="28">
        <f>IF($C$4="Neattiecināmās izmaksas",IF('3a+c+n'!$Q28="N",'3a+c+n'!B28,0))</f>
        <v>0</v>
      </c>
      <c r="C27" s="28">
        <f>IF($C$4="Neattiecināmās izmaksas",IF('3a+c+n'!$Q28="N",'3a+c+n'!C28,0))</f>
        <v>0</v>
      </c>
      <c r="D27" s="28">
        <f>IF($C$4="Neattiecināmās izmaksas",IF('3a+c+n'!$Q28="N",'3a+c+n'!D28,0))</f>
        <v>0</v>
      </c>
      <c r="E27" s="59"/>
      <c r="F27" s="81"/>
      <c r="G27" s="28"/>
      <c r="H27" s="28">
        <f>IF($C$4="Neattiecināmās izmaksas",IF('3a+c+n'!$Q28="N",'3a+c+n'!H28,0))</f>
        <v>0</v>
      </c>
      <c r="I27" s="28"/>
      <c r="J27" s="28"/>
      <c r="K27" s="59">
        <f>IF($C$4="Neattiecināmās izmaksas",IF('3a+c+n'!$Q28="N",'3a+c+n'!K28,0))</f>
        <v>0</v>
      </c>
      <c r="L27" s="109">
        <f>IF($C$4="Neattiecināmās izmaksas",IF('3a+c+n'!$Q28="N",'3a+c+n'!L28,0))</f>
        <v>0</v>
      </c>
      <c r="M27" s="28">
        <f>IF($C$4="Neattiecināmās izmaksas",IF('3a+c+n'!$Q28="N",'3a+c+n'!M28,0))</f>
        <v>0</v>
      </c>
      <c r="N27" s="28">
        <f>IF($C$4="Neattiecināmās izmaksas",IF('3a+c+n'!$Q28="N",'3a+c+n'!N28,0))</f>
        <v>0</v>
      </c>
      <c r="O27" s="28">
        <f>IF($C$4="Neattiecināmās izmaksas",IF('3a+c+n'!$Q28="N",'3a+c+n'!O28,0))</f>
        <v>0</v>
      </c>
      <c r="P27" s="59">
        <f>IF($C$4="Neattiecināmās izmaksas",IF('3a+c+n'!$Q28="N",'3a+c+n'!P28,0))</f>
        <v>0</v>
      </c>
    </row>
    <row r="28" spans="1:16">
      <c r="A28" s="64">
        <f>IF(P28=0,0,IF(COUNTBLANK(P28)=1,0,COUNTA($P$14:P28)))</f>
        <v>0</v>
      </c>
      <c r="B28" s="28">
        <f>IF($C$4="Neattiecināmās izmaksas",IF('3a+c+n'!$Q29="N",'3a+c+n'!B29,0))</f>
        <v>0</v>
      </c>
      <c r="C28" s="28">
        <f>IF($C$4="Neattiecināmās izmaksas",IF('3a+c+n'!$Q29="N",'3a+c+n'!C29,0))</f>
        <v>0</v>
      </c>
      <c r="D28" s="28">
        <f>IF($C$4="Neattiecināmās izmaksas",IF('3a+c+n'!$Q29="N",'3a+c+n'!D29,0))</f>
        <v>0</v>
      </c>
      <c r="E28" s="59"/>
      <c r="F28" s="81"/>
      <c r="G28" s="28"/>
      <c r="H28" s="28">
        <f>IF($C$4="Neattiecināmās izmaksas",IF('3a+c+n'!$Q29="N",'3a+c+n'!H29,0))</f>
        <v>0</v>
      </c>
      <c r="I28" s="28"/>
      <c r="J28" s="28"/>
      <c r="K28" s="59">
        <f>IF($C$4="Neattiecināmās izmaksas",IF('3a+c+n'!$Q29="N",'3a+c+n'!K29,0))</f>
        <v>0</v>
      </c>
      <c r="L28" s="109">
        <f>IF($C$4="Neattiecināmās izmaksas",IF('3a+c+n'!$Q29="N",'3a+c+n'!L29,0))</f>
        <v>0</v>
      </c>
      <c r="M28" s="28">
        <f>IF($C$4="Neattiecināmās izmaksas",IF('3a+c+n'!$Q29="N",'3a+c+n'!M29,0))</f>
        <v>0</v>
      </c>
      <c r="N28" s="28">
        <f>IF($C$4="Neattiecināmās izmaksas",IF('3a+c+n'!$Q29="N",'3a+c+n'!N29,0))</f>
        <v>0</v>
      </c>
      <c r="O28" s="28">
        <f>IF($C$4="Neattiecināmās izmaksas",IF('3a+c+n'!$Q29="N",'3a+c+n'!O29,0))</f>
        <v>0</v>
      </c>
      <c r="P28" s="59">
        <f>IF($C$4="Neattiecināmās izmaksas",IF('3a+c+n'!$Q29="N",'3a+c+n'!P29,0))</f>
        <v>0</v>
      </c>
    </row>
    <row r="29" spans="1:16">
      <c r="A29" s="64">
        <f>IF(P29=0,0,IF(COUNTBLANK(P29)=1,0,COUNTA($P$14:P29)))</f>
        <v>0</v>
      </c>
      <c r="B29" s="28">
        <f>IF($C$4="Neattiecināmās izmaksas",IF('3a+c+n'!$Q31="N",'3a+c+n'!B31,0))</f>
        <v>0</v>
      </c>
      <c r="C29" s="28">
        <f>IF($C$4="Neattiecināmās izmaksas",IF('3a+c+n'!$Q31="N",'3a+c+n'!C31,0))</f>
        <v>0</v>
      </c>
      <c r="D29" s="28">
        <f>IF($C$4="Neattiecināmās izmaksas",IF('3a+c+n'!$Q31="N",'3a+c+n'!D31,0))</f>
        <v>0</v>
      </c>
      <c r="E29" s="59"/>
      <c r="F29" s="81"/>
      <c r="G29" s="28"/>
      <c r="H29" s="28">
        <f>IF($C$4="Neattiecināmās izmaksas",IF('3a+c+n'!$Q31="N",'3a+c+n'!H31,0))</f>
        <v>0</v>
      </c>
      <c r="I29" s="28"/>
      <c r="J29" s="28"/>
      <c r="K29" s="59">
        <f>IF($C$4="Neattiecināmās izmaksas",IF('3a+c+n'!$Q31="N",'3a+c+n'!K31,0))</f>
        <v>0</v>
      </c>
      <c r="L29" s="109">
        <f>IF($C$4="Neattiecināmās izmaksas",IF('3a+c+n'!$Q31="N",'3a+c+n'!L31,0))</f>
        <v>0</v>
      </c>
      <c r="M29" s="28">
        <f>IF($C$4="Neattiecināmās izmaksas",IF('3a+c+n'!$Q31="N",'3a+c+n'!M31,0))</f>
        <v>0</v>
      </c>
      <c r="N29" s="28">
        <f>IF($C$4="Neattiecināmās izmaksas",IF('3a+c+n'!$Q31="N",'3a+c+n'!N31,0))</f>
        <v>0</v>
      </c>
      <c r="O29" s="28">
        <f>IF($C$4="Neattiecināmās izmaksas",IF('3a+c+n'!$Q31="N",'3a+c+n'!O31,0))</f>
        <v>0</v>
      </c>
      <c r="P29" s="59">
        <f>IF($C$4="Neattiecināmās izmaksas",IF('3a+c+n'!$Q31="N",'3a+c+n'!P31,0))</f>
        <v>0</v>
      </c>
    </row>
    <row r="30" spans="1:16">
      <c r="A30" s="64">
        <f>IF(P30=0,0,IF(COUNTBLANK(P30)=1,0,COUNTA($P$14:P30)))</f>
        <v>0</v>
      </c>
      <c r="B30" s="28">
        <f>IF($C$4="Neattiecināmās izmaksas",IF('3a+c+n'!$Q32="N",'3a+c+n'!B32,0))</f>
        <v>0</v>
      </c>
      <c r="C30" s="28">
        <f>IF($C$4="Neattiecināmās izmaksas",IF('3a+c+n'!$Q32="N",'3a+c+n'!C32,0))</f>
        <v>0</v>
      </c>
      <c r="D30" s="28">
        <f>IF($C$4="Neattiecināmās izmaksas",IF('3a+c+n'!$Q32="N",'3a+c+n'!D32,0))</f>
        <v>0</v>
      </c>
      <c r="E30" s="59"/>
      <c r="F30" s="81"/>
      <c r="G30" s="28"/>
      <c r="H30" s="28">
        <f>IF($C$4="Neattiecināmās izmaksas",IF('3a+c+n'!$Q32="N",'3a+c+n'!H32,0))</f>
        <v>0</v>
      </c>
      <c r="I30" s="28"/>
      <c r="J30" s="28"/>
      <c r="K30" s="59">
        <f>IF($C$4="Neattiecināmās izmaksas",IF('3a+c+n'!$Q32="N",'3a+c+n'!K32,0))</f>
        <v>0</v>
      </c>
      <c r="L30" s="109">
        <f>IF($C$4="Neattiecināmās izmaksas",IF('3a+c+n'!$Q32="N",'3a+c+n'!L32,0))</f>
        <v>0</v>
      </c>
      <c r="M30" s="28">
        <f>IF($C$4="Neattiecināmās izmaksas",IF('3a+c+n'!$Q32="N",'3a+c+n'!M32,0))</f>
        <v>0</v>
      </c>
      <c r="N30" s="28">
        <f>IF($C$4="Neattiecināmās izmaksas",IF('3a+c+n'!$Q32="N",'3a+c+n'!N32,0))</f>
        <v>0</v>
      </c>
      <c r="O30" s="28">
        <f>IF($C$4="Neattiecināmās izmaksas",IF('3a+c+n'!$Q32="N",'3a+c+n'!O32,0))</f>
        <v>0</v>
      </c>
      <c r="P30" s="59">
        <f>IF($C$4="Neattiecināmās izmaksas",IF('3a+c+n'!$Q32="N",'3a+c+n'!P32,0))</f>
        <v>0</v>
      </c>
    </row>
    <row r="31" spans="1:16">
      <c r="A31" s="64">
        <f>IF(P31=0,0,IF(COUNTBLANK(P31)=1,0,COUNTA($P$14:P31)))</f>
        <v>0</v>
      </c>
      <c r="B31" s="28">
        <f>IF($C$4="Neattiecināmās izmaksas",IF('3a+c+n'!$Q33="N",'3a+c+n'!B33,0))</f>
        <v>0</v>
      </c>
      <c r="C31" s="28">
        <f>IF($C$4="Neattiecināmās izmaksas",IF('3a+c+n'!$Q33="N",'3a+c+n'!C33,0))</f>
        <v>0</v>
      </c>
      <c r="D31" s="28">
        <f>IF($C$4="Neattiecināmās izmaksas",IF('3a+c+n'!$Q33="N",'3a+c+n'!D33,0))</f>
        <v>0</v>
      </c>
      <c r="E31" s="59"/>
      <c r="F31" s="81"/>
      <c r="G31" s="28"/>
      <c r="H31" s="28">
        <f>IF($C$4="Neattiecināmās izmaksas",IF('3a+c+n'!$Q33="N",'3a+c+n'!H33,0))</f>
        <v>0</v>
      </c>
      <c r="I31" s="28"/>
      <c r="J31" s="28"/>
      <c r="K31" s="59">
        <f>IF($C$4="Neattiecināmās izmaksas",IF('3a+c+n'!$Q33="N",'3a+c+n'!K33,0))</f>
        <v>0</v>
      </c>
      <c r="L31" s="109">
        <f>IF($C$4="Neattiecināmās izmaksas",IF('3a+c+n'!$Q33="N",'3a+c+n'!L33,0))</f>
        <v>0</v>
      </c>
      <c r="M31" s="28">
        <f>IF($C$4="Neattiecināmās izmaksas",IF('3a+c+n'!$Q33="N",'3a+c+n'!M33,0))</f>
        <v>0</v>
      </c>
      <c r="N31" s="28">
        <f>IF($C$4="Neattiecināmās izmaksas",IF('3a+c+n'!$Q33="N",'3a+c+n'!N33,0))</f>
        <v>0</v>
      </c>
      <c r="O31" s="28">
        <f>IF($C$4="Neattiecināmās izmaksas",IF('3a+c+n'!$Q33="N",'3a+c+n'!O33,0))</f>
        <v>0</v>
      </c>
      <c r="P31" s="59">
        <f>IF($C$4="Neattiecināmās izmaksas",IF('3a+c+n'!$Q33="N",'3a+c+n'!P33,0))</f>
        <v>0</v>
      </c>
    </row>
    <row r="32" spans="1:16">
      <c r="A32" s="64">
        <f>IF(P32=0,0,IF(COUNTBLANK(P32)=1,0,COUNTA($P$14:P32)))</f>
        <v>0</v>
      </c>
      <c r="B32" s="28">
        <f>IF($C$4="Neattiecināmās izmaksas",IF('3a+c+n'!$Q34="N",'3a+c+n'!B34,0))</f>
        <v>0</v>
      </c>
      <c r="C32" s="28">
        <f>IF($C$4="Neattiecināmās izmaksas",IF('3a+c+n'!$Q34="N",'3a+c+n'!C34,0))</f>
        <v>0</v>
      </c>
      <c r="D32" s="28">
        <f>IF($C$4="Neattiecināmās izmaksas",IF('3a+c+n'!$Q34="N",'3a+c+n'!D34,0))</f>
        <v>0</v>
      </c>
      <c r="E32" s="59"/>
      <c r="F32" s="81"/>
      <c r="G32" s="28"/>
      <c r="H32" s="28">
        <f>IF($C$4="Neattiecināmās izmaksas",IF('3a+c+n'!$Q34="N",'3a+c+n'!H34,0))</f>
        <v>0</v>
      </c>
      <c r="I32" s="28"/>
      <c r="J32" s="28"/>
      <c r="K32" s="59">
        <f>IF($C$4="Neattiecināmās izmaksas",IF('3a+c+n'!$Q34="N",'3a+c+n'!K34,0))</f>
        <v>0</v>
      </c>
      <c r="L32" s="109">
        <f>IF($C$4="Neattiecināmās izmaksas",IF('3a+c+n'!$Q34="N",'3a+c+n'!L34,0))</f>
        <v>0</v>
      </c>
      <c r="M32" s="28">
        <f>IF($C$4="Neattiecināmās izmaksas",IF('3a+c+n'!$Q34="N",'3a+c+n'!M34,0))</f>
        <v>0</v>
      </c>
      <c r="N32" s="28">
        <f>IF($C$4="Neattiecināmās izmaksas",IF('3a+c+n'!$Q34="N",'3a+c+n'!N34,0))</f>
        <v>0</v>
      </c>
      <c r="O32" s="28">
        <f>IF($C$4="Neattiecināmās izmaksas",IF('3a+c+n'!$Q34="N",'3a+c+n'!O34,0))</f>
        <v>0</v>
      </c>
      <c r="P32" s="59">
        <f>IF($C$4="Neattiecināmās izmaksas",IF('3a+c+n'!$Q34="N",'3a+c+n'!P34,0))</f>
        <v>0</v>
      </c>
    </row>
    <row r="33" spans="1:16">
      <c r="A33" s="64">
        <f>IF(P33=0,0,IF(COUNTBLANK(P33)=1,0,COUNTA($P$14:P33)))</f>
        <v>0</v>
      </c>
      <c r="B33" s="28">
        <f>IF($C$4="Neattiecināmās izmaksas",IF('3a+c+n'!$Q35="N",'3a+c+n'!B35,0))</f>
        <v>0</v>
      </c>
      <c r="C33" s="28">
        <f>IF($C$4="Neattiecināmās izmaksas",IF('3a+c+n'!$Q35="N",'3a+c+n'!C35,0))</f>
        <v>0</v>
      </c>
      <c r="D33" s="28">
        <f>IF($C$4="Neattiecināmās izmaksas",IF('3a+c+n'!$Q35="N",'3a+c+n'!D35,0))</f>
        <v>0</v>
      </c>
      <c r="E33" s="59"/>
      <c r="F33" s="81"/>
      <c r="G33" s="28"/>
      <c r="H33" s="28">
        <f>IF($C$4="Neattiecināmās izmaksas",IF('3a+c+n'!$Q35="N",'3a+c+n'!H35,0))</f>
        <v>0</v>
      </c>
      <c r="I33" s="28"/>
      <c r="J33" s="28"/>
      <c r="K33" s="59">
        <f>IF($C$4="Neattiecināmās izmaksas",IF('3a+c+n'!$Q35="N",'3a+c+n'!K35,0))</f>
        <v>0</v>
      </c>
      <c r="L33" s="109">
        <f>IF($C$4="Neattiecināmās izmaksas",IF('3a+c+n'!$Q35="N",'3a+c+n'!L35,0))</f>
        <v>0</v>
      </c>
      <c r="M33" s="28">
        <f>IF($C$4="Neattiecināmās izmaksas",IF('3a+c+n'!$Q35="N",'3a+c+n'!M35,0))</f>
        <v>0</v>
      </c>
      <c r="N33" s="28">
        <f>IF($C$4="Neattiecināmās izmaksas",IF('3a+c+n'!$Q35="N",'3a+c+n'!N35,0))</f>
        <v>0</v>
      </c>
      <c r="O33" s="28">
        <f>IF($C$4="Neattiecināmās izmaksas",IF('3a+c+n'!$Q35="N",'3a+c+n'!O35,0))</f>
        <v>0</v>
      </c>
      <c r="P33" s="59">
        <f>IF($C$4="Neattiecināmās izmaksas",IF('3a+c+n'!$Q35="N",'3a+c+n'!P35,0))</f>
        <v>0</v>
      </c>
    </row>
    <row r="34" spans="1:16">
      <c r="A34" s="64">
        <f>IF(P34=0,0,IF(COUNTBLANK(P34)=1,0,COUNTA($P$14:P34)))</f>
        <v>0</v>
      </c>
      <c r="B34" s="28">
        <f>IF($C$4="Neattiecināmās izmaksas",IF('3a+c+n'!$Q36="N",'3a+c+n'!B36,0))</f>
        <v>0</v>
      </c>
      <c r="C34" s="28">
        <f>IF($C$4="Neattiecināmās izmaksas",IF('3a+c+n'!$Q36="N",'3a+c+n'!C36,0))</f>
        <v>0</v>
      </c>
      <c r="D34" s="28">
        <f>IF($C$4="Neattiecināmās izmaksas",IF('3a+c+n'!$Q36="N",'3a+c+n'!D36,0))</f>
        <v>0</v>
      </c>
      <c r="E34" s="59"/>
      <c r="F34" s="81"/>
      <c r="G34" s="28"/>
      <c r="H34" s="28">
        <f>IF($C$4="Neattiecināmās izmaksas",IF('3a+c+n'!$Q36="N",'3a+c+n'!H36,0))</f>
        <v>0</v>
      </c>
      <c r="I34" s="28"/>
      <c r="J34" s="28"/>
      <c r="K34" s="59">
        <f>IF($C$4="Neattiecināmās izmaksas",IF('3a+c+n'!$Q36="N",'3a+c+n'!K36,0))</f>
        <v>0</v>
      </c>
      <c r="L34" s="109">
        <f>IF($C$4="Neattiecināmās izmaksas",IF('3a+c+n'!$Q36="N",'3a+c+n'!L36,0))</f>
        <v>0</v>
      </c>
      <c r="M34" s="28">
        <f>IF($C$4="Neattiecināmās izmaksas",IF('3a+c+n'!$Q36="N",'3a+c+n'!M36,0))</f>
        <v>0</v>
      </c>
      <c r="N34" s="28">
        <f>IF($C$4="Neattiecināmās izmaksas",IF('3a+c+n'!$Q36="N",'3a+c+n'!N36,0))</f>
        <v>0</v>
      </c>
      <c r="O34" s="28">
        <f>IF($C$4="Neattiecināmās izmaksas",IF('3a+c+n'!$Q36="N",'3a+c+n'!O36,0))</f>
        <v>0</v>
      </c>
      <c r="P34" s="59">
        <f>IF($C$4="Neattiecināmās izmaksas",IF('3a+c+n'!$Q36="N",'3a+c+n'!P36,0))</f>
        <v>0</v>
      </c>
    </row>
    <row r="35" spans="1:16">
      <c r="A35" s="64">
        <f>IF(P35=0,0,IF(COUNTBLANK(P35)=1,0,COUNTA($P$14:P35)))</f>
        <v>0</v>
      </c>
      <c r="B35" s="28">
        <f>IF($C$4="Neattiecināmās izmaksas",IF('3a+c+n'!$Q37="N",'3a+c+n'!B37,0))</f>
        <v>0</v>
      </c>
      <c r="C35" s="28">
        <f>IF($C$4="Neattiecināmās izmaksas",IF('3a+c+n'!$Q37="N",'3a+c+n'!C37,0))</f>
        <v>0</v>
      </c>
      <c r="D35" s="28">
        <f>IF($C$4="Neattiecināmās izmaksas",IF('3a+c+n'!$Q37="N",'3a+c+n'!D37,0))</f>
        <v>0</v>
      </c>
      <c r="E35" s="59"/>
      <c r="F35" s="81"/>
      <c r="G35" s="28"/>
      <c r="H35" s="28">
        <f>IF($C$4="Neattiecināmās izmaksas",IF('3a+c+n'!$Q37="N",'3a+c+n'!H37,0))</f>
        <v>0</v>
      </c>
      <c r="I35" s="28"/>
      <c r="J35" s="28"/>
      <c r="K35" s="59">
        <f>IF($C$4="Neattiecināmās izmaksas",IF('3a+c+n'!$Q37="N",'3a+c+n'!K37,0))</f>
        <v>0</v>
      </c>
      <c r="L35" s="109">
        <f>IF($C$4="Neattiecināmās izmaksas",IF('3a+c+n'!$Q37="N",'3a+c+n'!L37,0))</f>
        <v>0</v>
      </c>
      <c r="M35" s="28">
        <f>IF($C$4="Neattiecināmās izmaksas",IF('3a+c+n'!$Q37="N",'3a+c+n'!M37,0))</f>
        <v>0</v>
      </c>
      <c r="N35" s="28">
        <f>IF($C$4="Neattiecināmās izmaksas",IF('3a+c+n'!$Q37="N",'3a+c+n'!N37,0))</f>
        <v>0</v>
      </c>
      <c r="O35" s="28">
        <f>IF($C$4="Neattiecināmās izmaksas",IF('3a+c+n'!$Q37="N",'3a+c+n'!O37,0))</f>
        <v>0</v>
      </c>
      <c r="P35" s="59">
        <f>IF($C$4="Neattiecināmās izmaksas",IF('3a+c+n'!$Q37="N",'3a+c+n'!P37,0))</f>
        <v>0</v>
      </c>
    </row>
    <row r="36" spans="1:16">
      <c r="A36" s="64">
        <f>IF(P36=0,0,IF(COUNTBLANK(P36)=1,0,COUNTA($P$14:P36)))</f>
        <v>0</v>
      </c>
      <c r="B36" s="28">
        <f>IF($C$4="Neattiecināmās izmaksas",IF('3a+c+n'!$Q38="N",'3a+c+n'!B38,0))</f>
        <v>0</v>
      </c>
      <c r="C36" s="28">
        <f>IF($C$4="Neattiecināmās izmaksas",IF('3a+c+n'!$Q38="N",'3a+c+n'!C38,0))</f>
        <v>0</v>
      </c>
      <c r="D36" s="28">
        <f>IF($C$4="Neattiecināmās izmaksas",IF('3a+c+n'!$Q38="N",'3a+c+n'!D38,0))</f>
        <v>0</v>
      </c>
      <c r="E36" s="59"/>
      <c r="F36" s="81"/>
      <c r="G36" s="28"/>
      <c r="H36" s="28">
        <f>IF($C$4="Neattiecināmās izmaksas",IF('3a+c+n'!$Q38="N",'3a+c+n'!H38,0))</f>
        <v>0</v>
      </c>
      <c r="I36" s="28"/>
      <c r="J36" s="28"/>
      <c r="K36" s="59">
        <f>IF($C$4="Neattiecināmās izmaksas",IF('3a+c+n'!$Q38="N",'3a+c+n'!K38,0))</f>
        <v>0</v>
      </c>
      <c r="L36" s="109">
        <f>IF($C$4="Neattiecināmās izmaksas",IF('3a+c+n'!$Q38="N",'3a+c+n'!L38,0))</f>
        <v>0</v>
      </c>
      <c r="M36" s="28">
        <f>IF($C$4="Neattiecināmās izmaksas",IF('3a+c+n'!$Q38="N",'3a+c+n'!M38,0))</f>
        <v>0</v>
      </c>
      <c r="N36" s="28">
        <f>IF($C$4="Neattiecināmās izmaksas",IF('3a+c+n'!$Q38="N",'3a+c+n'!N38,0))</f>
        <v>0</v>
      </c>
      <c r="O36" s="28">
        <f>IF($C$4="Neattiecināmās izmaksas",IF('3a+c+n'!$Q38="N",'3a+c+n'!O38,0))</f>
        <v>0</v>
      </c>
      <c r="P36" s="59">
        <f>IF($C$4="Neattiecināmās izmaksas",IF('3a+c+n'!$Q38="N",'3a+c+n'!P38,0))</f>
        <v>0</v>
      </c>
    </row>
    <row r="37" spans="1:16">
      <c r="A37" s="64">
        <f>IF(P37=0,0,IF(COUNTBLANK(P37)=1,0,COUNTA($P$14:P37)))</f>
        <v>0</v>
      </c>
      <c r="B37" s="28">
        <f>IF($C$4="Neattiecināmās izmaksas",IF('3a+c+n'!$Q39="N",'3a+c+n'!B39,0))</f>
        <v>0</v>
      </c>
      <c r="C37" s="28">
        <f>IF($C$4="Neattiecināmās izmaksas",IF('3a+c+n'!$Q39="N",'3a+c+n'!C39,0))</f>
        <v>0</v>
      </c>
      <c r="D37" s="28">
        <f>IF($C$4="Neattiecināmās izmaksas",IF('3a+c+n'!$Q39="N",'3a+c+n'!D39,0))</f>
        <v>0</v>
      </c>
      <c r="E37" s="59"/>
      <c r="F37" s="81"/>
      <c r="G37" s="28"/>
      <c r="H37" s="28">
        <f>IF($C$4="Neattiecināmās izmaksas",IF('3a+c+n'!$Q39="N",'3a+c+n'!H39,0))</f>
        <v>0</v>
      </c>
      <c r="I37" s="28"/>
      <c r="J37" s="28"/>
      <c r="K37" s="59">
        <f>IF($C$4="Neattiecināmās izmaksas",IF('3a+c+n'!$Q39="N",'3a+c+n'!K39,0))</f>
        <v>0</v>
      </c>
      <c r="L37" s="109">
        <f>IF($C$4="Neattiecināmās izmaksas",IF('3a+c+n'!$Q39="N",'3a+c+n'!L39,0))</f>
        <v>0</v>
      </c>
      <c r="M37" s="28">
        <f>IF($C$4="Neattiecināmās izmaksas",IF('3a+c+n'!$Q39="N",'3a+c+n'!M39,0))</f>
        <v>0</v>
      </c>
      <c r="N37" s="28">
        <f>IF($C$4="Neattiecināmās izmaksas",IF('3a+c+n'!$Q39="N",'3a+c+n'!N39,0))</f>
        <v>0</v>
      </c>
      <c r="O37" s="28">
        <f>IF($C$4="Neattiecināmās izmaksas",IF('3a+c+n'!$Q39="N",'3a+c+n'!O39,0))</f>
        <v>0</v>
      </c>
      <c r="P37" s="59">
        <f>IF($C$4="Neattiecināmās izmaksas",IF('3a+c+n'!$Q39="N",'3a+c+n'!P39,0))</f>
        <v>0</v>
      </c>
    </row>
    <row r="38" spans="1:16">
      <c r="A38" s="64">
        <f>IF(P38=0,0,IF(COUNTBLANK(P38)=1,0,COUNTA($P$14:P38)))</f>
        <v>0</v>
      </c>
      <c r="B38" s="28">
        <f>IF($C$4="Neattiecināmās izmaksas",IF('3a+c+n'!$Q40="N",'3a+c+n'!B40,0))</f>
        <v>0</v>
      </c>
      <c r="C38" s="28">
        <f>IF($C$4="Neattiecināmās izmaksas",IF('3a+c+n'!$Q40="N",'3a+c+n'!C40,0))</f>
        <v>0</v>
      </c>
      <c r="D38" s="28">
        <f>IF($C$4="Neattiecināmās izmaksas",IF('3a+c+n'!$Q40="N",'3a+c+n'!D40,0))</f>
        <v>0</v>
      </c>
      <c r="E38" s="59"/>
      <c r="F38" s="81"/>
      <c r="G38" s="28"/>
      <c r="H38" s="28">
        <f>IF($C$4="Neattiecināmās izmaksas",IF('3a+c+n'!$Q40="N",'3a+c+n'!H40,0))</f>
        <v>0</v>
      </c>
      <c r="I38" s="28"/>
      <c r="J38" s="28"/>
      <c r="K38" s="59">
        <f>IF($C$4="Neattiecināmās izmaksas",IF('3a+c+n'!$Q40="N",'3a+c+n'!K40,0))</f>
        <v>0</v>
      </c>
      <c r="L38" s="109">
        <f>IF($C$4="Neattiecināmās izmaksas",IF('3a+c+n'!$Q40="N",'3a+c+n'!L40,0))</f>
        <v>0</v>
      </c>
      <c r="M38" s="28">
        <f>IF($C$4="Neattiecināmās izmaksas",IF('3a+c+n'!$Q40="N",'3a+c+n'!M40,0))</f>
        <v>0</v>
      </c>
      <c r="N38" s="28">
        <f>IF($C$4="Neattiecināmās izmaksas",IF('3a+c+n'!$Q40="N",'3a+c+n'!N40,0))</f>
        <v>0</v>
      </c>
      <c r="O38" s="28">
        <f>IF($C$4="Neattiecināmās izmaksas",IF('3a+c+n'!$Q40="N",'3a+c+n'!O40,0))</f>
        <v>0</v>
      </c>
      <c r="P38" s="59">
        <f>IF($C$4="Neattiecināmās izmaksas",IF('3a+c+n'!$Q40="N",'3a+c+n'!P40,0))</f>
        <v>0</v>
      </c>
    </row>
    <row r="39" spans="1:16">
      <c r="A39" s="64">
        <f>IF(P39=0,0,IF(COUNTBLANK(P39)=1,0,COUNTA($P$14:P39)))</f>
        <v>0</v>
      </c>
      <c r="B39" s="28">
        <f>IF($C$4="Neattiecināmās izmaksas",IF('3a+c+n'!$Q41="N",'3a+c+n'!B41,0))</f>
        <v>0</v>
      </c>
      <c r="C39" s="28">
        <f>IF($C$4="Neattiecināmās izmaksas",IF('3a+c+n'!$Q41="N",'3a+c+n'!C41,0))</f>
        <v>0</v>
      </c>
      <c r="D39" s="28">
        <f>IF($C$4="Neattiecināmās izmaksas",IF('3a+c+n'!$Q41="N",'3a+c+n'!D41,0))</f>
        <v>0</v>
      </c>
      <c r="E39" s="59"/>
      <c r="F39" s="81"/>
      <c r="G39" s="28"/>
      <c r="H39" s="28">
        <f>IF($C$4="Neattiecināmās izmaksas",IF('3a+c+n'!$Q41="N",'3a+c+n'!H41,0))</f>
        <v>0</v>
      </c>
      <c r="I39" s="28"/>
      <c r="J39" s="28"/>
      <c r="K39" s="59">
        <f>IF($C$4="Neattiecināmās izmaksas",IF('3a+c+n'!$Q41="N",'3a+c+n'!K41,0))</f>
        <v>0</v>
      </c>
      <c r="L39" s="109">
        <f>IF($C$4="Neattiecināmās izmaksas",IF('3a+c+n'!$Q41="N",'3a+c+n'!L41,0))</f>
        <v>0</v>
      </c>
      <c r="M39" s="28">
        <f>IF($C$4="Neattiecināmās izmaksas",IF('3a+c+n'!$Q41="N",'3a+c+n'!M41,0))</f>
        <v>0</v>
      </c>
      <c r="N39" s="28">
        <f>IF($C$4="Neattiecināmās izmaksas",IF('3a+c+n'!$Q41="N",'3a+c+n'!N41,0))</f>
        <v>0</v>
      </c>
      <c r="O39" s="28">
        <f>IF($C$4="Neattiecināmās izmaksas",IF('3a+c+n'!$Q41="N",'3a+c+n'!O41,0))</f>
        <v>0</v>
      </c>
      <c r="P39" s="59">
        <f>IF($C$4="Neattiecināmās izmaksas",IF('3a+c+n'!$Q41="N",'3a+c+n'!P41,0))</f>
        <v>0</v>
      </c>
    </row>
    <row r="40" spans="1:16">
      <c r="A40" s="64">
        <f>IF(P40=0,0,IF(COUNTBLANK(P40)=1,0,COUNTA($P$14:P40)))</f>
        <v>0</v>
      </c>
      <c r="B40" s="28">
        <f>IF($C$4="Neattiecināmās izmaksas",IF('3a+c+n'!$Q42="N",'3a+c+n'!B42,0))</f>
        <v>0</v>
      </c>
      <c r="C40" s="28">
        <f>IF($C$4="Neattiecināmās izmaksas",IF('3a+c+n'!$Q42="N",'3a+c+n'!C42,0))</f>
        <v>0</v>
      </c>
      <c r="D40" s="28">
        <f>IF($C$4="Neattiecināmās izmaksas",IF('3a+c+n'!$Q42="N",'3a+c+n'!D42,0))</f>
        <v>0</v>
      </c>
      <c r="E40" s="59"/>
      <c r="F40" s="81"/>
      <c r="G40" s="28"/>
      <c r="H40" s="28">
        <f>IF($C$4="Neattiecināmās izmaksas",IF('3a+c+n'!$Q42="N",'3a+c+n'!H42,0))</f>
        <v>0</v>
      </c>
      <c r="I40" s="28"/>
      <c r="J40" s="28"/>
      <c r="K40" s="59">
        <f>IF($C$4="Neattiecināmās izmaksas",IF('3a+c+n'!$Q42="N",'3a+c+n'!K42,0))</f>
        <v>0</v>
      </c>
      <c r="L40" s="109">
        <f>IF($C$4="Neattiecināmās izmaksas",IF('3a+c+n'!$Q42="N",'3a+c+n'!L42,0))</f>
        <v>0</v>
      </c>
      <c r="M40" s="28">
        <f>IF($C$4="Neattiecināmās izmaksas",IF('3a+c+n'!$Q42="N",'3a+c+n'!M42,0))</f>
        <v>0</v>
      </c>
      <c r="N40" s="28">
        <f>IF($C$4="Neattiecināmās izmaksas",IF('3a+c+n'!$Q42="N",'3a+c+n'!N42,0))</f>
        <v>0</v>
      </c>
      <c r="O40" s="28">
        <f>IF($C$4="Neattiecināmās izmaksas",IF('3a+c+n'!$Q42="N",'3a+c+n'!O42,0))</f>
        <v>0</v>
      </c>
      <c r="P40" s="59">
        <f>IF($C$4="Neattiecināmās izmaksas",IF('3a+c+n'!$Q42="N",'3a+c+n'!P42,0))</f>
        <v>0</v>
      </c>
    </row>
    <row r="41" spans="1:16">
      <c r="A41" s="64">
        <f>IF(P41=0,0,IF(COUNTBLANK(P41)=1,0,COUNTA($P$14:P41)))</f>
        <v>0</v>
      </c>
      <c r="B41" s="28">
        <f>IF($C$4="Neattiecināmās izmaksas",IF('3a+c+n'!$Q43="N",'3a+c+n'!B43,0))</f>
        <v>0</v>
      </c>
      <c r="C41" s="28">
        <f>IF($C$4="Neattiecināmās izmaksas",IF('3a+c+n'!$Q43="N",'3a+c+n'!C43,0))</f>
        <v>0</v>
      </c>
      <c r="D41" s="28">
        <f>IF($C$4="Neattiecināmās izmaksas",IF('3a+c+n'!$Q43="N",'3a+c+n'!D43,0))</f>
        <v>0</v>
      </c>
      <c r="E41" s="59"/>
      <c r="F41" s="81"/>
      <c r="G41" s="28"/>
      <c r="H41" s="28">
        <f>IF($C$4="Neattiecināmās izmaksas",IF('3a+c+n'!$Q43="N",'3a+c+n'!H43,0))</f>
        <v>0</v>
      </c>
      <c r="I41" s="28"/>
      <c r="J41" s="28"/>
      <c r="K41" s="59">
        <f>IF($C$4="Neattiecināmās izmaksas",IF('3a+c+n'!$Q43="N",'3a+c+n'!K43,0))</f>
        <v>0</v>
      </c>
      <c r="L41" s="109">
        <f>IF($C$4="Neattiecināmās izmaksas",IF('3a+c+n'!$Q43="N",'3a+c+n'!L43,0))</f>
        <v>0</v>
      </c>
      <c r="M41" s="28">
        <f>IF($C$4="Neattiecināmās izmaksas",IF('3a+c+n'!$Q43="N",'3a+c+n'!M43,0))</f>
        <v>0</v>
      </c>
      <c r="N41" s="28">
        <f>IF($C$4="Neattiecināmās izmaksas",IF('3a+c+n'!$Q43="N",'3a+c+n'!N43,0))</f>
        <v>0</v>
      </c>
      <c r="O41" s="28">
        <f>IF($C$4="Neattiecināmās izmaksas",IF('3a+c+n'!$Q43="N",'3a+c+n'!O43,0))</f>
        <v>0</v>
      </c>
      <c r="P41" s="59">
        <f>IF($C$4="Neattiecināmās izmaksas",IF('3a+c+n'!$Q43="N",'3a+c+n'!P43,0))</f>
        <v>0</v>
      </c>
    </row>
    <row r="42" spans="1:16">
      <c r="A42" s="64">
        <f>IF(P42=0,0,IF(COUNTBLANK(P42)=1,0,COUNTA($P$14:P42)))</f>
        <v>0</v>
      </c>
      <c r="B42" s="28">
        <f>IF($C$4="Neattiecināmās izmaksas",IF('3a+c+n'!$Q44="N",'3a+c+n'!B44,0))</f>
        <v>0</v>
      </c>
      <c r="C42" s="28">
        <f>IF($C$4="Neattiecināmās izmaksas",IF('3a+c+n'!$Q44="N",'3a+c+n'!C44,0))</f>
        <v>0</v>
      </c>
      <c r="D42" s="28">
        <f>IF($C$4="Neattiecināmās izmaksas",IF('3a+c+n'!$Q44="N",'3a+c+n'!D44,0))</f>
        <v>0</v>
      </c>
      <c r="E42" s="59"/>
      <c r="F42" s="81"/>
      <c r="G42" s="28"/>
      <c r="H42" s="28">
        <f>IF($C$4="Neattiecināmās izmaksas",IF('3a+c+n'!$Q44="N",'3a+c+n'!H44,0))</f>
        <v>0</v>
      </c>
      <c r="I42" s="28"/>
      <c r="J42" s="28"/>
      <c r="K42" s="59">
        <f>IF($C$4="Neattiecināmās izmaksas",IF('3a+c+n'!$Q44="N",'3a+c+n'!K44,0))</f>
        <v>0</v>
      </c>
      <c r="L42" s="109">
        <f>IF($C$4="Neattiecināmās izmaksas",IF('3a+c+n'!$Q44="N",'3a+c+n'!L44,0))</f>
        <v>0</v>
      </c>
      <c r="M42" s="28">
        <f>IF($C$4="Neattiecināmās izmaksas",IF('3a+c+n'!$Q44="N",'3a+c+n'!M44,0))</f>
        <v>0</v>
      </c>
      <c r="N42" s="28">
        <f>IF($C$4="Neattiecināmās izmaksas",IF('3a+c+n'!$Q44="N",'3a+c+n'!N44,0))</f>
        <v>0</v>
      </c>
      <c r="O42" s="28">
        <f>IF($C$4="Neattiecināmās izmaksas",IF('3a+c+n'!$Q44="N",'3a+c+n'!O44,0))</f>
        <v>0</v>
      </c>
      <c r="P42" s="59">
        <f>IF($C$4="Neattiecināmās izmaksas",IF('3a+c+n'!$Q44="N",'3a+c+n'!P44,0))</f>
        <v>0</v>
      </c>
    </row>
    <row r="43" spans="1:16">
      <c r="A43" s="64">
        <f>IF(P43=0,0,IF(COUNTBLANK(P43)=1,0,COUNTA($P$14:P43)))</f>
        <v>0</v>
      </c>
      <c r="B43" s="28">
        <f>IF($C$4="Neattiecināmās izmaksas",IF('3a+c+n'!$Q45="N",'3a+c+n'!B45,0))</f>
        <v>0</v>
      </c>
      <c r="C43" s="28">
        <f>IF($C$4="Neattiecināmās izmaksas",IF('3a+c+n'!$Q45="N",'3a+c+n'!C45,0))</f>
        <v>0</v>
      </c>
      <c r="D43" s="28">
        <f>IF($C$4="Neattiecināmās izmaksas",IF('3a+c+n'!$Q45="N",'3a+c+n'!D45,0))</f>
        <v>0</v>
      </c>
      <c r="E43" s="59"/>
      <c r="F43" s="81"/>
      <c r="G43" s="28"/>
      <c r="H43" s="28">
        <f>IF($C$4="Neattiecināmās izmaksas",IF('3a+c+n'!$Q45="N",'3a+c+n'!H45,0))</f>
        <v>0</v>
      </c>
      <c r="I43" s="28"/>
      <c r="J43" s="28"/>
      <c r="K43" s="59">
        <f>IF($C$4="Neattiecināmās izmaksas",IF('3a+c+n'!$Q45="N",'3a+c+n'!K45,0))</f>
        <v>0</v>
      </c>
      <c r="L43" s="109">
        <f>IF($C$4="Neattiecināmās izmaksas",IF('3a+c+n'!$Q45="N",'3a+c+n'!L45,0))</f>
        <v>0</v>
      </c>
      <c r="M43" s="28">
        <f>IF($C$4="Neattiecināmās izmaksas",IF('3a+c+n'!$Q45="N",'3a+c+n'!M45,0))</f>
        <v>0</v>
      </c>
      <c r="N43" s="28">
        <f>IF($C$4="Neattiecināmās izmaksas",IF('3a+c+n'!$Q45="N",'3a+c+n'!N45,0))</f>
        <v>0</v>
      </c>
      <c r="O43" s="28">
        <f>IF($C$4="Neattiecināmās izmaksas",IF('3a+c+n'!$Q45="N",'3a+c+n'!O45,0))</f>
        <v>0</v>
      </c>
      <c r="P43" s="59">
        <f>IF($C$4="Neattiecināmās izmaksas",IF('3a+c+n'!$Q45="N",'3a+c+n'!P45,0))</f>
        <v>0</v>
      </c>
    </row>
    <row r="44" spans="1:16">
      <c r="A44" s="64">
        <f>IF(P44=0,0,IF(COUNTBLANK(P44)=1,0,COUNTA($P$14:P44)))</f>
        <v>0</v>
      </c>
      <c r="B44" s="28">
        <f>IF($C$4="Neattiecināmās izmaksas",IF('3a+c+n'!$Q46="N",'3a+c+n'!B46,0))</f>
        <v>0</v>
      </c>
      <c r="C44" s="28">
        <f>IF($C$4="Neattiecināmās izmaksas",IF('3a+c+n'!$Q46="N",'3a+c+n'!C46,0))</f>
        <v>0</v>
      </c>
      <c r="D44" s="28">
        <f>IF($C$4="Neattiecināmās izmaksas",IF('3a+c+n'!$Q46="N",'3a+c+n'!D46,0))</f>
        <v>0</v>
      </c>
      <c r="E44" s="59"/>
      <c r="F44" s="81"/>
      <c r="G44" s="28"/>
      <c r="H44" s="28">
        <f>IF($C$4="Neattiecināmās izmaksas",IF('3a+c+n'!$Q46="N",'3a+c+n'!H46,0))</f>
        <v>0</v>
      </c>
      <c r="I44" s="28"/>
      <c r="J44" s="28"/>
      <c r="K44" s="59">
        <f>IF($C$4="Neattiecināmās izmaksas",IF('3a+c+n'!$Q46="N",'3a+c+n'!K46,0))</f>
        <v>0</v>
      </c>
      <c r="L44" s="109">
        <f>IF($C$4="Neattiecināmās izmaksas",IF('3a+c+n'!$Q46="N",'3a+c+n'!L46,0))</f>
        <v>0</v>
      </c>
      <c r="M44" s="28">
        <f>IF($C$4="Neattiecināmās izmaksas",IF('3a+c+n'!$Q46="N",'3a+c+n'!M46,0))</f>
        <v>0</v>
      </c>
      <c r="N44" s="28">
        <f>IF($C$4="Neattiecināmās izmaksas",IF('3a+c+n'!$Q46="N",'3a+c+n'!N46,0))</f>
        <v>0</v>
      </c>
      <c r="O44" s="28">
        <f>IF($C$4="Neattiecināmās izmaksas",IF('3a+c+n'!$Q46="N",'3a+c+n'!O46,0))</f>
        <v>0</v>
      </c>
      <c r="P44" s="59">
        <f>IF($C$4="Neattiecināmās izmaksas",IF('3a+c+n'!$Q46="N",'3a+c+n'!P46,0))</f>
        <v>0</v>
      </c>
    </row>
    <row r="45" spans="1:16">
      <c r="A45" s="64">
        <f>IF(P45=0,0,IF(COUNTBLANK(P45)=1,0,COUNTA($P$14:P45)))</f>
        <v>0</v>
      </c>
      <c r="B45" s="28">
        <f>IF($C$4="Neattiecināmās izmaksas",IF('3a+c+n'!$Q47="N",'3a+c+n'!B47,0))</f>
        <v>0</v>
      </c>
      <c r="C45" s="28">
        <f>IF($C$4="Neattiecināmās izmaksas",IF('3a+c+n'!$Q47="N",'3a+c+n'!C47,0))</f>
        <v>0</v>
      </c>
      <c r="D45" s="28">
        <f>IF($C$4="Neattiecināmās izmaksas",IF('3a+c+n'!$Q47="N",'3a+c+n'!D47,0))</f>
        <v>0</v>
      </c>
      <c r="E45" s="59"/>
      <c r="F45" s="81"/>
      <c r="G45" s="28"/>
      <c r="H45" s="28">
        <f>IF($C$4="Neattiecināmās izmaksas",IF('3a+c+n'!$Q47="N",'3a+c+n'!H47,0))</f>
        <v>0</v>
      </c>
      <c r="I45" s="28"/>
      <c r="J45" s="28"/>
      <c r="K45" s="59">
        <f>IF($C$4="Neattiecināmās izmaksas",IF('3a+c+n'!$Q47="N",'3a+c+n'!K47,0))</f>
        <v>0</v>
      </c>
      <c r="L45" s="109">
        <f>IF($C$4="Neattiecināmās izmaksas",IF('3a+c+n'!$Q47="N",'3a+c+n'!L47,0))</f>
        <v>0</v>
      </c>
      <c r="M45" s="28">
        <f>IF($C$4="Neattiecināmās izmaksas",IF('3a+c+n'!$Q47="N",'3a+c+n'!M47,0))</f>
        <v>0</v>
      </c>
      <c r="N45" s="28">
        <f>IF($C$4="Neattiecināmās izmaksas",IF('3a+c+n'!$Q47="N",'3a+c+n'!N47,0))</f>
        <v>0</v>
      </c>
      <c r="O45" s="28">
        <f>IF($C$4="Neattiecināmās izmaksas",IF('3a+c+n'!$Q47="N",'3a+c+n'!O47,0))</f>
        <v>0</v>
      </c>
      <c r="P45" s="59">
        <f>IF($C$4="Neattiecināmās izmaksas",IF('3a+c+n'!$Q47="N",'3a+c+n'!P47,0))</f>
        <v>0</v>
      </c>
    </row>
    <row r="46" spans="1:16">
      <c r="A46" s="64">
        <f>IF(P46=0,0,IF(COUNTBLANK(P46)=1,0,COUNTA($P$14:P46)))</f>
        <v>0</v>
      </c>
      <c r="B46" s="28">
        <f>IF($C$4="Neattiecināmās izmaksas",IF('3a+c+n'!$Q48="N",'3a+c+n'!B48,0))</f>
        <v>0</v>
      </c>
      <c r="C46" s="28">
        <f>IF($C$4="Neattiecināmās izmaksas",IF('3a+c+n'!$Q48="N",'3a+c+n'!C48,0))</f>
        <v>0</v>
      </c>
      <c r="D46" s="28">
        <f>IF($C$4="Neattiecināmās izmaksas",IF('3a+c+n'!$Q48="N",'3a+c+n'!D48,0))</f>
        <v>0</v>
      </c>
      <c r="E46" s="59"/>
      <c r="F46" s="81"/>
      <c r="G46" s="28"/>
      <c r="H46" s="28">
        <f>IF($C$4="Neattiecināmās izmaksas",IF('3a+c+n'!$Q48="N",'3a+c+n'!H48,0))</f>
        <v>0</v>
      </c>
      <c r="I46" s="28"/>
      <c r="J46" s="28"/>
      <c r="K46" s="59">
        <f>IF($C$4="Neattiecināmās izmaksas",IF('3a+c+n'!$Q48="N",'3a+c+n'!K48,0))</f>
        <v>0</v>
      </c>
      <c r="L46" s="109">
        <f>IF($C$4="Neattiecināmās izmaksas",IF('3a+c+n'!$Q48="N",'3a+c+n'!L48,0))</f>
        <v>0</v>
      </c>
      <c r="M46" s="28">
        <f>IF($C$4="Neattiecināmās izmaksas",IF('3a+c+n'!$Q48="N",'3a+c+n'!M48,0))</f>
        <v>0</v>
      </c>
      <c r="N46" s="28">
        <f>IF($C$4="Neattiecināmās izmaksas",IF('3a+c+n'!$Q48="N",'3a+c+n'!N48,0))</f>
        <v>0</v>
      </c>
      <c r="O46" s="28">
        <f>IF($C$4="Neattiecināmās izmaksas",IF('3a+c+n'!$Q48="N",'3a+c+n'!O48,0))</f>
        <v>0</v>
      </c>
      <c r="P46" s="59">
        <f>IF($C$4="Neattiecināmās izmaksas",IF('3a+c+n'!$Q48="N",'3a+c+n'!P48,0))</f>
        <v>0</v>
      </c>
    </row>
    <row r="47" spans="1:16">
      <c r="A47" s="64">
        <f>IF(P47=0,0,IF(COUNTBLANK(P47)=1,0,COUNTA($P$14:P47)))</f>
        <v>0</v>
      </c>
      <c r="B47" s="28">
        <f>IF($C$4="Neattiecināmās izmaksas",IF('3a+c+n'!$Q49="N",'3a+c+n'!B49,0))</f>
        <v>0</v>
      </c>
      <c r="C47" s="28">
        <f>IF($C$4="Neattiecināmās izmaksas",IF('3a+c+n'!$Q49="N",'3a+c+n'!C49,0))</f>
        <v>0</v>
      </c>
      <c r="D47" s="28">
        <f>IF($C$4="Neattiecināmās izmaksas",IF('3a+c+n'!$Q49="N",'3a+c+n'!D49,0))</f>
        <v>0</v>
      </c>
      <c r="E47" s="59"/>
      <c r="F47" s="81"/>
      <c r="G47" s="28"/>
      <c r="H47" s="28">
        <f>IF($C$4="Neattiecināmās izmaksas",IF('3a+c+n'!$Q49="N",'3a+c+n'!H49,0))</f>
        <v>0</v>
      </c>
      <c r="I47" s="28"/>
      <c r="J47" s="28"/>
      <c r="K47" s="59">
        <f>IF($C$4="Neattiecināmās izmaksas",IF('3a+c+n'!$Q49="N",'3a+c+n'!K49,0))</f>
        <v>0</v>
      </c>
      <c r="L47" s="109">
        <f>IF($C$4="Neattiecināmās izmaksas",IF('3a+c+n'!$Q49="N",'3a+c+n'!L49,0))</f>
        <v>0</v>
      </c>
      <c r="M47" s="28">
        <f>IF($C$4="Neattiecināmās izmaksas",IF('3a+c+n'!$Q49="N",'3a+c+n'!M49,0))</f>
        <v>0</v>
      </c>
      <c r="N47" s="28">
        <f>IF($C$4="Neattiecināmās izmaksas",IF('3a+c+n'!$Q49="N",'3a+c+n'!N49,0))</f>
        <v>0</v>
      </c>
      <c r="O47" s="28">
        <f>IF($C$4="Neattiecināmās izmaksas",IF('3a+c+n'!$Q49="N",'3a+c+n'!O49,0))</f>
        <v>0</v>
      </c>
      <c r="P47" s="59">
        <f>IF($C$4="Neattiecināmās izmaksas",IF('3a+c+n'!$Q49="N",'3a+c+n'!P49,0))</f>
        <v>0</v>
      </c>
    </row>
    <row r="48" spans="1:16">
      <c r="A48" s="64">
        <f>IF(P48=0,0,IF(COUNTBLANK(P48)=1,0,COUNTA($P$14:P48)))</f>
        <v>0</v>
      </c>
      <c r="B48" s="28">
        <f>IF($C$4="Neattiecināmās izmaksas",IF('3a+c+n'!$Q50="N",'3a+c+n'!B50,0))</f>
        <v>0</v>
      </c>
      <c r="C48" s="28">
        <f>IF($C$4="Neattiecināmās izmaksas",IF('3a+c+n'!$Q50="N",'3a+c+n'!C50,0))</f>
        <v>0</v>
      </c>
      <c r="D48" s="28">
        <f>IF($C$4="Neattiecināmās izmaksas",IF('3a+c+n'!$Q50="N",'3a+c+n'!D50,0))</f>
        <v>0</v>
      </c>
      <c r="E48" s="59"/>
      <c r="F48" s="81"/>
      <c r="G48" s="28"/>
      <c r="H48" s="28">
        <f>IF($C$4="Neattiecināmās izmaksas",IF('3a+c+n'!$Q50="N",'3a+c+n'!H50,0))</f>
        <v>0</v>
      </c>
      <c r="I48" s="28"/>
      <c r="J48" s="28"/>
      <c r="K48" s="59">
        <f>IF($C$4="Neattiecināmās izmaksas",IF('3a+c+n'!$Q50="N",'3a+c+n'!K50,0))</f>
        <v>0</v>
      </c>
      <c r="L48" s="109">
        <f>IF($C$4="Neattiecināmās izmaksas",IF('3a+c+n'!$Q50="N",'3a+c+n'!L50,0))</f>
        <v>0</v>
      </c>
      <c r="M48" s="28">
        <f>IF($C$4="Neattiecināmās izmaksas",IF('3a+c+n'!$Q50="N",'3a+c+n'!M50,0))</f>
        <v>0</v>
      </c>
      <c r="N48" s="28">
        <f>IF($C$4="Neattiecināmās izmaksas",IF('3a+c+n'!$Q50="N",'3a+c+n'!N50,0))</f>
        <v>0</v>
      </c>
      <c r="O48" s="28">
        <f>IF($C$4="Neattiecināmās izmaksas",IF('3a+c+n'!$Q50="N",'3a+c+n'!O50,0))</f>
        <v>0</v>
      </c>
      <c r="P48" s="59">
        <f>IF($C$4="Neattiecināmās izmaksas",IF('3a+c+n'!$Q50="N",'3a+c+n'!P50,0))</f>
        <v>0</v>
      </c>
    </row>
    <row r="49" spans="1:16">
      <c r="A49" s="64">
        <f>IF(P49=0,0,IF(COUNTBLANK(P49)=1,0,COUNTA($P$14:P49)))</f>
        <v>0</v>
      </c>
      <c r="B49" s="28">
        <f>IF($C$4="Neattiecināmās izmaksas",IF('3a+c+n'!$Q51="N",'3a+c+n'!B51,0))</f>
        <v>0</v>
      </c>
      <c r="C49" s="28">
        <f>IF($C$4="Neattiecināmās izmaksas",IF('3a+c+n'!$Q51="N",'3a+c+n'!C51,0))</f>
        <v>0</v>
      </c>
      <c r="D49" s="28">
        <f>IF($C$4="Neattiecināmās izmaksas",IF('3a+c+n'!$Q51="N",'3a+c+n'!D51,0))</f>
        <v>0</v>
      </c>
      <c r="E49" s="59"/>
      <c r="F49" s="81"/>
      <c r="G49" s="28"/>
      <c r="H49" s="28">
        <f>IF($C$4="Neattiecināmās izmaksas",IF('3a+c+n'!$Q51="N",'3a+c+n'!H51,0))</f>
        <v>0</v>
      </c>
      <c r="I49" s="28"/>
      <c r="J49" s="28"/>
      <c r="K49" s="59">
        <f>IF($C$4="Neattiecināmās izmaksas",IF('3a+c+n'!$Q51="N",'3a+c+n'!K51,0))</f>
        <v>0</v>
      </c>
      <c r="L49" s="109">
        <f>IF($C$4="Neattiecināmās izmaksas",IF('3a+c+n'!$Q51="N",'3a+c+n'!L51,0))</f>
        <v>0</v>
      </c>
      <c r="M49" s="28">
        <f>IF($C$4="Neattiecināmās izmaksas",IF('3a+c+n'!$Q51="N",'3a+c+n'!M51,0))</f>
        <v>0</v>
      </c>
      <c r="N49" s="28">
        <f>IF($C$4="Neattiecināmās izmaksas",IF('3a+c+n'!$Q51="N",'3a+c+n'!N51,0))</f>
        <v>0</v>
      </c>
      <c r="O49" s="28">
        <f>IF($C$4="Neattiecināmās izmaksas",IF('3a+c+n'!$Q51="N",'3a+c+n'!O51,0))</f>
        <v>0</v>
      </c>
      <c r="P49" s="59">
        <f>IF($C$4="Neattiecināmās izmaksas",IF('3a+c+n'!$Q51="N",'3a+c+n'!P51,0))</f>
        <v>0</v>
      </c>
    </row>
    <row r="50" spans="1:16">
      <c r="A50" s="64">
        <f>IF(P50=0,0,IF(COUNTBLANK(P50)=1,0,COUNTA($P$14:P50)))</f>
        <v>0</v>
      </c>
      <c r="B50" s="28">
        <f>IF($C$4="Neattiecināmās izmaksas",IF('3a+c+n'!$Q52="N",'3a+c+n'!B52,0))</f>
        <v>0</v>
      </c>
      <c r="C50" s="28">
        <f>IF($C$4="Neattiecināmās izmaksas",IF('3a+c+n'!$Q52="N",'3a+c+n'!C52,0))</f>
        <v>0</v>
      </c>
      <c r="D50" s="28">
        <f>IF($C$4="Neattiecināmās izmaksas",IF('3a+c+n'!$Q52="N",'3a+c+n'!D52,0))</f>
        <v>0</v>
      </c>
      <c r="E50" s="59"/>
      <c r="F50" s="81"/>
      <c r="G50" s="28"/>
      <c r="H50" s="28">
        <f>IF($C$4="Neattiecināmās izmaksas",IF('3a+c+n'!$Q52="N",'3a+c+n'!H52,0))</f>
        <v>0</v>
      </c>
      <c r="I50" s="28"/>
      <c r="J50" s="28"/>
      <c r="K50" s="59">
        <f>IF($C$4="Neattiecināmās izmaksas",IF('3a+c+n'!$Q52="N",'3a+c+n'!K52,0))</f>
        <v>0</v>
      </c>
      <c r="L50" s="109">
        <f>IF($C$4="Neattiecināmās izmaksas",IF('3a+c+n'!$Q52="N",'3a+c+n'!L52,0))</f>
        <v>0</v>
      </c>
      <c r="M50" s="28">
        <f>IF($C$4="Neattiecināmās izmaksas",IF('3a+c+n'!$Q52="N",'3a+c+n'!M52,0))</f>
        <v>0</v>
      </c>
      <c r="N50" s="28">
        <f>IF($C$4="Neattiecināmās izmaksas",IF('3a+c+n'!$Q52="N",'3a+c+n'!N52,0))</f>
        <v>0</v>
      </c>
      <c r="O50" s="28">
        <f>IF($C$4="Neattiecināmās izmaksas",IF('3a+c+n'!$Q52="N",'3a+c+n'!O52,0))</f>
        <v>0</v>
      </c>
      <c r="P50" s="59">
        <f>IF($C$4="Neattiecināmās izmaksas",IF('3a+c+n'!$Q52="N",'3a+c+n'!P52,0))</f>
        <v>0</v>
      </c>
    </row>
    <row r="51" spans="1:16">
      <c r="A51" s="64">
        <f>IF(P51=0,0,IF(COUNTBLANK(P51)=1,0,COUNTA($P$14:P51)))</f>
        <v>0</v>
      </c>
      <c r="B51" s="28">
        <f>IF($C$4="Neattiecināmās izmaksas",IF('3a+c+n'!$Q53="N",'3a+c+n'!B53,0))</f>
        <v>0</v>
      </c>
      <c r="C51" s="28">
        <f>IF($C$4="Neattiecināmās izmaksas",IF('3a+c+n'!$Q53="N",'3a+c+n'!C53,0))</f>
        <v>0</v>
      </c>
      <c r="D51" s="28">
        <f>IF($C$4="Neattiecināmās izmaksas",IF('3a+c+n'!$Q53="N",'3a+c+n'!D53,0))</f>
        <v>0</v>
      </c>
      <c r="E51" s="59"/>
      <c r="F51" s="81"/>
      <c r="G51" s="28"/>
      <c r="H51" s="28">
        <f>IF($C$4="Neattiecināmās izmaksas",IF('3a+c+n'!$Q53="N",'3a+c+n'!H53,0))</f>
        <v>0</v>
      </c>
      <c r="I51" s="28"/>
      <c r="J51" s="28"/>
      <c r="K51" s="59">
        <f>IF($C$4="Neattiecināmās izmaksas",IF('3a+c+n'!$Q53="N",'3a+c+n'!K53,0))</f>
        <v>0</v>
      </c>
      <c r="L51" s="109">
        <f>IF($C$4="Neattiecināmās izmaksas",IF('3a+c+n'!$Q53="N",'3a+c+n'!L53,0))</f>
        <v>0</v>
      </c>
      <c r="M51" s="28">
        <f>IF($C$4="Neattiecināmās izmaksas",IF('3a+c+n'!$Q53="N",'3a+c+n'!M53,0))</f>
        <v>0</v>
      </c>
      <c r="N51" s="28">
        <f>IF($C$4="Neattiecināmās izmaksas",IF('3a+c+n'!$Q53="N",'3a+c+n'!N53,0))</f>
        <v>0</v>
      </c>
      <c r="O51" s="28">
        <f>IF($C$4="Neattiecināmās izmaksas",IF('3a+c+n'!$Q53="N",'3a+c+n'!O53,0))</f>
        <v>0</v>
      </c>
      <c r="P51" s="59">
        <f>IF($C$4="Neattiecināmās izmaksas",IF('3a+c+n'!$Q53="N",'3a+c+n'!P53,0))</f>
        <v>0</v>
      </c>
    </row>
    <row r="52" spans="1:16">
      <c r="A52" s="64">
        <f>IF(P52=0,0,IF(COUNTBLANK(P52)=1,0,COUNTA($P$14:P52)))</f>
        <v>0</v>
      </c>
      <c r="B52" s="28">
        <f>IF($C$4="Neattiecināmās izmaksas",IF('3a+c+n'!$Q54="N",'3a+c+n'!B54,0))</f>
        <v>0</v>
      </c>
      <c r="C52" s="28">
        <f>IF($C$4="Neattiecināmās izmaksas",IF('3a+c+n'!$Q54="N",'3a+c+n'!C54,0))</f>
        <v>0</v>
      </c>
      <c r="D52" s="28">
        <f>IF($C$4="Neattiecināmās izmaksas",IF('3a+c+n'!$Q54="N",'3a+c+n'!D54,0))</f>
        <v>0</v>
      </c>
      <c r="E52" s="59"/>
      <c r="F52" s="81"/>
      <c r="G52" s="28"/>
      <c r="H52" s="28">
        <f>IF($C$4="Neattiecināmās izmaksas",IF('3a+c+n'!$Q54="N",'3a+c+n'!H54,0))</f>
        <v>0</v>
      </c>
      <c r="I52" s="28"/>
      <c r="J52" s="28"/>
      <c r="K52" s="59">
        <f>IF($C$4="Neattiecināmās izmaksas",IF('3a+c+n'!$Q54="N",'3a+c+n'!K54,0))</f>
        <v>0</v>
      </c>
      <c r="L52" s="109">
        <f>IF($C$4="Neattiecināmās izmaksas",IF('3a+c+n'!$Q54="N",'3a+c+n'!L54,0))</f>
        <v>0</v>
      </c>
      <c r="M52" s="28">
        <f>IF($C$4="Neattiecināmās izmaksas",IF('3a+c+n'!$Q54="N",'3a+c+n'!M54,0))</f>
        <v>0</v>
      </c>
      <c r="N52" s="28">
        <f>IF($C$4="Neattiecināmās izmaksas",IF('3a+c+n'!$Q54="N",'3a+c+n'!N54,0))</f>
        <v>0</v>
      </c>
      <c r="O52" s="28">
        <f>IF($C$4="Neattiecināmās izmaksas",IF('3a+c+n'!$Q54="N",'3a+c+n'!O54,0))</f>
        <v>0</v>
      </c>
      <c r="P52" s="59">
        <f>IF($C$4="Neattiecināmās izmaksas",IF('3a+c+n'!$Q54="N",'3a+c+n'!P54,0))</f>
        <v>0</v>
      </c>
    </row>
    <row r="53" spans="1:16">
      <c r="A53" s="64">
        <f>IF(P53=0,0,IF(COUNTBLANK(P53)=1,0,COUNTA($P$14:P53)))</f>
        <v>0</v>
      </c>
      <c r="B53" s="28">
        <f>IF($C$4="Neattiecināmās izmaksas",IF('3a+c+n'!$Q55="N",'3a+c+n'!B55,0))</f>
        <v>0</v>
      </c>
      <c r="C53" s="28">
        <f>IF($C$4="Neattiecināmās izmaksas",IF('3a+c+n'!$Q55="N",'3a+c+n'!C55,0))</f>
        <v>0</v>
      </c>
      <c r="D53" s="28">
        <f>IF($C$4="Neattiecināmās izmaksas",IF('3a+c+n'!$Q55="N",'3a+c+n'!D55,0))</f>
        <v>0</v>
      </c>
      <c r="E53" s="59"/>
      <c r="F53" s="81"/>
      <c r="G53" s="28"/>
      <c r="H53" s="28">
        <f>IF($C$4="Neattiecināmās izmaksas",IF('3a+c+n'!$Q55="N",'3a+c+n'!H55,0))</f>
        <v>0</v>
      </c>
      <c r="I53" s="28"/>
      <c r="J53" s="28"/>
      <c r="K53" s="59">
        <f>IF($C$4="Neattiecināmās izmaksas",IF('3a+c+n'!$Q55="N",'3a+c+n'!K55,0))</f>
        <v>0</v>
      </c>
      <c r="L53" s="109">
        <f>IF($C$4="Neattiecināmās izmaksas",IF('3a+c+n'!$Q55="N",'3a+c+n'!L55,0))</f>
        <v>0</v>
      </c>
      <c r="M53" s="28">
        <f>IF($C$4="Neattiecināmās izmaksas",IF('3a+c+n'!$Q55="N",'3a+c+n'!M55,0))</f>
        <v>0</v>
      </c>
      <c r="N53" s="28">
        <f>IF($C$4="Neattiecināmās izmaksas",IF('3a+c+n'!$Q55="N",'3a+c+n'!N55,0))</f>
        <v>0</v>
      </c>
      <c r="O53" s="28">
        <f>IF($C$4="Neattiecināmās izmaksas",IF('3a+c+n'!$Q55="N",'3a+c+n'!O55,0))</f>
        <v>0</v>
      </c>
      <c r="P53" s="59">
        <f>IF($C$4="Neattiecināmās izmaksas",IF('3a+c+n'!$Q55="N",'3a+c+n'!P55,0))</f>
        <v>0</v>
      </c>
    </row>
    <row r="54" spans="1:16">
      <c r="A54" s="64">
        <f>IF(P54=0,0,IF(COUNTBLANK(P54)=1,0,COUNTA($P$14:P54)))</f>
        <v>0</v>
      </c>
      <c r="B54" s="28">
        <f>IF($C$4="Neattiecināmās izmaksas",IF('3a+c+n'!$Q56="N",'3a+c+n'!B56,0))</f>
        <v>0</v>
      </c>
      <c r="C54" s="28">
        <f>IF($C$4="Neattiecināmās izmaksas",IF('3a+c+n'!$Q56="N",'3a+c+n'!C56,0))</f>
        <v>0</v>
      </c>
      <c r="D54" s="28">
        <f>IF($C$4="Neattiecināmās izmaksas",IF('3a+c+n'!$Q56="N",'3a+c+n'!D56,0))</f>
        <v>0</v>
      </c>
      <c r="E54" s="59"/>
      <c r="F54" s="81"/>
      <c r="G54" s="28"/>
      <c r="H54" s="28">
        <f>IF($C$4="Neattiecināmās izmaksas",IF('3a+c+n'!$Q56="N",'3a+c+n'!H56,0))</f>
        <v>0</v>
      </c>
      <c r="I54" s="28"/>
      <c r="J54" s="28"/>
      <c r="K54" s="59">
        <f>IF($C$4="Neattiecināmās izmaksas",IF('3a+c+n'!$Q56="N",'3a+c+n'!K56,0))</f>
        <v>0</v>
      </c>
      <c r="L54" s="109">
        <f>IF($C$4="Neattiecināmās izmaksas",IF('3a+c+n'!$Q56="N",'3a+c+n'!L56,0))</f>
        <v>0</v>
      </c>
      <c r="M54" s="28">
        <f>IF($C$4="Neattiecināmās izmaksas",IF('3a+c+n'!$Q56="N",'3a+c+n'!M56,0))</f>
        <v>0</v>
      </c>
      <c r="N54" s="28">
        <f>IF($C$4="Neattiecināmās izmaksas",IF('3a+c+n'!$Q56="N",'3a+c+n'!N56,0))</f>
        <v>0</v>
      </c>
      <c r="O54" s="28">
        <f>IF($C$4="Neattiecināmās izmaksas",IF('3a+c+n'!$Q56="N",'3a+c+n'!O56,0))</f>
        <v>0</v>
      </c>
      <c r="P54" s="59">
        <f>IF($C$4="Neattiecināmās izmaksas",IF('3a+c+n'!$Q56="N",'3a+c+n'!P56,0))</f>
        <v>0</v>
      </c>
    </row>
    <row r="55" spans="1:16">
      <c r="A55" s="64">
        <f>IF(P55=0,0,IF(COUNTBLANK(P55)=1,0,COUNTA($P$14:P55)))</f>
        <v>0</v>
      </c>
      <c r="B55" s="28">
        <f>IF($C$4="Neattiecināmās izmaksas",IF('3a+c+n'!$Q57="N",'3a+c+n'!B57,0))</f>
        <v>0</v>
      </c>
      <c r="C55" s="28">
        <f>IF($C$4="Neattiecināmās izmaksas",IF('3a+c+n'!$Q57="N",'3a+c+n'!C57,0))</f>
        <v>0</v>
      </c>
      <c r="D55" s="28">
        <f>IF($C$4="Neattiecināmās izmaksas",IF('3a+c+n'!$Q57="N",'3a+c+n'!D57,0))</f>
        <v>0</v>
      </c>
      <c r="E55" s="59"/>
      <c r="F55" s="81"/>
      <c r="G55" s="28"/>
      <c r="H55" s="28">
        <f>IF($C$4="Neattiecināmās izmaksas",IF('3a+c+n'!$Q57="N",'3a+c+n'!H57,0))</f>
        <v>0</v>
      </c>
      <c r="I55" s="28"/>
      <c r="J55" s="28"/>
      <c r="K55" s="59">
        <f>IF($C$4="Neattiecināmās izmaksas",IF('3a+c+n'!$Q57="N",'3a+c+n'!K57,0))</f>
        <v>0</v>
      </c>
      <c r="L55" s="109">
        <f>IF($C$4="Neattiecināmās izmaksas",IF('3a+c+n'!$Q57="N",'3a+c+n'!L57,0))</f>
        <v>0</v>
      </c>
      <c r="M55" s="28">
        <f>IF($C$4="Neattiecināmās izmaksas",IF('3a+c+n'!$Q57="N",'3a+c+n'!M57,0))</f>
        <v>0</v>
      </c>
      <c r="N55" s="28">
        <f>IF($C$4="Neattiecināmās izmaksas",IF('3a+c+n'!$Q57="N",'3a+c+n'!N57,0))</f>
        <v>0</v>
      </c>
      <c r="O55" s="28">
        <f>IF($C$4="Neattiecināmās izmaksas",IF('3a+c+n'!$Q57="N",'3a+c+n'!O57,0))</f>
        <v>0</v>
      </c>
      <c r="P55" s="59">
        <f>IF($C$4="Neattiecināmās izmaksas",IF('3a+c+n'!$Q57="N",'3a+c+n'!P57,0))</f>
        <v>0</v>
      </c>
    </row>
    <row r="56" spans="1:16">
      <c r="A56" s="64">
        <f>IF(P56=0,0,IF(COUNTBLANK(P56)=1,0,COUNTA($P$14:P56)))</f>
        <v>0</v>
      </c>
      <c r="B56" s="28">
        <f>IF($C$4="Neattiecināmās izmaksas",IF('3a+c+n'!$Q58="N",'3a+c+n'!B58,0))</f>
        <v>0</v>
      </c>
      <c r="C56" s="28">
        <f>IF($C$4="Neattiecināmās izmaksas",IF('3a+c+n'!$Q58="N",'3a+c+n'!C58,0))</f>
        <v>0</v>
      </c>
      <c r="D56" s="28">
        <f>IF($C$4="Neattiecināmās izmaksas",IF('3a+c+n'!$Q58="N",'3a+c+n'!D58,0))</f>
        <v>0</v>
      </c>
      <c r="E56" s="59"/>
      <c r="F56" s="81"/>
      <c r="G56" s="28"/>
      <c r="H56" s="28">
        <f>IF($C$4="Neattiecināmās izmaksas",IF('3a+c+n'!$Q58="N",'3a+c+n'!H58,0))</f>
        <v>0</v>
      </c>
      <c r="I56" s="28"/>
      <c r="J56" s="28"/>
      <c r="K56" s="59">
        <f>IF($C$4="Neattiecināmās izmaksas",IF('3a+c+n'!$Q58="N",'3a+c+n'!K58,0))</f>
        <v>0</v>
      </c>
      <c r="L56" s="109">
        <f>IF($C$4="Neattiecināmās izmaksas",IF('3a+c+n'!$Q58="N",'3a+c+n'!L58,0))</f>
        <v>0</v>
      </c>
      <c r="M56" s="28">
        <f>IF($C$4="Neattiecināmās izmaksas",IF('3a+c+n'!$Q58="N",'3a+c+n'!M58,0))</f>
        <v>0</v>
      </c>
      <c r="N56" s="28">
        <f>IF($C$4="Neattiecināmās izmaksas",IF('3a+c+n'!$Q58="N",'3a+c+n'!N58,0))</f>
        <v>0</v>
      </c>
      <c r="O56" s="28">
        <f>IF($C$4="Neattiecināmās izmaksas",IF('3a+c+n'!$Q58="N",'3a+c+n'!O58,0))</f>
        <v>0</v>
      </c>
      <c r="P56" s="59">
        <f>IF($C$4="Neattiecināmās izmaksas",IF('3a+c+n'!$Q58="N",'3a+c+n'!P58,0))</f>
        <v>0</v>
      </c>
    </row>
    <row r="57" spans="1:16">
      <c r="A57" s="64">
        <f>IF(P57=0,0,IF(COUNTBLANK(P57)=1,0,COUNTA($P$14:P57)))</f>
        <v>0</v>
      </c>
      <c r="B57" s="28">
        <f>IF($C$4="Neattiecināmās izmaksas",IF('3a+c+n'!$Q59="N",'3a+c+n'!B59,0))</f>
        <v>0</v>
      </c>
      <c r="C57" s="28">
        <f>IF($C$4="Neattiecināmās izmaksas",IF('3a+c+n'!$Q59="N",'3a+c+n'!C59,0))</f>
        <v>0</v>
      </c>
      <c r="D57" s="28">
        <f>IF($C$4="Neattiecināmās izmaksas",IF('3a+c+n'!$Q59="N",'3a+c+n'!D59,0))</f>
        <v>0</v>
      </c>
      <c r="E57" s="59"/>
      <c r="F57" s="81"/>
      <c r="G57" s="28"/>
      <c r="H57" s="28">
        <f>IF($C$4="Neattiecināmās izmaksas",IF('3a+c+n'!$Q59="N",'3a+c+n'!H59,0))</f>
        <v>0</v>
      </c>
      <c r="I57" s="28"/>
      <c r="J57" s="28"/>
      <c r="K57" s="59">
        <f>IF($C$4="Neattiecināmās izmaksas",IF('3a+c+n'!$Q59="N",'3a+c+n'!K59,0))</f>
        <v>0</v>
      </c>
      <c r="L57" s="109">
        <f>IF($C$4="Neattiecināmās izmaksas",IF('3a+c+n'!$Q59="N",'3a+c+n'!L59,0))</f>
        <v>0</v>
      </c>
      <c r="M57" s="28">
        <f>IF($C$4="Neattiecināmās izmaksas",IF('3a+c+n'!$Q59="N",'3a+c+n'!M59,0))</f>
        <v>0</v>
      </c>
      <c r="N57" s="28">
        <f>IF($C$4="Neattiecināmās izmaksas",IF('3a+c+n'!$Q59="N",'3a+c+n'!N59,0))</f>
        <v>0</v>
      </c>
      <c r="O57" s="28">
        <f>IF($C$4="Neattiecināmās izmaksas",IF('3a+c+n'!$Q59="N",'3a+c+n'!O59,0))</f>
        <v>0</v>
      </c>
      <c r="P57" s="59">
        <f>IF($C$4="Neattiecināmās izmaksas",IF('3a+c+n'!$Q59="N",'3a+c+n'!P59,0))</f>
        <v>0</v>
      </c>
    </row>
    <row r="58" spans="1:16">
      <c r="A58" s="64">
        <f>IF(P58=0,0,IF(COUNTBLANK(P58)=1,0,COUNTA($P$14:P58)))</f>
        <v>0</v>
      </c>
      <c r="B58" s="28">
        <f>IF($C$4="Neattiecināmās izmaksas",IF('3a+c+n'!$Q60="N",'3a+c+n'!B60,0))</f>
        <v>0</v>
      </c>
      <c r="C58" s="28">
        <f>IF($C$4="Neattiecināmās izmaksas",IF('3a+c+n'!$Q60="N",'3a+c+n'!C60,0))</f>
        <v>0</v>
      </c>
      <c r="D58" s="28">
        <f>IF($C$4="Neattiecināmās izmaksas",IF('3a+c+n'!$Q60="N",'3a+c+n'!D60,0))</f>
        <v>0</v>
      </c>
      <c r="E58" s="59"/>
      <c r="F58" s="81"/>
      <c r="G58" s="28"/>
      <c r="H58" s="28">
        <f>IF($C$4="Neattiecināmās izmaksas",IF('3a+c+n'!$Q60="N",'3a+c+n'!H60,0))</f>
        <v>0</v>
      </c>
      <c r="I58" s="28"/>
      <c r="J58" s="28"/>
      <c r="K58" s="59">
        <f>IF($C$4="Neattiecināmās izmaksas",IF('3a+c+n'!$Q60="N",'3a+c+n'!K60,0))</f>
        <v>0</v>
      </c>
      <c r="L58" s="109">
        <f>IF($C$4="Neattiecināmās izmaksas",IF('3a+c+n'!$Q60="N",'3a+c+n'!L60,0))</f>
        <v>0</v>
      </c>
      <c r="M58" s="28">
        <f>IF($C$4="Neattiecināmās izmaksas",IF('3a+c+n'!$Q60="N",'3a+c+n'!M60,0))</f>
        <v>0</v>
      </c>
      <c r="N58" s="28">
        <f>IF($C$4="Neattiecināmās izmaksas",IF('3a+c+n'!$Q60="N",'3a+c+n'!N60,0))</f>
        <v>0</v>
      </c>
      <c r="O58" s="28">
        <f>IF($C$4="Neattiecināmās izmaksas",IF('3a+c+n'!$Q60="N",'3a+c+n'!O60,0))</f>
        <v>0</v>
      </c>
      <c r="P58" s="59">
        <f>IF($C$4="Neattiecināmās izmaksas",IF('3a+c+n'!$Q60="N",'3a+c+n'!P60,0))</f>
        <v>0</v>
      </c>
    </row>
    <row r="59" spans="1:16">
      <c r="A59" s="64">
        <f>IF(P59=0,0,IF(COUNTBLANK(P59)=1,0,COUNTA($P$14:P59)))</f>
        <v>0</v>
      </c>
      <c r="B59" s="28">
        <f>IF($C$4="Neattiecināmās izmaksas",IF('3a+c+n'!$Q61="N",'3a+c+n'!B61,0))</f>
        <v>0</v>
      </c>
      <c r="C59" s="28">
        <f>IF($C$4="Neattiecināmās izmaksas",IF('3a+c+n'!$Q61="N",'3a+c+n'!C61,0))</f>
        <v>0</v>
      </c>
      <c r="D59" s="28">
        <f>IF($C$4="Neattiecināmās izmaksas",IF('3a+c+n'!$Q61="N",'3a+c+n'!D61,0))</f>
        <v>0</v>
      </c>
      <c r="E59" s="59"/>
      <c r="F59" s="81"/>
      <c r="G59" s="28"/>
      <c r="H59" s="28">
        <f>IF($C$4="Neattiecināmās izmaksas",IF('3a+c+n'!$Q61="N",'3a+c+n'!H61,0))</f>
        <v>0</v>
      </c>
      <c r="I59" s="28"/>
      <c r="J59" s="28"/>
      <c r="K59" s="59">
        <f>IF($C$4="Neattiecināmās izmaksas",IF('3a+c+n'!$Q61="N",'3a+c+n'!K61,0))</f>
        <v>0</v>
      </c>
      <c r="L59" s="109">
        <f>IF($C$4="Neattiecināmās izmaksas",IF('3a+c+n'!$Q61="N",'3a+c+n'!L61,0))</f>
        <v>0</v>
      </c>
      <c r="M59" s="28">
        <f>IF($C$4="Neattiecināmās izmaksas",IF('3a+c+n'!$Q61="N",'3a+c+n'!M61,0))</f>
        <v>0</v>
      </c>
      <c r="N59" s="28">
        <f>IF($C$4="Neattiecināmās izmaksas",IF('3a+c+n'!$Q61="N",'3a+c+n'!N61,0))</f>
        <v>0</v>
      </c>
      <c r="O59" s="28">
        <f>IF($C$4="Neattiecināmās izmaksas",IF('3a+c+n'!$Q61="N",'3a+c+n'!O61,0))</f>
        <v>0</v>
      </c>
      <c r="P59" s="59">
        <f>IF($C$4="Neattiecināmās izmaksas",IF('3a+c+n'!$Q61="N",'3a+c+n'!P61,0))</f>
        <v>0</v>
      </c>
    </row>
    <row r="60" spans="1:16">
      <c r="A60" s="64">
        <f>IF(P60=0,0,IF(COUNTBLANK(P60)=1,0,COUNTA($P$14:P60)))</f>
        <v>0</v>
      </c>
      <c r="B60" s="28">
        <f>IF($C$4="Neattiecināmās izmaksas",IF('3a+c+n'!$Q62="N",'3a+c+n'!B62,0))</f>
        <v>0</v>
      </c>
      <c r="C60" s="28">
        <f>IF($C$4="Neattiecināmās izmaksas",IF('3a+c+n'!$Q62="N",'3a+c+n'!C62,0))</f>
        <v>0</v>
      </c>
      <c r="D60" s="28">
        <f>IF($C$4="Neattiecināmās izmaksas",IF('3a+c+n'!$Q62="N",'3a+c+n'!D62,0))</f>
        <v>0</v>
      </c>
      <c r="E60" s="59"/>
      <c r="F60" s="81"/>
      <c r="G60" s="28"/>
      <c r="H60" s="28">
        <f>IF($C$4="Neattiecināmās izmaksas",IF('3a+c+n'!$Q62="N",'3a+c+n'!H62,0))</f>
        <v>0</v>
      </c>
      <c r="I60" s="28"/>
      <c r="J60" s="28"/>
      <c r="K60" s="59">
        <f>IF($C$4="Neattiecināmās izmaksas",IF('3a+c+n'!$Q62="N",'3a+c+n'!K62,0))</f>
        <v>0</v>
      </c>
      <c r="L60" s="109">
        <f>IF($C$4="Neattiecināmās izmaksas",IF('3a+c+n'!$Q62="N",'3a+c+n'!L62,0))</f>
        <v>0</v>
      </c>
      <c r="M60" s="28">
        <f>IF($C$4="Neattiecināmās izmaksas",IF('3a+c+n'!$Q62="N",'3a+c+n'!M62,0))</f>
        <v>0</v>
      </c>
      <c r="N60" s="28">
        <f>IF($C$4="Neattiecināmās izmaksas",IF('3a+c+n'!$Q62="N",'3a+c+n'!N62,0))</f>
        <v>0</v>
      </c>
      <c r="O60" s="28">
        <f>IF($C$4="Neattiecināmās izmaksas",IF('3a+c+n'!$Q62="N",'3a+c+n'!O62,0))</f>
        <v>0</v>
      </c>
      <c r="P60" s="59">
        <f>IF($C$4="Neattiecināmās izmaksas",IF('3a+c+n'!$Q62="N",'3a+c+n'!P62,0))</f>
        <v>0</v>
      </c>
    </row>
    <row r="61" spans="1:16">
      <c r="A61" s="64">
        <f>IF(P61=0,0,IF(COUNTBLANK(P61)=1,0,COUNTA($P$14:P61)))</f>
        <v>0</v>
      </c>
      <c r="B61" s="28">
        <f>IF($C$4="Neattiecināmās izmaksas",IF('3a+c+n'!$Q63="N",'3a+c+n'!B63,0))</f>
        <v>0</v>
      </c>
      <c r="C61" s="28">
        <f>IF($C$4="Neattiecināmās izmaksas",IF('3a+c+n'!$Q63="N",'3a+c+n'!C63,0))</f>
        <v>0</v>
      </c>
      <c r="D61" s="28">
        <f>IF($C$4="Neattiecināmās izmaksas",IF('3a+c+n'!$Q63="N",'3a+c+n'!D63,0))</f>
        <v>0</v>
      </c>
      <c r="E61" s="59"/>
      <c r="F61" s="81"/>
      <c r="G61" s="28"/>
      <c r="H61" s="28">
        <f>IF($C$4="Neattiecināmās izmaksas",IF('3a+c+n'!$Q63="N",'3a+c+n'!H63,0))</f>
        <v>0</v>
      </c>
      <c r="I61" s="28"/>
      <c r="J61" s="28"/>
      <c r="K61" s="59">
        <f>IF($C$4="Neattiecināmās izmaksas",IF('3a+c+n'!$Q63="N",'3a+c+n'!K63,0))</f>
        <v>0</v>
      </c>
      <c r="L61" s="109">
        <f>IF($C$4="Neattiecināmās izmaksas",IF('3a+c+n'!$Q63="N",'3a+c+n'!L63,0))</f>
        <v>0</v>
      </c>
      <c r="M61" s="28">
        <f>IF($C$4="Neattiecināmās izmaksas",IF('3a+c+n'!$Q63="N",'3a+c+n'!M63,0))</f>
        <v>0</v>
      </c>
      <c r="N61" s="28">
        <f>IF($C$4="Neattiecināmās izmaksas",IF('3a+c+n'!$Q63="N",'3a+c+n'!N63,0))</f>
        <v>0</v>
      </c>
      <c r="O61" s="28">
        <f>IF($C$4="Neattiecināmās izmaksas",IF('3a+c+n'!$Q63="N",'3a+c+n'!O63,0))</f>
        <v>0</v>
      </c>
      <c r="P61" s="59">
        <f>IF($C$4="Neattiecināmās izmaksas",IF('3a+c+n'!$Q63="N",'3a+c+n'!P63,0))</f>
        <v>0</v>
      </c>
    </row>
    <row r="62" spans="1:16">
      <c r="A62" s="64">
        <f>IF(P62=0,0,IF(COUNTBLANK(P62)=1,0,COUNTA($P$14:P62)))</f>
        <v>0</v>
      </c>
      <c r="B62" s="28">
        <f>IF($C$4="Neattiecināmās izmaksas",IF('3a+c+n'!$Q64="N",'3a+c+n'!B64,0))</f>
        <v>0</v>
      </c>
      <c r="C62" s="28">
        <f>IF($C$4="Neattiecināmās izmaksas",IF('3a+c+n'!$Q64="N",'3a+c+n'!C64,0))</f>
        <v>0</v>
      </c>
      <c r="D62" s="28">
        <f>IF($C$4="Neattiecināmās izmaksas",IF('3a+c+n'!$Q64="N",'3a+c+n'!D64,0))</f>
        <v>0</v>
      </c>
      <c r="E62" s="59"/>
      <c r="F62" s="81"/>
      <c r="G62" s="28"/>
      <c r="H62" s="28">
        <f>IF($C$4="Neattiecināmās izmaksas",IF('3a+c+n'!$Q64="N",'3a+c+n'!H64,0))</f>
        <v>0</v>
      </c>
      <c r="I62" s="28"/>
      <c r="J62" s="28"/>
      <c r="K62" s="59">
        <f>IF($C$4="Neattiecināmās izmaksas",IF('3a+c+n'!$Q64="N",'3a+c+n'!K64,0))</f>
        <v>0</v>
      </c>
      <c r="L62" s="109">
        <f>IF($C$4="Neattiecināmās izmaksas",IF('3a+c+n'!$Q64="N",'3a+c+n'!L64,0))</f>
        <v>0</v>
      </c>
      <c r="M62" s="28">
        <f>IF($C$4="Neattiecināmās izmaksas",IF('3a+c+n'!$Q64="N",'3a+c+n'!M64,0))</f>
        <v>0</v>
      </c>
      <c r="N62" s="28">
        <f>IF($C$4="Neattiecināmās izmaksas",IF('3a+c+n'!$Q64="N",'3a+c+n'!N64,0))</f>
        <v>0</v>
      </c>
      <c r="O62" s="28">
        <f>IF($C$4="Neattiecināmās izmaksas",IF('3a+c+n'!$Q64="N",'3a+c+n'!O64,0))</f>
        <v>0</v>
      </c>
      <c r="P62" s="59">
        <f>IF($C$4="Neattiecināmās izmaksas",IF('3a+c+n'!$Q64="N",'3a+c+n'!P64,0))</f>
        <v>0</v>
      </c>
    </row>
    <row r="63" spans="1:16">
      <c r="A63" s="64">
        <f>IF(P63=0,0,IF(COUNTBLANK(P63)=1,0,COUNTA($P$14:P63)))</f>
        <v>0</v>
      </c>
      <c r="B63" s="28">
        <f>IF($C$4="Neattiecināmās izmaksas",IF('3a+c+n'!$Q65="N",'3a+c+n'!B65,0))</f>
        <v>0</v>
      </c>
      <c r="C63" s="28">
        <f>IF($C$4="Neattiecināmās izmaksas",IF('3a+c+n'!$Q65="N",'3a+c+n'!C65,0))</f>
        <v>0</v>
      </c>
      <c r="D63" s="28">
        <f>IF($C$4="Neattiecināmās izmaksas",IF('3a+c+n'!$Q65="N",'3a+c+n'!D65,0))</f>
        <v>0</v>
      </c>
      <c r="E63" s="59"/>
      <c r="F63" s="81"/>
      <c r="G63" s="28"/>
      <c r="H63" s="28">
        <f>IF($C$4="Neattiecināmās izmaksas",IF('3a+c+n'!$Q65="N",'3a+c+n'!H65,0))</f>
        <v>0</v>
      </c>
      <c r="I63" s="28"/>
      <c r="J63" s="28"/>
      <c r="K63" s="59">
        <f>IF($C$4="Neattiecināmās izmaksas",IF('3a+c+n'!$Q65="N",'3a+c+n'!K65,0))</f>
        <v>0</v>
      </c>
      <c r="L63" s="109">
        <f>IF($C$4="Neattiecināmās izmaksas",IF('3a+c+n'!$Q65="N",'3a+c+n'!L65,0))</f>
        <v>0</v>
      </c>
      <c r="M63" s="28">
        <f>IF($C$4="Neattiecināmās izmaksas",IF('3a+c+n'!$Q65="N",'3a+c+n'!M65,0))</f>
        <v>0</v>
      </c>
      <c r="N63" s="28">
        <f>IF($C$4="Neattiecināmās izmaksas",IF('3a+c+n'!$Q65="N",'3a+c+n'!N65,0))</f>
        <v>0</v>
      </c>
      <c r="O63" s="28">
        <f>IF($C$4="Neattiecināmās izmaksas",IF('3a+c+n'!$Q65="N",'3a+c+n'!O65,0))</f>
        <v>0</v>
      </c>
      <c r="P63" s="59">
        <f>IF($C$4="Neattiecināmās izmaksas",IF('3a+c+n'!$Q65="N",'3a+c+n'!P65,0))</f>
        <v>0</v>
      </c>
    </row>
    <row r="64" spans="1:16">
      <c r="A64" s="64">
        <f>IF(P64=0,0,IF(COUNTBLANK(P64)=1,0,COUNTA($P$14:P64)))</f>
        <v>0</v>
      </c>
      <c r="B64" s="28">
        <f>IF($C$4="Neattiecināmās izmaksas",IF('3a+c+n'!$Q66="N",'3a+c+n'!B66,0))</f>
        <v>0</v>
      </c>
      <c r="C64" s="28">
        <f>IF($C$4="Neattiecināmās izmaksas",IF('3a+c+n'!$Q66="N",'3a+c+n'!C66,0))</f>
        <v>0</v>
      </c>
      <c r="D64" s="28">
        <f>IF($C$4="Neattiecināmās izmaksas",IF('3a+c+n'!$Q66="N",'3a+c+n'!D66,0))</f>
        <v>0</v>
      </c>
      <c r="E64" s="59"/>
      <c r="F64" s="81"/>
      <c r="G64" s="28"/>
      <c r="H64" s="28">
        <f>IF($C$4="Neattiecināmās izmaksas",IF('3a+c+n'!$Q66="N",'3a+c+n'!H66,0))</f>
        <v>0</v>
      </c>
      <c r="I64" s="28"/>
      <c r="J64" s="28"/>
      <c r="K64" s="59">
        <f>IF($C$4="Neattiecināmās izmaksas",IF('3a+c+n'!$Q66="N",'3a+c+n'!K66,0))</f>
        <v>0</v>
      </c>
      <c r="L64" s="109">
        <f>IF($C$4="Neattiecināmās izmaksas",IF('3a+c+n'!$Q66="N",'3a+c+n'!L66,0))</f>
        <v>0</v>
      </c>
      <c r="M64" s="28">
        <f>IF($C$4="Neattiecināmās izmaksas",IF('3a+c+n'!$Q66="N",'3a+c+n'!M66,0))</f>
        <v>0</v>
      </c>
      <c r="N64" s="28">
        <f>IF($C$4="Neattiecināmās izmaksas",IF('3a+c+n'!$Q66="N",'3a+c+n'!N66,0))</f>
        <v>0</v>
      </c>
      <c r="O64" s="28">
        <f>IF($C$4="Neattiecināmās izmaksas",IF('3a+c+n'!$Q66="N",'3a+c+n'!O66,0))</f>
        <v>0</v>
      </c>
      <c r="P64" s="59">
        <f>IF($C$4="Neattiecināmās izmaksas",IF('3a+c+n'!$Q66="N",'3a+c+n'!P66,0))</f>
        <v>0</v>
      </c>
    </row>
    <row r="65" spans="1:16">
      <c r="A65" s="64">
        <f>IF(P65=0,0,IF(COUNTBLANK(P65)=1,0,COUNTA($P$14:P65)))</f>
        <v>0</v>
      </c>
      <c r="B65" s="28">
        <f>IF($C$4="Neattiecināmās izmaksas",IF('3a+c+n'!$Q67="N",'3a+c+n'!B67,0))</f>
        <v>0</v>
      </c>
      <c r="C65" s="28">
        <f>IF($C$4="Neattiecināmās izmaksas",IF('3a+c+n'!$Q67="N",'3a+c+n'!C67,0))</f>
        <v>0</v>
      </c>
      <c r="D65" s="28">
        <f>IF($C$4="Neattiecināmās izmaksas",IF('3a+c+n'!$Q67="N",'3a+c+n'!D67,0))</f>
        <v>0</v>
      </c>
      <c r="E65" s="59"/>
      <c r="F65" s="81"/>
      <c r="G65" s="28"/>
      <c r="H65" s="28">
        <f>IF($C$4="Neattiecināmās izmaksas",IF('3a+c+n'!$Q67="N",'3a+c+n'!H67,0))</f>
        <v>0</v>
      </c>
      <c r="I65" s="28"/>
      <c r="J65" s="28"/>
      <c r="K65" s="59">
        <f>IF($C$4="Neattiecināmās izmaksas",IF('3a+c+n'!$Q67="N",'3a+c+n'!K67,0))</f>
        <v>0</v>
      </c>
      <c r="L65" s="109">
        <f>IF($C$4="Neattiecināmās izmaksas",IF('3a+c+n'!$Q67="N",'3a+c+n'!L67,0))</f>
        <v>0</v>
      </c>
      <c r="M65" s="28">
        <f>IF($C$4="Neattiecināmās izmaksas",IF('3a+c+n'!$Q67="N",'3a+c+n'!M67,0))</f>
        <v>0</v>
      </c>
      <c r="N65" s="28">
        <f>IF($C$4="Neattiecināmās izmaksas",IF('3a+c+n'!$Q67="N",'3a+c+n'!N67,0))</f>
        <v>0</v>
      </c>
      <c r="O65" s="28">
        <f>IF($C$4="Neattiecināmās izmaksas",IF('3a+c+n'!$Q67="N",'3a+c+n'!O67,0))</f>
        <v>0</v>
      </c>
      <c r="P65" s="59">
        <f>IF($C$4="Neattiecināmās izmaksas",IF('3a+c+n'!$Q67="N",'3a+c+n'!P67,0))</f>
        <v>0</v>
      </c>
    </row>
    <row r="66" spans="1:16">
      <c r="A66" s="64">
        <f>IF(P66=0,0,IF(COUNTBLANK(P66)=1,0,COUNTA($P$14:P66)))</f>
        <v>0</v>
      </c>
      <c r="B66" s="28">
        <f>IF($C$4="Neattiecināmās izmaksas",IF('3a+c+n'!$Q68="N",'3a+c+n'!B68,0))</f>
        <v>0</v>
      </c>
      <c r="C66" s="28">
        <f>IF($C$4="Neattiecināmās izmaksas",IF('3a+c+n'!$Q68="N",'3a+c+n'!C68,0))</f>
        <v>0</v>
      </c>
      <c r="D66" s="28">
        <f>IF($C$4="Neattiecināmās izmaksas",IF('3a+c+n'!$Q68="N",'3a+c+n'!D68,0))</f>
        <v>0</v>
      </c>
      <c r="E66" s="59"/>
      <c r="F66" s="81"/>
      <c r="G66" s="28"/>
      <c r="H66" s="28">
        <f>IF($C$4="Neattiecināmās izmaksas",IF('3a+c+n'!$Q68="N",'3a+c+n'!H68,0))</f>
        <v>0</v>
      </c>
      <c r="I66" s="28"/>
      <c r="J66" s="28"/>
      <c r="K66" s="59">
        <f>IF($C$4="Neattiecināmās izmaksas",IF('3a+c+n'!$Q68="N",'3a+c+n'!K68,0))</f>
        <v>0</v>
      </c>
      <c r="L66" s="109">
        <f>IF($C$4="Neattiecināmās izmaksas",IF('3a+c+n'!$Q68="N",'3a+c+n'!L68,0))</f>
        <v>0</v>
      </c>
      <c r="M66" s="28">
        <f>IF($C$4="Neattiecināmās izmaksas",IF('3a+c+n'!$Q68="N",'3a+c+n'!M68,0))</f>
        <v>0</v>
      </c>
      <c r="N66" s="28">
        <f>IF($C$4="Neattiecināmās izmaksas",IF('3a+c+n'!$Q68="N",'3a+c+n'!N68,0))</f>
        <v>0</v>
      </c>
      <c r="O66" s="28">
        <f>IF($C$4="Neattiecināmās izmaksas",IF('3a+c+n'!$Q68="N",'3a+c+n'!O68,0))</f>
        <v>0</v>
      </c>
      <c r="P66" s="59">
        <f>IF($C$4="Neattiecināmās izmaksas",IF('3a+c+n'!$Q68="N",'3a+c+n'!P68,0))</f>
        <v>0</v>
      </c>
    </row>
    <row r="67" spans="1:16">
      <c r="A67" s="64">
        <f>IF(P67=0,0,IF(COUNTBLANK(P67)=1,0,COUNTA($P$14:P67)))</f>
        <v>0</v>
      </c>
      <c r="B67" s="28">
        <f>IF($C$4="Neattiecināmās izmaksas",IF('3a+c+n'!$Q69="N",'3a+c+n'!B69,0))</f>
        <v>0</v>
      </c>
      <c r="C67" s="28">
        <f>IF($C$4="Neattiecināmās izmaksas",IF('3a+c+n'!$Q69="N",'3a+c+n'!C69,0))</f>
        <v>0</v>
      </c>
      <c r="D67" s="28">
        <f>IF($C$4="Neattiecināmās izmaksas",IF('3a+c+n'!$Q69="N",'3a+c+n'!D69,0))</f>
        <v>0</v>
      </c>
      <c r="E67" s="59"/>
      <c r="F67" s="81"/>
      <c r="G67" s="28"/>
      <c r="H67" s="28">
        <f>IF($C$4="Neattiecināmās izmaksas",IF('3a+c+n'!$Q69="N",'3a+c+n'!H69,0))</f>
        <v>0</v>
      </c>
      <c r="I67" s="28"/>
      <c r="J67" s="28"/>
      <c r="K67" s="59">
        <f>IF($C$4="Neattiecināmās izmaksas",IF('3a+c+n'!$Q69="N",'3a+c+n'!K70,0))</f>
        <v>0</v>
      </c>
      <c r="L67" s="109">
        <f>IF($C$4="Neattiecināmās izmaksas",IF('3a+c+n'!$Q69="N",'3a+c+n'!L69,0))</f>
        <v>0</v>
      </c>
      <c r="M67" s="28">
        <f>IF($C$4="Neattiecināmās izmaksas",IF('3a+c+n'!$Q69="N",'3a+c+n'!M69,0))</f>
        <v>0</v>
      </c>
      <c r="N67" s="28">
        <f>IF($C$4="Neattiecināmās izmaksas",IF('3a+c+n'!$Q69="N",'3a+c+n'!N69,0))</f>
        <v>0</v>
      </c>
      <c r="O67" s="28">
        <f>IF($C$4="Neattiecināmās izmaksas",IF('3a+c+n'!$Q69="N",'3a+c+n'!O69,0))</f>
        <v>0</v>
      </c>
      <c r="P67" s="59">
        <f>IF($C$4="Neattiecināmās izmaksas",IF('3a+c+n'!$Q69="N",'3a+c+n'!P69,0))</f>
        <v>0</v>
      </c>
    </row>
    <row r="68" spans="1:16">
      <c r="A68" s="64">
        <f>IF(P68=0,0,IF(COUNTBLANK(P68)=1,0,COUNTA($P$14:P68)))</f>
        <v>0</v>
      </c>
      <c r="B68" s="28">
        <f>IF($C$4="Neattiecināmās izmaksas",IF('3a+c+n'!$Q71="N",'3a+c+n'!B71,0))</f>
        <v>0</v>
      </c>
      <c r="C68" s="28">
        <f>IF($C$4="Neattiecināmās izmaksas",IF('3a+c+n'!$Q71="N",'3a+c+n'!C71,0))</f>
        <v>0</v>
      </c>
      <c r="D68" s="28">
        <f>IF($C$4="Neattiecināmās izmaksas",IF('3a+c+n'!$Q71="N",'3a+c+n'!D71,0))</f>
        <v>0</v>
      </c>
      <c r="E68" s="59"/>
      <c r="F68" s="81"/>
      <c r="G68" s="28"/>
      <c r="H68" s="28">
        <f>IF($C$4="Neattiecināmās izmaksas",IF('3a+c+n'!$Q71="N",'3a+c+n'!H71,0))</f>
        <v>0</v>
      </c>
      <c r="I68" s="28"/>
      <c r="J68" s="28"/>
      <c r="K68" s="59">
        <f>IF($C$4="Neattiecināmās izmaksas",IF('3a+c+n'!$Q71="N",'3a+c+n'!K71,0))</f>
        <v>0</v>
      </c>
      <c r="L68" s="109">
        <f>IF($C$4="Neattiecināmās izmaksas",IF('3a+c+n'!$Q71="N",'3a+c+n'!L71,0))</f>
        <v>0</v>
      </c>
      <c r="M68" s="28">
        <f>IF($C$4="Neattiecināmās izmaksas",IF('3a+c+n'!$Q71="N",'3a+c+n'!M71,0))</f>
        <v>0</v>
      </c>
      <c r="N68" s="28">
        <f>IF($C$4="Neattiecināmās izmaksas",IF('3a+c+n'!$Q71="N",'3a+c+n'!N71,0))</f>
        <v>0</v>
      </c>
      <c r="O68" s="28">
        <f>IF($C$4="Neattiecināmās izmaksas",IF('3a+c+n'!$Q71="N",'3a+c+n'!O71,0))</f>
        <v>0</v>
      </c>
      <c r="P68" s="59">
        <f>IF($C$4="Neattiecināmās izmaksas",IF('3a+c+n'!$Q71="N",'3a+c+n'!P71,0))</f>
        <v>0</v>
      </c>
    </row>
    <row r="69" spans="1:16">
      <c r="A69" s="64">
        <f>IF(P69=0,0,IF(COUNTBLANK(P69)=1,0,COUNTA($P$14:P69)))</f>
        <v>0</v>
      </c>
      <c r="B69" s="28">
        <f>IF($C$4="Neattiecināmās izmaksas",IF('3a+c+n'!$Q72="N",'3a+c+n'!B72,0))</f>
        <v>0</v>
      </c>
      <c r="C69" s="28">
        <f>IF($C$4="Neattiecināmās izmaksas",IF('3a+c+n'!$Q72="N",'3a+c+n'!C72,0))</f>
        <v>0</v>
      </c>
      <c r="D69" s="28">
        <f>IF($C$4="Neattiecināmās izmaksas",IF('3a+c+n'!$Q72="N",'3a+c+n'!D72,0))</f>
        <v>0</v>
      </c>
      <c r="E69" s="59"/>
      <c r="F69" s="81"/>
      <c r="G69" s="28"/>
      <c r="H69" s="28">
        <f>IF($C$4="Neattiecināmās izmaksas",IF('3a+c+n'!$Q72="N",'3a+c+n'!H72,0))</f>
        <v>0</v>
      </c>
      <c r="I69" s="28"/>
      <c r="J69" s="28"/>
      <c r="K69" s="59">
        <f>IF($C$4="Neattiecināmās izmaksas",IF('3a+c+n'!$Q72="N",'3a+c+n'!K72,0))</f>
        <v>0</v>
      </c>
      <c r="L69" s="109">
        <f>IF($C$4="Neattiecināmās izmaksas",IF('3a+c+n'!$Q72="N",'3a+c+n'!L72,0))</f>
        <v>0</v>
      </c>
      <c r="M69" s="28">
        <f>IF($C$4="Neattiecināmās izmaksas",IF('3a+c+n'!$Q72="N",'3a+c+n'!M72,0))</f>
        <v>0</v>
      </c>
      <c r="N69" s="28">
        <f>IF($C$4="Neattiecināmās izmaksas",IF('3a+c+n'!$Q72="N",'3a+c+n'!N72,0))</f>
        <v>0</v>
      </c>
      <c r="O69" s="28">
        <f>IF($C$4="Neattiecināmās izmaksas",IF('3a+c+n'!$Q72="N",'3a+c+n'!O72,0))</f>
        <v>0</v>
      </c>
      <c r="P69" s="59">
        <f>IF($C$4="Neattiecināmās izmaksas",IF('3a+c+n'!$Q72="N",'3a+c+n'!P72,0))</f>
        <v>0</v>
      </c>
    </row>
    <row r="70" spans="1:16">
      <c r="A70" s="64">
        <f>IF(P70=0,0,IF(COUNTBLANK(P70)=1,0,COUNTA($P$14:P70)))</f>
        <v>0</v>
      </c>
      <c r="B70" s="28">
        <f>IF($C$4="Neattiecināmās izmaksas",IF('3a+c+n'!$Q73="N",'3a+c+n'!B73,0))</f>
        <v>0</v>
      </c>
      <c r="C70" s="28">
        <f>IF($C$4="Neattiecināmās izmaksas",IF('3a+c+n'!$Q73="N",'3a+c+n'!C73,0))</f>
        <v>0</v>
      </c>
      <c r="D70" s="28">
        <f>IF($C$4="Neattiecināmās izmaksas",IF('3a+c+n'!$Q73="N",'3a+c+n'!D73,0))</f>
        <v>0</v>
      </c>
      <c r="E70" s="59"/>
      <c r="F70" s="81"/>
      <c r="G70" s="28"/>
      <c r="H70" s="28">
        <f>IF($C$4="Neattiecināmās izmaksas",IF('3a+c+n'!$Q73="N",'3a+c+n'!H73,0))</f>
        <v>0</v>
      </c>
      <c r="I70" s="28"/>
      <c r="J70" s="28"/>
      <c r="K70" s="59">
        <f>IF($C$4="Neattiecināmās izmaksas",IF('3a+c+n'!$Q73="N",'3a+c+n'!K73,0))</f>
        <v>0</v>
      </c>
      <c r="L70" s="109">
        <f>IF($C$4="Neattiecināmās izmaksas",IF('3a+c+n'!$Q73="N",'3a+c+n'!L73,0))</f>
        <v>0</v>
      </c>
      <c r="M70" s="28">
        <f>IF($C$4="Neattiecināmās izmaksas",IF('3a+c+n'!$Q73="N",'3a+c+n'!M73,0))</f>
        <v>0</v>
      </c>
      <c r="N70" s="28">
        <f>IF($C$4="Neattiecināmās izmaksas",IF('3a+c+n'!$Q73="N",'3a+c+n'!N73,0))</f>
        <v>0</v>
      </c>
      <c r="O70" s="28">
        <f>IF($C$4="Neattiecināmās izmaksas",IF('3a+c+n'!$Q73="N",'3a+c+n'!O73,0))</f>
        <v>0</v>
      </c>
      <c r="P70" s="59">
        <f>IF($C$4="Neattiecināmās izmaksas",IF('3a+c+n'!$Q73="N",'3a+c+n'!P73,0))</f>
        <v>0</v>
      </c>
    </row>
    <row r="71" spans="1:16">
      <c r="A71" s="64">
        <f>IF(P71=0,0,IF(COUNTBLANK(P71)=1,0,COUNTA($P$14:P71)))</f>
        <v>0</v>
      </c>
      <c r="B71" s="28">
        <f>IF($C$4="Neattiecināmās izmaksas",IF('3a+c+n'!$Q74="N",'3a+c+n'!B74,0))</f>
        <v>0</v>
      </c>
      <c r="C71" s="28">
        <f>IF($C$4="Neattiecināmās izmaksas",IF('3a+c+n'!$Q74="N",'3a+c+n'!C74,0))</f>
        <v>0</v>
      </c>
      <c r="D71" s="28">
        <f>IF($C$4="Neattiecināmās izmaksas",IF('3a+c+n'!$Q74="N",'3a+c+n'!D74,0))</f>
        <v>0</v>
      </c>
      <c r="E71" s="59"/>
      <c r="F71" s="81"/>
      <c r="G71" s="28"/>
      <c r="H71" s="28">
        <f>IF($C$4="Neattiecināmās izmaksas",IF('3a+c+n'!$Q74="N",'3a+c+n'!H74,0))</f>
        <v>0</v>
      </c>
      <c r="I71" s="28"/>
      <c r="J71" s="28"/>
      <c r="K71" s="59">
        <f>IF($C$4="Neattiecināmās izmaksas",IF('3a+c+n'!$Q74="N",'3a+c+n'!K74,0))</f>
        <v>0</v>
      </c>
      <c r="L71" s="109">
        <f>IF($C$4="Neattiecināmās izmaksas",IF('3a+c+n'!$Q74="N",'3a+c+n'!L74,0))</f>
        <v>0</v>
      </c>
      <c r="M71" s="28">
        <f>IF($C$4="Neattiecināmās izmaksas",IF('3a+c+n'!$Q74="N",'3a+c+n'!M74,0))</f>
        <v>0</v>
      </c>
      <c r="N71" s="28">
        <f>IF($C$4="Neattiecināmās izmaksas",IF('3a+c+n'!$Q74="N",'3a+c+n'!N74,0))</f>
        <v>0</v>
      </c>
      <c r="O71" s="28">
        <f>IF($C$4="Neattiecināmās izmaksas",IF('3a+c+n'!$Q74="N",'3a+c+n'!O74,0))</f>
        <v>0</v>
      </c>
      <c r="P71" s="59">
        <f>IF($C$4="Neattiecināmās izmaksas",IF('3a+c+n'!$Q74="N",'3a+c+n'!P74,0))</f>
        <v>0</v>
      </c>
    </row>
    <row r="72" spans="1:16">
      <c r="A72" s="64">
        <f>IF(P72=0,0,IF(COUNTBLANK(P72)=1,0,COUNTA($P$14:P72)))</f>
        <v>0</v>
      </c>
      <c r="B72" s="28">
        <f>IF($C$4="Neattiecināmās izmaksas",IF('3a+c+n'!$Q75="N",'3a+c+n'!B75,0))</f>
        <v>0</v>
      </c>
      <c r="C72" s="28">
        <f>IF($C$4="Neattiecināmās izmaksas",IF('3a+c+n'!$Q75="N",'3a+c+n'!C75,0))</f>
        <v>0</v>
      </c>
      <c r="D72" s="28">
        <f>IF($C$4="Neattiecināmās izmaksas",IF('3a+c+n'!$Q75="N",'3a+c+n'!D75,0))</f>
        <v>0</v>
      </c>
      <c r="E72" s="59"/>
      <c r="F72" s="81"/>
      <c r="G72" s="28"/>
      <c r="H72" s="28">
        <f>IF($C$4="Neattiecināmās izmaksas",IF('3a+c+n'!$Q75="N",'3a+c+n'!H75,0))</f>
        <v>0</v>
      </c>
      <c r="I72" s="28"/>
      <c r="J72" s="28"/>
      <c r="K72" s="59">
        <f>IF($C$4="Neattiecināmās izmaksas",IF('3a+c+n'!$Q75="N",'3a+c+n'!K75,0))</f>
        <v>0</v>
      </c>
      <c r="L72" s="109">
        <f>IF($C$4="Neattiecināmās izmaksas",IF('3a+c+n'!$Q75="N",'3a+c+n'!L75,0))</f>
        <v>0</v>
      </c>
      <c r="M72" s="28">
        <f>IF($C$4="Neattiecināmās izmaksas",IF('3a+c+n'!$Q75="N",'3a+c+n'!M75,0))</f>
        <v>0</v>
      </c>
      <c r="N72" s="28">
        <f>IF($C$4="Neattiecināmās izmaksas",IF('3a+c+n'!$Q75="N",'3a+c+n'!N75,0))</f>
        <v>0</v>
      </c>
      <c r="O72" s="28">
        <f>IF($C$4="Neattiecināmās izmaksas",IF('3a+c+n'!$Q75="N",'3a+c+n'!O75,0))</f>
        <v>0</v>
      </c>
      <c r="P72" s="59">
        <f>IF($C$4="Neattiecināmās izmaksas",IF('3a+c+n'!$Q75="N",'3a+c+n'!P75,0))</f>
        <v>0</v>
      </c>
    </row>
    <row r="73" spans="1:16">
      <c r="A73" s="64">
        <f>IF(P73=0,0,IF(COUNTBLANK(P73)=1,0,COUNTA($P$14:P73)))</f>
        <v>0</v>
      </c>
      <c r="B73" s="28">
        <f>IF($C$4="Neattiecināmās izmaksas",IF('3a+c+n'!$Q76="N",'3a+c+n'!B76,0))</f>
        <v>0</v>
      </c>
      <c r="C73" s="28">
        <f>IF($C$4="Neattiecināmās izmaksas",IF('3a+c+n'!$Q76="N",'3a+c+n'!C76,0))</f>
        <v>0</v>
      </c>
      <c r="D73" s="28">
        <f>IF($C$4="Neattiecināmās izmaksas",IF('3a+c+n'!$Q76="N",'3a+c+n'!D76,0))</f>
        <v>0</v>
      </c>
      <c r="E73" s="59"/>
      <c r="F73" s="81"/>
      <c r="G73" s="28"/>
      <c r="H73" s="28">
        <f>IF($C$4="Neattiecināmās izmaksas",IF('3a+c+n'!$Q76="N",'3a+c+n'!H76,0))</f>
        <v>0</v>
      </c>
      <c r="I73" s="28"/>
      <c r="J73" s="28"/>
      <c r="K73" s="59">
        <f>IF($C$4="Neattiecināmās izmaksas",IF('3a+c+n'!$Q76="N",'3a+c+n'!K76,0))</f>
        <v>0</v>
      </c>
      <c r="L73" s="109">
        <f>IF($C$4="Neattiecināmās izmaksas",IF('3a+c+n'!$Q76="N",'3a+c+n'!L76,0))</f>
        <v>0</v>
      </c>
      <c r="M73" s="28">
        <f>IF($C$4="Neattiecināmās izmaksas",IF('3a+c+n'!$Q76="N",'3a+c+n'!M76,0))</f>
        <v>0</v>
      </c>
      <c r="N73" s="28">
        <f>IF($C$4="Neattiecināmās izmaksas",IF('3a+c+n'!$Q76="N",'3a+c+n'!N76,0))</f>
        <v>0</v>
      </c>
      <c r="O73" s="28">
        <f>IF($C$4="Neattiecināmās izmaksas",IF('3a+c+n'!$Q76="N",'3a+c+n'!O76,0))</f>
        <v>0</v>
      </c>
      <c r="P73" s="59">
        <f>IF($C$4="Neattiecināmās izmaksas",IF('3a+c+n'!$Q76="N",'3a+c+n'!P76,0))</f>
        <v>0</v>
      </c>
    </row>
    <row r="74" spans="1:16">
      <c r="A74" s="64">
        <f>IF(P74=0,0,IF(COUNTBLANK(P74)=1,0,COUNTA($P$14:P74)))</f>
        <v>0</v>
      </c>
      <c r="B74" s="28">
        <f>IF($C$4="Neattiecināmās izmaksas",IF('3a+c+n'!$Q77="N",'3a+c+n'!B77,0))</f>
        <v>0</v>
      </c>
      <c r="C74" s="28">
        <f>IF($C$4="Neattiecināmās izmaksas",IF('3a+c+n'!$Q77="N",'3a+c+n'!C77,0))</f>
        <v>0</v>
      </c>
      <c r="D74" s="28">
        <f>IF($C$4="Neattiecināmās izmaksas",IF('3a+c+n'!$Q77="N",'3a+c+n'!D77,0))</f>
        <v>0</v>
      </c>
      <c r="E74" s="59"/>
      <c r="F74" s="81"/>
      <c r="G74" s="28"/>
      <c r="H74" s="28">
        <f>IF($C$4="Neattiecināmās izmaksas",IF('3a+c+n'!$Q77="N",'3a+c+n'!H77,0))</f>
        <v>0</v>
      </c>
      <c r="I74" s="28"/>
      <c r="J74" s="28"/>
      <c r="K74" s="59">
        <f>IF($C$4="Neattiecināmās izmaksas",IF('3a+c+n'!$Q77="N",'3a+c+n'!K77,0))</f>
        <v>0</v>
      </c>
      <c r="L74" s="109">
        <f>IF($C$4="Neattiecināmās izmaksas",IF('3a+c+n'!$Q77="N",'3a+c+n'!L77,0))</f>
        <v>0</v>
      </c>
      <c r="M74" s="28">
        <f>IF($C$4="Neattiecināmās izmaksas",IF('3a+c+n'!$Q77="N",'3a+c+n'!M77,0))</f>
        <v>0</v>
      </c>
      <c r="N74" s="28">
        <f>IF($C$4="Neattiecināmās izmaksas",IF('3a+c+n'!$Q77="N",'3a+c+n'!N77,0))</f>
        <v>0</v>
      </c>
      <c r="O74" s="28">
        <f>IF($C$4="Neattiecināmās izmaksas",IF('3a+c+n'!$Q77="N",'3a+c+n'!O77,0))</f>
        <v>0</v>
      </c>
      <c r="P74" s="59">
        <f>IF($C$4="Neattiecināmās izmaksas",IF('3a+c+n'!$Q77="N",'3a+c+n'!P77,0))</f>
        <v>0</v>
      </c>
    </row>
    <row r="75" spans="1:16">
      <c r="A75" s="64">
        <f>IF(P75=0,0,IF(COUNTBLANK(P75)=1,0,COUNTA($P$14:P75)))</f>
        <v>0</v>
      </c>
      <c r="B75" s="28">
        <f>IF($C$4="Neattiecināmās izmaksas",IF('3a+c+n'!$Q78="N",'3a+c+n'!B78,0))</f>
        <v>0</v>
      </c>
      <c r="C75" s="28">
        <f>IF($C$4="Neattiecināmās izmaksas",IF('3a+c+n'!$Q78="N",'3a+c+n'!C78,0))</f>
        <v>0</v>
      </c>
      <c r="D75" s="28">
        <f>IF($C$4="Neattiecināmās izmaksas",IF('3a+c+n'!$Q78="N",'3a+c+n'!D78,0))</f>
        <v>0</v>
      </c>
      <c r="E75" s="59"/>
      <c r="F75" s="81"/>
      <c r="G75" s="28"/>
      <c r="H75" s="28">
        <f>IF($C$4="Neattiecināmās izmaksas",IF('3a+c+n'!$Q78="N",'3a+c+n'!H78,0))</f>
        <v>0</v>
      </c>
      <c r="I75" s="28"/>
      <c r="J75" s="28"/>
      <c r="K75" s="59">
        <f>IF($C$4="Neattiecināmās izmaksas",IF('3a+c+n'!$Q78="N",'3a+c+n'!K78,0))</f>
        <v>0</v>
      </c>
      <c r="L75" s="109">
        <f>IF($C$4="Neattiecināmās izmaksas",IF('3a+c+n'!$Q78="N",'3a+c+n'!L78,0))</f>
        <v>0</v>
      </c>
      <c r="M75" s="28">
        <f>IF($C$4="Neattiecināmās izmaksas",IF('3a+c+n'!$Q78="N",'3a+c+n'!M78,0))</f>
        <v>0</v>
      </c>
      <c r="N75" s="28">
        <f>IF($C$4="Neattiecināmās izmaksas",IF('3a+c+n'!$Q78="N",'3a+c+n'!N78,0))</f>
        <v>0</v>
      </c>
      <c r="O75" s="28">
        <f>IF($C$4="Neattiecināmās izmaksas",IF('3a+c+n'!$Q78="N",'3a+c+n'!O78,0))</f>
        <v>0</v>
      </c>
      <c r="P75" s="59">
        <f>IF($C$4="Neattiecināmās izmaksas",IF('3a+c+n'!$Q78="N",'3a+c+n'!P78,0))</f>
        <v>0</v>
      </c>
    </row>
    <row r="76" spans="1:16">
      <c r="A76" s="64">
        <f>IF(P76=0,0,IF(COUNTBLANK(P76)=1,0,COUNTA($P$14:P76)))</f>
        <v>0</v>
      </c>
      <c r="B76" s="28">
        <f>IF($C$4="Neattiecināmās izmaksas",IF('3a+c+n'!$Q79="N",'3a+c+n'!B79,0))</f>
        <v>0</v>
      </c>
      <c r="C76" s="28">
        <f>IF($C$4="Neattiecināmās izmaksas",IF('3a+c+n'!$Q79="N",'3a+c+n'!C79,0))</f>
        <v>0</v>
      </c>
      <c r="D76" s="28">
        <f>IF($C$4="Neattiecināmās izmaksas",IF('3a+c+n'!$Q79="N",'3a+c+n'!D79,0))</f>
        <v>0</v>
      </c>
      <c r="E76" s="59"/>
      <c r="F76" s="81"/>
      <c r="G76" s="28"/>
      <c r="H76" s="28">
        <f>IF($C$4="Neattiecināmās izmaksas",IF('3a+c+n'!$Q79="N",'3a+c+n'!H79,0))</f>
        <v>0</v>
      </c>
      <c r="I76" s="28"/>
      <c r="J76" s="28"/>
      <c r="K76" s="59">
        <f>IF($C$4="Neattiecināmās izmaksas",IF('3a+c+n'!$Q79="N",'3a+c+n'!K79,0))</f>
        <v>0</v>
      </c>
      <c r="L76" s="109">
        <f>IF($C$4="Neattiecināmās izmaksas",IF('3a+c+n'!$Q79="N",'3a+c+n'!L79,0))</f>
        <v>0</v>
      </c>
      <c r="M76" s="28">
        <f>IF($C$4="Neattiecināmās izmaksas",IF('3a+c+n'!$Q79="N",'3a+c+n'!M79,0))</f>
        <v>0</v>
      </c>
      <c r="N76" s="28">
        <f>IF($C$4="Neattiecināmās izmaksas",IF('3a+c+n'!$Q79="N",'3a+c+n'!N79,0))</f>
        <v>0</v>
      </c>
      <c r="O76" s="28">
        <f>IF($C$4="Neattiecināmās izmaksas",IF('3a+c+n'!$Q79="N",'3a+c+n'!O79,0))</f>
        <v>0</v>
      </c>
      <c r="P76" s="59">
        <f>IF($C$4="Neattiecināmās izmaksas",IF('3a+c+n'!$Q79="N",'3a+c+n'!P79,0))</f>
        <v>0</v>
      </c>
    </row>
    <row r="77" spans="1:16">
      <c r="A77" s="64">
        <f>IF(P77=0,0,IF(COUNTBLANK(P77)=1,0,COUNTA($P$14:P77)))</f>
        <v>0</v>
      </c>
      <c r="B77" s="28">
        <f>IF($C$4="Neattiecināmās izmaksas",IF('3a+c+n'!$Q80="N",'3a+c+n'!B80,0))</f>
        <v>0</v>
      </c>
      <c r="C77" s="28">
        <f>IF($C$4="Neattiecināmās izmaksas",IF('3a+c+n'!$Q80="N",'3a+c+n'!C80,0))</f>
        <v>0</v>
      </c>
      <c r="D77" s="28">
        <f>IF($C$4="Neattiecināmās izmaksas",IF('3a+c+n'!$Q80="N",'3a+c+n'!D80,0))</f>
        <v>0</v>
      </c>
      <c r="E77" s="59"/>
      <c r="F77" s="81"/>
      <c r="G77" s="28"/>
      <c r="H77" s="28">
        <f>IF($C$4="Neattiecināmās izmaksas",IF('3a+c+n'!$Q80="N",'3a+c+n'!H80,0))</f>
        <v>0</v>
      </c>
      <c r="I77" s="28"/>
      <c r="J77" s="28"/>
      <c r="K77" s="59">
        <f>IF($C$4="Neattiecināmās izmaksas",IF('3a+c+n'!$Q80="N",'3a+c+n'!K80,0))</f>
        <v>0</v>
      </c>
      <c r="L77" s="109">
        <f>IF($C$4="Neattiecināmās izmaksas",IF('3a+c+n'!$Q80="N",'3a+c+n'!L80,0))</f>
        <v>0</v>
      </c>
      <c r="M77" s="28">
        <f>IF($C$4="Neattiecināmās izmaksas",IF('3a+c+n'!$Q80="N",'3a+c+n'!M80,0))</f>
        <v>0</v>
      </c>
      <c r="N77" s="28">
        <f>IF($C$4="Neattiecināmās izmaksas",IF('3a+c+n'!$Q80="N",'3a+c+n'!N80,0))</f>
        <v>0</v>
      </c>
      <c r="O77" s="28">
        <f>IF($C$4="Neattiecināmās izmaksas",IF('3a+c+n'!$Q80="N",'3a+c+n'!O80,0))</f>
        <v>0</v>
      </c>
      <c r="P77" s="59">
        <f>IF($C$4="Neattiecināmās izmaksas",IF('3a+c+n'!$Q80="N",'3a+c+n'!P80,0))</f>
        <v>0</v>
      </c>
    </row>
    <row r="78" spans="1:16">
      <c r="A78" s="64">
        <f>IF(P78=0,0,IF(COUNTBLANK(P78)=1,0,COUNTA($P$14:P78)))</f>
        <v>0</v>
      </c>
      <c r="B78" s="28">
        <f>IF($C$4="Neattiecināmās izmaksas",IF('3a+c+n'!$Q81="N",'3a+c+n'!B81,0))</f>
        <v>0</v>
      </c>
      <c r="C78" s="28">
        <f>IF($C$4="Neattiecināmās izmaksas",IF('3a+c+n'!$Q81="N",'3a+c+n'!C81,0))</f>
        <v>0</v>
      </c>
      <c r="D78" s="28">
        <f>IF($C$4="Neattiecināmās izmaksas",IF('3a+c+n'!$Q81="N",'3a+c+n'!D81,0))</f>
        <v>0</v>
      </c>
      <c r="E78" s="59"/>
      <c r="F78" s="81"/>
      <c r="G78" s="28"/>
      <c r="H78" s="28">
        <f>IF($C$4="Neattiecināmās izmaksas",IF('3a+c+n'!$Q81="N",'3a+c+n'!H81,0))</f>
        <v>0</v>
      </c>
      <c r="I78" s="28"/>
      <c r="J78" s="28"/>
      <c r="K78" s="59">
        <f>IF($C$4="Neattiecināmās izmaksas",IF('3a+c+n'!$Q81="N",'3a+c+n'!K81,0))</f>
        <v>0</v>
      </c>
      <c r="L78" s="109">
        <f>IF($C$4="Neattiecināmās izmaksas",IF('3a+c+n'!$Q81="N",'3a+c+n'!L81,0))</f>
        <v>0</v>
      </c>
      <c r="M78" s="28">
        <f>IF($C$4="Neattiecināmās izmaksas",IF('3a+c+n'!$Q81="N",'3a+c+n'!M81,0))</f>
        <v>0</v>
      </c>
      <c r="N78" s="28">
        <f>IF($C$4="Neattiecināmās izmaksas",IF('3a+c+n'!$Q81="N",'3a+c+n'!N81,0))</f>
        <v>0</v>
      </c>
      <c r="O78" s="28">
        <f>IF($C$4="Neattiecināmās izmaksas",IF('3a+c+n'!$Q81="N",'3a+c+n'!O81,0))</f>
        <v>0</v>
      </c>
      <c r="P78" s="59">
        <f>IF($C$4="Neattiecināmās izmaksas",IF('3a+c+n'!$Q81="N",'3a+c+n'!P81,0))</f>
        <v>0</v>
      </c>
    </row>
    <row r="79" spans="1:16">
      <c r="A79" s="64">
        <f>IF(P79=0,0,IF(COUNTBLANK(P79)=1,0,COUNTA($P$14:P79)))</f>
        <v>0</v>
      </c>
      <c r="B79" s="28">
        <f>IF($C$4="Neattiecināmās izmaksas",IF('3a+c+n'!$Q82="N",'3a+c+n'!B82,0))</f>
        <v>0</v>
      </c>
      <c r="C79" s="28">
        <f>IF($C$4="Neattiecināmās izmaksas",IF('3a+c+n'!$Q82="N",'3a+c+n'!C82,0))</f>
        <v>0</v>
      </c>
      <c r="D79" s="28">
        <f>IF($C$4="Neattiecināmās izmaksas",IF('3a+c+n'!$Q82="N",'3a+c+n'!D82,0))</f>
        <v>0</v>
      </c>
      <c r="E79" s="59"/>
      <c r="F79" s="81"/>
      <c r="G79" s="28"/>
      <c r="H79" s="28">
        <f>IF($C$4="Neattiecināmās izmaksas",IF('3a+c+n'!$Q82="N",'3a+c+n'!H82,0))</f>
        <v>0</v>
      </c>
      <c r="I79" s="28"/>
      <c r="J79" s="28"/>
      <c r="K79" s="59">
        <f>IF($C$4="Neattiecināmās izmaksas",IF('3a+c+n'!$Q82="N",'3a+c+n'!K82,0))</f>
        <v>0</v>
      </c>
      <c r="L79" s="109">
        <f>IF($C$4="Neattiecināmās izmaksas",IF('3a+c+n'!$Q82="N",'3a+c+n'!L82,0))</f>
        <v>0</v>
      </c>
      <c r="M79" s="28">
        <f>IF($C$4="Neattiecināmās izmaksas",IF('3a+c+n'!$Q82="N",'3a+c+n'!M82,0))</f>
        <v>0</v>
      </c>
      <c r="N79" s="28">
        <f>IF($C$4="Neattiecināmās izmaksas",IF('3a+c+n'!$Q82="N",'3a+c+n'!N82,0))</f>
        <v>0</v>
      </c>
      <c r="O79" s="28">
        <f>IF($C$4="Neattiecināmās izmaksas",IF('3a+c+n'!$Q82="N",'3a+c+n'!O82,0))</f>
        <v>0</v>
      </c>
      <c r="P79" s="59">
        <f>IF($C$4="Neattiecināmās izmaksas",IF('3a+c+n'!$Q82="N",'3a+c+n'!P82,0))</f>
        <v>0</v>
      </c>
    </row>
    <row r="80" spans="1:16">
      <c r="A80" s="64">
        <f>IF(P80=0,0,IF(COUNTBLANK(P80)=1,0,COUNTA($P$14:P80)))</f>
        <v>0</v>
      </c>
      <c r="B80" s="28">
        <f>IF($C$4="Neattiecināmās izmaksas",IF('3a+c+n'!$Q83="N",'3a+c+n'!B83,0))</f>
        <v>0</v>
      </c>
      <c r="C80" s="28">
        <f>IF($C$4="Neattiecināmās izmaksas",IF('3a+c+n'!$Q83="N",'3a+c+n'!C83,0))</f>
        <v>0</v>
      </c>
      <c r="D80" s="28">
        <f>IF($C$4="Neattiecināmās izmaksas",IF('3a+c+n'!$Q83="N",'3a+c+n'!D83,0))</f>
        <v>0</v>
      </c>
      <c r="E80" s="59"/>
      <c r="F80" s="81"/>
      <c r="G80" s="28"/>
      <c r="H80" s="28">
        <f>IF($C$4="Neattiecināmās izmaksas",IF('3a+c+n'!$Q83="N",'3a+c+n'!H83,0))</f>
        <v>0</v>
      </c>
      <c r="I80" s="28"/>
      <c r="J80" s="28"/>
      <c r="K80" s="59">
        <f>IF($C$4="Neattiecināmās izmaksas",IF('3a+c+n'!$Q83="N",'3a+c+n'!K83,0))</f>
        <v>0</v>
      </c>
      <c r="L80" s="109">
        <f>IF($C$4="Neattiecināmās izmaksas",IF('3a+c+n'!$Q83="N",'3a+c+n'!L83,0))</f>
        <v>0</v>
      </c>
      <c r="M80" s="28">
        <f>IF($C$4="Neattiecināmās izmaksas",IF('3a+c+n'!$Q83="N",'3a+c+n'!M83,0))</f>
        <v>0</v>
      </c>
      <c r="N80" s="28">
        <f>IF($C$4="Neattiecināmās izmaksas",IF('3a+c+n'!$Q83="N",'3a+c+n'!N83,0))</f>
        <v>0</v>
      </c>
      <c r="O80" s="28">
        <f>IF($C$4="Neattiecināmās izmaksas",IF('3a+c+n'!$Q83="N",'3a+c+n'!O83,0))</f>
        <v>0</v>
      </c>
      <c r="P80" s="59">
        <f>IF($C$4="Neattiecināmās izmaksas",IF('3a+c+n'!$Q83="N",'3a+c+n'!P83,0))</f>
        <v>0</v>
      </c>
    </row>
    <row r="81" spans="1:16">
      <c r="A81" s="64">
        <f>IF(P81=0,0,IF(COUNTBLANK(P81)=1,0,COUNTA($P$14:P81)))</f>
        <v>0</v>
      </c>
      <c r="B81" s="28">
        <f>IF($C$4="Neattiecināmās izmaksas",IF('3a+c+n'!$Q84="N",'3a+c+n'!B84,0))</f>
        <v>0</v>
      </c>
      <c r="C81" s="28">
        <f>IF($C$4="Neattiecināmās izmaksas",IF('3a+c+n'!$Q84="N",'3a+c+n'!C84,0))</f>
        <v>0</v>
      </c>
      <c r="D81" s="28">
        <f>IF($C$4="Neattiecināmās izmaksas",IF('3a+c+n'!$Q84="N",'3a+c+n'!D84,0))</f>
        <v>0</v>
      </c>
      <c r="E81" s="59"/>
      <c r="F81" s="81"/>
      <c r="G81" s="28"/>
      <c r="H81" s="28">
        <f>IF($C$4="Neattiecināmās izmaksas",IF('3a+c+n'!$Q84="N",'3a+c+n'!H84,0))</f>
        <v>0</v>
      </c>
      <c r="I81" s="28"/>
      <c r="J81" s="28"/>
      <c r="K81" s="59">
        <f>IF($C$4="Neattiecināmās izmaksas",IF('3a+c+n'!$Q84="N",'3a+c+n'!K84,0))</f>
        <v>0</v>
      </c>
      <c r="L81" s="109">
        <f>IF($C$4="Neattiecināmās izmaksas",IF('3a+c+n'!$Q84="N",'3a+c+n'!L84,0))</f>
        <v>0</v>
      </c>
      <c r="M81" s="28">
        <f>IF($C$4="Neattiecināmās izmaksas",IF('3a+c+n'!$Q84="N",'3a+c+n'!M84,0))</f>
        <v>0</v>
      </c>
      <c r="N81" s="28">
        <f>IF($C$4="Neattiecināmās izmaksas",IF('3a+c+n'!$Q84="N",'3a+c+n'!N84,0))</f>
        <v>0</v>
      </c>
      <c r="O81" s="28">
        <f>IF($C$4="Neattiecināmās izmaksas",IF('3a+c+n'!$Q84="N",'3a+c+n'!O84,0))</f>
        <v>0</v>
      </c>
      <c r="P81" s="59">
        <f>IF($C$4="Neattiecināmās izmaksas",IF('3a+c+n'!$Q84="N",'3a+c+n'!P84,0))</f>
        <v>0</v>
      </c>
    </row>
    <row r="82" spans="1:16">
      <c r="A82" s="64">
        <f>IF(P82=0,0,IF(COUNTBLANK(P82)=1,0,COUNTA($P$14:P82)))</f>
        <v>0</v>
      </c>
      <c r="B82" s="28">
        <f>IF($C$4="Neattiecināmās izmaksas",IF('3a+c+n'!$Q87="N",'3a+c+n'!B87,0))</f>
        <v>0</v>
      </c>
      <c r="C82" s="28">
        <f>IF($C$4="Neattiecināmās izmaksas",IF('3a+c+n'!$Q87="N",'3a+c+n'!C87,0))</f>
        <v>0</v>
      </c>
      <c r="D82" s="28">
        <f>IF($C$4="Neattiecināmās izmaksas",IF('3a+c+n'!$Q87="N",'3a+c+n'!D87,0))</f>
        <v>0</v>
      </c>
      <c r="E82" s="59"/>
      <c r="F82" s="81"/>
      <c r="G82" s="28"/>
      <c r="H82" s="28">
        <f>IF($C$4="Neattiecināmās izmaksas",IF('3a+c+n'!$Q87="N",'3a+c+n'!H87,0))</f>
        <v>0</v>
      </c>
      <c r="I82" s="28"/>
      <c r="J82" s="28"/>
      <c r="K82" s="59">
        <f>IF($C$4="Neattiecināmās izmaksas",IF('3a+c+n'!$Q87="N",'3a+c+n'!K87,0))</f>
        <v>0</v>
      </c>
      <c r="L82" s="109">
        <f>IF($C$4="Neattiecināmās izmaksas",IF('3a+c+n'!$Q87="N",'3a+c+n'!L87,0))</f>
        <v>0</v>
      </c>
      <c r="M82" s="28">
        <f>IF($C$4="Neattiecināmās izmaksas",IF('3a+c+n'!$Q87="N",'3a+c+n'!M87,0))</f>
        <v>0</v>
      </c>
      <c r="N82" s="28">
        <f>IF($C$4="Neattiecināmās izmaksas",IF('3a+c+n'!$Q87="N",'3a+c+n'!N87,0))</f>
        <v>0</v>
      </c>
      <c r="O82" s="28">
        <f>IF($C$4="Neattiecināmās izmaksas",IF('3a+c+n'!$Q87="N",'3a+c+n'!O87,0))</f>
        <v>0</v>
      </c>
      <c r="P82" s="59">
        <f>IF($C$4="Neattiecināmās izmaksas",IF('3a+c+n'!$Q87="N",'3a+c+n'!P87,0))</f>
        <v>0</v>
      </c>
    </row>
    <row r="83" spans="1:16">
      <c r="A83" s="64">
        <f>IF(P83=0,0,IF(COUNTBLANK(P83)=1,0,COUNTA($P$14:P83)))</f>
        <v>0</v>
      </c>
      <c r="B83" s="28">
        <f>IF($C$4="Neattiecināmās izmaksas",IF('3a+c+n'!$Q88="N",'3a+c+n'!B88,0))</f>
        <v>0</v>
      </c>
      <c r="C83" s="28">
        <f>IF($C$4="Neattiecināmās izmaksas",IF('3a+c+n'!$Q88="N",'3a+c+n'!C88,0))</f>
        <v>0</v>
      </c>
      <c r="D83" s="28">
        <f>IF($C$4="Neattiecināmās izmaksas",IF('3a+c+n'!$Q88="N",'3a+c+n'!D88,0))</f>
        <v>0</v>
      </c>
      <c r="E83" s="59"/>
      <c r="F83" s="81"/>
      <c r="G83" s="28"/>
      <c r="H83" s="28">
        <f>IF($C$4="Neattiecināmās izmaksas",IF('3a+c+n'!$Q88="N",'3a+c+n'!H88,0))</f>
        <v>0</v>
      </c>
      <c r="I83" s="28"/>
      <c r="J83" s="28"/>
      <c r="K83" s="59">
        <f>IF($C$4="Neattiecināmās izmaksas",IF('3a+c+n'!$Q88="N",'3a+c+n'!K88,0))</f>
        <v>0</v>
      </c>
      <c r="L83" s="109">
        <f>IF($C$4="Neattiecināmās izmaksas",IF('3a+c+n'!$Q88="N",'3a+c+n'!L88,0))</f>
        <v>0</v>
      </c>
      <c r="M83" s="28">
        <f>IF($C$4="Neattiecināmās izmaksas",IF('3a+c+n'!$Q88="N",'3a+c+n'!M88,0))</f>
        <v>0</v>
      </c>
      <c r="N83" s="28">
        <f>IF($C$4="Neattiecināmās izmaksas",IF('3a+c+n'!$Q88="N",'3a+c+n'!N88,0))</f>
        <v>0</v>
      </c>
      <c r="O83" s="28">
        <f>IF($C$4="Neattiecināmās izmaksas",IF('3a+c+n'!$Q88="N",'3a+c+n'!O88,0))</f>
        <v>0</v>
      </c>
      <c r="P83" s="59">
        <f>IF($C$4="Neattiecināmās izmaksas",IF('3a+c+n'!$Q88="N",'3a+c+n'!P88,0))</f>
        <v>0</v>
      </c>
    </row>
    <row r="84" spans="1:16">
      <c r="A84" s="64">
        <f>IF(P84=0,0,IF(COUNTBLANK(P84)=1,0,COUNTA($P$14:P84)))</f>
        <v>0</v>
      </c>
      <c r="B84" s="28">
        <f>IF($C$4="Neattiecināmās izmaksas",IF('3a+c+n'!$Q89="N",'3a+c+n'!B89,0))</f>
        <v>0</v>
      </c>
      <c r="C84" s="28">
        <f>IF($C$4="Neattiecināmās izmaksas",IF('3a+c+n'!$Q89="N",'3a+c+n'!C89,0))</f>
        <v>0</v>
      </c>
      <c r="D84" s="28">
        <f>IF($C$4="Neattiecināmās izmaksas",IF('3a+c+n'!$Q89="N",'3a+c+n'!D89,0))</f>
        <v>0</v>
      </c>
      <c r="E84" s="59"/>
      <c r="F84" s="81"/>
      <c r="G84" s="28"/>
      <c r="H84" s="28">
        <f>IF($C$4="Neattiecināmās izmaksas",IF('3a+c+n'!$Q89="N",'3a+c+n'!H89,0))</f>
        <v>0</v>
      </c>
      <c r="I84" s="28"/>
      <c r="J84" s="28"/>
      <c r="K84" s="59">
        <f>IF($C$4="Neattiecināmās izmaksas",IF('3a+c+n'!$Q89="N",'3a+c+n'!K89,0))</f>
        <v>0</v>
      </c>
      <c r="L84" s="109">
        <f>IF($C$4="Neattiecināmās izmaksas",IF('3a+c+n'!$Q89="N",'3a+c+n'!L89,0))</f>
        <v>0</v>
      </c>
      <c r="M84" s="28">
        <f>IF($C$4="Neattiecināmās izmaksas",IF('3a+c+n'!$Q89="N",'3a+c+n'!M89,0))</f>
        <v>0</v>
      </c>
      <c r="N84" s="28">
        <f>IF($C$4="Neattiecināmās izmaksas",IF('3a+c+n'!$Q89="N",'3a+c+n'!N89,0))</f>
        <v>0</v>
      </c>
      <c r="O84" s="28">
        <f>IF($C$4="Neattiecināmās izmaksas",IF('3a+c+n'!$Q89="N",'3a+c+n'!O89,0))</f>
        <v>0</v>
      </c>
      <c r="P84" s="59">
        <f>IF($C$4="Neattiecināmās izmaksas",IF('3a+c+n'!$Q89="N",'3a+c+n'!P89,0))</f>
        <v>0</v>
      </c>
    </row>
    <row r="85" spans="1:16">
      <c r="A85" s="64">
        <f>IF(P85=0,0,IF(COUNTBLANK(P85)=1,0,COUNTA($P$14:P85)))</f>
        <v>0</v>
      </c>
      <c r="B85" s="28">
        <f>IF($C$4="Neattiecināmās izmaksas",IF('3a+c+n'!$Q90="N",'3a+c+n'!B90,0))</f>
        <v>0</v>
      </c>
      <c r="C85" s="28">
        <f>IF($C$4="Neattiecināmās izmaksas",IF('3a+c+n'!$Q90="N",'3a+c+n'!C90,0))</f>
        <v>0</v>
      </c>
      <c r="D85" s="28">
        <f>IF($C$4="Neattiecināmās izmaksas",IF('3a+c+n'!$Q90="N",'3a+c+n'!D90,0))</f>
        <v>0</v>
      </c>
      <c r="E85" s="59"/>
      <c r="F85" s="81"/>
      <c r="G85" s="28"/>
      <c r="H85" s="28">
        <f>IF($C$4="Neattiecināmās izmaksas",IF('3a+c+n'!$Q90="N",'3a+c+n'!H90,0))</f>
        <v>0</v>
      </c>
      <c r="I85" s="28"/>
      <c r="J85" s="28"/>
      <c r="K85" s="59">
        <f>IF($C$4="Neattiecināmās izmaksas",IF('3a+c+n'!$Q90="N",'3a+c+n'!K90,0))</f>
        <v>0</v>
      </c>
      <c r="L85" s="109">
        <f>IF($C$4="Neattiecināmās izmaksas",IF('3a+c+n'!$Q90="N",'3a+c+n'!L90,0))</f>
        <v>0</v>
      </c>
      <c r="M85" s="28">
        <f>IF($C$4="Neattiecināmās izmaksas",IF('3a+c+n'!$Q90="N",'3a+c+n'!M90,0))</f>
        <v>0</v>
      </c>
      <c r="N85" s="28">
        <f>IF($C$4="Neattiecināmās izmaksas",IF('3a+c+n'!$Q90="N",'3a+c+n'!N90,0))</f>
        <v>0</v>
      </c>
      <c r="O85" s="28">
        <f>IF($C$4="Neattiecināmās izmaksas",IF('3a+c+n'!$Q90="N",'3a+c+n'!O90,0))</f>
        <v>0</v>
      </c>
      <c r="P85" s="59">
        <f>IF($C$4="Neattiecināmās izmaksas",IF('3a+c+n'!$Q90="N",'3a+c+n'!P90,0))</f>
        <v>0</v>
      </c>
    </row>
    <row r="86" spans="1:16">
      <c r="A86" s="64">
        <f>IF(P86=0,0,IF(COUNTBLANK(P86)=1,0,COUNTA($P$14:P86)))</f>
        <v>0</v>
      </c>
      <c r="B86" s="28">
        <f>IF($C$4="Neattiecināmās izmaksas",IF('3a+c+n'!$Q91="N",'3a+c+n'!B91,0))</f>
        <v>0</v>
      </c>
      <c r="C86" s="28">
        <f>IF($C$4="Neattiecināmās izmaksas",IF('3a+c+n'!$Q91="N",'3a+c+n'!C91,0))</f>
        <v>0</v>
      </c>
      <c r="D86" s="28">
        <f>IF($C$4="Neattiecināmās izmaksas",IF('3a+c+n'!$Q91="N",'3a+c+n'!D91,0))</f>
        <v>0</v>
      </c>
      <c r="E86" s="59"/>
      <c r="F86" s="81"/>
      <c r="G86" s="28"/>
      <c r="H86" s="28">
        <f>IF($C$4="Neattiecināmās izmaksas",IF('3a+c+n'!$Q91="N",'3a+c+n'!H91,0))</f>
        <v>0</v>
      </c>
      <c r="I86" s="28"/>
      <c r="J86" s="28"/>
      <c r="K86" s="59">
        <f>IF($C$4="Neattiecināmās izmaksas",IF('3a+c+n'!$Q91="N",'3a+c+n'!K91,0))</f>
        <v>0</v>
      </c>
      <c r="L86" s="109">
        <f>IF($C$4="Neattiecināmās izmaksas",IF('3a+c+n'!$Q91="N",'3a+c+n'!L91,0))</f>
        <v>0</v>
      </c>
      <c r="M86" s="28">
        <f>IF($C$4="Neattiecināmās izmaksas",IF('3a+c+n'!$Q91="N",'3a+c+n'!M91,0))</f>
        <v>0</v>
      </c>
      <c r="N86" s="28">
        <f>IF($C$4="Neattiecināmās izmaksas",IF('3a+c+n'!$Q91="N",'3a+c+n'!N91,0))</f>
        <v>0</v>
      </c>
      <c r="O86" s="28">
        <f>IF($C$4="Neattiecināmās izmaksas",IF('3a+c+n'!$Q91="N",'3a+c+n'!O91,0))</f>
        <v>0</v>
      </c>
      <c r="P86" s="59">
        <f>IF($C$4="Neattiecināmās izmaksas",IF('3a+c+n'!$Q91="N",'3a+c+n'!P91,0))</f>
        <v>0</v>
      </c>
    </row>
    <row r="87" spans="1:16">
      <c r="A87" s="64">
        <f>IF(P87=0,0,IF(COUNTBLANK(P87)=1,0,COUNTA($P$14:P87)))</f>
        <v>0</v>
      </c>
      <c r="B87" s="28">
        <f>IF($C$4="Neattiecināmās izmaksas",IF('3a+c+n'!$Q92="N",'3a+c+n'!B92,0))</f>
        <v>0</v>
      </c>
      <c r="C87" s="28">
        <f>IF($C$4="Neattiecināmās izmaksas",IF('3a+c+n'!$Q92="N",'3a+c+n'!C92,0))</f>
        <v>0</v>
      </c>
      <c r="D87" s="28">
        <f>IF($C$4="Neattiecināmās izmaksas",IF('3a+c+n'!$Q92="N",'3a+c+n'!D92,0))</f>
        <v>0</v>
      </c>
      <c r="E87" s="59"/>
      <c r="F87" s="81"/>
      <c r="G87" s="28"/>
      <c r="H87" s="28">
        <f>IF($C$4="Neattiecināmās izmaksas",IF('3a+c+n'!$Q92="N",'3a+c+n'!H92,0))</f>
        <v>0</v>
      </c>
      <c r="I87" s="28"/>
      <c r="J87" s="28"/>
      <c r="K87" s="59">
        <f>IF($C$4="Neattiecināmās izmaksas",IF('3a+c+n'!$Q92="N",'3a+c+n'!K92,0))</f>
        <v>0</v>
      </c>
      <c r="L87" s="109">
        <f>IF($C$4="Neattiecināmās izmaksas",IF('3a+c+n'!$Q92="N",'3a+c+n'!L92,0))</f>
        <v>0</v>
      </c>
      <c r="M87" s="28">
        <f>IF($C$4="Neattiecināmās izmaksas",IF('3a+c+n'!$Q92="N",'3a+c+n'!M92,0))</f>
        <v>0</v>
      </c>
      <c r="N87" s="28">
        <f>IF($C$4="Neattiecināmās izmaksas",IF('3a+c+n'!$Q92="N",'3a+c+n'!N92,0))</f>
        <v>0</v>
      </c>
      <c r="O87" s="28">
        <f>IF($C$4="Neattiecināmās izmaksas",IF('3a+c+n'!$Q92="N",'3a+c+n'!O92,0))</f>
        <v>0</v>
      </c>
      <c r="P87" s="59">
        <f>IF($C$4="Neattiecināmās izmaksas",IF('3a+c+n'!$Q92="N",'3a+c+n'!P92,0))</f>
        <v>0</v>
      </c>
    </row>
    <row r="88" spans="1:16">
      <c r="A88" s="64">
        <f>IF(P88=0,0,IF(COUNTBLANK(P88)=1,0,COUNTA($P$14:P88)))</f>
        <v>0</v>
      </c>
      <c r="B88" s="28">
        <f>IF($C$4="Neattiecināmās izmaksas",IF('3a+c+n'!$Q93="N",'3a+c+n'!B93,0))</f>
        <v>0</v>
      </c>
      <c r="C88" s="28">
        <f>IF($C$4="Neattiecināmās izmaksas",IF('3a+c+n'!$Q93="N",'3a+c+n'!C93,0))</f>
        <v>0</v>
      </c>
      <c r="D88" s="28">
        <f>IF($C$4="Neattiecināmās izmaksas",IF('3a+c+n'!$Q93="N",'3a+c+n'!D93,0))</f>
        <v>0</v>
      </c>
      <c r="E88" s="59"/>
      <c r="F88" s="81"/>
      <c r="G88" s="28"/>
      <c r="H88" s="28">
        <f>IF($C$4="Neattiecināmās izmaksas",IF('3a+c+n'!$Q93="N",'3a+c+n'!H93,0))</f>
        <v>0</v>
      </c>
      <c r="I88" s="28"/>
      <c r="J88" s="28"/>
      <c r="K88" s="59">
        <f>IF($C$4="Neattiecināmās izmaksas",IF('3a+c+n'!$Q93="N",'3a+c+n'!K93,0))</f>
        <v>0</v>
      </c>
      <c r="L88" s="109">
        <f>IF($C$4="Neattiecināmās izmaksas",IF('3a+c+n'!$Q93="N",'3a+c+n'!L93,0))</f>
        <v>0</v>
      </c>
      <c r="M88" s="28">
        <f>IF($C$4="Neattiecināmās izmaksas",IF('3a+c+n'!$Q93="N",'3a+c+n'!M93,0))</f>
        <v>0</v>
      </c>
      <c r="N88" s="28">
        <f>IF($C$4="Neattiecināmās izmaksas",IF('3a+c+n'!$Q93="N",'3a+c+n'!N93,0))</f>
        <v>0</v>
      </c>
      <c r="O88" s="28">
        <f>IF($C$4="Neattiecināmās izmaksas",IF('3a+c+n'!$Q93="N",'3a+c+n'!O93,0))</f>
        <v>0</v>
      </c>
      <c r="P88" s="59">
        <f>IF($C$4="Neattiecināmās izmaksas",IF('3a+c+n'!$Q93="N",'3a+c+n'!P93,0))</f>
        <v>0</v>
      </c>
    </row>
    <row r="89" spans="1:16">
      <c r="A89" s="64">
        <f>IF(P89=0,0,IF(COUNTBLANK(P89)=1,0,COUNTA($P$14:P89)))</f>
        <v>0</v>
      </c>
      <c r="B89" s="28">
        <f>IF($C$4="Neattiecināmās izmaksas",IF('3a+c+n'!$Q94="N",'3a+c+n'!B94,0))</f>
        <v>0</v>
      </c>
      <c r="C89" s="28">
        <f>IF($C$4="Neattiecināmās izmaksas",IF('3a+c+n'!$Q94="N",'3a+c+n'!C94,0))</f>
        <v>0</v>
      </c>
      <c r="D89" s="28">
        <f>IF($C$4="Neattiecināmās izmaksas",IF('3a+c+n'!$Q94="N",'3a+c+n'!D94,0))</f>
        <v>0</v>
      </c>
      <c r="E89" s="59"/>
      <c r="F89" s="81"/>
      <c r="G89" s="28"/>
      <c r="H89" s="28">
        <f>IF($C$4="Neattiecināmās izmaksas",IF('3a+c+n'!$Q94="N",'3a+c+n'!H94,0))</f>
        <v>0</v>
      </c>
      <c r="I89" s="28"/>
      <c r="J89" s="28"/>
      <c r="K89" s="59">
        <f>IF($C$4="Neattiecināmās izmaksas",IF('3a+c+n'!$Q94="N",'3a+c+n'!K94,0))</f>
        <v>0</v>
      </c>
      <c r="L89" s="109">
        <f>IF($C$4="Neattiecināmās izmaksas",IF('3a+c+n'!$Q94="N",'3a+c+n'!L94,0))</f>
        <v>0</v>
      </c>
      <c r="M89" s="28">
        <f>IF($C$4="Neattiecināmās izmaksas",IF('3a+c+n'!$Q94="N",'3a+c+n'!M94,0))</f>
        <v>0</v>
      </c>
      <c r="N89" s="28">
        <f>IF($C$4="Neattiecināmās izmaksas",IF('3a+c+n'!$Q94="N",'3a+c+n'!N94,0))</f>
        <v>0</v>
      </c>
      <c r="O89" s="28">
        <f>IF($C$4="Neattiecināmās izmaksas",IF('3a+c+n'!$Q94="N",'3a+c+n'!O94,0))</f>
        <v>0</v>
      </c>
      <c r="P89" s="59">
        <f>IF($C$4="Neattiecināmās izmaksas",IF('3a+c+n'!$Q94="N",'3a+c+n'!P94,0))</f>
        <v>0</v>
      </c>
    </row>
    <row r="90" spans="1:16">
      <c r="A90" s="64">
        <f>IF(P90=0,0,IF(COUNTBLANK(P90)=1,0,COUNTA($P$14:P90)))</f>
        <v>0</v>
      </c>
      <c r="B90" s="28">
        <f>IF($C$4="Neattiecināmās izmaksas",IF('3a+c+n'!$Q95="N",'3a+c+n'!B95,0))</f>
        <v>0</v>
      </c>
      <c r="C90" s="28">
        <f>IF($C$4="Neattiecināmās izmaksas",IF('3a+c+n'!$Q95="N",'3a+c+n'!C95,0))</f>
        <v>0</v>
      </c>
      <c r="D90" s="28">
        <f>IF($C$4="Neattiecināmās izmaksas",IF('3a+c+n'!$Q95="N",'3a+c+n'!D95,0))</f>
        <v>0</v>
      </c>
      <c r="E90" s="59"/>
      <c r="F90" s="81"/>
      <c r="G90" s="28"/>
      <c r="H90" s="28">
        <f>IF($C$4="Neattiecināmās izmaksas",IF('3a+c+n'!$Q95="N",'3a+c+n'!H95,0))</f>
        <v>0</v>
      </c>
      <c r="I90" s="28"/>
      <c r="J90" s="28"/>
      <c r="K90" s="59">
        <f>IF($C$4="Neattiecināmās izmaksas",IF('3a+c+n'!$Q95="N",'3a+c+n'!K95,0))</f>
        <v>0</v>
      </c>
      <c r="L90" s="109">
        <f>IF($C$4="Neattiecināmās izmaksas",IF('3a+c+n'!$Q95="N",'3a+c+n'!L95,0))</f>
        <v>0</v>
      </c>
      <c r="M90" s="28">
        <f>IF($C$4="Neattiecināmās izmaksas",IF('3a+c+n'!$Q95="N",'3a+c+n'!M95,0))</f>
        <v>0</v>
      </c>
      <c r="N90" s="28">
        <f>IF($C$4="Neattiecināmās izmaksas",IF('3a+c+n'!$Q95="N",'3a+c+n'!N95,0))</f>
        <v>0</v>
      </c>
      <c r="O90" s="28">
        <f>IF($C$4="Neattiecināmās izmaksas",IF('3a+c+n'!$Q95="N",'3a+c+n'!O95,0))</f>
        <v>0</v>
      </c>
      <c r="P90" s="59">
        <f>IF($C$4="Neattiecināmās izmaksas",IF('3a+c+n'!$Q95="N",'3a+c+n'!P95,0))</f>
        <v>0</v>
      </c>
    </row>
    <row r="91" spans="1:16">
      <c r="A91" s="64">
        <f>IF(P91=0,0,IF(COUNTBLANK(P91)=1,0,COUNTA($P$14:P91)))</f>
        <v>0</v>
      </c>
      <c r="B91" s="28">
        <f>IF($C$4="Neattiecināmās izmaksas",IF('3a+c+n'!$Q96="N",'3a+c+n'!B96,0))</f>
        <v>0</v>
      </c>
      <c r="C91" s="28">
        <f>IF($C$4="Neattiecināmās izmaksas",IF('3a+c+n'!$Q96="N",'3a+c+n'!C96,0))</f>
        <v>0</v>
      </c>
      <c r="D91" s="28">
        <f>IF($C$4="Neattiecināmās izmaksas",IF('3a+c+n'!$Q96="N",'3a+c+n'!D96,0))</f>
        <v>0</v>
      </c>
      <c r="E91" s="59"/>
      <c r="F91" s="81"/>
      <c r="G91" s="28"/>
      <c r="H91" s="28">
        <f>IF($C$4="Neattiecināmās izmaksas",IF('3a+c+n'!$Q96="N",'3a+c+n'!H96,0))</f>
        <v>0</v>
      </c>
      <c r="I91" s="28"/>
      <c r="J91" s="28"/>
      <c r="K91" s="59">
        <f>IF($C$4="Neattiecināmās izmaksas",IF('3a+c+n'!$Q96="N",'3a+c+n'!K96,0))</f>
        <v>0</v>
      </c>
      <c r="L91" s="109">
        <f>IF($C$4="Neattiecināmās izmaksas",IF('3a+c+n'!$Q96="N",'3a+c+n'!L96,0))</f>
        <v>0</v>
      </c>
      <c r="M91" s="28">
        <f>IF($C$4="Neattiecināmās izmaksas",IF('3a+c+n'!$Q96="N",'3a+c+n'!M96,0))</f>
        <v>0</v>
      </c>
      <c r="N91" s="28">
        <f>IF($C$4="Neattiecināmās izmaksas",IF('3a+c+n'!$Q96="N",'3a+c+n'!N96,0))</f>
        <v>0</v>
      </c>
      <c r="O91" s="28">
        <f>IF($C$4="Neattiecināmās izmaksas",IF('3a+c+n'!$Q96="N",'3a+c+n'!O96,0))</f>
        <v>0</v>
      </c>
      <c r="P91" s="59">
        <f>IF($C$4="Neattiecināmās izmaksas",IF('3a+c+n'!$Q96="N",'3a+c+n'!P96,0))</f>
        <v>0</v>
      </c>
    </row>
    <row r="92" spans="1:16">
      <c r="A92" s="64">
        <f>IF(P92=0,0,IF(COUNTBLANK(P92)=1,0,COUNTA($P$14:P92)))</f>
        <v>0</v>
      </c>
      <c r="B92" s="28">
        <f>IF($C$4="Neattiecināmās izmaksas",IF('3a+c+n'!$Q97="N",'3a+c+n'!B97,0))</f>
        <v>0</v>
      </c>
      <c r="C92" s="28">
        <f>IF($C$4="Neattiecināmās izmaksas",IF('3a+c+n'!$Q97="N",'3a+c+n'!C97,0))</f>
        <v>0</v>
      </c>
      <c r="D92" s="28">
        <f>IF($C$4="Neattiecināmās izmaksas",IF('3a+c+n'!$Q97="N",'3a+c+n'!D97,0))</f>
        <v>0</v>
      </c>
      <c r="E92" s="59"/>
      <c r="F92" s="81"/>
      <c r="G92" s="28"/>
      <c r="H92" s="28">
        <f>IF($C$4="Neattiecināmās izmaksas",IF('3a+c+n'!$Q97="N",'3a+c+n'!H97,0))</f>
        <v>0</v>
      </c>
      <c r="I92" s="28"/>
      <c r="J92" s="28"/>
      <c r="K92" s="59">
        <f>IF($C$4="Neattiecināmās izmaksas",IF('3a+c+n'!$Q97="N",'3a+c+n'!K97,0))</f>
        <v>0</v>
      </c>
      <c r="L92" s="109">
        <f>IF($C$4="Neattiecināmās izmaksas",IF('3a+c+n'!$Q97="N",'3a+c+n'!L97,0))</f>
        <v>0</v>
      </c>
      <c r="M92" s="28">
        <f>IF($C$4="Neattiecināmās izmaksas",IF('3a+c+n'!$Q97="N",'3a+c+n'!M97,0))</f>
        <v>0</v>
      </c>
      <c r="N92" s="28">
        <f>IF($C$4="Neattiecināmās izmaksas",IF('3a+c+n'!$Q97="N",'3a+c+n'!N97,0))</f>
        <v>0</v>
      </c>
      <c r="O92" s="28">
        <f>IF($C$4="Neattiecināmās izmaksas",IF('3a+c+n'!$Q97="N",'3a+c+n'!O97,0))</f>
        <v>0</v>
      </c>
      <c r="P92" s="59">
        <f>IF($C$4="Neattiecināmās izmaksas",IF('3a+c+n'!$Q97="N",'3a+c+n'!P97,0))</f>
        <v>0</v>
      </c>
    </row>
    <row r="93" spans="1:16">
      <c r="A93" s="64">
        <f>IF(P93=0,0,IF(COUNTBLANK(P93)=1,0,COUNTA($P$14:P93)))</f>
        <v>0</v>
      </c>
      <c r="B93" s="28">
        <f>IF($C$4="Neattiecināmās izmaksas",IF('3a+c+n'!$Q98="N",'3a+c+n'!B98,0))</f>
        <v>0</v>
      </c>
      <c r="C93" s="28">
        <f>IF($C$4="Neattiecināmās izmaksas",IF('3a+c+n'!$Q98="N",'3a+c+n'!C98,0))</f>
        <v>0</v>
      </c>
      <c r="D93" s="28">
        <f>IF($C$4="Neattiecināmās izmaksas",IF('3a+c+n'!$Q98="N",'3a+c+n'!D98,0))</f>
        <v>0</v>
      </c>
      <c r="E93" s="59"/>
      <c r="F93" s="81"/>
      <c r="G93" s="28"/>
      <c r="H93" s="28">
        <f>IF($C$4="Neattiecināmās izmaksas",IF('3a+c+n'!$Q98="N",'3a+c+n'!H98,0))</f>
        <v>0</v>
      </c>
      <c r="I93" s="28"/>
      <c r="J93" s="28"/>
      <c r="K93" s="59">
        <f>IF($C$4="Neattiecināmās izmaksas",IF('3a+c+n'!$Q98="N",'3a+c+n'!K98,0))</f>
        <v>0</v>
      </c>
      <c r="L93" s="109">
        <f>IF($C$4="Neattiecināmās izmaksas",IF('3a+c+n'!$Q98="N",'3a+c+n'!L98,0))</f>
        <v>0</v>
      </c>
      <c r="M93" s="28">
        <f>IF($C$4="Neattiecināmās izmaksas",IF('3a+c+n'!$Q98="N",'3a+c+n'!M98,0))</f>
        <v>0</v>
      </c>
      <c r="N93" s="28">
        <f>IF($C$4="Neattiecināmās izmaksas",IF('3a+c+n'!$Q98="N",'3a+c+n'!N98,0))</f>
        <v>0</v>
      </c>
      <c r="O93" s="28">
        <f>IF($C$4="Neattiecināmās izmaksas",IF('3a+c+n'!$Q98="N",'3a+c+n'!O98,0))</f>
        <v>0</v>
      </c>
      <c r="P93" s="59">
        <f>IF($C$4="Neattiecināmās izmaksas",IF('3a+c+n'!$Q98="N",'3a+c+n'!P98,0))</f>
        <v>0</v>
      </c>
    </row>
    <row r="94" spans="1:16">
      <c r="A94" s="64">
        <f>IF(P94=0,0,IF(COUNTBLANK(P94)=1,0,COUNTA($P$14:P94)))</f>
        <v>0</v>
      </c>
      <c r="B94" s="28">
        <f>IF($C$4="Neattiecināmās izmaksas",IF('3a+c+n'!$Q99="N",'3a+c+n'!B99,0))</f>
        <v>0</v>
      </c>
      <c r="C94" s="28">
        <f>IF($C$4="Neattiecināmās izmaksas",IF('3a+c+n'!$Q99="N",'3a+c+n'!C99,0))</f>
        <v>0</v>
      </c>
      <c r="D94" s="28">
        <f>IF($C$4="Neattiecināmās izmaksas",IF('3a+c+n'!$Q99="N",'3a+c+n'!D99,0))</f>
        <v>0</v>
      </c>
      <c r="E94" s="59"/>
      <c r="F94" s="81"/>
      <c r="G94" s="28"/>
      <c r="H94" s="28">
        <f>IF($C$4="Neattiecināmās izmaksas",IF('3a+c+n'!$Q99="N",'3a+c+n'!H99,0))</f>
        <v>0</v>
      </c>
      <c r="I94" s="28"/>
      <c r="J94" s="28"/>
      <c r="K94" s="59">
        <f>IF($C$4="Neattiecināmās izmaksas",IF('3a+c+n'!$Q99="N",'3a+c+n'!K99,0))</f>
        <v>0</v>
      </c>
      <c r="L94" s="109">
        <f>IF($C$4="Neattiecināmās izmaksas",IF('3a+c+n'!$Q99="N",'3a+c+n'!L99,0))</f>
        <v>0</v>
      </c>
      <c r="M94" s="28">
        <f>IF($C$4="Neattiecināmās izmaksas",IF('3a+c+n'!$Q99="N",'3a+c+n'!M99,0))</f>
        <v>0</v>
      </c>
      <c r="N94" s="28">
        <f>IF($C$4="Neattiecināmās izmaksas",IF('3a+c+n'!$Q99="N",'3a+c+n'!N99,0))</f>
        <v>0</v>
      </c>
      <c r="O94" s="28">
        <f>IF($C$4="Neattiecināmās izmaksas",IF('3a+c+n'!$Q99="N",'3a+c+n'!O99,0))</f>
        <v>0</v>
      </c>
      <c r="P94" s="59">
        <f>IF($C$4="Neattiecināmās izmaksas",IF('3a+c+n'!$Q99="N",'3a+c+n'!P99,0))</f>
        <v>0</v>
      </c>
    </row>
    <row r="95" spans="1:16">
      <c r="A95" s="64">
        <f>IF(P95=0,0,IF(COUNTBLANK(P95)=1,0,COUNTA($P$14:P95)))</f>
        <v>0</v>
      </c>
      <c r="B95" s="28">
        <f>IF($C$4="Neattiecināmās izmaksas",IF('3a+c+n'!$Q100="N",'3a+c+n'!B100,0))</f>
        <v>0</v>
      </c>
      <c r="C95" s="28">
        <f>IF($C$4="Neattiecināmās izmaksas",IF('3a+c+n'!$Q100="N",'3a+c+n'!C100,0))</f>
        <v>0</v>
      </c>
      <c r="D95" s="28">
        <f>IF($C$4="Neattiecināmās izmaksas",IF('3a+c+n'!$Q100="N",'3a+c+n'!D100,0))</f>
        <v>0</v>
      </c>
      <c r="E95" s="59"/>
      <c r="F95" s="81"/>
      <c r="G95" s="28"/>
      <c r="H95" s="28">
        <f>IF($C$4="Neattiecināmās izmaksas",IF('3a+c+n'!$Q100="N",'3a+c+n'!H100,0))</f>
        <v>0</v>
      </c>
      <c r="I95" s="28"/>
      <c r="J95" s="28"/>
      <c r="K95" s="59">
        <f>IF($C$4="Neattiecināmās izmaksas",IF('3a+c+n'!$Q100="N",'3a+c+n'!K100,0))</f>
        <v>0</v>
      </c>
      <c r="L95" s="109">
        <f>IF($C$4="Neattiecināmās izmaksas",IF('3a+c+n'!$Q100="N",'3a+c+n'!L100,0))</f>
        <v>0</v>
      </c>
      <c r="M95" s="28">
        <f>IF($C$4="Neattiecināmās izmaksas",IF('3a+c+n'!$Q100="N",'3a+c+n'!M100,0))</f>
        <v>0</v>
      </c>
      <c r="N95" s="28">
        <f>IF($C$4="Neattiecināmās izmaksas",IF('3a+c+n'!$Q100="N",'3a+c+n'!N100,0))</f>
        <v>0</v>
      </c>
      <c r="O95" s="28">
        <f>IF($C$4="Neattiecināmās izmaksas",IF('3a+c+n'!$Q100="N",'3a+c+n'!O100,0))</f>
        <v>0</v>
      </c>
      <c r="P95" s="59">
        <f>IF($C$4="Neattiecināmās izmaksas",IF('3a+c+n'!$Q100="N",'3a+c+n'!P100,0))</f>
        <v>0</v>
      </c>
    </row>
    <row r="96" spans="1:16">
      <c r="A96" s="64">
        <f>IF(P96=0,0,IF(COUNTBLANK(P96)=1,0,COUNTA($P$14:P96)))</f>
        <v>0</v>
      </c>
      <c r="B96" s="28">
        <f>IF($C$4="Neattiecināmās izmaksas",IF('3a+c+n'!$Q101="N",'3a+c+n'!B101,0))</f>
        <v>0</v>
      </c>
      <c r="C96" s="28">
        <f>IF($C$4="Neattiecināmās izmaksas",IF('3a+c+n'!$Q101="N",'3a+c+n'!C101,0))</f>
        <v>0</v>
      </c>
      <c r="D96" s="28">
        <f>IF($C$4="Neattiecināmās izmaksas",IF('3a+c+n'!$Q101="N",'3a+c+n'!D101,0))</f>
        <v>0</v>
      </c>
      <c r="E96" s="59"/>
      <c r="F96" s="81"/>
      <c r="G96" s="28"/>
      <c r="H96" s="28">
        <f>IF($C$4="Neattiecināmās izmaksas",IF('3a+c+n'!$Q101="N",'3a+c+n'!H101,0))</f>
        <v>0</v>
      </c>
      <c r="I96" s="28"/>
      <c r="J96" s="28"/>
      <c r="K96" s="59">
        <f>IF($C$4="Neattiecināmās izmaksas",IF('3a+c+n'!$Q101="N",'3a+c+n'!K101,0))</f>
        <v>0</v>
      </c>
      <c r="L96" s="109">
        <f>IF($C$4="Neattiecināmās izmaksas",IF('3a+c+n'!$Q101="N",'3a+c+n'!L101,0))</f>
        <v>0</v>
      </c>
      <c r="M96" s="28">
        <f>IF($C$4="Neattiecināmās izmaksas",IF('3a+c+n'!$Q101="N",'3a+c+n'!M101,0))</f>
        <v>0</v>
      </c>
      <c r="N96" s="28">
        <f>IF($C$4="Neattiecināmās izmaksas",IF('3a+c+n'!$Q101="N",'3a+c+n'!N101,0))</f>
        <v>0</v>
      </c>
      <c r="O96" s="28">
        <f>IF($C$4="Neattiecināmās izmaksas",IF('3a+c+n'!$Q101="N",'3a+c+n'!O101,0))</f>
        <v>0</v>
      </c>
      <c r="P96" s="59">
        <f>IF($C$4="Neattiecināmās izmaksas",IF('3a+c+n'!$Q101="N",'3a+c+n'!P101,0))</f>
        <v>0</v>
      </c>
    </row>
    <row r="97" spans="1:16">
      <c r="A97" s="64">
        <f>IF(P97=0,0,IF(COUNTBLANK(P97)=1,0,COUNTA($P$14:P97)))</f>
        <v>0</v>
      </c>
      <c r="B97" s="28">
        <f>IF($C$4="Neattiecināmās izmaksas",IF('3a+c+n'!$Q102="N",'3a+c+n'!B102,0))</f>
        <v>0</v>
      </c>
      <c r="C97" s="28">
        <f>IF($C$4="Neattiecināmās izmaksas",IF('3a+c+n'!$Q102="N",'3a+c+n'!C102,0))</f>
        <v>0</v>
      </c>
      <c r="D97" s="28">
        <f>IF($C$4="Neattiecināmās izmaksas",IF('3a+c+n'!$Q102="N",'3a+c+n'!D102,0))</f>
        <v>0</v>
      </c>
      <c r="E97" s="59"/>
      <c r="F97" s="81"/>
      <c r="G97" s="28"/>
      <c r="H97" s="28">
        <f>IF($C$4="Neattiecināmās izmaksas",IF('3a+c+n'!$Q102="N",'3a+c+n'!H102,0))</f>
        <v>0</v>
      </c>
      <c r="I97" s="28"/>
      <c r="J97" s="28"/>
      <c r="K97" s="59">
        <f>IF($C$4="Neattiecināmās izmaksas",IF('3a+c+n'!$Q102="N",'3a+c+n'!K102,0))</f>
        <v>0</v>
      </c>
      <c r="L97" s="109">
        <f>IF($C$4="Neattiecināmās izmaksas",IF('3a+c+n'!$Q102="N",'3a+c+n'!L102,0))</f>
        <v>0</v>
      </c>
      <c r="M97" s="28">
        <f>IF($C$4="Neattiecināmās izmaksas",IF('3a+c+n'!$Q102="N",'3a+c+n'!M102,0))</f>
        <v>0</v>
      </c>
      <c r="N97" s="28">
        <f>IF($C$4="Neattiecināmās izmaksas",IF('3a+c+n'!$Q102="N",'3a+c+n'!N102,0))</f>
        <v>0</v>
      </c>
      <c r="O97" s="28">
        <f>IF($C$4="Neattiecināmās izmaksas",IF('3a+c+n'!$Q102="N",'3a+c+n'!O102,0))</f>
        <v>0</v>
      </c>
      <c r="P97" s="59">
        <f>IF($C$4="Neattiecināmās izmaksas",IF('3a+c+n'!$Q102="N",'3a+c+n'!P102,0))</f>
        <v>0</v>
      </c>
    </row>
    <row r="98" spans="1:16" ht="12" thickBot="1">
      <c r="A98" s="64">
        <f>IF(P98=0,0,IF(COUNTBLANK(P98)=1,0,COUNTA($P$14:P98)))</f>
        <v>0</v>
      </c>
      <c r="B98" s="28">
        <f>IF($C$4="Neattiecināmās izmaksas",IF('3a+c+n'!$Q103="N",'3a+c+n'!B103,0))</f>
        <v>0</v>
      </c>
      <c r="C98" s="28">
        <f>IF($C$4="Neattiecināmās izmaksas",IF('3a+c+n'!$Q103="N",'3a+c+n'!C103,0))</f>
        <v>0</v>
      </c>
      <c r="D98" s="28">
        <f>IF($C$4="Neattiecināmās izmaksas",IF('3a+c+n'!$Q103="N",'3a+c+n'!D103,0))</f>
        <v>0</v>
      </c>
      <c r="E98" s="59"/>
      <c r="F98" s="81"/>
      <c r="G98" s="28"/>
      <c r="H98" s="28">
        <f>IF($C$4="Neattiecināmās izmaksas",IF('3a+c+n'!$Q103="N",'3a+c+n'!H103,0))</f>
        <v>0</v>
      </c>
      <c r="I98" s="28"/>
      <c r="J98" s="28"/>
      <c r="K98" s="59">
        <f>IF($C$4="Neattiecināmās izmaksas",IF('3a+c+n'!$Q103="N",'3a+c+n'!K103,0))</f>
        <v>0</v>
      </c>
      <c r="L98" s="109">
        <f>IF($C$4="Neattiecināmās izmaksas",IF('3a+c+n'!$Q103="N",'3a+c+n'!L103,0))</f>
        <v>0</v>
      </c>
      <c r="M98" s="28">
        <f>IF($C$4="Neattiecināmās izmaksas",IF('3a+c+n'!$Q103="N",'3a+c+n'!M103,0))</f>
        <v>0</v>
      </c>
      <c r="N98" s="28">
        <f>IF($C$4="Neattiecināmās izmaksas",IF('3a+c+n'!$Q103="N",'3a+c+n'!N103,0))</f>
        <v>0</v>
      </c>
      <c r="O98" s="28">
        <f>IF($C$4="Neattiecināmās izmaksas",IF('3a+c+n'!$Q103="N",'3a+c+n'!O103,0))</f>
        <v>0</v>
      </c>
      <c r="P98" s="59">
        <f>IF($C$4="Neattiecināmās izmaksas",IF('3a+c+n'!$Q103="N",'3a+c+n'!P103,0))</f>
        <v>0</v>
      </c>
    </row>
    <row r="99" spans="1:16" ht="12" customHeight="1" thickBot="1">
      <c r="A99" s="293" t="s">
        <v>63</v>
      </c>
      <c r="B99" s="294"/>
      <c r="C99" s="294"/>
      <c r="D99" s="294"/>
      <c r="E99" s="294"/>
      <c r="F99" s="294"/>
      <c r="G99" s="294"/>
      <c r="H99" s="294"/>
      <c r="I99" s="294"/>
      <c r="J99" s="294"/>
      <c r="K99" s="295"/>
      <c r="L99" s="110">
        <f>SUM(L14:L98)</f>
        <v>0</v>
      </c>
      <c r="M99" s="111">
        <f>SUM(M14:M98)</f>
        <v>0</v>
      </c>
      <c r="N99" s="111">
        <f>SUM(N14:N98)</f>
        <v>0</v>
      </c>
      <c r="O99" s="111">
        <f>SUM(O14:O98)</f>
        <v>0</v>
      </c>
      <c r="P99" s="112">
        <f>SUM(P14:P98)</f>
        <v>0</v>
      </c>
    </row>
    <row r="100" spans="1:16">
      <c r="A100" s="20"/>
      <c r="B100" s="20"/>
      <c r="C100" s="20"/>
      <c r="D100" s="20"/>
      <c r="E100" s="20"/>
      <c r="F100" s="20"/>
      <c r="G100" s="20"/>
      <c r="H100" s="20"/>
      <c r="I100" s="20"/>
      <c r="J100" s="20"/>
      <c r="K100" s="20"/>
      <c r="L100" s="20"/>
      <c r="M100" s="20"/>
      <c r="N100" s="20"/>
      <c r="O100" s="20"/>
      <c r="P100" s="20"/>
    </row>
    <row r="101" spans="1:16">
      <c r="A101" s="20"/>
      <c r="B101" s="20"/>
      <c r="C101" s="20"/>
      <c r="D101" s="20"/>
      <c r="E101" s="20"/>
      <c r="F101" s="20"/>
      <c r="G101" s="20"/>
      <c r="H101" s="20"/>
      <c r="I101" s="20"/>
      <c r="J101" s="20"/>
      <c r="K101" s="20"/>
      <c r="L101" s="20"/>
      <c r="M101" s="20"/>
      <c r="N101" s="20"/>
      <c r="O101" s="20"/>
      <c r="P101" s="20"/>
    </row>
    <row r="102" spans="1:16">
      <c r="A102" s="1" t="s">
        <v>14</v>
      </c>
      <c r="B102" s="20"/>
      <c r="C102" s="296">
        <f>'Kops n'!C35:H35</f>
        <v>0</v>
      </c>
      <c r="D102" s="296"/>
      <c r="E102" s="296"/>
      <c r="F102" s="296"/>
      <c r="G102" s="296"/>
      <c r="H102" s="296"/>
      <c r="I102" s="20"/>
      <c r="J102" s="20"/>
      <c r="K102" s="20"/>
      <c r="L102" s="20"/>
      <c r="M102" s="20"/>
      <c r="N102" s="20"/>
      <c r="O102" s="20"/>
      <c r="P102" s="20"/>
    </row>
    <row r="103" spans="1:16">
      <c r="A103" s="20"/>
      <c r="B103" s="20"/>
      <c r="C103" s="222" t="s">
        <v>15</v>
      </c>
      <c r="D103" s="222"/>
      <c r="E103" s="222"/>
      <c r="F103" s="222"/>
      <c r="G103" s="222"/>
      <c r="H103" s="222"/>
      <c r="I103" s="20"/>
      <c r="J103" s="20"/>
      <c r="K103" s="20"/>
      <c r="L103" s="20"/>
      <c r="M103" s="20"/>
      <c r="N103" s="20"/>
      <c r="O103" s="20"/>
      <c r="P103" s="20"/>
    </row>
    <row r="104" spans="1:16">
      <c r="A104" s="20"/>
      <c r="B104" s="20"/>
      <c r="C104" s="20"/>
      <c r="D104" s="20"/>
      <c r="E104" s="20"/>
      <c r="F104" s="20"/>
      <c r="G104" s="20"/>
      <c r="H104" s="20"/>
      <c r="I104" s="20"/>
      <c r="J104" s="20"/>
      <c r="K104" s="20"/>
      <c r="L104" s="20"/>
      <c r="M104" s="20"/>
      <c r="N104" s="20"/>
      <c r="O104" s="20"/>
      <c r="P104" s="20"/>
    </row>
    <row r="105" spans="1:16">
      <c r="A105" s="240" t="str">
        <f>'Kops n'!A38:D38</f>
        <v>Tāme sastādīta 2023. gada __. _____</v>
      </c>
      <c r="B105" s="241"/>
      <c r="C105" s="241"/>
      <c r="D105" s="241"/>
      <c r="E105" s="20"/>
      <c r="F105" s="20"/>
      <c r="G105" s="20"/>
      <c r="H105" s="20"/>
      <c r="I105" s="20"/>
      <c r="J105" s="20"/>
      <c r="K105" s="20"/>
      <c r="L105" s="20"/>
      <c r="M105" s="20"/>
      <c r="N105" s="20"/>
      <c r="O105" s="20"/>
      <c r="P105" s="20"/>
    </row>
    <row r="106" spans="1:16">
      <c r="A106" s="20"/>
      <c r="B106" s="20"/>
      <c r="C106" s="20"/>
      <c r="D106" s="20"/>
      <c r="E106" s="20"/>
      <c r="F106" s="20"/>
      <c r="G106" s="20"/>
      <c r="H106" s="20"/>
      <c r="I106" s="20"/>
      <c r="J106" s="20"/>
      <c r="K106" s="20"/>
      <c r="L106" s="20"/>
      <c r="M106" s="20"/>
      <c r="N106" s="20"/>
      <c r="O106" s="20"/>
      <c r="P106" s="20"/>
    </row>
    <row r="107" spans="1:16">
      <c r="A107" s="1" t="s">
        <v>41</v>
      </c>
      <c r="B107" s="20"/>
      <c r="C107" s="296">
        <f>'Kops n'!C40:H40</f>
        <v>0</v>
      </c>
      <c r="D107" s="296"/>
      <c r="E107" s="296"/>
      <c r="F107" s="296"/>
      <c r="G107" s="296"/>
      <c r="H107" s="296"/>
      <c r="I107" s="20"/>
      <c r="J107" s="20"/>
      <c r="K107" s="20"/>
      <c r="L107" s="20"/>
      <c r="M107" s="20"/>
      <c r="N107" s="20"/>
      <c r="O107" s="20"/>
      <c r="P107" s="20"/>
    </row>
    <row r="108" spans="1:16">
      <c r="A108" s="20"/>
      <c r="B108" s="20"/>
      <c r="C108" s="222" t="s">
        <v>15</v>
      </c>
      <c r="D108" s="222"/>
      <c r="E108" s="222"/>
      <c r="F108" s="222"/>
      <c r="G108" s="222"/>
      <c r="H108" s="222"/>
      <c r="I108" s="20"/>
      <c r="J108" s="20"/>
      <c r="K108" s="20"/>
      <c r="L108" s="20"/>
      <c r="M108" s="20"/>
      <c r="N108" s="20"/>
      <c r="O108" s="20"/>
      <c r="P108" s="20"/>
    </row>
    <row r="109" spans="1:16">
      <c r="A109" s="20"/>
      <c r="B109" s="20"/>
      <c r="C109" s="20"/>
      <c r="D109" s="20"/>
      <c r="E109" s="20"/>
      <c r="F109" s="20"/>
      <c r="G109" s="20"/>
      <c r="H109" s="20"/>
      <c r="I109" s="20"/>
      <c r="J109" s="20"/>
      <c r="K109" s="20"/>
      <c r="L109" s="20"/>
      <c r="M109" s="20"/>
      <c r="N109" s="20"/>
      <c r="O109" s="20"/>
      <c r="P109" s="20"/>
    </row>
    <row r="110" spans="1:16">
      <c r="A110" s="103" t="s">
        <v>16</v>
      </c>
      <c r="B110" s="52"/>
      <c r="C110" s="115">
        <f>'Kops n'!C43</f>
        <v>0</v>
      </c>
      <c r="D110" s="52"/>
      <c r="E110" s="20"/>
      <c r="F110" s="20"/>
      <c r="G110" s="20"/>
      <c r="H110" s="20"/>
      <c r="I110" s="20"/>
      <c r="J110" s="20"/>
      <c r="K110" s="20"/>
      <c r="L110" s="20"/>
      <c r="M110" s="20"/>
      <c r="N110" s="20"/>
      <c r="O110" s="20"/>
      <c r="P110" s="20"/>
    </row>
    <row r="111" spans="1:16">
      <c r="A111" s="20"/>
      <c r="B111" s="20"/>
      <c r="C111" s="20"/>
      <c r="D111" s="20"/>
      <c r="E111" s="20"/>
      <c r="F111" s="20"/>
      <c r="G111" s="20"/>
      <c r="H111" s="20"/>
      <c r="I111" s="20"/>
      <c r="J111" s="20"/>
      <c r="K111" s="20"/>
      <c r="L111" s="20"/>
      <c r="M111" s="20"/>
      <c r="N111" s="20"/>
      <c r="O111" s="20"/>
      <c r="P111" s="20"/>
    </row>
  </sheetData>
  <mergeCells count="23">
    <mergeCell ref="C2:I2"/>
    <mergeCell ref="C3:I3"/>
    <mergeCell ref="C4:I4"/>
    <mergeCell ref="D5:L5"/>
    <mergeCell ref="D6:L6"/>
    <mergeCell ref="D8:L8"/>
    <mergeCell ref="A9:F9"/>
    <mergeCell ref="J9:M9"/>
    <mergeCell ref="N9:O9"/>
    <mergeCell ref="D7:L7"/>
    <mergeCell ref="C108:H108"/>
    <mergeCell ref="L12:P12"/>
    <mergeCell ref="A99:K99"/>
    <mergeCell ref="C102:H102"/>
    <mergeCell ref="C103:H103"/>
    <mergeCell ref="A105:D105"/>
    <mergeCell ref="C107:H107"/>
    <mergeCell ref="A12:A13"/>
    <mergeCell ref="B12:B13"/>
    <mergeCell ref="C12:C13"/>
    <mergeCell ref="D12:D13"/>
    <mergeCell ref="E12:E13"/>
    <mergeCell ref="F12:K12"/>
  </mergeCells>
  <conditionalFormatting sqref="A99:K99">
    <cfRule type="containsText" dxfId="230" priority="3" operator="containsText" text="Tiešās izmaksas kopā, t. sk. darba devēja sociālais nodoklis __.__% ">
      <formula>NOT(ISERROR(SEARCH("Tiešās izmaksas kopā, t. sk. darba devēja sociālais nodoklis __.__% ",A99)))</formula>
    </cfRule>
  </conditionalFormatting>
  <conditionalFormatting sqref="C2:I2 D5:L8 N9:O9 A14:P98 L99:P99 C102:H102 C107:H107 C110">
    <cfRule type="cellIs" dxfId="229" priority="2" operator="equal">
      <formula>0</formula>
    </cfRule>
  </conditionalFormatting>
  <pageMargins left="0.7" right="0.7" top="0.75" bottom="0.75" header="0.3" footer="0.3"/>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16">
    <tabColor rgb="FF92D050"/>
  </sheetPr>
  <dimension ref="A1:Q44"/>
  <sheetViews>
    <sheetView topLeftCell="A14" zoomScale="85" zoomScaleNormal="85" workbookViewId="0">
      <selection activeCell="I15" sqref="I15:J31"/>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4</v>
      </c>
      <c r="E1" s="26"/>
      <c r="F1" s="26"/>
      <c r="G1" s="26"/>
      <c r="H1" s="26"/>
      <c r="I1" s="26"/>
      <c r="J1" s="26"/>
      <c r="N1" s="30"/>
      <c r="O1" s="31"/>
      <c r="P1" s="32"/>
    </row>
    <row r="2" spans="1:17">
      <c r="A2" s="33"/>
      <c r="B2" s="33"/>
      <c r="C2" s="308" t="s">
        <v>223</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P32</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31" t="s">
        <v>131</v>
      </c>
      <c r="D14" s="27"/>
      <c r="E14" s="57"/>
      <c r="F14" s="89"/>
      <c r="G14" s="90"/>
      <c r="H14" s="90">
        <f>F14*G14</f>
        <v>0</v>
      </c>
      <c r="I14" s="90"/>
      <c r="J14" s="90"/>
      <c r="K14" s="91">
        <f>SUM(H14:J14)</f>
        <v>0</v>
      </c>
      <c r="L14" s="89">
        <f>E14*F14</f>
        <v>0</v>
      </c>
      <c r="M14" s="90">
        <f>H14*E14</f>
        <v>0</v>
      </c>
      <c r="N14" s="90">
        <f>I14*E14</f>
        <v>0</v>
      </c>
      <c r="O14" s="90">
        <f>J14*E14</f>
        <v>0</v>
      </c>
      <c r="P14" s="106">
        <f>SUM(M14:O14)</f>
        <v>0</v>
      </c>
      <c r="Q14" s="70"/>
    </row>
    <row r="15" spans="1:17" ht="33.75">
      <c r="A15" s="40">
        <v>1</v>
      </c>
      <c r="B15" s="28" t="s">
        <v>86</v>
      </c>
      <c r="C15" s="140" t="s">
        <v>129</v>
      </c>
      <c r="D15" s="141" t="s">
        <v>76</v>
      </c>
      <c r="E15" s="190">
        <v>2183.5</v>
      </c>
      <c r="F15" s="216"/>
      <c r="G15" s="143"/>
      <c r="H15" s="49">
        <f>F15*G15</f>
        <v>0</v>
      </c>
      <c r="I15" s="217"/>
      <c r="J15" s="218"/>
      <c r="K15" s="50">
        <f t="shared" ref="K15:K31" si="0">SUM(H15:J15)</f>
        <v>0</v>
      </c>
      <c r="L15" s="51">
        <f t="shared" ref="L15:L31" si="1">E15*F15</f>
        <v>0</v>
      </c>
      <c r="M15" s="49">
        <f t="shared" ref="M15:M31" si="2">H15*E15</f>
        <v>0</v>
      </c>
      <c r="N15" s="49">
        <f t="shared" ref="N15:N31" si="3">I15*E15</f>
        <v>0</v>
      </c>
      <c r="O15" s="49">
        <f t="shared" ref="O15:O31" si="4">J15*E15</f>
        <v>0</v>
      </c>
      <c r="P15" s="107">
        <f t="shared" ref="P15:P31" si="5">SUM(M15:O15)</f>
        <v>0</v>
      </c>
      <c r="Q15" s="77" t="s">
        <v>47</v>
      </c>
    </row>
    <row r="16" spans="1:17" ht="45">
      <c r="A16" s="40">
        <v>2</v>
      </c>
      <c r="B16" s="28" t="s">
        <v>86</v>
      </c>
      <c r="C16" s="140" t="s">
        <v>239</v>
      </c>
      <c r="D16" s="141" t="s">
        <v>130</v>
      </c>
      <c r="E16" s="142">
        <v>15</v>
      </c>
      <c r="F16" s="144"/>
      <c r="G16" s="143"/>
      <c r="H16" s="49">
        <f t="shared" ref="H16:H31" si="6">F16*G16</f>
        <v>0</v>
      </c>
      <c r="I16" s="143"/>
      <c r="J16" s="143"/>
      <c r="K16" s="50">
        <f t="shared" si="0"/>
        <v>0</v>
      </c>
      <c r="L16" s="51">
        <f t="shared" si="1"/>
        <v>0</v>
      </c>
      <c r="M16" s="49">
        <f t="shared" si="2"/>
        <v>0</v>
      </c>
      <c r="N16" s="49">
        <f t="shared" si="3"/>
        <v>0</v>
      </c>
      <c r="O16" s="49">
        <f t="shared" si="4"/>
        <v>0</v>
      </c>
      <c r="P16" s="107">
        <f t="shared" si="5"/>
        <v>0</v>
      </c>
      <c r="Q16" s="77" t="s">
        <v>47</v>
      </c>
    </row>
    <row r="17" spans="1:17" ht="45">
      <c r="A17" s="40">
        <v>3</v>
      </c>
      <c r="B17" s="28" t="s">
        <v>86</v>
      </c>
      <c r="C17" s="140" t="s">
        <v>333</v>
      </c>
      <c r="D17" s="141" t="s">
        <v>130</v>
      </c>
      <c r="E17" s="142">
        <v>36</v>
      </c>
      <c r="F17" s="144"/>
      <c r="G17" s="143"/>
      <c r="H17" s="49">
        <f t="shared" si="6"/>
        <v>0</v>
      </c>
      <c r="I17" s="143"/>
      <c r="J17" s="143"/>
      <c r="K17" s="50">
        <f t="shared" si="0"/>
        <v>0</v>
      </c>
      <c r="L17" s="51">
        <f t="shared" si="1"/>
        <v>0</v>
      </c>
      <c r="M17" s="49">
        <f t="shared" si="2"/>
        <v>0</v>
      </c>
      <c r="N17" s="49">
        <f t="shared" si="3"/>
        <v>0</v>
      </c>
      <c r="O17" s="49">
        <f t="shared" si="4"/>
        <v>0</v>
      </c>
      <c r="P17" s="107">
        <f t="shared" si="5"/>
        <v>0</v>
      </c>
      <c r="Q17" s="77" t="s">
        <v>47</v>
      </c>
    </row>
    <row r="18" spans="1:17" ht="45">
      <c r="A18" s="40">
        <v>4</v>
      </c>
      <c r="B18" s="28" t="s">
        <v>86</v>
      </c>
      <c r="C18" s="140" t="s">
        <v>240</v>
      </c>
      <c r="D18" s="23" t="s">
        <v>130</v>
      </c>
      <c r="E18" s="142">
        <v>11</v>
      </c>
      <c r="F18" s="144"/>
      <c r="G18" s="143"/>
      <c r="H18" s="49">
        <f t="shared" si="6"/>
        <v>0</v>
      </c>
      <c r="I18" s="143"/>
      <c r="J18" s="143"/>
      <c r="K18" s="50">
        <f t="shared" si="0"/>
        <v>0</v>
      </c>
      <c r="L18" s="51">
        <f t="shared" si="1"/>
        <v>0</v>
      </c>
      <c r="M18" s="49">
        <f t="shared" si="2"/>
        <v>0</v>
      </c>
      <c r="N18" s="49">
        <f t="shared" si="3"/>
        <v>0</v>
      </c>
      <c r="O18" s="49">
        <f t="shared" si="4"/>
        <v>0</v>
      </c>
      <c r="P18" s="107">
        <f t="shared" si="5"/>
        <v>0</v>
      </c>
      <c r="Q18" s="77" t="s">
        <v>47</v>
      </c>
    </row>
    <row r="19" spans="1:17" ht="56.25">
      <c r="A19" s="40">
        <v>5</v>
      </c>
      <c r="B19" s="28" t="s">
        <v>86</v>
      </c>
      <c r="C19" s="140" t="s">
        <v>241</v>
      </c>
      <c r="D19" s="141" t="s">
        <v>130</v>
      </c>
      <c r="E19" s="142">
        <v>13</v>
      </c>
      <c r="F19" s="144"/>
      <c r="G19" s="143"/>
      <c r="H19" s="49">
        <f t="shared" ref="H19" si="7">F19*G19</f>
        <v>0</v>
      </c>
      <c r="I19" s="143"/>
      <c r="J19" s="143"/>
      <c r="K19" s="50">
        <f t="shared" ref="K19" si="8">SUM(H19:J19)</f>
        <v>0</v>
      </c>
      <c r="L19" s="51">
        <f t="shared" ref="L19" si="9">E19*F19</f>
        <v>0</v>
      </c>
      <c r="M19" s="49">
        <f t="shared" ref="M19" si="10">H19*E19</f>
        <v>0</v>
      </c>
      <c r="N19" s="49">
        <f t="shared" ref="N19" si="11">I19*E19</f>
        <v>0</v>
      </c>
      <c r="O19" s="49">
        <f t="shared" ref="O19" si="12">J19*E19</f>
        <v>0</v>
      </c>
      <c r="P19" s="107">
        <f t="shared" ref="P19" si="13">SUM(M19:O19)</f>
        <v>0</v>
      </c>
      <c r="Q19" s="77" t="s">
        <v>47</v>
      </c>
    </row>
    <row r="20" spans="1:17" ht="22.5">
      <c r="A20" s="40">
        <v>6</v>
      </c>
      <c r="B20" s="28" t="s">
        <v>86</v>
      </c>
      <c r="C20" s="197" t="s">
        <v>242</v>
      </c>
      <c r="D20" s="141" t="s">
        <v>130</v>
      </c>
      <c r="E20" s="142">
        <v>306</v>
      </c>
      <c r="F20" s="144"/>
      <c r="G20" s="143"/>
      <c r="H20" s="49">
        <f t="shared" si="6"/>
        <v>0</v>
      </c>
      <c r="I20" s="143"/>
      <c r="J20" s="143"/>
      <c r="K20" s="50">
        <f t="shared" si="0"/>
        <v>0</v>
      </c>
      <c r="L20" s="51">
        <f t="shared" si="1"/>
        <v>0</v>
      </c>
      <c r="M20" s="49">
        <f t="shared" si="2"/>
        <v>0</v>
      </c>
      <c r="N20" s="49">
        <f t="shared" si="3"/>
        <v>0</v>
      </c>
      <c r="O20" s="49">
        <f t="shared" si="4"/>
        <v>0</v>
      </c>
      <c r="P20" s="107">
        <f t="shared" si="5"/>
        <v>0</v>
      </c>
      <c r="Q20" s="77" t="s">
        <v>47</v>
      </c>
    </row>
    <row r="21" spans="1:17">
      <c r="A21" s="40">
        <v>7</v>
      </c>
      <c r="B21" s="92"/>
      <c r="C21" s="145" t="s">
        <v>133</v>
      </c>
      <c r="D21" s="28"/>
      <c r="E21" s="59"/>
      <c r="F21" s="51"/>
      <c r="G21" s="49"/>
      <c r="H21" s="49">
        <f t="shared" si="6"/>
        <v>0</v>
      </c>
      <c r="I21" s="49"/>
      <c r="J21" s="49"/>
      <c r="K21" s="50">
        <f t="shared" si="0"/>
        <v>0</v>
      </c>
      <c r="L21" s="51">
        <f t="shared" si="1"/>
        <v>0</v>
      </c>
      <c r="M21" s="49">
        <f t="shared" si="2"/>
        <v>0</v>
      </c>
      <c r="N21" s="49">
        <f t="shared" si="3"/>
        <v>0</v>
      </c>
      <c r="O21" s="49">
        <f t="shared" si="4"/>
        <v>0</v>
      </c>
      <c r="P21" s="107">
        <f t="shared" si="5"/>
        <v>0</v>
      </c>
      <c r="Q21" s="77"/>
    </row>
    <row r="22" spans="1:17" ht="45">
      <c r="A22" s="40">
        <v>8</v>
      </c>
      <c r="B22" s="28" t="s">
        <v>86</v>
      </c>
      <c r="C22" s="140" t="s">
        <v>243</v>
      </c>
      <c r="D22" s="141" t="s">
        <v>130</v>
      </c>
      <c r="E22" s="146">
        <v>6</v>
      </c>
      <c r="F22" s="144"/>
      <c r="G22" s="143"/>
      <c r="H22" s="49">
        <f t="shared" si="6"/>
        <v>0</v>
      </c>
      <c r="I22" s="143"/>
      <c r="J22" s="143"/>
      <c r="K22" s="50">
        <f t="shared" si="0"/>
        <v>0</v>
      </c>
      <c r="L22" s="51">
        <f t="shared" si="1"/>
        <v>0</v>
      </c>
      <c r="M22" s="49">
        <f t="shared" si="2"/>
        <v>0</v>
      </c>
      <c r="N22" s="49">
        <f t="shared" si="3"/>
        <v>0</v>
      </c>
      <c r="O22" s="49">
        <f t="shared" si="4"/>
        <v>0</v>
      </c>
      <c r="P22" s="107">
        <f t="shared" si="5"/>
        <v>0</v>
      </c>
      <c r="Q22" s="77" t="s">
        <v>47</v>
      </c>
    </row>
    <row r="23" spans="1:17">
      <c r="A23" s="40">
        <v>9</v>
      </c>
      <c r="B23" s="92"/>
      <c r="C23" s="145" t="s">
        <v>134</v>
      </c>
      <c r="D23" s="28"/>
      <c r="E23" s="59"/>
      <c r="F23" s="51"/>
      <c r="G23" s="49"/>
      <c r="H23" s="49">
        <f t="shared" si="6"/>
        <v>0</v>
      </c>
      <c r="I23" s="49"/>
      <c r="J23" s="49"/>
      <c r="K23" s="50">
        <f t="shared" si="0"/>
        <v>0</v>
      </c>
      <c r="L23" s="51">
        <f t="shared" si="1"/>
        <v>0</v>
      </c>
      <c r="M23" s="49">
        <f t="shared" si="2"/>
        <v>0</v>
      </c>
      <c r="N23" s="49">
        <f t="shared" si="3"/>
        <v>0</v>
      </c>
      <c r="O23" s="49">
        <f t="shared" si="4"/>
        <v>0</v>
      </c>
      <c r="P23" s="107">
        <f t="shared" si="5"/>
        <v>0</v>
      </c>
      <c r="Q23" s="77"/>
    </row>
    <row r="24" spans="1:17" ht="22.5">
      <c r="A24" s="40">
        <v>10</v>
      </c>
      <c r="B24" s="28" t="s">
        <v>86</v>
      </c>
      <c r="C24" s="197" t="s">
        <v>135</v>
      </c>
      <c r="D24" s="147" t="s">
        <v>76</v>
      </c>
      <c r="E24" s="148">
        <v>478.50000000000006</v>
      </c>
      <c r="F24" s="144"/>
      <c r="G24" s="143"/>
      <c r="H24" s="49">
        <f t="shared" si="6"/>
        <v>0</v>
      </c>
      <c r="I24" s="143"/>
      <c r="J24" s="143"/>
      <c r="K24" s="50">
        <f t="shared" si="0"/>
        <v>0</v>
      </c>
      <c r="L24" s="51">
        <f t="shared" si="1"/>
        <v>0</v>
      </c>
      <c r="M24" s="49">
        <f t="shared" si="2"/>
        <v>0</v>
      </c>
      <c r="N24" s="49">
        <f t="shared" si="3"/>
        <v>0</v>
      </c>
      <c r="O24" s="49">
        <f t="shared" si="4"/>
        <v>0</v>
      </c>
      <c r="P24" s="107">
        <f t="shared" si="5"/>
        <v>0</v>
      </c>
      <c r="Q24" s="77" t="s">
        <v>47</v>
      </c>
    </row>
    <row r="25" spans="1:17" ht="45">
      <c r="A25" s="40">
        <v>11</v>
      </c>
      <c r="B25" s="28" t="s">
        <v>86</v>
      </c>
      <c r="C25" s="197" t="s">
        <v>244</v>
      </c>
      <c r="D25" s="147" t="s">
        <v>77</v>
      </c>
      <c r="E25" s="148">
        <v>36</v>
      </c>
      <c r="F25" s="144"/>
      <c r="G25" s="143"/>
      <c r="H25" s="49">
        <f t="shared" si="6"/>
        <v>0</v>
      </c>
      <c r="I25" s="143"/>
      <c r="J25" s="143"/>
      <c r="K25" s="50">
        <f t="shared" si="0"/>
        <v>0</v>
      </c>
      <c r="L25" s="51">
        <f t="shared" si="1"/>
        <v>0</v>
      </c>
      <c r="M25" s="49">
        <f t="shared" si="2"/>
        <v>0</v>
      </c>
      <c r="N25" s="49">
        <f t="shared" si="3"/>
        <v>0</v>
      </c>
      <c r="O25" s="49">
        <f t="shared" si="4"/>
        <v>0</v>
      </c>
      <c r="P25" s="107">
        <f t="shared" si="5"/>
        <v>0</v>
      </c>
      <c r="Q25" s="77" t="s">
        <v>47</v>
      </c>
    </row>
    <row r="26" spans="1:17" ht="45">
      <c r="A26" s="40">
        <v>12</v>
      </c>
      <c r="B26" s="28" t="s">
        <v>86</v>
      </c>
      <c r="C26" s="198" t="s">
        <v>136</v>
      </c>
      <c r="D26" s="147" t="s">
        <v>77</v>
      </c>
      <c r="E26" s="148">
        <v>39</v>
      </c>
      <c r="F26" s="144"/>
      <c r="G26" s="143"/>
      <c r="H26" s="49">
        <f t="shared" si="6"/>
        <v>0</v>
      </c>
      <c r="I26" s="143"/>
      <c r="J26" s="143"/>
      <c r="K26" s="50">
        <f t="shared" si="0"/>
        <v>0</v>
      </c>
      <c r="L26" s="51">
        <f t="shared" ref="L26:L27" si="14">E26*F26</f>
        <v>0</v>
      </c>
      <c r="M26" s="49">
        <f t="shared" ref="M26:M27" si="15">H26*E26</f>
        <v>0</v>
      </c>
      <c r="N26" s="49">
        <f t="shared" ref="N26:N27" si="16">I26*E26</f>
        <v>0</v>
      </c>
      <c r="O26" s="49">
        <f t="shared" ref="O26:O27" si="17">J26*E26</f>
        <v>0</v>
      </c>
      <c r="P26" s="107">
        <f t="shared" ref="P26:P27" si="18">SUM(M26:O26)</f>
        <v>0</v>
      </c>
      <c r="Q26" s="77" t="s">
        <v>47</v>
      </c>
    </row>
    <row r="27" spans="1:17">
      <c r="A27" s="40">
        <v>13</v>
      </c>
      <c r="B27" s="92"/>
      <c r="C27" s="145" t="s">
        <v>137</v>
      </c>
      <c r="D27" s="28"/>
      <c r="E27" s="59"/>
      <c r="F27" s="51"/>
      <c r="G27" s="49"/>
      <c r="H27" s="49">
        <f t="shared" si="6"/>
        <v>0</v>
      </c>
      <c r="I27" s="49"/>
      <c r="J27" s="49"/>
      <c r="K27" s="50">
        <f t="shared" si="0"/>
        <v>0</v>
      </c>
      <c r="L27" s="51">
        <f t="shared" si="14"/>
        <v>0</v>
      </c>
      <c r="M27" s="49">
        <f t="shared" si="15"/>
        <v>0</v>
      </c>
      <c r="N27" s="49">
        <f t="shared" si="16"/>
        <v>0</v>
      </c>
      <c r="O27" s="49">
        <f t="shared" si="17"/>
        <v>0</v>
      </c>
      <c r="P27" s="107">
        <f t="shared" si="18"/>
        <v>0</v>
      </c>
      <c r="Q27" s="77"/>
    </row>
    <row r="28" spans="1:17" ht="22.5">
      <c r="A28" s="40">
        <v>14</v>
      </c>
      <c r="B28" s="28" t="s">
        <v>86</v>
      </c>
      <c r="C28" s="198" t="s">
        <v>334</v>
      </c>
      <c r="D28" s="147" t="s">
        <v>130</v>
      </c>
      <c r="E28" s="148">
        <v>5</v>
      </c>
      <c r="F28" s="144"/>
      <c r="G28" s="143"/>
      <c r="H28" s="49">
        <f t="shared" si="6"/>
        <v>0</v>
      </c>
      <c r="I28" s="143"/>
      <c r="J28" s="143"/>
      <c r="K28" s="50">
        <f t="shared" si="0"/>
        <v>0</v>
      </c>
      <c r="L28" s="51">
        <f t="shared" si="1"/>
        <v>0</v>
      </c>
      <c r="M28" s="49">
        <f t="shared" si="2"/>
        <v>0</v>
      </c>
      <c r="N28" s="49">
        <f t="shared" si="3"/>
        <v>0</v>
      </c>
      <c r="O28" s="49">
        <f t="shared" si="4"/>
        <v>0</v>
      </c>
      <c r="P28" s="107">
        <f t="shared" si="5"/>
        <v>0</v>
      </c>
      <c r="Q28" s="77" t="s">
        <v>47</v>
      </c>
    </row>
    <row r="29" spans="1:17" ht="33.75">
      <c r="A29" s="40">
        <v>15</v>
      </c>
      <c r="B29" s="28" t="s">
        <v>86</v>
      </c>
      <c r="C29" s="198" t="s">
        <v>245</v>
      </c>
      <c r="D29" s="147" t="s">
        <v>130</v>
      </c>
      <c r="E29" s="148">
        <v>60</v>
      </c>
      <c r="F29" s="144"/>
      <c r="G29" s="143"/>
      <c r="H29" s="49">
        <f t="shared" si="6"/>
        <v>0</v>
      </c>
      <c r="I29" s="143"/>
      <c r="J29" s="143"/>
      <c r="K29" s="50">
        <f t="shared" si="0"/>
        <v>0</v>
      </c>
      <c r="L29" s="51">
        <f t="shared" si="1"/>
        <v>0</v>
      </c>
      <c r="M29" s="49">
        <f t="shared" si="2"/>
        <v>0</v>
      </c>
      <c r="N29" s="49">
        <f t="shared" si="3"/>
        <v>0</v>
      </c>
      <c r="O29" s="49">
        <f t="shared" si="4"/>
        <v>0</v>
      </c>
      <c r="P29" s="107">
        <f t="shared" si="5"/>
        <v>0</v>
      </c>
      <c r="Q29" s="77" t="s">
        <v>47</v>
      </c>
    </row>
    <row r="30" spans="1:17" ht="33.75">
      <c r="A30" s="40">
        <v>16</v>
      </c>
      <c r="B30" s="28" t="s">
        <v>86</v>
      </c>
      <c r="C30" s="198" t="s">
        <v>246</v>
      </c>
      <c r="D30" s="147" t="s">
        <v>130</v>
      </c>
      <c r="E30" s="148">
        <v>65</v>
      </c>
      <c r="F30" s="144"/>
      <c r="G30" s="143"/>
      <c r="H30" s="49">
        <f t="shared" si="6"/>
        <v>0</v>
      </c>
      <c r="I30" s="143"/>
      <c r="J30" s="143"/>
      <c r="K30" s="50">
        <f t="shared" ref="K30" si="19">SUM(H30:J30)</f>
        <v>0</v>
      </c>
      <c r="L30" s="51">
        <f t="shared" ref="L30" si="20">E30*F30</f>
        <v>0</v>
      </c>
      <c r="M30" s="49">
        <f t="shared" ref="M30" si="21">H30*E30</f>
        <v>0</v>
      </c>
      <c r="N30" s="49">
        <f t="shared" ref="N30" si="22">I30*E30</f>
        <v>0</v>
      </c>
      <c r="O30" s="49">
        <f t="shared" ref="O30" si="23">J30*E30</f>
        <v>0</v>
      </c>
      <c r="P30" s="107">
        <f t="shared" ref="P30" si="24">SUM(M30:O30)</f>
        <v>0</v>
      </c>
      <c r="Q30" s="77" t="s">
        <v>47</v>
      </c>
    </row>
    <row r="31" spans="1:17" ht="33.75">
      <c r="A31" s="40">
        <v>17</v>
      </c>
      <c r="B31" s="28" t="s">
        <v>86</v>
      </c>
      <c r="C31" s="198" t="s">
        <v>335</v>
      </c>
      <c r="D31" s="147" t="s">
        <v>130</v>
      </c>
      <c r="E31" s="148">
        <v>4</v>
      </c>
      <c r="F31" s="144"/>
      <c r="G31" s="143"/>
      <c r="H31" s="49">
        <f t="shared" si="6"/>
        <v>0</v>
      </c>
      <c r="I31" s="143"/>
      <c r="J31" s="143"/>
      <c r="K31" s="50">
        <f t="shared" si="0"/>
        <v>0</v>
      </c>
      <c r="L31" s="51">
        <f t="shared" si="1"/>
        <v>0</v>
      </c>
      <c r="M31" s="49">
        <f t="shared" si="2"/>
        <v>0</v>
      </c>
      <c r="N31" s="49">
        <f t="shared" si="3"/>
        <v>0</v>
      </c>
      <c r="O31" s="49">
        <f t="shared" si="4"/>
        <v>0</v>
      </c>
      <c r="P31" s="107">
        <f t="shared" si="5"/>
        <v>0</v>
      </c>
      <c r="Q31" s="77" t="s">
        <v>47</v>
      </c>
    </row>
    <row r="32" spans="1:17" ht="12" customHeight="1" thickBot="1">
      <c r="A32" s="293" t="s">
        <v>63</v>
      </c>
      <c r="B32" s="294"/>
      <c r="C32" s="294"/>
      <c r="D32" s="294"/>
      <c r="E32" s="294"/>
      <c r="F32" s="294"/>
      <c r="G32" s="294"/>
      <c r="H32" s="294"/>
      <c r="I32" s="294"/>
      <c r="J32" s="294"/>
      <c r="K32" s="295"/>
      <c r="L32" s="74">
        <f>SUM(L14:L31)</f>
        <v>0</v>
      </c>
      <c r="M32" s="75">
        <f>SUM(M14:M31)</f>
        <v>0</v>
      </c>
      <c r="N32" s="75">
        <f>SUM(N14:N31)</f>
        <v>0</v>
      </c>
      <c r="O32" s="75">
        <f>SUM(O14:O31)</f>
        <v>0</v>
      </c>
      <c r="P32" s="76">
        <f>SUM(P14:P31)</f>
        <v>0</v>
      </c>
    </row>
    <row r="33" spans="1:16">
      <c r="A33" s="20"/>
      <c r="B33" s="20"/>
      <c r="C33" s="20"/>
      <c r="D33" s="20"/>
      <c r="E33" s="20"/>
      <c r="F33" s="20"/>
      <c r="G33" s="20"/>
      <c r="H33" s="20"/>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 t="s">
        <v>14</v>
      </c>
      <c r="B35" s="20"/>
      <c r="C35" s="296">
        <f>'Kops n'!C35:H35</f>
        <v>0</v>
      </c>
      <c r="D35" s="296"/>
      <c r="E35" s="296"/>
      <c r="F35" s="296"/>
      <c r="G35" s="296"/>
      <c r="H35" s="296"/>
      <c r="I35" s="20"/>
      <c r="J35" s="20"/>
      <c r="K35" s="20"/>
      <c r="L35" s="20"/>
      <c r="M35" s="20"/>
      <c r="N35" s="20"/>
      <c r="O35" s="20"/>
      <c r="P35" s="20"/>
    </row>
    <row r="36" spans="1:16">
      <c r="A36" s="20"/>
      <c r="B36" s="20"/>
      <c r="C36" s="222" t="s">
        <v>15</v>
      </c>
      <c r="D36" s="222"/>
      <c r="E36" s="222"/>
      <c r="F36" s="222"/>
      <c r="G36" s="222"/>
      <c r="H36" s="222"/>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240" t="str">
        <f>'Kops n'!A38:D38</f>
        <v>Tāme sastādīta 2023. gada __. _____</v>
      </c>
      <c r="B38" s="241"/>
      <c r="C38" s="241"/>
      <c r="D38" s="241"/>
      <c r="E38" s="20"/>
      <c r="F38" s="20"/>
      <c r="G38" s="20"/>
      <c r="H38" s="20"/>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 t="s">
        <v>41</v>
      </c>
      <c r="B40" s="20"/>
      <c r="C40" s="296">
        <f>'Kops n'!C40:H40</f>
        <v>0</v>
      </c>
      <c r="D40" s="296"/>
      <c r="E40" s="296"/>
      <c r="F40" s="296"/>
      <c r="G40" s="296"/>
      <c r="H40" s="296"/>
      <c r="I40" s="20"/>
      <c r="J40" s="20"/>
      <c r="K40" s="20"/>
      <c r="L40" s="20"/>
      <c r="M40" s="20"/>
      <c r="N40" s="20"/>
      <c r="O40" s="20"/>
      <c r="P40" s="20"/>
    </row>
    <row r="41" spans="1:16">
      <c r="A41" s="20"/>
      <c r="B41" s="20"/>
      <c r="C41" s="222" t="s">
        <v>15</v>
      </c>
      <c r="D41" s="222"/>
      <c r="E41" s="222"/>
      <c r="F41" s="222"/>
      <c r="G41" s="222"/>
      <c r="H41" s="222"/>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row r="43" spans="1:16">
      <c r="A43" s="103" t="s">
        <v>16</v>
      </c>
      <c r="B43" s="52"/>
      <c r="C43" s="115">
        <f>'Kops n'!C43</f>
        <v>0</v>
      </c>
      <c r="D43" s="52"/>
      <c r="E43" s="20"/>
      <c r="F43" s="20"/>
      <c r="G43" s="20"/>
      <c r="H43" s="20"/>
      <c r="I43" s="20"/>
      <c r="J43" s="20"/>
      <c r="K43" s="20"/>
      <c r="L43" s="20"/>
      <c r="M43" s="20"/>
      <c r="N43" s="20"/>
      <c r="O43" s="20"/>
      <c r="P43" s="20"/>
    </row>
    <row r="44" spans="1:16">
      <c r="A44" s="20"/>
      <c r="B44" s="20"/>
      <c r="C44" s="20"/>
      <c r="D44" s="20"/>
      <c r="E44" s="20"/>
      <c r="F44" s="20"/>
      <c r="G44" s="20"/>
      <c r="H44" s="20"/>
      <c r="I44" s="20"/>
      <c r="J44" s="20"/>
      <c r="K44" s="20"/>
      <c r="L44" s="20"/>
      <c r="M44" s="20"/>
      <c r="N44" s="20"/>
      <c r="O44" s="20"/>
      <c r="P44" s="20"/>
    </row>
  </sheetData>
  <mergeCells count="23">
    <mergeCell ref="C2:I2"/>
    <mergeCell ref="C3:I3"/>
    <mergeCell ref="C4:I4"/>
    <mergeCell ref="D5:L5"/>
    <mergeCell ref="D6:L6"/>
    <mergeCell ref="D8:L8"/>
    <mergeCell ref="A9:F9"/>
    <mergeCell ref="J9:M9"/>
    <mergeCell ref="N9:O9"/>
    <mergeCell ref="D7:L7"/>
    <mergeCell ref="C41:H41"/>
    <mergeCell ref="L12:P12"/>
    <mergeCell ref="A32:K32"/>
    <mergeCell ref="C35:H35"/>
    <mergeCell ref="C36:H36"/>
    <mergeCell ref="A38:D38"/>
    <mergeCell ref="C40:H40"/>
    <mergeCell ref="A12:A13"/>
    <mergeCell ref="B12:B13"/>
    <mergeCell ref="C12:C13"/>
    <mergeCell ref="D12:D13"/>
    <mergeCell ref="E12:E13"/>
    <mergeCell ref="F12:K12"/>
  </mergeCells>
  <conditionalFormatting sqref="A9:F9">
    <cfRule type="containsText" dxfId="228" priority="163"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31">
    <cfRule type="cellIs" dxfId="227" priority="4" operator="equal">
      <formula>0</formula>
    </cfRule>
  </conditionalFormatting>
  <conditionalFormatting sqref="A32:K32">
    <cfRule type="containsText" dxfId="226" priority="149" operator="containsText" text="Tiešās izmaksas kopā, t. sk. darba devēja sociālais nodoklis __.__% ">
      <formula>NOT(ISERROR(SEARCH("Tiešās izmaksas kopā, t. sk. darba devēja sociālais nodoklis __.__% ",A32)))</formula>
    </cfRule>
  </conditionalFormatting>
  <conditionalFormatting sqref="C35:H35">
    <cfRule type="cellIs" dxfId="225" priority="156" operator="equal">
      <formula>0</formula>
    </cfRule>
  </conditionalFormatting>
  <conditionalFormatting sqref="C40:H40">
    <cfRule type="cellIs" dxfId="224" priority="157" operator="equal">
      <formula>0</formula>
    </cfRule>
  </conditionalFormatting>
  <conditionalFormatting sqref="C2:I2">
    <cfRule type="cellIs" dxfId="223" priority="162" operator="equal">
      <formula>0</formula>
    </cfRule>
  </conditionalFormatting>
  <conditionalFormatting sqref="C4:I4">
    <cfRule type="cellIs" dxfId="222" priority="154" operator="equal">
      <formula>0</formula>
    </cfRule>
  </conditionalFormatting>
  <conditionalFormatting sqref="D1">
    <cfRule type="cellIs" dxfId="221" priority="151" operator="equal">
      <formula>0</formula>
    </cfRule>
  </conditionalFormatting>
  <conditionalFormatting sqref="D5:L8">
    <cfRule type="cellIs" dxfId="220" priority="152" operator="equal">
      <formula>0</formula>
    </cfRule>
  </conditionalFormatting>
  <conditionalFormatting sqref="I14:J31">
    <cfRule type="cellIs" dxfId="219" priority="1" operator="equal">
      <formula>0</formula>
    </cfRule>
  </conditionalFormatting>
  <conditionalFormatting sqref="L32:P32">
    <cfRule type="cellIs" dxfId="218" priority="155" operator="equal">
      <formula>0</formula>
    </cfRule>
  </conditionalFormatting>
  <conditionalFormatting sqref="N9:O9 H14:H31 K14:P31">
    <cfRule type="cellIs" dxfId="217" priority="164" operator="equal">
      <formula>0</formula>
    </cfRule>
  </conditionalFormatting>
  <conditionalFormatting sqref="Q14:Q31">
    <cfRule type="cellIs" dxfId="216" priority="165" operator="equal">
      <formula>0</formula>
    </cfRule>
  </conditionalFormatting>
  <dataValidations count="1">
    <dataValidation type="list" allowBlank="1" showInputMessage="1" showErrorMessage="1" sqref="Q14:Q31" xr:uid="{00000000-0002-0000-1400-000000000000}">
      <formula1>$Q$9:$Q$12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159" operator="containsText" id="{7AFE1358-F0C6-4B02-90B5-EC3498E5DD2A}">
            <xm:f>NOT(ISERROR(SEARCH("Tāme sastādīta ____. gada ___. ______________",A38)))</xm:f>
            <xm:f>"Tāme sastādīta ____. gada ___. ______________"</xm:f>
            <x14:dxf>
              <font>
                <color auto="1"/>
              </font>
              <fill>
                <patternFill>
                  <bgColor rgb="FFC6EFCE"/>
                </patternFill>
              </fill>
            </x14:dxf>
          </x14:cfRule>
          <xm:sqref>A38</xm:sqref>
        </x14:conditionalFormatting>
        <x14:conditionalFormatting xmlns:xm="http://schemas.microsoft.com/office/excel/2006/main">
          <x14:cfRule type="containsText" priority="158" operator="containsText" id="{35435533-1B4F-4789-B7B2-252E4C407158}">
            <xm:f>NOT(ISERROR(SEARCH("Sertifikāta Nr. _________________________________",A43)))</xm:f>
            <xm:f>"Sertifikāta Nr. _________________________________"</xm:f>
            <x14:dxf>
              <font>
                <color auto="1"/>
              </font>
              <fill>
                <patternFill>
                  <bgColor rgb="FFC6EFCE"/>
                </patternFill>
              </fill>
            </x14:dxf>
          </x14:cfRule>
          <xm:sqref>A43</xm:sqref>
        </x14:conditionalFormatting>
      </x14:conditionalFormattings>
    </ext>
  </extLst>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17">
    <tabColor rgb="FF92D050"/>
  </sheetPr>
  <dimension ref="A1:P44"/>
  <sheetViews>
    <sheetView topLeftCell="A20" workbookViewId="0">
      <selection activeCell="T28" sqref="T28"/>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'4a+c+n'!D1</f>
        <v>4</v>
      </c>
      <c r="E1" s="26"/>
      <c r="F1" s="26"/>
      <c r="G1" s="26"/>
      <c r="H1" s="26"/>
      <c r="I1" s="26"/>
      <c r="J1" s="26"/>
      <c r="N1" s="30"/>
      <c r="O1" s="31"/>
      <c r="P1" s="32"/>
    </row>
    <row r="2" spans="1:16">
      <c r="A2" s="33"/>
      <c r="B2" s="33"/>
      <c r="C2" s="308" t="str">
        <f>'4a+c+n'!C2:I2</f>
        <v>Logi un durvis</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P32</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128" t="s">
        <v>61</v>
      </c>
    </row>
    <row r="14" spans="1:16">
      <c r="A14" s="63">
        <f>IF(P14=0,0,IF(COUNTBLANK(P14)=1,0,COUNTA($P$14:P14)))</f>
        <v>0</v>
      </c>
      <c r="B14" s="27">
        <f>IF($C$4="Attiecināmās izmaksas",IF('4a+c+n'!$Q14="A",'4a+c+n'!B14,0),0)</f>
        <v>0</v>
      </c>
      <c r="C14" s="27">
        <f>IF($C$4="Attiecināmās izmaksas",IF('4a+c+n'!$Q14="A",'4a+c+n'!C14,0),0)</f>
        <v>0</v>
      </c>
      <c r="D14" s="27">
        <f>IF($C$4="Attiecināmās izmaksas",IF('4a+c+n'!$Q14="A",'4a+c+n'!D14,0),0)</f>
        <v>0</v>
      </c>
      <c r="E14" s="57"/>
      <c r="F14" s="79"/>
      <c r="G14" s="27">
        <f>IF($C$4="Attiecināmās izmaksas",IF('4a+c+n'!$Q14="A",'4a+c+n'!G14,0),0)</f>
        <v>0</v>
      </c>
      <c r="H14" s="27">
        <f>IF($C$4="Attiecināmās izmaksas",IF('4a+c+n'!$Q14="A",'4a+c+n'!H14,0),0)</f>
        <v>0</v>
      </c>
      <c r="I14" s="27"/>
      <c r="J14" s="27"/>
      <c r="K14" s="57">
        <f>IF($C$4="Attiecināmās izmaksas",IF('4a+c+n'!$Q14="A",'4a+c+n'!K14,0),0)</f>
        <v>0</v>
      </c>
      <c r="L14" s="79">
        <f>IF($C$4="Attiecināmās izmaksas",IF('4a+c+n'!$Q14="A",'4a+c+n'!L14,0),0)</f>
        <v>0</v>
      </c>
      <c r="M14" s="27">
        <f>IF($C$4="Attiecināmās izmaksas",IF('4a+c+n'!$Q14="A",'4a+c+n'!M14,0),0)</f>
        <v>0</v>
      </c>
      <c r="N14" s="27">
        <f>IF($C$4="Attiecināmās izmaksas",IF('4a+c+n'!$Q14="A",'4a+c+n'!N14,0),0)</f>
        <v>0</v>
      </c>
      <c r="O14" s="27">
        <f>IF($C$4="Attiecināmās izmaksas",IF('4a+c+n'!$Q14="A",'4a+c+n'!O14,0),0)</f>
        <v>0</v>
      </c>
      <c r="P14" s="57">
        <f>IF($C$4="Attiecināmās izmaksas",IF('4a+c+n'!$Q14="A",'4a+c+n'!P14,0),0)</f>
        <v>0</v>
      </c>
    </row>
    <row r="15" spans="1:16" ht="33.75">
      <c r="A15" s="64">
        <f>IF(P15=0,0,IF(COUNTBLANK(P15)=1,0,COUNTA($P$14:P15)))</f>
        <v>0</v>
      </c>
      <c r="B15" s="28" t="str">
        <f>IF($C$4="Attiecināmās izmaksas",IF('4a+c+n'!$Q15="A",'4a+c+n'!B15,0),0)</f>
        <v>13-00000</v>
      </c>
      <c r="C15" s="28" t="str">
        <f>IF($C$4="Attiecināmās izmaksas",IF('4a+c+n'!$Q15="A",'4a+c+n'!C15,0),0)</f>
        <v>Hidroizolējošas lentas CONTEGA Exo vai ekvivalentas iestrāde pa loga perimetru (visiem logiem)</v>
      </c>
      <c r="D15" s="28" t="str">
        <f>IF($C$4="Attiecināmās izmaksas",IF('4a+c+n'!$Q15="A",'4a+c+n'!D15,0),0)</f>
        <v>tm</v>
      </c>
      <c r="E15" s="59"/>
      <c r="F15" s="81"/>
      <c r="G15" s="28"/>
      <c r="H15" s="28">
        <f>IF($C$4="Attiecināmās izmaksas",IF('4a+c+n'!$Q15="A",'4a+c+n'!H15,0),0)</f>
        <v>0</v>
      </c>
      <c r="I15" s="28"/>
      <c r="J15" s="28"/>
      <c r="K15" s="59">
        <f>IF($C$4="Attiecināmās izmaksas",IF('4a+c+n'!$Q15="A",'4a+c+n'!K15,0),0)</f>
        <v>0</v>
      </c>
      <c r="L15" s="81">
        <f>IF($C$4="Attiecināmās izmaksas",IF('4a+c+n'!$Q15="A",'4a+c+n'!L15,0),0)</f>
        <v>0</v>
      </c>
      <c r="M15" s="28">
        <f>IF($C$4="Attiecināmās izmaksas",IF('4a+c+n'!$Q15="A",'4a+c+n'!M15,0),0)</f>
        <v>0</v>
      </c>
      <c r="N15" s="28">
        <f>IF($C$4="Attiecināmās izmaksas",IF('4a+c+n'!$Q15="A",'4a+c+n'!N15,0),0)</f>
        <v>0</v>
      </c>
      <c r="O15" s="28">
        <f>IF($C$4="Attiecināmās izmaksas",IF('4a+c+n'!$Q15="A",'4a+c+n'!O15,0),0)</f>
        <v>0</v>
      </c>
      <c r="P15" s="59">
        <f>IF($C$4="Attiecināmās izmaksas",IF('4a+c+n'!$Q15="A",'4a+c+n'!P15,0),0)</f>
        <v>0</v>
      </c>
    </row>
    <row r="16" spans="1:16" ht="45">
      <c r="A16" s="64">
        <f>IF(P16=0,0,IF(COUNTBLANK(P16)=1,0,COUNTA($P$14:P16)))</f>
        <v>0</v>
      </c>
      <c r="B16" s="28" t="str">
        <f>IF($C$4="Attiecināmās izmaksas",IF('4a+c+n'!$Q16="A",'4a+c+n'!B16,0),0)</f>
        <v>13-00000</v>
      </c>
      <c r="C16" s="28" t="str">
        <f>IF($C$4="Attiecināmās izmaksas",IF('4a+c+n'!$Q16="A",'4a+c+n'!C16,0),0)</f>
        <v>Jaunu trīs stikla pakešu PVC logu bloku uzstādīšana ( U≤1,1 (W/m2 K). Rāmja profilā paredzēt Temix tipa distanceri. Krāsa atbilstoši krāsu pasai, iekšpuse balta. L01 logu bloks (1500x1400), t.sk, furnitūra</v>
      </c>
      <c r="D16" s="28" t="str">
        <f>IF($C$4="Attiecināmās izmaksas",IF('4a+c+n'!$Q16="A",'4a+c+n'!D16,0),0)</f>
        <v>gab.</v>
      </c>
      <c r="E16" s="59"/>
      <c r="F16" s="81"/>
      <c r="G16" s="28"/>
      <c r="H16" s="28">
        <f>IF($C$4="Attiecināmās izmaksas",IF('4a+c+n'!$Q16="A",'4a+c+n'!H16,0),0)</f>
        <v>0</v>
      </c>
      <c r="I16" s="28"/>
      <c r="J16" s="28"/>
      <c r="K16" s="59">
        <f>IF($C$4="Attiecināmās izmaksas",IF('4a+c+n'!$Q16="A",'4a+c+n'!K16,0),0)</f>
        <v>0</v>
      </c>
      <c r="L16" s="81">
        <f>IF($C$4="Attiecināmās izmaksas",IF('4a+c+n'!$Q16="A",'4a+c+n'!L16,0),0)</f>
        <v>0</v>
      </c>
      <c r="M16" s="28">
        <f>IF($C$4="Attiecināmās izmaksas",IF('4a+c+n'!$Q16="A",'4a+c+n'!M16,0),0)</f>
        <v>0</v>
      </c>
      <c r="N16" s="28">
        <f>IF($C$4="Attiecināmās izmaksas",IF('4a+c+n'!$Q16="A",'4a+c+n'!N16,0),0)</f>
        <v>0</v>
      </c>
      <c r="O16" s="28">
        <f>IF($C$4="Attiecināmās izmaksas",IF('4a+c+n'!$Q16="A",'4a+c+n'!O16,0),0)</f>
        <v>0</v>
      </c>
      <c r="P16" s="59">
        <f>IF($C$4="Attiecināmās izmaksas",IF('4a+c+n'!$Q16="A",'4a+c+n'!P16,0),0)</f>
        <v>0</v>
      </c>
    </row>
    <row r="17" spans="1:16" ht="45">
      <c r="A17" s="64">
        <f>IF(P17=0,0,IF(COUNTBLANK(P17)=1,0,COUNTA($P$14:P17)))</f>
        <v>0</v>
      </c>
      <c r="B17" s="28" t="str">
        <f>IF($C$4="Attiecināmās izmaksas",IF('4a+c+n'!$Q17="A",'4a+c+n'!B17,0),0)</f>
        <v>13-00000</v>
      </c>
      <c r="C17" s="28" t="str">
        <f>IF($C$4="Attiecināmās izmaksas",IF('4a+c+n'!$Q17="A",'4a+c+n'!C17,0),0)</f>
        <v>Jaunu trīs stikla pakešu PVC logu bloku uzstādīšana ( U≤1,1 (W/m2 K). Rāmja profilā paredzēt Temix tipa distanceri. Krāsa atbilstoši krāsu pasai, iekšpuse balta. L02 logu bloks (1500x700), t.sk, furnitūra</v>
      </c>
      <c r="D17" s="28" t="str">
        <f>IF($C$4="Attiecināmās izmaksas",IF('4a+c+n'!$Q17="A",'4a+c+n'!D17,0),0)</f>
        <v>gab.</v>
      </c>
      <c r="E17" s="59"/>
      <c r="F17" s="81"/>
      <c r="G17" s="28"/>
      <c r="H17" s="28">
        <f>IF($C$4="Attiecināmās izmaksas",IF('4a+c+n'!$Q17="A",'4a+c+n'!H17,0),0)</f>
        <v>0</v>
      </c>
      <c r="I17" s="28"/>
      <c r="J17" s="28"/>
      <c r="K17" s="59">
        <f>IF($C$4="Attiecināmās izmaksas",IF('4a+c+n'!$Q17="A",'4a+c+n'!K17,0),0)</f>
        <v>0</v>
      </c>
      <c r="L17" s="81">
        <f>IF($C$4="Attiecināmās izmaksas",IF('4a+c+n'!$Q17="A",'4a+c+n'!L17,0),0)</f>
        <v>0</v>
      </c>
      <c r="M17" s="28">
        <f>IF($C$4="Attiecināmās izmaksas",IF('4a+c+n'!$Q17="A",'4a+c+n'!M17,0),0)</f>
        <v>0</v>
      </c>
      <c r="N17" s="28">
        <f>IF($C$4="Attiecināmās izmaksas",IF('4a+c+n'!$Q17="A",'4a+c+n'!N17,0),0)</f>
        <v>0</v>
      </c>
      <c r="O17" s="28">
        <f>IF($C$4="Attiecināmās izmaksas",IF('4a+c+n'!$Q17="A",'4a+c+n'!O17,0),0)</f>
        <v>0</v>
      </c>
      <c r="P17" s="59">
        <f>IF($C$4="Attiecināmās izmaksas",IF('4a+c+n'!$Q17="A",'4a+c+n'!P17,0),0)</f>
        <v>0</v>
      </c>
    </row>
    <row r="18" spans="1:16" ht="45">
      <c r="A18" s="64">
        <f>IF(P18=0,0,IF(COUNTBLANK(P18)=1,0,COUNTA($P$14:P18)))</f>
        <v>0</v>
      </c>
      <c r="B18" s="28" t="str">
        <f>IF($C$4="Attiecināmās izmaksas",IF('4a+c+n'!$Q18="A",'4a+c+n'!B18,0),0)</f>
        <v>13-00000</v>
      </c>
      <c r="C18" s="28" t="str">
        <f>IF($C$4="Attiecināmās izmaksas",IF('4a+c+n'!$Q18="A",'4a+c+n'!C18,0),0)</f>
        <v>Jaunu trīs stikla pakešu PVC logu bloku uzstādīšana ( U≤1,1 (W/m2 K). Rāmja profilā paredzēt Temix tipa distanceri. Krāsa atbilstoši krāsu pasai, iekšpuse balta. L03 logu bloks (2070 x 1400), t.sk, furnitūra</v>
      </c>
      <c r="D18" s="28" t="str">
        <f>IF($C$4="Attiecināmās izmaksas",IF('4a+c+n'!$Q18="A",'4a+c+n'!D18,0),0)</f>
        <v>gab.</v>
      </c>
      <c r="E18" s="59"/>
      <c r="F18" s="81"/>
      <c r="G18" s="28"/>
      <c r="H18" s="28">
        <f>IF($C$4="Attiecināmās izmaksas",IF('4a+c+n'!$Q18="A",'4a+c+n'!H18,0),0)</f>
        <v>0</v>
      </c>
      <c r="I18" s="28"/>
      <c r="J18" s="28"/>
      <c r="K18" s="59">
        <f>IF($C$4="Attiecināmās izmaksas",IF('4a+c+n'!$Q18="A",'4a+c+n'!K18,0),0)</f>
        <v>0</v>
      </c>
      <c r="L18" s="81">
        <f>IF($C$4="Attiecināmās izmaksas",IF('4a+c+n'!$Q18="A",'4a+c+n'!L18,0),0)</f>
        <v>0</v>
      </c>
      <c r="M18" s="28">
        <f>IF($C$4="Attiecināmās izmaksas",IF('4a+c+n'!$Q18="A",'4a+c+n'!M18,0),0)</f>
        <v>0</v>
      </c>
      <c r="N18" s="28">
        <f>IF($C$4="Attiecināmās izmaksas",IF('4a+c+n'!$Q18="A",'4a+c+n'!N18,0),0)</f>
        <v>0</v>
      </c>
      <c r="O18" s="28">
        <f>IF($C$4="Attiecināmās izmaksas",IF('4a+c+n'!$Q18="A",'4a+c+n'!O18,0),0)</f>
        <v>0</v>
      </c>
      <c r="P18" s="59">
        <f>IF($C$4="Attiecināmās izmaksas",IF('4a+c+n'!$Q18="A",'4a+c+n'!P18,0),0)</f>
        <v>0</v>
      </c>
    </row>
    <row r="19" spans="1:16" ht="56.25">
      <c r="A19" s="64">
        <f>IF(P19=0,0,IF(COUNTBLANK(P19)=1,0,COUNTA($P$14:P19)))</f>
        <v>0</v>
      </c>
      <c r="B19" s="28" t="str">
        <f>IF($C$4="Attiecināmās izmaksas",IF('4a+c+n'!$Q19="A",'4a+c+n'!B19,0),0)</f>
        <v>13-00000</v>
      </c>
      <c r="C19" s="28" t="str">
        <f>IF($C$4="Attiecināmās izmaksas",IF('4a+c+n'!$Q19="A",'4a+c+n'!C19,0),0)</f>
        <v>Jaunu trīs stikla pakešu PVC logu bloku uzstādīšana ( U≤1,1 (W/m2 K). Rāmja profilā paredzēt Temix tipa distanceri. Krāsa atbilstoši krāsu pasai, iekšpuse balta. L04 logu bloks (2070 x2200/1400), t.sk, furnitūra</v>
      </c>
      <c r="D19" s="28" t="str">
        <f>IF($C$4="Attiecināmās izmaksas",IF('4a+c+n'!$Q19="A",'4a+c+n'!D19,0),0)</f>
        <v>gab.</v>
      </c>
      <c r="E19" s="59"/>
      <c r="F19" s="81"/>
      <c r="G19" s="28"/>
      <c r="H19" s="28">
        <f>IF($C$4="Attiecināmās izmaksas",IF('4a+c+n'!$Q19="A",'4a+c+n'!H19,0),0)</f>
        <v>0</v>
      </c>
      <c r="I19" s="28"/>
      <c r="J19" s="28"/>
      <c r="K19" s="59">
        <f>IF($C$4="Attiecināmās izmaksas",IF('4a+c+n'!$Q19="A",'4a+c+n'!K19,0),0)</f>
        <v>0</v>
      </c>
      <c r="L19" s="81">
        <f>IF($C$4="Attiecināmās izmaksas",IF('4a+c+n'!$Q19="A",'4a+c+n'!L19,0),0)</f>
        <v>0</v>
      </c>
      <c r="M19" s="28">
        <f>IF($C$4="Attiecināmās izmaksas",IF('4a+c+n'!$Q19="A",'4a+c+n'!M19,0),0)</f>
        <v>0</v>
      </c>
      <c r="N19" s="28">
        <f>IF($C$4="Attiecināmās izmaksas",IF('4a+c+n'!$Q19="A",'4a+c+n'!N19,0),0)</f>
        <v>0</v>
      </c>
      <c r="O19" s="28">
        <f>IF($C$4="Attiecināmās izmaksas",IF('4a+c+n'!$Q19="A",'4a+c+n'!O19,0),0)</f>
        <v>0</v>
      </c>
      <c r="P19" s="59">
        <f>IF($C$4="Attiecināmās izmaksas",IF('4a+c+n'!$Q19="A",'4a+c+n'!P19,0),0)</f>
        <v>0</v>
      </c>
    </row>
    <row r="20" spans="1:16" ht="22.5">
      <c r="A20" s="64">
        <f>IF(P20=0,0,IF(COUNTBLANK(P20)=1,0,COUNTA($P$14:P20)))</f>
        <v>0</v>
      </c>
      <c r="B20" s="28" t="str">
        <f>IF($C$4="Attiecināmās izmaksas",IF('4a+c+n'!$Q20="A",'4a+c+n'!B20,0),0)</f>
        <v>13-00000</v>
      </c>
      <c r="C20" s="28" t="str">
        <f>IF($C$4="Attiecināmās izmaksas",IF('4a+c+n'!$Q20="A",'4a+c+n'!C20,0),0)</f>
        <v>Esošo un maināmo logu aprīkošana ar ventilācijas iekārtu Gecco 3 vai ekvivalentu</v>
      </c>
      <c r="D20" s="28" t="str">
        <f>IF($C$4="Attiecināmās izmaksas",IF('4a+c+n'!$Q20="A",'4a+c+n'!D20,0),0)</f>
        <v>gab.</v>
      </c>
      <c r="E20" s="59"/>
      <c r="F20" s="81"/>
      <c r="G20" s="28"/>
      <c r="H20" s="28">
        <f>IF($C$4="Attiecināmās izmaksas",IF('4a+c+n'!$Q20="A",'4a+c+n'!H20,0),0)</f>
        <v>0</v>
      </c>
      <c r="I20" s="28"/>
      <c r="J20" s="28"/>
      <c r="K20" s="59">
        <f>IF($C$4="Attiecināmās izmaksas",IF('4a+c+n'!$Q20="A",'4a+c+n'!K20,0),0)</f>
        <v>0</v>
      </c>
      <c r="L20" s="81">
        <f>IF($C$4="Attiecināmās izmaksas",IF('4a+c+n'!$Q20="A",'4a+c+n'!L20,0),0)</f>
        <v>0</v>
      </c>
      <c r="M20" s="28">
        <f>IF($C$4="Attiecināmās izmaksas",IF('4a+c+n'!$Q20="A",'4a+c+n'!M20,0),0)</f>
        <v>0</v>
      </c>
      <c r="N20" s="28">
        <f>IF($C$4="Attiecināmās izmaksas",IF('4a+c+n'!$Q20="A",'4a+c+n'!N20,0),0)</f>
        <v>0</v>
      </c>
      <c r="O20" s="28">
        <f>IF($C$4="Attiecināmās izmaksas",IF('4a+c+n'!$Q20="A",'4a+c+n'!O20,0),0)</f>
        <v>0</v>
      </c>
      <c r="P20" s="59">
        <f>IF($C$4="Attiecināmās izmaksas",IF('4a+c+n'!$Q20="A",'4a+c+n'!P20,0),0)</f>
        <v>0</v>
      </c>
    </row>
    <row r="21" spans="1:16">
      <c r="A21" s="64">
        <f>IF(P21=0,0,IF(COUNTBLANK(P21)=1,0,COUNTA($P$14:P21)))</f>
        <v>0</v>
      </c>
      <c r="B21" s="28">
        <f>IF($C$4="Attiecināmās izmaksas",IF('4a+c+n'!$Q21="A",'4a+c+n'!B21,0),0)</f>
        <v>0</v>
      </c>
      <c r="C21" s="28">
        <f>IF($C$4="Attiecināmās izmaksas",IF('4a+c+n'!$Q21="A",'4a+c+n'!C21,0),0)</f>
        <v>0</v>
      </c>
      <c r="D21" s="28">
        <f>IF($C$4="Attiecināmās izmaksas",IF('4a+c+n'!$Q21="A",'4a+c+n'!D21,0),0)</f>
        <v>0</v>
      </c>
      <c r="E21" s="59"/>
      <c r="F21" s="81"/>
      <c r="G21" s="28"/>
      <c r="H21" s="28">
        <f>IF($C$4="Attiecināmās izmaksas",IF('4a+c+n'!$Q21="A",'4a+c+n'!H21,0),0)</f>
        <v>0</v>
      </c>
      <c r="I21" s="28"/>
      <c r="J21" s="28"/>
      <c r="K21" s="59">
        <f>IF($C$4="Attiecināmās izmaksas",IF('4a+c+n'!$Q21="A",'4a+c+n'!K21,0),0)</f>
        <v>0</v>
      </c>
      <c r="L21" s="81">
        <f>IF($C$4="Attiecināmās izmaksas",IF('4a+c+n'!$Q21="A",'4a+c+n'!L21,0),0)</f>
        <v>0</v>
      </c>
      <c r="M21" s="28">
        <f>IF($C$4="Attiecināmās izmaksas",IF('4a+c+n'!$Q21="A",'4a+c+n'!M21,0),0)</f>
        <v>0</v>
      </c>
      <c r="N21" s="28">
        <f>IF($C$4="Attiecināmās izmaksas",IF('4a+c+n'!$Q21="A",'4a+c+n'!N21,0),0)</f>
        <v>0</v>
      </c>
      <c r="O21" s="28">
        <f>IF($C$4="Attiecināmās izmaksas",IF('4a+c+n'!$Q21="A",'4a+c+n'!O21,0),0)</f>
        <v>0</v>
      </c>
      <c r="P21" s="59">
        <f>IF($C$4="Attiecināmās izmaksas",IF('4a+c+n'!$Q21="A",'4a+c+n'!P21,0),0)</f>
        <v>0</v>
      </c>
    </row>
    <row r="22" spans="1:16" ht="45">
      <c r="A22" s="64">
        <f>IF(P22=0,0,IF(COUNTBLANK(P22)=1,0,COUNTA($P$14:P22)))</f>
        <v>0</v>
      </c>
      <c r="B22" s="28" t="str">
        <f>IF($C$4="Attiecināmās izmaksas",IF('4a+c+n'!$Q22="A",'4a+c+n'!B22,0),0)</f>
        <v>13-00000</v>
      </c>
      <c r="C22" s="28" t="str">
        <f>IF($C$4="Attiecināmās izmaksas",IF('4a+c+n'!$Q22="A",'4a+c+n'!C22,0),0)</f>
        <v>Jaunu ugunsdrošu EI30 metāla durvju bloka uzstādīšana (U≤1,8 (W/m2 K), t.sk. iekšējā apdare.  D02 metāla durvju bloks  (950 x 1550), t.sk, furnitūra Aprīkojamas ar aizvērējmehānismu, slēdzamas.</v>
      </c>
      <c r="D22" s="28" t="str">
        <f>IF($C$4="Attiecināmās izmaksas",IF('4a+c+n'!$Q22="A",'4a+c+n'!D22,0),0)</f>
        <v>gab.</v>
      </c>
      <c r="E22" s="59"/>
      <c r="F22" s="81"/>
      <c r="G22" s="28"/>
      <c r="H22" s="28">
        <f>IF($C$4="Attiecināmās izmaksas",IF('4a+c+n'!$Q22="A",'4a+c+n'!H22,0),0)</f>
        <v>0</v>
      </c>
      <c r="I22" s="28"/>
      <c r="J22" s="28"/>
      <c r="K22" s="59">
        <f>IF($C$4="Attiecināmās izmaksas",IF('4a+c+n'!$Q22="A",'4a+c+n'!K22,0),0)</f>
        <v>0</v>
      </c>
      <c r="L22" s="81">
        <f>IF($C$4="Attiecināmās izmaksas",IF('4a+c+n'!$Q22="A",'4a+c+n'!L22,0),0)</f>
        <v>0</v>
      </c>
      <c r="M22" s="28">
        <f>IF($C$4="Attiecināmās izmaksas",IF('4a+c+n'!$Q22="A",'4a+c+n'!M22,0),0)</f>
        <v>0</v>
      </c>
      <c r="N22" s="28">
        <f>IF($C$4="Attiecināmās izmaksas",IF('4a+c+n'!$Q22="A",'4a+c+n'!N22,0),0)</f>
        <v>0</v>
      </c>
      <c r="O22" s="28">
        <f>IF($C$4="Attiecināmās izmaksas",IF('4a+c+n'!$Q22="A",'4a+c+n'!O22,0),0)</f>
        <v>0</v>
      </c>
      <c r="P22" s="59">
        <f>IF($C$4="Attiecināmās izmaksas",IF('4a+c+n'!$Q22="A",'4a+c+n'!P22,0),0)</f>
        <v>0</v>
      </c>
    </row>
    <row r="23" spans="1:16">
      <c r="A23" s="64">
        <f>IF(P23=0,0,IF(COUNTBLANK(P23)=1,0,COUNTA($P$14:P23)))</f>
        <v>0</v>
      </c>
      <c r="B23" s="28">
        <f>IF($C$4="Attiecināmās izmaksas",IF('4a+c+n'!$Q23="A",'4a+c+n'!B23,0),0)</f>
        <v>0</v>
      </c>
      <c r="C23" s="28">
        <f>IF($C$4="Attiecināmās izmaksas",IF('4a+c+n'!$Q23="A",'4a+c+n'!C23,0),0)</f>
        <v>0</v>
      </c>
      <c r="D23" s="28">
        <f>IF($C$4="Attiecināmās izmaksas",IF('4a+c+n'!$Q23="A",'4a+c+n'!D23,0),0)</f>
        <v>0</v>
      </c>
      <c r="E23" s="59"/>
      <c r="F23" s="81"/>
      <c r="G23" s="28"/>
      <c r="H23" s="28">
        <f>IF($C$4="Attiecināmās izmaksas",IF('4a+c+n'!$Q23="A",'4a+c+n'!H23,0),0)</f>
        <v>0</v>
      </c>
      <c r="I23" s="28"/>
      <c r="J23" s="28"/>
      <c r="K23" s="59">
        <f>IF($C$4="Attiecināmās izmaksas",IF('4a+c+n'!$Q23="A",'4a+c+n'!K23,0),0)</f>
        <v>0</v>
      </c>
      <c r="L23" s="81">
        <f>IF($C$4="Attiecināmās izmaksas",IF('4a+c+n'!$Q23="A",'4a+c+n'!L23,0),0)</f>
        <v>0</v>
      </c>
      <c r="M23" s="28">
        <f>IF($C$4="Attiecināmās izmaksas",IF('4a+c+n'!$Q23="A",'4a+c+n'!M23,0),0)</f>
        <v>0</v>
      </c>
      <c r="N23" s="28">
        <f>IF($C$4="Attiecināmās izmaksas",IF('4a+c+n'!$Q23="A",'4a+c+n'!N23,0),0)</f>
        <v>0</v>
      </c>
      <c r="O23" s="28">
        <f>IF($C$4="Attiecināmās izmaksas",IF('4a+c+n'!$Q23="A",'4a+c+n'!O23,0),0)</f>
        <v>0</v>
      </c>
      <c r="P23" s="59">
        <f>IF($C$4="Attiecināmās izmaksas",IF('4a+c+n'!$Q23="A",'4a+c+n'!P23,0),0)</f>
        <v>0</v>
      </c>
    </row>
    <row r="24" spans="1:16" ht="22.5">
      <c r="A24" s="64">
        <f>IF(P24=0,0,IF(COUNTBLANK(P24)=1,0,COUNTA($P$14:P24)))</f>
        <v>0</v>
      </c>
      <c r="B24" s="28" t="str">
        <f>IF($C$4="Attiecināmās izmaksas",IF('4a+c+n'!$Q24="A",'4a+c+n'!B24,0),0)</f>
        <v>13-00000</v>
      </c>
      <c r="C24" s="28" t="str">
        <f>IF($C$4="Attiecināmās izmaksas",IF('4a+c+n'!$Q24="A",'4a+c+n'!C24,0),0)</f>
        <v>Difūzijas lentas CONTEGA SL vai ekvivalentas iestrāde pa perimetru</v>
      </c>
      <c r="D24" s="28" t="str">
        <f>IF($C$4="Attiecināmās izmaksas",IF('4a+c+n'!$Q24="A",'4a+c+n'!D24,0),0)</f>
        <v>tm</v>
      </c>
      <c r="E24" s="59"/>
      <c r="F24" s="81"/>
      <c r="G24" s="28"/>
      <c r="H24" s="28">
        <f>IF($C$4="Attiecināmās izmaksas",IF('4a+c+n'!$Q24="A",'4a+c+n'!H24,0),0)</f>
        <v>0</v>
      </c>
      <c r="I24" s="28"/>
      <c r="J24" s="28"/>
      <c r="K24" s="59">
        <f>IF($C$4="Attiecināmās izmaksas",IF('4a+c+n'!$Q24="A",'4a+c+n'!K24,0),0)</f>
        <v>0</v>
      </c>
      <c r="L24" s="81">
        <f>IF($C$4="Attiecināmās izmaksas",IF('4a+c+n'!$Q24="A",'4a+c+n'!L24,0),0)</f>
        <v>0</v>
      </c>
      <c r="M24" s="28">
        <f>IF($C$4="Attiecināmās izmaksas",IF('4a+c+n'!$Q24="A",'4a+c+n'!M24,0),0)</f>
        <v>0</v>
      </c>
      <c r="N24" s="28">
        <f>IF($C$4="Attiecināmās izmaksas",IF('4a+c+n'!$Q24="A",'4a+c+n'!N24,0),0)</f>
        <v>0</v>
      </c>
      <c r="O24" s="28">
        <f>IF($C$4="Attiecināmās izmaksas",IF('4a+c+n'!$Q24="A",'4a+c+n'!O24,0),0)</f>
        <v>0</v>
      </c>
      <c r="P24" s="59">
        <f>IF($C$4="Attiecināmās izmaksas",IF('4a+c+n'!$Q24="A",'4a+c+n'!P24,0),0)</f>
        <v>0</v>
      </c>
    </row>
    <row r="25" spans="1:16" ht="45">
      <c r="A25" s="64">
        <f>IF(P25=0,0,IF(COUNTBLANK(P25)=1,0,COUNTA($P$14:P25)))</f>
        <v>0</v>
      </c>
      <c r="B25" s="28" t="str">
        <f>IF($C$4="Attiecināmās izmaksas",IF('4a+c+n'!$Q25="A",'4a+c+n'!B25,0),0)</f>
        <v>13-00000</v>
      </c>
      <c r="C25" s="28" t="str">
        <f>IF($C$4="Attiecināmās izmaksas",IF('4a+c+n'!$Q25="A",'4a+c+n'!C25,0),0)</f>
        <v>Kāpņu telpas logu iekšējās apdare, t.sk. PVC palodze (balta), riģipša plāksnes apšūšanai, špaktele vai ekvivalenta virsmas sagatavošanai, kā arī krāsošana toni saskaņojot ar Pasūtāju.</v>
      </c>
      <c r="D25" s="28" t="str">
        <f>IF($C$4="Attiecināmās izmaksas",IF('4a+c+n'!$Q25="A",'4a+c+n'!D25,0),0)</f>
        <v>kompl</v>
      </c>
      <c r="E25" s="59"/>
      <c r="F25" s="81"/>
      <c r="G25" s="28"/>
      <c r="H25" s="28">
        <f>IF($C$4="Attiecināmās izmaksas",IF('4a+c+n'!$Q25="A",'4a+c+n'!H25,0),0)</f>
        <v>0</v>
      </c>
      <c r="I25" s="28"/>
      <c r="J25" s="28"/>
      <c r="K25" s="59">
        <f>IF($C$4="Attiecināmās izmaksas",IF('4a+c+n'!$Q25="A",'4a+c+n'!K25,0),0)</f>
        <v>0</v>
      </c>
      <c r="L25" s="81">
        <f>IF($C$4="Attiecināmās izmaksas",IF('4a+c+n'!$Q25="A",'4a+c+n'!L25,0),0)</f>
        <v>0</v>
      </c>
      <c r="M25" s="28">
        <f>IF($C$4="Attiecināmās izmaksas",IF('4a+c+n'!$Q25="A",'4a+c+n'!M25,0),0)</f>
        <v>0</v>
      </c>
      <c r="N25" s="28">
        <f>IF($C$4="Attiecināmās izmaksas",IF('4a+c+n'!$Q25="A",'4a+c+n'!N25,0),0)</f>
        <v>0</v>
      </c>
      <c r="O25" s="28">
        <f>IF($C$4="Attiecināmās izmaksas",IF('4a+c+n'!$Q25="A",'4a+c+n'!O25,0),0)</f>
        <v>0</v>
      </c>
      <c r="P25" s="59">
        <f>IF($C$4="Attiecināmās izmaksas",IF('4a+c+n'!$Q25="A",'4a+c+n'!P25,0),0)</f>
        <v>0</v>
      </c>
    </row>
    <row r="26" spans="1:16" ht="45">
      <c r="A26" s="64">
        <f>IF(P26=0,0,IF(COUNTBLANK(P26)=1,0,COUNTA($P$14:P26)))</f>
        <v>0</v>
      </c>
      <c r="B26" s="28" t="str">
        <f>IF($C$4="Attiecināmās izmaksas",IF('4a+c+n'!$Q26="A",'4a+c+n'!B26,0),0)</f>
        <v>13-00000</v>
      </c>
      <c r="C26" s="28" t="str">
        <f>IF($C$4="Attiecināmās izmaksas",IF('4a+c+n'!$Q26="A",'4a+c+n'!C26,0),0)</f>
        <v>Dzīvokļu logu iekšējā apdare, t.sk. PVC palodze (balta), riģipša plāksnes apšūšanai, kā arī špaktele  virsmas sagatavošanai, kā arī krāsošana toni saskaņojot ar Pasūtāju.</v>
      </c>
      <c r="D26" s="28" t="str">
        <f>IF($C$4="Attiecināmās izmaksas",IF('4a+c+n'!$Q26="A",'4a+c+n'!D26,0),0)</f>
        <v>kompl</v>
      </c>
      <c r="E26" s="59"/>
      <c r="F26" s="81"/>
      <c r="G26" s="28"/>
      <c r="H26" s="28">
        <f>IF($C$4="Attiecināmās izmaksas",IF('4a+c+n'!$Q26="A",'4a+c+n'!H26,0),0)</f>
        <v>0</v>
      </c>
      <c r="I26" s="28"/>
      <c r="J26" s="28"/>
      <c r="K26" s="59">
        <f>IF($C$4="Attiecināmās izmaksas",IF('4a+c+n'!$Q26="A",'4a+c+n'!K26,0),0)</f>
        <v>0</v>
      </c>
      <c r="L26" s="81">
        <f>IF($C$4="Attiecināmās izmaksas",IF('4a+c+n'!$Q26="A",'4a+c+n'!L26,0),0)</f>
        <v>0</v>
      </c>
      <c r="M26" s="28">
        <f>IF($C$4="Attiecināmās izmaksas",IF('4a+c+n'!$Q26="A",'4a+c+n'!M26,0),0)</f>
        <v>0</v>
      </c>
      <c r="N26" s="28">
        <f>IF($C$4="Attiecināmās izmaksas",IF('4a+c+n'!$Q26="A",'4a+c+n'!N26,0),0)</f>
        <v>0</v>
      </c>
      <c r="O26" s="28">
        <f>IF($C$4="Attiecināmās izmaksas",IF('4a+c+n'!$Q26="A",'4a+c+n'!O26,0),0)</f>
        <v>0</v>
      </c>
      <c r="P26" s="59">
        <f>IF($C$4="Attiecināmās izmaksas",IF('4a+c+n'!$Q26="A",'4a+c+n'!P26,0),0)</f>
        <v>0</v>
      </c>
    </row>
    <row r="27" spans="1:16">
      <c r="A27" s="64">
        <f>IF(P27=0,0,IF(COUNTBLANK(P27)=1,0,COUNTA($P$14:P27)))</f>
        <v>0</v>
      </c>
      <c r="B27" s="28">
        <f>IF($C$4="Attiecināmās izmaksas",IF('4a+c+n'!$Q27="A",'4a+c+n'!B27,0),0)</f>
        <v>0</v>
      </c>
      <c r="C27" s="28">
        <f>IF($C$4="Attiecināmās izmaksas",IF('4a+c+n'!$Q27="A",'4a+c+n'!C27,0),0)</f>
        <v>0</v>
      </c>
      <c r="D27" s="28">
        <f>IF($C$4="Attiecināmās izmaksas",IF('4a+c+n'!$Q27="A",'4a+c+n'!D27,0),0)</f>
        <v>0</v>
      </c>
      <c r="E27" s="59"/>
      <c r="F27" s="81"/>
      <c r="G27" s="28"/>
      <c r="H27" s="28">
        <f>IF($C$4="Attiecināmās izmaksas",IF('4a+c+n'!$Q27="A",'4a+c+n'!H27,0),0)</f>
        <v>0</v>
      </c>
      <c r="I27" s="28"/>
      <c r="J27" s="28"/>
      <c r="K27" s="59">
        <f>IF($C$4="Attiecināmās izmaksas",IF('4a+c+n'!$Q27="A",'4a+c+n'!K27,0),0)</f>
        <v>0</v>
      </c>
      <c r="L27" s="81">
        <f>IF($C$4="Attiecināmās izmaksas",IF('4a+c+n'!$Q27="A",'4a+c+n'!L27,0),0)</f>
        <v>0</v>
      </c>
      <c r="M27" s="28">
        <f>IF($C$4="Attiecināmās izmaksas",IF('4a+c+n'!$Q27="A",'4a+c+n'!M27,0),0)</f>
        <v>0</v>
      </c>
      <c r="N27" s="28">
        <f>IF($C$4="Attiecināmās izmaksas",IF('4a+c+n'!$Q27="A",'4a+c+n'!N27,0),0)</f>
        <v>0</v>
      </c>
      <c r="O27" s="28">
        <f>IF($C$4="Attiecināmās izmaksas",IF('4a+c+n'!$Q27="A",'4a+c+n'!O27,0),0)</f>
        <v>0</v>
      </c>
      <c r="P27" s="59">
        <f>IF($C$4="Attiecināmās izmaksas",IF('4a+c+n'!$Q27="A",'4a+c+n'!P27,0),0)</f>
        <v>0</v>
      </c>
    </row>
    <row r="28" spans="1:16" ht="22.5">
      <c r="A28" s="64">
        <f>IF(P28=0,0,IF(COUNTBLANK(P28)=1,0,COUNTA($P$14:P28)))</f>
        <v>0</v>
      </c>
      <c r="B28" s="28" t="str">
        <f>IF($C$4="Attiecināmās izmaksas",IF('4a+c+n'!$Q28="A",'4a+c+n'!B28,0),0)</f>
        <v>13-00000</v>
      </c>
      <c r="C28" s="28" t="str">
        <f>IF($C$4="Attiecināmās izmaksas",IF('4a+c+n'!$Q28="A",'4a+c+n'!C28,0),0)</f>
        <v>Metāla ventilācijas reste R01 1500x650mm montāža, t.sk. stiprinājumi. Krāsa atbilstoši krāsu pasei.</v>
      </c>
      <c r="D28" s="28" t="str">
        <f>IF($C$4="Attiecināmās izmaksas",IF('4a+c+n'!$Q28="A",'4a+c+n'!D28,0),0)</f>
        <v>gab.</v>
      </c>
      <c r="E28" s="59"/>
      <c r="F28" s="81"/>
      <c r="G28" s="28"/>
      <c r="H28" s="28">
        <f>IF($C$4="Attiecināmās izmaksas",IF('4a+c+n'!$Q28="A",'4a+c+n'!H28,0),0)</f>
        <v>0</v>
      </c>
      <c r="I28" s="28"/>
      <c r="J28" s="28"/>
      <c r="K28" s="59">
        <f>IF($C$4="Attiecināmās izmaksas",IF('4a+c+n'!$Q28="A",'4a+c+n'!K28,0),0)</f>
        <v>0</v>
      </c>
      <c r="L28" s="81">
        <f>IF($C$4="Attiecināmās izmaksas",IF('4a+c+n'!$Q28="A",'4a+c+n'!L28,0),0)</f>
        <v>0</v>
      </c>
      <c r="M28" s="28">
        <f>IF($C$4="Attiecināmās izmaksas",IF('4a+c+n'!$Q28="A",'4a+c+n'!M28,0),0)</f>
        <v>0</v>
      </c>
      <c r="N28" s="28">
        <f>IF($C$4="Attiecināmās izmaksas",IF('4a+c+n'!$Q28="A",'4a+c+n'!N28,0),0)</f>
        <v>0</v>
      </c>
      <c r="O28" s="28">
        <f>IF($C$4="Attiecināmās izmaksas",IF('4a+c+n'!$Q28="A",'4a+c+n'!O28,0),0)</f>
        <v>0</v>
      </c>
      <c r="P28" s="59">
        <f>IF($C$4="Attiecināmās izmaksas",IF('4a+c+n'!$Q28="A",'4a+c+n'!P28,0),0)</f>
        <v>0</v>
      </c>
    </row>
    <row r="29" spans="1:16" ht="33.75">
      <c r="A29" s="64">
        <f>IF(P29=0,0,IF(COUNTBLANK(P29)=1,0,COUNTA($P$14:P29)))</f>
        <v>0</v>
      </c>
      <c r="B29" s="28" t="str">
        <f>IF($C$4="Attiecināmās izmaksas",IF('4a+c+n'!$Q29="A",'4a+c+n'!B29,0),0)</f>
        <v>13-00000</v>
      </c>
      <c r="C29" s="28" t="str">
        <f>IF($C$4="Attiecināmās izmaksas",IF('4a+c+n'!$Q29="A",'4a+c+n'!C29,0),0)</f>
        <v>Plastmasas ventilācijas reste R02 100x200mm montāža, t.sk. stiprinājumi. Krāsa atbilstoši krāsu pasei.</v>
      </c>
      <c r="D29" s="28" t="str">
        <f>IF($C$4="Attiecināmās izmaksas",IF('4a+c+n'!$Q29="A",'4a+c+n'!D29,0),0)</f>
        <v>gab.</v>
      </c>
      <c r="E29" s="59"/>
      <c r="F29" s="81"/>
      <c r="G29" s="28"/>
      <c r="H29" s="28">
        <f>IF($C$4="Attiecināmās izmaksas",IF('4a+c+n'!$Q29="A",'4a+c+n'!H29,0),0)</f>
        <v>0</v>
      </c>
      <c r="I29" s="28"/>
      <c r="J29" s="28"/>
      <c r="K29" s="59">
        <f>IF($C$4="Attiecināmās izmaksas",IF('4a+c+n'!$Q29="A",'4a+c+n'!K29,0),0)</f>
        <v>0</v>
      </c>
      <c r="L29" s="81">
        <f>IF($C$4="Attiecināmās izmaksas",IF('4a+c+n'!$Q29="A",'4a+c+n'!L29,0),0)</f>
        <v>0</v>
      </c>
      <c r="M29" s="28">
        <f>IF($C$4="Attiecināmās izmaksas",IF('4a+c+n'!$Q29="A",'4a+c+n'!M29,0),0)</f>
        <v>0</v>
      </c>
      <c r="N29" s="28">
        <f>IF($C$4="Attiecināmās izmaksas",IF('4a+c+n'!$Q29="A",'4a+c+n'!N29,0),0)</f>
        <v>0</v>
      </c>
      <c r="O29" s="28">
        <f>IF($C$4="Attiecināmās izmaksas",IF('4a+c+n'!$Q29="A",'4a+c+n'!O29,0),0)</f>
        <v>0</v>
      </c>
      <c r="P29" s="59">
        <f>IF($C$4="Attiecināmās izmaksas",IF('4a+c+n'!$Q29="A",'4a+c+n'!P29,0),0)</f>
        <v>0</v>
      </c>
    </row>
    <row r="30" spans="1:16" ht="33.75">
      <c r="A30" s="64">
        <f>IF(P30=0,0,IF(COUNTBLANK(P30)=1,0,COUNTA($P$14:P30)))</f>
        <v>0</v>
      </c>
      <c r="B30" s="28" t="str">
        <f>IF($C$4="Attiecināmās izmaksas",IF('4a+c+n'!$Q30="A",'4a+c+n'!B30,0),0)</f>
        <v>13-00000</v>
      </c>
      <c r="C30" s="28" t="str">
        <f>IF($C$4="Attiecināmās izmaksas",IF('4a+c+n'!$Q30="A",'4a+c+n'!C30,0),0)</f>
        <v>Plastmasas ventilācijas reste R03 100x100mm montāža, t.sk. stiprinājumi. Krāsa atbilstoši krāsu pasei.</v>
      </c>
      <c r="D30" s="28" t="str">
        <f>IF($C$4="Attiecināmās izmaksas",IF('4a+c+n'!$Q30="A",'4a+c+n'!D30,0),0)</f>
        <v>gab.</v>
      </c>
      <c r="E30" s="59"/>
      <c r="F30" s="81"/>
      <c r="G30" s="28"/>
      <c r="H30" s="28">
        <f>IF($C$4="Attiecināmās izmaksas",IF('4a+c+n'!$Q30="A",'4a+c+n'!H30,0),0)</f>
        <v>0</v>
      </c>
      <c r="I30" s="28"/>
      <c r="J30" s="28"/>
      <c r="K30" s="59">
        <f>IF($C$4="Attiecināmās izmaksas",IF('4a+c+n'!$Q30="A",'4a+c+n'!K30,0),0)</f>
        <v>0</v>
      </c>
      <c r="L30" s="81">
        <f>IF($C$4="Attiecināmās izmaksas",IF('4a+c+n'!$Q30="A",'4a+c+n'!L30,0),0)</f>
        <v>0</v>
      </c>
      <c r="M30" s="28">
        <f>IF($C$4="Attiecināmās izmaksas",IF('4a+c+n'!$Q30="A",'4a+c+n'!M30,0),0)</f>
        <v>0</v>
      </c>
      <c r="N30" s="28">
        <f>IF($C$4="Attiecināmās izmaksas",IF('4a+c+n'!$Q30="A",'4a+c+n'!N30,0),0)</f>
        <v>0</v>
      </c>
      <c r="O30" s="28">
        <f>IF($C$4="Attiecināmās izmaksas",IF('4a+c+n'!$Q30="A",'4a+c+n'!O30,0),0)</f>
        <v>0</v>
      </c>
      <c r="P30" s="59">
        <f>IF($C$4="Attiecināmās izmaksas",IF('4a+c+n'!$Q30="A",'4a+c+n'!P30,0),0)</f>
        <v>0</v>
      </c>
    </row>
    <row r="31" spans="1:16" ht="33.75">
      <c r="A31" s="64">
        <f>IF(P31=0,0,IF(COUNTBLANK(P31)=1,0,COUNTA($P$14:P31)))</f>
        <v>0</v>
      </c>
      <c r="B31" s="28" t="str">
        <f>IF($C$4="Attiecināmās izmaksas",IF('4a+c+n'!$Q31="A",'4a+c+n'!B31,0),0)</f>
        <v>13-00000</v>
      </c>
      <c r="C31" s="28" t="str">
        <f>IF($C$4="Attiecināmās izmaksas",IF('4a+c+n'!$Q31="A",'4a+c+n'!C31,0),0)</f>
        <v>Plastmasas ventilācijas reste R04 500x500mm montāža, t.sk. stiprinājumi. Krāsa atbilstoši krāsu pasei.</v>
      </c>
      <c r="D31" s="28" t="str">
        <f>IF($C$4="Attiecināmās izmaksas",IF('4a+c+n'!$Q31="A",'4a+c+n'!D31,0),0)</f>
        <v>gab.</v>
      </c>
      <c r="E31" s="59"/>
      <c r="F31" s="81"/>
      <c r="G31" s="28"/>
      <c r="H31" s="28">
        <f>IF($C$4="Attiecināmās izmaksas",IF('4a+c+n'!$Q31="A",'4a+c+n'!H31,0),0)</f>
        <v>0</v>
      </c>
      <c r="I31" s="28"/>
      <c r="J31" s="28"/>
      <c r="K31" s="59">
        <f>IF($C$4="Attiecināmās izmaksas",IF('4a+c+n'!$Q31="A",'4a+c+n'!K31,0),0)</f>
        <v>0</v>
      </c>
      <c r="L31" s="81">
        <f>IF($C$4="Attiecināmās izmaksas",IF('4a+c+n'!$Q31="A",'4a+c+n'!L31,0),0)</f>
        <v>0</v>
      </c>
      <c r="M31" s="28">
        <f>IF($C$4="Attiecināmās izmaksas",IF('4a+c+n'!$Q31="A",'4a+c+n'!M31,0),0)</f>
        <v>0</v>
      </c>
      <c r="N31" s="28">
        <f>IF($C$4="Attiecināmās izmaksas",IF('4a+c+n'!$Q31="A",'4a+c+n'!N31,0),0)</f>
        <v>0</v>
      </c>
      <c r="O31" s="28">
        <f>IF($C$4="Attiecināmās izmaksas",IF('4a+c+n'!$Q31="A",'4a+c+n'!O31,0),0)</f>
        <v>0</v>
      </c>
      <c r="P31" s="59">
        <f>IF($C$4="Attiecināmās izmaksas",IF('4a+c+n'!$Q31="A",'4a+c+n'!P31,0),0)</f>
        <v>0</v>
      </c>
    </row>
    <row r="32" spans="1:16" ht="12" customHeight="1" thickBot="1">
      <c r="A32" s="293" t="s">
        <v>63</v>
      </c>
      <c r="B32" s="294"/>
      <c r="C32" s="294"/>
      <c r="D32" s="294"/>
      <c r="E32" s="294"/>
      <c r="F32" s="294"/>
      <c r="G32" s="294"/>
      <c r="H32" s="294"/>
      <c r="I32" s="294"/>
      <c r="J32" s="294"/>
      <c r="K32" s="295"/>
      <c r="L32" s="74">
        <f>SUM(L14:L31)</f>
        <v>0</v>
      </c>
      <c r="M32" s="75">
        <f>SUM(M14:M31)</f>
        <v>0</v>
      </c>
      <c r="N32" s="75">
        <f>SUM(N14:N31)</f>
        <v>0</v>
      </c>
      <c r="O32" s="75">
        <f>SUM(O14:O31)</f>
        <v>0</v>
      </c>
      <c r="P32" s="76">
        <f>SUM(P14:P31)</f>
        <v>0</v>
      </c>
    </row>
    <row r="33" spans="1:16">
      <c r="A33" s="20"/>
      <c r="B33" s="20"/>
      <c r="C33" s="20"/>
      <c r="D33" s="20"/>
      <c r="E33" s="20"/>
      <c r="F33" s="20"/>
      <c r="G33" s="20"/>
      <c r="H33" s="20"/>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 t="s">
        <v>14</v>
      </c>
      <c r="B35" s="20"/>
      <c r="C35" s="296">
        <f>'Kops n'!C35:H35</f>
        <v>0</v>
      </c>
      <c r="D35" s="296"/>
      <c r="E35" s="296"/>
      <c r="F35" s="296"/>
      <c r="G35" s="296"/>
      <c r="H35" s="296"/>
      <c r="I35" s="20"/>
      <c r="J35" s="20"/>
      <c r="K35" s="20"/>
      <c r="L35" s="20"/>
      <c r="M35" s="20"/>
      <c r="N35" s="20"/>
      <c r="O35" s="20"/>
      <c r="P35" s="20"/>
    </row>
    <row r="36" spans="1:16">
      <c r="A36" s="20"/>
      <c r="B36" s="20"/>
      <c r="C36" s="222" t="s">
        <v>15</v>
      </c>
      <c r="D36" s="222"/>
      <c r="E36" s="222"/>
      <c r="F36" s="222"/>
      <c r="G36" s="222"/>
      <c r="H36" s="222"/>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240" t="str">
        <f>'Kops n'!A38:D38</f>
        <v>Tāme sastādīta 2023. gada __. _____</v>
      </c>
      <c r="B38" s="241"/>
      <c r="C38" s="241"/>
      <c r="D38" s="241"/>
      <c r="E38" s="20"/>
      <c r="F38" s="20"/>
      <c r="G38" s="20"/>
      <c r="H38" s="20"/>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 t="s">
        <v>41</v>
      </c>
      <c r="B40" s="20"/>
      <c r="C40" s="296">
        <f>'Kops n'!C40:H40</f>
        <v>0</v>
      </c>
      <c r="D40" s="296"/>
      <c r="E40" s="296"/>
      <c r="F40" s="296"/>
      <c r="G40" s="296"/>
      <c r="H40" s="296"/>
      <c r="I40" s="20"/>
      <c r="J40" s="20"/>
      <c r="K40" s="20"/>
      <c r="L40" s="20"/>
      <c r="M40" s="20"/>
      <c r="N40" s="20"/>
      <c r="O40" s="20"/>
      <c r="P40" s="20"/>
    </row>
    <row r="41" spans="1:16">
      <c r="A41" s="20"/>
      <c r="B41" s="20"/>
      <c r="C41" s="222" t="s">
        <v>15</v>
      </c>
      <c r="D41" s="222"/>
      <c r="E41" s="222"/>
      <c r="F41" s="222"/>
      <c r="G41" s="222"/>
      <c r="H41" s="222"/>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row r="43" spans="1:16">
      <c r="A43" s="103" t="s">
        <v>16</v>
      </c>
      <c r="B43" s="52"/>
      <c r="C43" s="115">
        <f>'Kops n'!C43</f>
        <v>0</v>
      </c>
      <c r="D43" s="52"/>
      <c r="E43" s="20"/>
      <c r="F43" s="20"/>
      <c r="G43" s="20"/>
      <c r="H43" s="20"/>
      <c r="I43" s="20"/>
      <c r="J43" s="20"/>
      <c r="K43" s="20"/>
      <c r="L43" s="20"/>
      <c r="M43" s="20"/>
      <c r="N43" s="20"/>
      <c r="O43" s="20"/>
      <c r="P43" s="20"/>
    </row>
    <row r="44" spans="1:16">
      <c r="A44" s="20"/>
      <c r="B44" s="20"/>
      <c r="C44" s="20"/>
      <c r="D44" s="20"/>
      <c r="E44" s="20"/>
      <c r="F44" s="20"/>
      <c r="G44" s="20"/>
      <c r="H44" s="20"/>
      <c r="I44" s="20"/>
      <c r="J44" s="20"/>
      <c r="K44" s="20"/>
      <c r="L44" s="20"/>
      <c r="M44" s="20"/>
      <c r="N44" s="20"/>
      <c r="O44" s="20"/>
      <c r="P44"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41:H41"/>
    <mergeCell ref="C4:I4"/>
    <mergeCell ref="F12:K12"/>
    <mergeCell ref="A9:F9"/>
    <mergeCell ref="J9:M9"/>
    <mergeCell ref="D8:L8"/>
    <mergeCell ref="A32:K32"/>
    <mergeCell ref="C35:H35"/>
    <mergeCell ref="C36:H36"/>
    <mergeCell ref="A38:D38"/>
    <mergeCell ref="C40:H40"/>
  </mergeCells>
  <conditionalFormatting sqref="A32:K32">
    <cfRule type="containsText" dxfId="213" priority="3" operator="containsText" text="Tiešās izmaksas kopā, t. sk. darba devēja sociālais nodoklis __.__% ">
      <formula>NOT(ISERROR(SEARCH("Tiešās izmaksas kopā, t. sk. darba devēja sociālais nodoklis __.__% ",A32)))</formula>
    </cfRule>
  </conditionalFormatting>
  <conditionalFormatting sqref="A14:P31">
    <cfRule type="cellIs" dxfId="212" priority="1" operator="equal">
      <formula>0</formula>
    </cfRule>
  </conditionalFormatting>
  <conditionalFormatting sqref="C2:I2 D5:L8 N9:O9 L32:P32 C35:H35 C40:H40 C43">
    <cfRule type="cellIs" dxfId="211" priority="2" operator="equal">
      <formula>0</formula>
    </cfRule>
  </conditionalFormatting>
  <pageMargins left="0.7" right="0.7" top="0.75" bottom="0.75" header="0.3" footer="0.3"/>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tabColor rgb="FF92D050"/>
  </sheetPr>
  <dimension ref="A1:P41"/>
  <sheetViews>
    <sheetView workbookViewId="0">
      <selection activeCell="A22" sqref="A22:XFD22"/>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'4a+c+n'!D1</f>
        <v>4</v>
      </c>
      <c r="E1" s="26"/>
      <c r="F1" s="26"/>
      <c r="G1" s="26"/>
      <c r="H1" s="26"/>
      <c r="I1" s="26"/>
      <c r="J1" s="26"/>
      <c r="N1" s="30"/>
      <c r="O1" s="31"/>
      <c r="P1" s="32"/>
    </row>
    <row r="2" spans="1:16">
      <c r="A2" s="33"/>
      <c r="B2" s="33"/>
      <c r="C2" s="308" t="str">
        <f>'4a+c+n'!C2:I2</f>
        <v>Logi un durvis</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P29</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izmaksas",IF('4a+c+n'!$Q14="C",'4a+c+n'!B14,0))</f>
        <v>0</v>
      </c>
      <c r="C14" s="27">
        <f>IF($C$4="citu pasākumu izmaksas",IF('4a+c+n'!$Q14="C",'4a+c+n'!C14,0))</f>
        <v>0</v>
      </c>
      <c r="D14" s="27">
        <f>IF($C$4="citu pasākumu izmaksas",IF('4a+c+n'!$Q14="C",'4a+c+n'!D14,0))</f>
        <v>0</v>
      </c>
      <c r="E14" s="57"/>
      <c r="F14" s="79"/>
      <c r="G14" s="27">
        <f>IF($C$4="citu pasākumu izmaksas",IF('4a+c+n'!$Q14="C",'4a+c+n'!G14,0))</f>
        <v>0</v>
      </c>
      <c r="H14" s="27">
        <f>IF($C$4="citu pasākumu izmaksas",IF('4a+c+n'!$Q14="C",'4a+c+n'!H14,0))</f>
        <v>0</v>
      </c>
      <c r="I14" s="27"/>
      <c r="J14" s="27"/>
      <c r="K14" s="57">
        <f>IF($C$4="citu pasākumu izmaksas",IF('4a+c+n'!$Q14="C",'4a+c+n'!K14,0))</f>
        <v>0</v>
      </c>
      <c r="L14" s="108">
        <f>IF($C$4="citu pasākumu izmaksas",IF('4a+c+n'!$Q14="C",'4a+c+n'!L14,0))</f>
        <v>0</v>
      </c>
      <c r="M14" s="27">
        <f>IF($C$4="citu pasākumu izmaksas",IF('4a+c+n'!$Q14="C",'4a+c+n'!M14,0))</f>
        <v>0</v>
      </c>
      <c r="N14" s="27">
        <f>IF($C$4="citu pasākumu izmaksas",IF('4a+c+n'!$Q14="C",'4a+c+n'!N14,0))</f>
        <v>0</v>
      </c>
      <c r="O14" s="27">
        <f>IF($C$4="citu pasākumu izmaksas",IF('4a+c+n'!$Q14="C",'4a+c+n'!O14,0))</f>
        <v>0</v>
      </c>
      <c r="P14" s="57">
        <f>IF($C$4="citu pasākumu izmaksas",IF('4a+c+n'!$Q14="C",'4a+c+n'!P14,0))</f>
        <v>0</v>
      </c>
    </row>
    <row r="15" spans="1:16">
      <c r="A15" s="64">
        <f>IF(P15=0,0,IF(COUNTBLANK(P15)=1,0,COUNTA($P$14:P15)))</f>
        <v>0</v>
      </c>
      <c r="B15" s="28">
        <f>IF($C$4="citu pasākumu izmaksas",IF('4a+c+n'!$Q15="C",'4a+c+n'!B15,0))</f>
        <v>0</v>
      </c>
      <c r="C15" s="28">
        <f>IF($C$4="citu pasākumu izmaksas",IF('4a+c+n'!$Q15="C",'4a+c+n'!C15,0))</f>
        <v>0</v>
      </c>
      <c r="D15" s="28">
        <f>IF($C$4="citu pasākumu izmaksas",IF('4a+c+n'!$Q15="C",'4a+c+n'!D15,0))</f>
        <v>0</v>
      </c>
      <c r="E15" s="59"/>
      <c r="F15" s="81"/>
      <c r="G15" s="28"/>
      <c r="H15" s="28">
        <f>IF($C$4="citu pasākumu izmaksas",IF('4a+c+n'!$Q15="C",'4a+c+n'!H15,0))</f>
        <v>0</v>
      </c>
      <c r="I15" s="28"/>
      <c r="J15" s="28"/>
      <c r="K15" s="59">
        <f>IF($C$4="citu pasākumu izmaksas",IF('4a+c+n'!$Q15="C",'4a+c+n'!K15,0))</f>
        <v>0</v>
      </c>
      <c r="L15" s="109">
        <f>IF($C$4="citu pasākumu izmaksas",IF('4a+c+n'!$Q15="C",'4a+c+n'!L15,0))</f>
        <v>0</v>
      </c>
      <c r="M15" s="28">
        <f>IF($C$4="citu pasākumu izmaksas",IF('4a+c+n'!$Q15="C",'4a+c+n'!M15,0))</f>
        <v>0</v>
      </c>
      <c r="N15" s="28">
        <f>IF($C$4="citu pasākumu izmaksas",IF('4a+c+n'!$Q15="C",'4a+c+n'!N15,0))</f>
        <v>0</v>
      </c>
      <c r="O15" s="28">
        <f>IF($C$4="citu pasākumu izmaksas",IF('4a+c+n'!$Q15="C",'4a+c+n'!O15,0))</f>
        <v>0</v>
      </c>
      <c r="P15" s="59">
        <f>IF($C$4="citu pasākumu izmaksas",IF('4a+c+n'!$Q15="C",'4a+c+n'!P15,0))</f>
        <v>0</v>
      </c>
    </row>
    <row r="16" spans="1:16">
      <c r="A16" s="64">
        <f>IF(P16=0,0,IF(COUNTBLANK(P16)=1,0,COUNTA($P$14:P16)))</f>
        <v>0</v>
      </c>
      <c r="B16" s="28">
        <f>IF($C$4="citu pasākumu izmaksas",IF('4a+c+n'!$Q16="C",'4a+c+n'!B16,0))</f>
        <v>0</v>
      </c>
      <c r="C16" s="28">
        <f>IF($C$4="citu pasākumu izmaksas",IF('4a+c+n'!$Q16="C",'4a+c+n'!C16,0))</f>
        <v>0</v>
      </c>
      <c r="D16" s="28">
        <f>IF($C$4="citu pasākumu izmaksas",IF('4a+c+n'!$Q16="C",'4a+c+n'!D16,0))</f>
        <v>0</v>
      </c>
      <c r="E16" s="59"/>
      <c r="F16" s="81"/>
      <c r="G16" s="28"/>
      <c r="H16" s="28">
        <f>IF($C$4="citu pasākumu izmaksas",IF('4a+c+n'!$Q16="C",'4a+c+n'!H16,0))</f>
        <v>0</v>
      </c>
      <c r="I16" s="28"/>
      <c r="J16" s="28"/>
      <c r="K16" s="59">
        <f>IF($C$4="citu pasākumu izmaksas",IF('4a+c+n'!$Q16="C",'4a+c+n'!K16,0))</f>
        <v>0</v>
      </c>
      <c r="L16" s="109">
        <f>IF($C$4="citu pasākumu izmaksas",IF('4a+c+n'!$Q16="C",'4a+c+n'!L16,0))</f>
        <v>0</v>
      </c>
      <c r="M16" s="28">
        <f>IF($C$4="citu pasākumu izmaksas",IF('4a+c+n'!$Q16="C",'4a+c+n'!M16,0))</f>
        <v>0</v>
      </c>
      <c r="N16" s="28">
        <f>IF($C$4="citu pasākumu izmaksas",IF('4a+c+n'!$Q16="C",'4a+c+n'!N16,0))</f>
        <v>0</v>
      </c>
      <c r="O16" s="28">
        <f>IF($C$4="citu pasākumu izmaksas",IF('4a+c+n'!$Q16="C",'4a+c+n'!O16,0))</f>
        <v>0</v>
      </c>
      <c r="P16" s="59">
        <f>IF($C$4="citu pasākumu izmaksas",IF('4a+c+n'!$Q16="C",'4a+c+n'!P16,0))</f>
        <v>0</v>
      </c>
    </row>
    <row r="17" spans="1:16">
      <c r="A17" s="64">
        <f>IF(P17=0,0,IF(COUNTBLANK(P17)=1,0,COUNTA($P$14:P17)))</f>
        <v>0</v>
      </c>
      <c r="B17" s="28">
        <f>IF($C$4="citu pasākumu izmaksas",IF('4a+c+n'!$Q17="C",'4a+c+n'!B17,0))</f>
        <v>0</v>
      </c>
      <c r="C17" s="28">
        <f>IF($C$4="citu pasākumu izmaksas",IF('4a+c+n'!$Q17="C",'4a+c+n'!C17,0))</f>
        <v>0</v>
      </c>
      <c r="D17" s="28">
        <f>IF($C$4="citu pasākumu izmaksas",IF('4a+c+n'!$Q17="C",'4a+c+n'!D17,0))</f>
        <v>0</v>
      </c>
      <c r="E17" s="59"/>
      <c r="F17" s="81"/>
      <c r="G17" s="28"/>
      <c r="H17" s="28">
        <f>IF($C$4="citu pasākumu izmaksas",IF('4a+c+n'!$Q17="C",'4a+c+n'!H17,0))</f>
        <v>0</v>
      </c>
      <c r="I17" s="28"/>
      <c r="J17" s="28"/>
      <c r="K17" s="59">
        <f>IF($C$4="citu pasākumu izmaksas",IF('4a+c+n'!$Q17="C",'4a+c+n'!K17,0))</f>
        <v>0</v>
      </c>
      <c r="L17" s="109">
        <f>IF($C$4="citu pasākumu izmaksas",IF('4a+c+n'!$Q17="C",'4a+c+n'!L17,0))</f>
        <v>0</v>
      </c>
      <c r="M17" s="28">
        <f>IF($C$4="citu pasākumu izmaksas",IF('4a+c+n'!$Q17="C",'4a+c+n'!M17,0))</f>
        <v>0</v>
      </c>
      <c r="N17" s="28">
        <f>IF($C$4="citu pasākumu izmaksas",IF('4a+c+n'!$Q17="C",'4a+c+n'!N17,0))</f>
        <v>0</v>
      </c>
      <c r="O17" s="28">
        <f>IF($C$4="citu pasākumu izmaksas",IF('4a+c+n'!$Q17="C",'4a+c+n'!O17,0))</f>
        <v>0</v>
      </c>
      <c r="P17" s="59">
        <f>IF($C$4="citu pasākumu izmaksas",IF('4a+c+n'!$Q17="C",'4a+c+n'!P17,0))</f>
        <v>0</v>
      </c>
    </row>
    <row r="18" spans="1:16">
      <c r="A18" s="64">
        <f>IF(P18=0,0,IF(COUNTBLANK(P18)=1,0,COUNTA($P$14:P18)))</f>
        <v>0</v>
      </c>
      <c r="B18" s="28">
        <f>IF($C$4="citu pasākumu izmaksas",IF('4a+c+n'!$Q18="C",'4a+c+n'!B18,0))</f>
        <v>0</v>
      </c>
      <c r="C18" s="28">
        <f>IF($C$4="citu pasākumu izmaksas",IF('4a+c+n'!$Q18="C",'4a+c+n'!C18,0))</f>
        <v>0</v>
      </c>
      <c r="D18" s="28">
        <f>IF($C$4="citu pasākumu izmaksas",IF('4a+c+n'!$Q18="C",'4a+c+n'!D18,0))</f>
        <v>0</v>
      </c>
      <c r="E18" s="59"/>
      <c r="F18" s="81"/>
      <c r="G18" s="28"/>
      <c r="H18" s="28">
        <f>IF($C$4="citu pasākumu izmaksas",IF('4a+c+n'!$Q18="C",'4a+c+n'!H18,0))</f>
        <v>0</v>
      </c>
      <c r="I18" s="28"/>
      <c r="J18" s="28"/>
      <c r="K18" s="59">
        <f>IF($C$4="citu pasākumu izmaksas",IF('4a+c+n'!$Q18="C",'4a+c+n'!K18,0))</f>
        <v>0</v>
      </c>
      <c r="L18" s="109">
        <f>IF($C$4="citu pasākumu izmaksas",IF('4a+c+n'!$Q18="C",'4a+c+n'!L18,0))</f>
        <v>0</v>
      </c>
      <c r="M18" s="28">
        <f>IF($C$4="citu pasākumu izmaksas",IF('4a+c+n'!$Q18="C",'4a+c+n'!M18,0))</f>
        <v>0</v>
      </c>
      <c r="N18" s="28">
        <f>IF($C$4="citu pasākumu izmaksas",IF('4a+c+n'!$Q18="C",'4a+c+n'!N18,0))</f>
        <v>0</v>
      </c>
      <c r="O18" s="28">
        <f>IF($C$4="citu pasākumu izmaksas",IF('4a+c+n'!$Q18="C",'4a+c+n'!O18,0))</f>
        <v>0</v>
      </c>
      <c r="P18" s="59">
        <f>IF($C$4="citu pasākumu izmaksas",IF('4a+c+n'!$Q18="C",'4a+c+n'!P18,0))</f>
        <v>0</v>
      </c>
    </row>
    <row r="19" spans="1:16">
      <c r="A19" s="64">
        <f>IF(P19=0,0,IF(COUNTBLANK(P19)=1,0,COUNTA($P$14:P19)))</f>
        <v>0</v>
      </c>
      <c r="B19" s="28">
        <f>IF($C$4="citu pasākumu izmaksas",IF('4a+c+n'!$Q20="C",'4a+c+n'!B20,0))</f>
        <v>0</v>
      </c>
      <c r="C19" s="28">
        <f>IF($C$4="citu pasākumu izmaksas",IF('4a+c+n'!$Q20="C",'4a+c+n'!C20,0))</f>
        <v>0</v>
      </c>
      <c r="D19" s="28">
        <f>IF($C$4="citu pasākumu izmaksas",IF('4a+c+n'!$Q20="C",'4a+c+n'!D20,0))</f>
        <v>0</v>
      </c>
      <c r="E19" s="59"/>
      <c r="F19" s="81"/>
      <c r="G19" s="28"/>
      <c r="H19" s="28">
        <f>IF($C$4="citu pasākumu izmaksas",IF('4a+c+n'!$Q20="C",'4a+c+n'!H20,0))</f>
        <v>0</v>
      </c>
      <c r="I19" s="28"/>
      <c r="J19" s="28"/>
      <c r="K19" s="59">
        <f>IF($C$4="citu pasākumu izmaksas",IF('4a+c+n'!$Q20="C",'4a+c+n'!K20,0))</f>
        <v>0</v>
      </c>
      <c r="L19" s="109">
        <f>IF($C$4="citu pasākumu izmaksas",IF('4a+c+n'!$Q20="C",'4a+c+n'!L20,0))</f>
        <v>0</v>
      </c>
      <c r="M19" s="28">
        <f>IF($C$4="citu pasākumu izmaksas",IF('4a+c+n'!$Q20="C",'4a+c+n'!M20,0))</f>
        <v>0</v>
      </c>
      <c r="N19" s="28">
        <f>IF($C$4="citu pasākumu izmaksas",IF('4a+c+n'!$Q20="C",'4a+c+n'!N20,0))</f>
        <v>0</v>
      </c>
      <c r="O19" s="28">
        <f>IF($C$4="citu pasākumu izmaksas",IF('4a+c+n'!$Q20="C",'4a+c+n'!O20,0))</f>
        <v>0</v>
      </c>
      <c r="P19" s="59">
        <f>IF($C$4="citu pasākumu izmaksas",IF('4a+c+n'!$Q20="C",'4a+c+n'!P20,0))</f>
        <v>0</v>
      </c>
    </row>
    <row r="20" spans="1:16">
      <c r="A20" s="64">
        <f>IF(P20=0,0,IF(COUNTBLANK(P20)=1,0,COUNTA($P$14:P20)))</f>
        <v>0</v>
      </c>
      <c r="B20" s="28">
        <f>IF($C$4="citu pasākumu izmaksas",IF('4a+c+n'!$Q21="C",'4a+c+n'!B21,0))</f>
        <v>0</v>
      </c>
      <c r="C20" s="28">
        <f>IF($C$4="citu pasākumu izmaksas",IF('4a+c+n'!$Q21="C",'4a+c+n'!C21,0))</f>
        <v>0</v>
      </c>
      <c r="D20" s="28">
        <f>IF($C$4="citu pasākumu izmaksas",IF('4a+c+n'!$Q21="C",'4a+c+n'!D21,0))</f>
        <v>0</v>
      </c>
      <c r="E20" s="59"/>
      <c r="F20" s="81"/>
      <c r="G20" s="28"/>
      <c r="H20" s="28">
        <f>IF($C$4="citu pasākumu izmaksas",IF('4a+c+n'!$Q21="C",'4a+c+n'!H21,0))</f>
        <v>0</v>
      </c>
      <c r="I20" s="28"/>
      <c r="J20" s="28"/>
      <c r="K20" s="59">
        <f>IF($C$4="citu pasākumu izmaksas",IF('4a+c+n'!$Q21="C",'4a+c+n'!K21,0))</f>
        <v>0</v>
      </c>
      <c r="L20" s="109">
        <f>IF($C$4="citu pasākumu izmaksas",IF('4a+c+n'!$Q21="C",'4a+c+n'!L21,0))</f>
        <v>0</v>
      </c>
      <c r="M20" s="28">
        <f>IF($C$4="citu pasākumu izmaksas",IF('4a+c+n'!$Q21="C",'4a+c+n'!M21,0))</f>
        <v>0</v>
      </c>
      <c r="N20" s="28">
        <f>IF($C$4="citu pasākumu izmaksas",IF('4a+c+n'!$Q21="C",'4a+c+n'!N21,0))</f>
        <v>0</v>
      </c>
      <c r="O20" s="28">
        <f>IF($C$4="citu pasākumu izmaksas",IF('4a+c+n'!$Q21="C",'4a+c+n'!O21,0))</f>
        <v>0</v>
      </c>
      <c r="P20" s="59">
        <f>IF($C$4="citu pasākumu izmaksas",IF('4a+c+n'!$Q21="C",'4a+c+n'!P21,0))</f>
        <v>0</v>
      </c>
    </row>
    <row r="21" spans="1:16">
      <c r="A21" s="64">
        <f>IF(P21=0,0,IF(COUNTBLANK(P21)=1,0,COUNTA($P$14:P21)))</f>
        <v>0</v>
      </c>
      <c r="B21" s="28">
        <f>IF($C$4="citu pasākumu izmaksas",IF('4a+c+n'!$Q22="C",'4a+c+n'!B22,0))</f>
        <v>0</v>
      </c>
      <c r="C21" s="28">
        <f>IF($C$4="citu pasākumu izmaksas",IF('4a+c+n'!$Q22="C",'4a+c+n'!C22,0))</f>
        <v>0</v>
      </c>
      <c r="D21" s="28">
        <f>IF($C$4="citu pasākumu izmaksas",IF('4a+c+n'!$Q22="C",'4a+c+n'!D22,0))</f>
        <v>0</v>
      </c>
      <c r="E21" s="59"/>
      <c r="F21" s="81"/>
      <c r="G21" s="28"/>
      <c r="H21" s="28">
        <f>IF($C$4="citu pasākumu izmaksas",IF('4a+c+n'!$Q22="C",'4a+c+n'!H22,0))</f>
        <v>0</v>
      </c>
      <c r="I21" s="28"/>
      <c r="J21" s="28"/>
      <c r="K21" s="59">
        <f>IF($C$4="citu pasākumu izmaksas",IF('4a+c+n'!$Q22="C",'4a+c+n'!K22,0))</f>
        <v>0</v>
      </c>
      <c r="L21" s="109">
        <f>IF($C$4="citu pasākumu izmaksas",IF('4a+c+n'!$Q22="C",'4a+c+n'!L22,0))</f>
        <v>0</v>
      </c>
      <c r="M21" s="28">
        <f>IF($C$4="citu pasākumu izmaksas",IF('4a+c+n'!$Q22="C",'4a+c+n'!M22,0))</f>
        <v>0</v>
      </c>
      <c r="N21" s="28">
        <f>IF($C$4="citu pasākumu izmaksas",IF('4a+c+n'!$Q22="C",'4a+c+n'!N22,0))</f>
        <v>0</v>
      </c>
      <c r="O21" s="28">
        <f>IF($C$4="citu pasākumu izmaksas",IF('4a+c+n'!$Q22="C",'4a+c+n'!O22,0))</f>
        <v>0</v>
      </c>
      <c r="P21" s="59">
        <f>IF($C$4="citu pasākumu izmaksas",IF('4a+c+n'!$Q22="C",'4a+c+n'!P22,0))</f>
        <v>0</v>
      </c>
    </row>
    <row r="22" spans="1:16">
      <c r="A22" s="64">
        <f>IF(P22=0,0,IF(COUNTBLANK(P22)=1,0,COUNTA($P$14:P22)))</f>
        <v>0</v>
      </c>
      <c r="B22" s="28">
        <f>IF($C$4="citu pasākumu izmaksas",IF('4a+c+n'!$Q23="C",'4a+c+n'!B23,0))</f>
        <v>0</v>
      </c>
      <c r="C22" s="28">
        <f>IF($C$4="citu pasākumu izmaksas",IF('4a+c+n'!$Q23="C",'4a+c+n'!C23,0))</f>
        <v>0</v>
      </c>
      <c r="D22" s="28">
        <f>IF($C$4="citu pasākumu izmaksas",IF('4a+c+n'!$Q23="C",'4a+c+n'!D23,0))</f>
        <v>0</v>
      </c>
      <c r="E22" s="59"/>
      <c r="F22" s="81"/>
      <c r="G22" s="28"/>
      <c r="H22" s="28">
        <f>IF($C$4="citu pasākumu izmaksas",IF('4a+c+n'!$Q23="C",'4a+c+n'!H23,0))</f>
        <v>0</v>
      </c>
      <c r="I22" s="28"/>
      <c r="J22" s="28"/>
      <c r="K22" s="59">
        <f>IF($C$4="citu pasākumu izmaksas",IF('4a+c+n'!$Q23="C",'4a+c+n'!K23,0))</f>
        <v>0</v>
      </c>
      <c r="L22" s="109">
        <f>IF($C$4="citu pasākumu izmaksas",IF('4a+c+n'!$Q23="C",'4a+c+n'!L23,0))</f>
        <v>0</v>
      </c>
      <c r="M22" s="28">
        <f>IF($C$4="citu pasākumu izmaksas",IF('4a+c+n'!$Q23="C",'4a+c+n'!M23,0))</f>
        <v>0</v>
      </c>
      <c r="N22" s="28">
        <f>IF($C$4="citu pasākumu izmaksas",IF('4a+c+n'!$Q23="C",'4a+c+n'!N23,0))</f>
        <v>0</v>
      </c>
      <c r="O22" s="28">
        <f>IF($C$4="citu pasākumu izmaksas",IF('4a+c+n'!$Q23="C",'4a+c+n'!O23,0))</f>
        <v>0</v>
      </c>
      <c r="P22" s="59">
        <f>IF($C$4="citu pasākumu izmaksas",IF('4a+c+n'!$Q23="C",'4a+c+n'!P23,0))</f>
        <v>0</v>
      </c>
    </row>
    <row r="23" spans="1:16">
      <c r="A23" s="64">
        <f>IF(P23=0,0,IF(COUNTBLANK(P23)=1,0,COUNTA($P$14:P23)))</f>
        <v>0</v>
      </c>
      <c r="B23" s="28">
        <f>IF($C$4="citu pasākumu izmaksas",IF('4a+c+n'!$Q24="C",'4a+c+n'!B24,0))</f>
        <v>0</v>
      </c>
      <c r="C23" s="28">
        <f>IF($C$4="citu pasākumu izmaksas",IF('4a+c+n'!$Q24="C",'4a+c+n'!C24,0))</f>
        <v>0</v>
      </c>
      <c r="D23" s="28">
        <f>IF($C$4="citu pasākumu izmaksas",IF('4a+c+n'!$Q24="C",'4a+c+n'!D24,0))</f>
        <v>0</v>
      </c>
      <c r="E23" s="59"/>
      <c r="F23" s="81"/>
      <c r="G23" s="28"/>
      <c r="H23" s="28">
        <f>IF($C$4="citu pasākumu izmaksas",IF('4a+c+n'!$Q24="C",'4a+c+n'!H24,0))</f>
        <v>0</v>
      </c>
      <c r="I23" s="28"/>
      <c r="J23" s="28"/>
      <c r="K23" s="59">
        <f>IF($C$4="citu pasākumu izmaksas",IF('4a+c+n'!$Q24="C",'4a+c+n'!K24,0))</f>
        <v>0</v>
      </c>
      <c r="L23" s="109">
        <f>IF($C$4="citu pasākumu izmaksas",IF('4a+c+n'!$Q24="C",'4a+c+n'!L24,0))</f>
        <v>0</v>
      </c>
      <c r="M23" s="28">
        <f>IF($C$4="citu pasākumu izmaksas",IF('4a+c+n'!$Q24="C",'4a+c+n'!M24,0))</f>
        <v>0</v>
      </c>
      <c r="N23" s="28">
        <f>IF($C$4="citu pasākumu izmaksas",IF('4a+c+n'!$Q24="C",'4a+c+n'!N24,0))</f>
        <v>0</v>
      </c>
      <c r="O23" s="28">
        <f>IF($C$4="citu pasākumu izmaksas",IF('4a+c+n'!$Q24="C",'4a+c+n'!O24,0))</f>
        <v>0</v>
      </c>
      <c r="P23" s="59">
        <f>IF($C$4="citu pasākumu izmaksas",IF('4a+c+n'!$Q24="C",'4a+c+n'!P24,0))</f>
        <v>0</v>
      </c>
    </row>
    <row r="24" spans="1:16">
      <c r="A24" s="64">
        <f>IF(P24=0,0,IF(COUNTBLANK(P24)=1,0,COUNTA($P$14:P24)))</f>
        <v>0</v>
      </c>
      <c r="B24" s="28">
        <f>IF($C$4="citu pasākumu izmaksas",IF('4a+c+n'!$Q25="C",'4a+c+n'!B25,0))</f>
        <v>0</v>
      </c>
      <c r="C24" s="28">
        <f>IF($C$4="citu pasākumu izmaksas",IF('4a+c+n'!$Q25="C",'4a+c+n'!C25,0))</f>
        <v>0</v>
      </c>
      <c r="D24" s="28">
        <f>IF($C$4="citu pasākumu izmaksas",IF('4a+c+n'!$Q25="C",'4a+c+n'!D25,0))</f>
        <v>0</v>
      </c>
      <c r="E24" s="59"/>
      <c r="F24" s="81"/>
      <c r="G24" s="28"/>
      <c r="H24" s="28">
        <f>IF($C$4="citu pasākumu izmaksas",IF('4a+c+n'!$Q25="C",'4a+c+n'!H25,0))</f>
        <v>0</v>
      </c>
      <c r="I24" s="28"/>
      <c r="J24" s="28"/>
      <c r="K24" s="59">
        <f>IF($C$4="citu pasākumu izmaksas",IF('4a+c+n'!$Q25="C",'4a+c+n'!K25,0))</f>
        <v>0</v>
      </c>
      <c r="L24" s="109">
        <f>IF($C$4="citu pasākumu izmaksas",IF('4a+c+n'!$Q25="C",'4a+c+n'!L25,0))</f>
        <v>0</v>
      </c>
      <c r="M24" s="28">
        <f>IF($C$4="citu pasākumu izmaksas",IF('4a+c+n'!$Q25="C",'4a+c+n'!M25,0))</f>
        <v>0</v>
      </c>
      <c r="N24" s="28">
        <f>IF($C$4="citu pasākumu izmaksas",IF('4a+c+n'!$Q25="C",'4a+c+n'!N25,0))</f>
        <v>0</v>
      </c>
      <c r="O24" s="28">
        <f>IF($C$4="citu pasākumu izmaksas",IF('4a+c+n'!$Q25="C",'4a+c+n'!O25,0))</f>
        <v>0</v>
      </c>
      <c r="P24" s="59">
        <f>IF($C$4="citu pasākumu izmaksas",IF('4a+c+n'!$Q25="C",'4a+c+n'!P25,0))</f>
        <v>0</v>
      </c>
    </row>
    <row r="25" spans="1:16">
      <c r="A25" s="64">
        <f>IF(P25=0,0,IF(COUNTBLANK(P25)=1,0,COUNTA($P$14:P25)))</f>
        <v>0</v>
      </c>
      <c r="B25" s="28">
        <f>IF($C$4="citu pasākumu izmaksas",IF('4a+c+n'!$Q27="C",'4a+c+n'!B27,0))</f>
        <v>0</v>
      </c>
      <c r="C25" s="28">
        <f>IF($C$4="citu pasākumu izmaksas",IF('4a+c+n'!$Q27="C",'4a+c+n'!C27,0))</f>
        <v>0</v>
      </c>
      <c r="D25" s="28">
        <f>IF($C$4="citu pasākumu izmaksas",IF('4a+c+n'!$Q27="C",'4a+c+n'!D27,0))</f>
        <v>0</v>
      </c>
      <c r="E25" s="59"/>
      <c r="F25" s="81"/>
      <c r="G25" s="28"/>
      <c r="H25" s="28">
        <f>IF($C$4="citu pasākumu izmaksas",IF('4a+c+n'!$Q27="C",'4a+c+n'!H27,0))</f>
        <v>0</v>
      </c>
      <c r="I25" s="28"/>
      <c r="J25" s="28"/>
      <c r="K25" s="59">
        <f>IF($C$4="citu pasākumu izmaksas",IF('4a+c+n'!$Q27="C",'4a+c+n'!K27,0))</f>
        <v>0</v>
      </c>
      <c r="L25" s="109">
        <f>IF($C$4="citu pasākumu izmaksas",IF('4a+c+n'!$Q27="C",'4a+c+n'!L27,0))</f>
        <v>0</v>
      </c>
      <c r="M25" s="28">
        <f>IF($C$4="citu pasākumu izmaksas",IF('4a+c+n'!$Q27="C",'4a+c+n'!M27,0))</f>
        <v>0</v>
      </c>
      <c r="N25" s="28">
        <f>IF($C$4="citu pasākumu izmaksas",IF('4a+c+n'!$Q27="C",'4a+c+n'!N27,0))</f>
        <v>0</v>
      </c>
      <c r="O25" s="28">
        <f>IF($C$4="citu pasākumu izmaksas",IF('4a+c+n'!$Q27="C",'4a+c+n'!O27,0))</f>
        <v>0</v>
      </c>
      <c r="P25" s="59">
        <f>IF($C$4="citu pasākumu izmaksas",IF('4a+c+n'!$Q27="C",'4a+c+n'!P27,0))</f>
        <v>0</v>
      </c>
    </row>
    <row r="26" spans="1:16">
      <c r="A26" s="64">
        <f>IF(P26=0,0,IF(COUNTBLANK(P26)=1,0,COUNTA($P$14:P26)))</f>
        <v>0</v>
      </c>
      <c r="B26" s="28">
        <f>IF($C$4="citu pasākumu izmaksas",IF('4a+c+n'!$Q28="C",'4a+c+n'!B28,0))</f>
        <v>0</v>
      </c>
      <c r="C26" s="28">
        <f>IF($C$4="citu pasākumu izmaksas",IF('4a+c+n'!$Q28="C",'4a+c+n'!C28,0))</f>
        <v>0</v>
      </c>
      <c r="D26" s="28">
        <f>IF($C$4="citu pasākumu izmaksas",IF('4a+c+n'!$Q28="C",'4a+c+n'!D28,0))</f>
        <v>0</v>
      </c>
      <c r="E26" s="59"/>
      <c r="F26" s="81"/>
      <c r="G26" s="28"/>
      <c r="H26" s="28">
        <f>IF($C$4="citu pasākumu izmaksas",IF('4a+c+n'!$Q28="C",'4a+c+n'!H28,0))</f>
        <v>0</v>
      </c>
      <c r="I26" s="28"/>
      <c r="J26" s="28"/>
      <c r="K26" s="59">
        <f>IF($C$4="citu pasākumu izmaksas",IF('4a+c+n'!$Q28="C",'4a+c+n'!K28,0))</f>
        <v>0</v>
      </c>
      <c r="L26" s="109">
        <f>IF($C$4="citu pasākumu izmaksas",IF('4a+c+n'!$Q28="C",'4a+c+n'!L28,0))</f>
        <v>0</v>
      </c>
      <c r="M26" s="28">
        <f>IF($C$4="citu pasākumu izmaksas",IF('4a+c+n'!$Q28="C",'4a+c+n'!M28,0))</f>
        <v>0</v>
      </c>
      <c r="N26" s="28">
        <f>IF($C$4="citu pasākumu izmaksas",IF('4a+c+n'!$Q28="C",'4a+c+n'!N28,0))</f>
        <v>0</v>
      </c>
      <c r="O26" s="28">
        <f>IF($C$4="citu pasākumu izmaksas",IF('4a+c+n'!$Q28="C",'4a+c+n'!O28,0))</f>
        <v>0</v>
      </c>
      <c r="P26" s="59">
        <f>IF($C$4="citu pasākumu izmaksas",IF('4a+c+n'!$Q28="C",'4a+c+n'!P28,0))</f>
        <v>0</v>
      </c>
    </row>
    <row r="27" spans="1:16">
      <c r="A27" s="64">
        <f>IF(P27=0,0,IF(COUNTBLANK(P27)=1,0,COUNTA($P$14:P27)))</f>
        <v>0</v>
      </c>
      <c r="B27" s="28">
        <f>IF($C$4="citu pasākumu izmaksas",IF('4a+c+n'!$Q29="C",'4a+c+n'!B29,0))</f>
        <v>0</v>
      </c>
      <c r="C27" s="28">
        <f>IF($C$4="citu pasākumu izmaksas",IF('4a+c+n'!$Q29="C",'4a+c+n'!C29,0))</f>
        <v>0</v>
      </c>
      <c r="D27" s="28">
        <f>IF($C$4="citu pasākumu izmaksas",IF('4a+c+n'!$Q29="C",'4a+c+n'!D29,0))</f>
        <v>0</v>
      </c>
      <c r="E27" s="59"/>
      <c r="F27" s="81"/>
      <c r="G27" s="28"/>
      <c r="H27" s="28">
        <f>IF($C$4="citu pasākumu izmaksas",IF('4a+c+n'!$Q29="C",'4a+c+n'!H29,0))</f>
        <v>0</v>
      </c>
      <c r="I27" s="28"/>
      <c r="J27" s="28"/>
      <c r="K27" s="59">
        <f>IF($C$4="citu pasākumu izmaksas",IF('4a+c+n'!$Q29="C",'4a+c+n'!K29,0))</f>
        <v>0</v>
      </c>
      <c r="L27" s="109">
        <f>IF($C$4="citu pasākumu izmaksas",IF('4a+c+n'!$Q29="C",'4a+c+n'!L29,0))</f>
        <v>0</v>
      </c>
      <c r="M27" s="28">
        <f>IF($C$4="citu pasākumu izmaksas",IF('4a+c+n'!$Q29="C",'4a+c+n'!M29,0))</f>
        <v>0</v>
      </c>
      <c r="N27" s="28">
        <f>IF($C$4="citu pasākumu izmaksas",IF('4a+c+n'!$Q29="C",'4a+c+n'!N29,0))</f>
        <v>0</v>
      </c>
      <c r="O27" s="28">
        <f>IF($C$4="citu pasākumu izmaksas",IF('4a+c+n'!$Q29="C",'4a+c+n'!O29,0))</f>
        <v>0</v>
      </c>
      <c r="P27" s="59">
        <f>IF($C$4="citu pasākumu izmaksas",IF('4a+c+n'!$Q29="C",'4a+c+n'!P29,0))</f>
        <v>0</v>
      </c>
    </row>
    <row r="28" spans="1:16" ht="12" thickBot="1">
      <c r="A28" s="64">
        <f>IF(P28=0,0,IF(COUNTBLANK(P28)=1,0,COUNTA($P$14:P28)))</f>
        <v>0</v>
      </c>
      <c r="B28" s="28">
        <f>IF($C$4="citu pasākumu izmaksas",IF('4a+c+n'!$Q31="C",'4a+c+n'!B31,0))</f>
        <v>0</v>
      </c>
      <c r="C28" s="28">
        <f>IF($C$4="citu pasākumu izmaksas",IF('4a+c+n'!$Q31="C",'4a+c+n'!C31,0))</f>
        <v>0</v>
      </c>
      <c r="D28" s="28">
        <f>IF($C$4="citu pasākumu izmaksas",IF('4a+c+n'!$Q31="C",'4a+c+n'!D31,0))</f>
        <v>0</v>
      </c>
      <c r="E28" s="59"/>
      <c r="F28" s="81"/>
      <c r="G28" s="28"/>
      <c r="H28" s="28">
        <f>IF($C$4="citu pasākumu izmaksas",IF('4a+c+n'!$Q31="C",'4a+c+n'!H31,0))</f>
        <v>0</v>
      </c>
      <c r="I28" s="28"/>
      <c r="J28" s="28"/>
      <c r="K28" s="59">
        <f>IF($C$4="citu pasākumu izmaksas",IF('4a+c+n'!$Q31="C",'4a+c+n'!K31,0))</f>
        <v>0</v>
      </c>
      <c r="L28" s="109">
        <f>IF($C$4="citu pasākumu izmaksas",IF('4a+c+n'!$Q31="C",'4a+c+n'!L31,0))</f>
        <v>0</v>
      </c>
      <c r="M28" s="28">
        <f>IF($C$4="citu pasākumu izmaksas",IF('4a+c+n'!$Q31="C",'4a+c+n'!M31,0))</f>
        <v>0</v>
      </c>
      <c r="N28" s="28">
        <f>IF($C$4="citu pasākumu izmaksas",IF('4a+c+n'!$Q31="C",'4a+c+n'!N31,0))</f>
        <v>0</v>
      </c>
      <c r="O28" s="28">
        <f>IF($C$4="citu pasākumu izmaksas",IF('4a+c+n'!$Q31="C",'4a+c+n'!O31,0))</f>
        <v>0</v>
      </c>
      <c r="P28" s="59">
        <f>IF($C$4="citu pasākumu izmaksas",IF('4a+c+n'!$Q31="C",'4a+c+n'!P31,0))</f>
        <v>0</v>
      </c>
    </row>
    <row r="29" spans="1:16" ht="12" customHeight="1" thickBot="1">
      <c r="A29" s="293" t="s">
        <v>63</v>
      </c>
      <c r="B29" s="294"/>
      <c r="C29" s="294"/>
      <c r="D29" s="294"/>
      <c r="E29" s="294"/>
      <c r="F29" s="294"/>
      <c r="G29" s="294"/>
      <c r="H29" s="294"/>
      <c r="I29" s="294"/>
      <c r="J29" s="294"/>
      <c r="K29" s="295"/>
      <c r="L29" s="110">
        <f>SUM(L14:L28)</f>
        <v>0</v>
      </c>
      <c r="M29" s="111">
        <f>SUM(M14:M28)</f>
        <v>0</v>
      </c>
      <c r="N29" s="111">
        <f>SUM(N14:N28)</f>
        <v>0</v>
      </c>
      <c r="O29" s="111">
        <f>SUM(O14:O28)</f>
        <v>0</v>
      </c>
      <c r="P29" s="112">
        <f>SUM(P14:P28)</f>
        <v>0</v>
      </c>
    </row>
    <row r="30" spans="1:16">
      <c r="A30" s="20"/>
      <c r="B30" s="20"/>
      <c r="C30" s="20"/>
      <c r="D30" s="20"/>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1" t="s">
        <v>14</v>
      </c>
      <c r="B32" s="20"/>
      <c r="C32" s="296">
        <f>'Kops c'!C35:H35</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240" t="str">
        <f>'Kops n'!A38:D38</f>
        <v>Tāme sastādīta 2023. gada __. _____</v>
      </c>
      <c r="B35" s="241"/>
      <c r="C35" s="241"/>
      <c r="D35" s="241"/>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 t="s">
        <v>41</v>
      </c>
      <c r="B37" s="20"/>
      <c r="C37" s="296">
        <f>'Kops c'!C40:H40</f>
        <v>0</v>
      </c>
      <c r="D37" s="296"/>
      <c r="E37" s="296"/>
      <c r="F37" s="296"/>
      <c r="G37" s="296"/>
      <c r="H37" s="296"/>
      <c r="I37" s="20"/>
      <c r="J37" s="20"/>
      <c r="K37" s="20"/>
      <c r="L37" s="20"/>
      <c r="M37" s="20"/>
      <c r="N37" s="20"/>
      <c r="O37" s="20"/>
      <c r="P37" s="20"/>
    </row>
    <row r="38" spans="1:16">
      <c r="A38" s="20"/>
      <c r="B38" s="20"/>
      <c r="C38" s="222" t="s">
        <v>15</v>
      </c>
      <c r="D38" s="222"/>
      <c r="E38" s="222"/>
      <c r="F38" s="222"/>
      <c r="G38" s="222"/>
      <c r="H38" s="222"/>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03" t="s">
        <v>16</v>
      </c>
      <c r="B40" s="52"/>
      <c r="C40" s="115">
        <f>'Kops c'!C43</f>
        <v>0</v>
      </c>
      <c r="D40" s="52"/>
      <c r="E40" s="20"/>
      <c r="F40" s="20"/>
      <c r="G40" s="20"/>
      <c r="H40" s="20"/>
      <c r="I40" s="20"/>
      <c r="J40" s="20"/>
      <c r="K40" s="20"/>
      <c r="L40" s="20"/>
      <c r="M40" s="20"/>
      <c r="N40" s="20"/>
      <c r="O40" s="20"/>
      <c r="P40" s="20"/>
    </row>
    <row r="41" spans="1:16">
      <c r="A41" s="20"/>
      <c r="B41" s="20"/>
      <c r="C41" s="20"/>
      <c r="D41" s="20"/>
      <c r="E41" s="20"/>
      <c r="F41" s="20"/>
      <c r="G41" s="20"/>
      <c r="H41" s="20"/>
      <c r="I41" s="20"/>
      <c r="J41" s="20"/>
      <c r="K41" s="20"/>
      <c r="L41" s="20"/>
      <c r="M41" s="20"/>
      <c r="N41" s="20"/>
      <c r="O41" s="20"/>
      <c r="P41"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8:H38"/>
    <mergeCell ref="L12:P12"/>
    <mergeCell ref="A29:K29"/>
    <mergeCell ref="C32:H32"/>
    <mergeCell ref="C33:H33"/>
    <mergeCell ref="A35:D35"/>
    <mergeCell ref="C37:H37"/>
  </mergeCells>
  <conditionalFormatting sqref="A29:K29">
    <cfRule type="containsText" dxfId="210" priority="3" operator="containsText" text="Tiešās izmaksas kopā, t. sk. darba devēja sociālais nodoklis __.__% ">
      <formula>NOT(ISERROR(SEARCH("Tiešās izmaksas kopā, t. sk. darba devēja sociālais nodoklis __.__% ",A29)))</formula>
    </cfRule>
  </conditionalFormatting>
  <conditionalFormatting sqref="C2:I2 D5:L8 N9:O9 A14:P28 L29:P29 C32:H32 C37:H37 C40">
    <cfRule type="cellIs" dxfId="209" priority="2" operator="equal">
      <formula>0</formula>
    </cfRule>
  </conditionalFormatting>
  <pageMargins left="0.7" right="0.7" top="0.75" bottom="0.75" header="0.3" footer="0.3"/>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18">
    <tabColor rgb="FF92D050"/>
  </sheetPr>
  <dimension ref="A1:P41"/>
  <sheetViews>
    <sheetView workbookViewId="0">
      <selection activeCell="A22" sqref="A22:XFD22"/>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'4a+c+n'!D1</f>
        <v>4</v>
      </c>
      <c r="E1" s="26"/>
      <c r="F1" s="26"/>
      <c r="G1" s="26"/>
      <c r="H1" s="26"/>
      <c r="I1" s="26"/>
      <c r="J1" s="26"/>
      <c r="N1" s="30"/>
      <c r="O1" s="31"/>
      <c r="P1" s="32"/>
    </row>
    <row r="2" spans="1:16">
      <c r="A2" s="33"/>
      <c r="B2" s="33"/>
      <c r="C2" s="308" t="str">
        <f>'4a+c+n'!C2:I2</f>
        <v>Logi un durvis</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P29</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izmaksas",IF('4a+c+n'!$Q14="N",'4a+c+n'!B14,0))</f>
        <v>0</v>
      </c>
      <c r="C14" s="27">
        <f>IF($C$4="Neattiecināmās izmaksas",IF('4a+c+n'!$Q14="N",'4a+c+n'!C14,0))</f>
        <v>0</v>
      </c>
      <c r="D14" s="27">
        <f>IF($C$4="Neattiecināmās izmaksas",IF('4a+c+n'!$Q14="N",'4a+c+n'!D14,0))</f>
        <v>0</v>
      </c>
      <c r="E14" s="57"/>
      <c r="F14" s="79"/>
      <c r="G14" s="27">
        <f>IF($C$4="Neattiecināmās izmaksas",IF('4a+c+n'!$Q14="N",'4a+c+n'!G14,0))</f>
        <v>0</v>
      </c>
      <c r="H14" s="27">
        <f>IF($C$4="Neattiecināmās izmaksas",IF('4a+c+n'!$Q14="N",'4a+c+n'!H14,0))</f>
        <v>0</v>
      </c>
      <c r="I14" s="27"/>
      <c r="J14" s="27"/>
      <c r="K14" s="57">
        <f>IF($C$4="Neattiecināmās izmaksas",IF('4a+c+n'!$Q14="N",'4a+c+n'!K14,0))</f>
        <v>0</v>
      </c>
      <c r="L14" s="108">
        <f>IF($C$4="Neattiecināmās izmaksas",IF('4a+c+n'!$Q14="N",'4a+c+n'!L14,0))</f>
        <v>0</v>
      </c>
      <c r="M14" s="27">
        <f>IF($C$4="Neattiecināmās izmaksas",IF('4a+c+n'!$Q14="N",'4a+c+n'!M14,0))</f>
        <v>0</v>
      </c>
      <c r="N14" s="27">
        <f>IF($C$4="Neattiecināmās izmaksas",IF('4a+c+n'!$Q14="N",'4a+c+n'!N14,0))</f>
        <v>0</v>
      </c>
      <c r="O14" s="27">
        <f>IF($C$4="Neattiecināmās izmaksas",IF('4a+c+n'!$Q14="N",'4a+c+n'!O14,0))</f>
        <v>0</v>
      </c>
      <c r="P14" s="57">
        <f>IF($C$4="Neattiecināmās izmaksas",IF('4a+c+n'!$Q14="N",'4a+c+n'!P14,0))</f>
        <v>0</v>
      </c>
    </row>
    <row r="15" spans="1:16">
      <c r="A15" s="64">
        <f>IF(P15=0,0,IF(COUNTBLANK(P15)=1,0,COUNTA($P$14:P15)))</f>
        <v>0</v>
      </c>
      <c r="B15" s="28">
        <f>IF($C$4="Neattiecināmās izmaksas",IF('4a+c+n'!$Q15="N",'4a+c+n'!B15,0))</f>
        <v>0</v>
      </c>
      <c r="C15" s="28">
        <f>IF($C$4="Neattiecināmās izmaksas",IF('4a+c+n'!$Q15="N",'4a+c+n'!C15,0))</f>
        <v>0</v>
      </c>
      <c r="D15" s="28">
        <f>IF($C$4="Neattiecināmās izmaksas",IF('4a+c+n'!$Q15="N",'4a+c+n'!D15,0))</f>
        <v>0</v>
      </c>
      <c r="E15" s="59"/>
      <c r="F15" s="81"/>
      <c r="G15" s="28"/>
      <c r="H15" s="28">
        <f>IF($C$4="Neattiecināmās izmaksas",IF('4a+c+n'!$Q15="N",'4a+c+n'!H15,0))</f>
        <v>0</v>
      </c>
      <c r="I15" s="28"/>
      <c r="J15" s="28"/>
      <c r="K15" s="59">
        <f>IF($C$4="Neattiecināmās izmaksas",IF('4a+c+n'!$Q15="N",'4a+c+n'!K15,0))</f>
        <v>0</v>
      </c>
      <c r="L15" s="109">
        <f>IF($C$4="Neattiecināmās izmaksas",IF('4a+c+n'!$Q15="N",'4a+c+n'!L15,0))</f>
        <v>0</v>
      </c>
      <c r="M15" s="28">
        <f>IF($C$4="Neattiecināmās izmaksas",IF('4a+c+n'!$Q15="N",'4a+c+n'!M15,0))</f>
        <v>0</v>
      </c>
      <c r="N15" s="28">
        <f>IF($C$4="Neattiecināmās izmaksas",IF('4a+c+n'!$Q15="N",'4a+c+n'!N15,0))</f>
        <v>0</v>
      </c>
      <c r="O15" s="28">
        <f>IF($C$4="Neattiecināmās izmaksas",IF('4a+c+n'!$Q15="N",'4a+c+n'!O15,0))</f>
        <v>0</v>
      </c>
      <c r="P15" s="59">
        <f>IF($C$4="Neattiecināmās izmaksas",IF('4a+c+n'!$Q15="N",'4a+c+n'!P15,0))</f>
        <v>0</v>
      </c>
    </row>
    <row r="16" spans="1:16">
      <c r="A16" s="64">
        <f>IF(P16=0,0,IF(COUNTBLANK(P16)=1,0,COUNTA($P$14:P16)))</f>
        <v>0</v>
      </c>
      <c r="B16" s="28">
        <f>IF($C$4="Neattiecināmās izmaksas",IF('4a+c+n'!$Q16="N",'4a+c+n'!B16,0))</f>
        <v>0</v>
      </c>
      <c r="C16" s="28">
        <f>IF($C$4="Neattiecināmās izmaksas",IF('4a+c+n'!$Q16="N",'4a+c+n'!C16,0))</f>
        <v>0</v>
      </c>
      <c r="D16" s="28">
        <f>IF($C$4="Neattiecināmās izmaksas",IF('4a+c+n'!$Q16="N",'4a+c+n'!D16,0))</f>
        <v>0</v>
      </c>
      <c r="E16" s="59"/>
      <c r="F16" s="81"/>
      <c r="G16" s="28"/>
      <c r="H16" s="28">
        <f>IF($C$4="Neattiecināmās izmaksas",IF('4a+c+n'!$Q16="N",'4a+c+n'!H16,0))</f>
        <v>0</v>
      </c>
      <c r="I16" s="28"/>
      <c r="J16" s="28"/>
      <c r="K16" s="59">
        <f>IF($C$4="Neattiecināmās izmaksas",IF('4a+c+n'!$Q16="N",'4a+c+n'!K16,0))</f>
        <v>0</v>
      </c>
      <c r="L16" s="109">
        <f>IF($C$4="Neattiecināmās izmaksas",IF('4a+c+n'!$Q16="N",'4a+c+n'!L16,0))</f>
        <v>0</v>
      </c>
      <c r="M16" s="28">
        <f>IF($C$4="Neattiecināmās izmaksas",IF('4a+c+n'!$Q16="N",'4a+c+n'!M16,0))</f>
        <v>0</v>
      </c>
      <c r="N16" s="28">
        <f>IF($C$4="Neattiecināmās izmaksas",IF('4a+c+n'!$Q16="N",'4a+c+n'!N16,0))</f>
        <v>0</v>
      </c>
      <c r="O16" s="28">
        <f>IF($C$4="Neattiecināmās izmaksas",IF('4a+c+n'!$Q16="N",'4a+c+n'!O16,0))</f>
        <v>0</v>
      </c>
      <c r="P16" s="59">
        <f>IF($C$4="Neattiecināmās izmaksas",IF('4a+c+n'!$Q16="N",'4a+c+n'!P16,0))</f>
        <v>0</v>
      </c>
    </row>
    <row r="17" spans="1:16">
      <c r="A17" s="64">
        <f>IF(P17=0,0,IF(COUNTBLANK(P17)=1,0,COUNTA($P$14:P17)))</f>
        <v>0</v>
      </c>
      <c r="B17" s="28">
        <f>IF($C$4="Neattiecināmās izmaksas",IF('4a+c+n'!$Q17="N",'4a+c+n'!B17,0))</f>
        <v>0</v>
      </c>
      <c r="C17" s="28">
        <f>IF($C$4="Neattiecināmās izmaksas",IF('4a+c+n'!$Q17="N",'4a+c+n'!C17,0))</f>
        <v>0</v>
      </c>
      <c r="D17" s="28">
        <f>IF($C$4="Neattiecināmās izmaksas",IF('4a+c+n'!$Q17="N",'4a+c+n'!D17,0))</f>
        <v>0</v>
      </c>
      <c r="E17" s="59"/>
      <c r="F17" s="81"/>
      <c r="G17" s="28"/>
      <c r="H17" s="28">
        <f>IF($C$4="Neattiecināmās izmaksas",IF('4a+c+n'!$Q17="N",'4a+c+n'!H17,0))</f>
        <v>0</v>
      </c>
      <c r="I17" s="28"/>
      <c r="J17" s="28"/>
      <c r="K17" s="59">
        <f>IF($C$4="Neattiecināmās izmaksas",IF('4a+c+n'!$Q17="N",'4a+c+n'!K17,0))</f>
        <v>0</v>
      </c>
      <c r="L17" s="109">
        <f>IF($C$4="Neattiecināmās izmaksas",IF('4a+c+n'!$Q17="N",'4a+c+n'!L17,0))</f>
        <v>0</v>
      </c>
      <c r="M17" s="28">
        <f>IF($C$4="Neattiecināmās izmaksas",IF('4a+c+n'!$Q17="N",'4a+c+n'!M17,0))</f>
        <v>0</v>
      </c>
      <c r="N17" s="28">
        <f>IF($C$4="Neattiecināmās izmaksas",IF('4a+c+n'!$Q17="N",'4a+c+n'!N17,0))</f>
        <v>0</v>
      </c>
      <c r="O17" s="28">
        <f>IF($C$4="Neattiecināmās izmaksas",IF('4a+c+n'!$Q17="N",'4a+c+n'!O17,0))</f>
        <v>0</v>
      </c>
      <c r="P17" s="59">
        <f>IF($C$4="Neattiecināmās izmaksas",IF('4a+c+n'!$Q17="N",'4a+c+n'!P17,0))</f>
        <v>0</v>
      </c>
    </row>
    <row r="18" spans="1:16">
      <c r="A18" s="64">
        <f>IF(P18=0,0,IF(COUNTBLANK(P18)=1,0,COUNTA($P$14:P18)))</f>
        <v>0</v>
      </c>
      <c r="B18" s="28">
        <f>IF($C$4="Neattiecināmās izmaksas",IF('4a+c+n'!$Q18="N",'4a+c+n'!B18,0))</f>
        <v>0</v>
      </c>
      <c r="C18" s="28">
        <f>IF($C$4="Neattiecināmās izmaksas",IF('4a+c+n'!$Q18="N",'4a+c+n'!C18,0))</f>
        <v>0</v>
      </c>
      <c r="D18" s="28">
        <f>IF($C$4="Neattiecināmās izmaksas",IF('4a+c+n'!$Q18="N",'4a+c+n'!D18,0))</f>
        <v>0</v>
      </c>
      <c r="E18" s="59"/>
      <c r="F18" s="81"/>
      <c r="G18" s="28"/>
      <c r="H18" s="28">
        <f>IF($C$4="Neattiecināmās izmaksas",IF('4a+c+n'!$Q18="N",'4a+c+n'!H18,0))</f>
        <v>0</v>
      </c>
      <c r="I18" s="28"/>
      <c r="J18" s="28"/>
      <c r="K18" s="59">
        <f>IF($C$4="Neattiecināmās izmaksas",IF('4a+c+n'!$Q18="N",'4a+c+n'!K18,0))</f>
        <v>0</v>
      </c>
      <c r="L18" s="109">
        <f>IF($C$4="Neattiecināmās izmaksas",IF('4a+c+n'!$Q18="N",'4a+c+n'!L18,0))</f>
        <v>0</v>
      </c>
      <c r="M18" s="28">
        <f>IF($C$4="Neattiecināmās izmaksas",IF('4a+c+n'!$Q18="N",'4a+c+n'!M18,0))</f>
        <v>0</v>
      </c>
      <c r="N18" s="28">
        <f>IF($C$4="Neattiecināmās izmaksas",IF('4a+c+n'!$Q18="N",'4a+c+n'!N18,0))</f>
        <v>0</v>
      </c>
      <c r="O18" s="28">
        <f>IF($C$4="Neattiecināmās izmaksas",IF('4a+c+n'!$Q18="N",'4a+c+n'!O18,0))</f>
        <v>0</v>
      </c>
      <c r="P18" s="59">
        <f>IF($C$4="Neattiecināmās izmaksas",IF('4a+c+n'!$Q18="N",'4a+c+n'!P18,0))</f>
        <v>0</v>
      </c>
    </row>
    <row r="19" spans="1:16">
      <c r="A19" s="64">
        <f>IF(P19=0,0,IF(COUNTBLANK(P19)=1,0,COUNTA($P$14:P19)))</f>
        <v>0</v>
      </c>
      <c r="B19" s="28">
        <f>IF($C$4="Neattiecināmās izmaksas",IF('4a+c+n'!$Q20="N",'4a+c+n'!B20,0))</f>
        <v>0</v>
      </c>
      <c r="C19" s="28">
        <f>IF($C$4="Neattiecināmās izmaksas",IF('4a+c+n'!$Q20="N",'4a+c+n'!C20,0))</f>
        <v>0</v>
      </c>
      <c r="D19" s="28">
        <f>IF($C$4="Neattiecināmās izmaksas",IF('4a+c+n'!$Q20="N",'4a+c+n'!D20,0))</f>
        <v>0</v>
      </c>
      <c r="E19" s="59"/>
      <c r="F19" s="81"/>
      <c r="G19" s="28"/>
      <c r="H19" s="28">
        <f>IF($C$4="Neattiecināmās izmaksas",IF('4a+c+n'!$Q20="N",'4a+c+n'!H20,0))</f>
        <v>0</v>
      </c>
      <c r="I19" s="28"/>
      <c r="J19" s="28"/>
      <c r="K19" s="59">
        <f>IF($C$4="Neattiecināmās izmaksas",IF('4a+c+n'!$Q20="N",'4a+c+n'!K20,0))</f>
        <v>0</v>
      </c>
      <c r="L19" s="109">
        <f>IF($C$4="Neattiecināmās izmaksas",IF('4a+c+n'!$Q20="N",'4a+c+n'!L20,0))</f>
        <v>0</v>
      </c>
      <c r="M19" s="28">
        <f>IF($C$4="Neattiecināmās izmaksas",IF('4a+c+n'!$Q20="N",'4a+c+n'!M20,0))</f>
        <v>0</v>
      </c>
      <c r="N19" s="28">
        <f>IF($C$4="Neattiecināmās izmaksas",IF('4a+c+n'!$Q20="N",'4a+c+n'!N20,0))</f>
        <v>0</v>
      </c>
      <c r="O19" s="28">
        <f>IF($C$4="Neattiecināmās izmaksas",IF('4a+c+n'!$Q20="N",'4a+c+n'!O20,0))</f>
        <v>0</v>
      </c>
      <c r="P19" s="59">
        <f>IF($C$4="Neattiecināmās izmaksas",IF('4a+c+n'!$Q20="N",'4a+c+n'!P20,0))</f>
        <v>0</v>
      </c>
    </row>
    <row r="20" spans="1:16">
      <c r="A20" s="64">
        <f>IF(P20=0,0,IF(COUNTBLANK(P20)=1,0,COUNTA($P$14:P20)))</f>
        <v>0</v>
      </c>
      <c r="B20" s="28">
        <f>IF($C$4="Neattiecināmās izmaksas",IF('4a+c+n'!$Q21="N",'4a+c+n'!B21,0))</f>
        <v>0</v>
      </c>
      <c r="C20" s="28">
        <f>IF($C$4="Neattiecināmās izmaksas",IF('4a+c+n'!$Q21="N",'4a+c+n'!C21,0))</f>
        <v>0</v>
      </c>
      <c r="D20" s="28">
        <f>IF($C$4="Neattiecināmās izmaksas",IF('4a+c+n'!$Q21="N",'4a+c+n'!D21,0))</f>
        <v>0</v>
      </c>
      <c r="E20" s="59"/>
      <c r="F20" s="81"/>
      <c r="G20" s="28"/>
      <c r="H20" s="28">
        <f>IF($C$4="Neattiecināmās izmaksas",IF('4a+c+n'!$Q21="N",'4a+c+n'!H21,0))</f>
        <v>0</v>
      </c>
      <c r="I20" s="28"/>
      <c r="J20" s="28"/>
      <c r="K20" s="59">
        <f>IF($C$4="Neattiecināmās izmaksas",IF('4a+c+n'!$Q21="N",'4a+c+n'!K21,0))</f>
        <v>0</v>
      </c>
      <c r="L20" s="109">
        <f>IF($C$4="Neattiecināmās izmaksas",IF('4a+c+n'!$Q21="N",'4a+c+n'!L21,0))</f>
        <v>0</v>
      </c>
      <c r="M20" s="28">
        <f>IF($C$4="Neattiecināmās izmaksas",IF('4a+c+n'!$Q21="N",'4a+c+n'!M21,0))</f>
        <v>0</v>
      </c>
      <c r="N20" s="28">
        <f>IF($C$4="Neattiecināmās izmaksas",IF('4a+c+n'!$Q21="N",'4a+c+n'!N21,0))</f>
        <v>0</v>
      </c>
      <c r="O20" s="28">
        <f>IF($C$4="Neattiecināmās izmaksas",IF('4a+c+n'!$Q21="N",'4a+c+n'!O21,0))</f>
        <v>0</v>
      </c>
      <c r="P20" s="59">
        <f>IF($C$4="Neattiecināmās izmaksas",IF('4a+c+n'!$Q21="N",'4a+c+n'!P21,0))</f>
        <v>0</v>
      </c>
    </row>
    <row r="21" spans="1:16">
      <c r="A21" s="64">
        <f>IF(P21=0,0,IF(COUNTBLANK(P21)=1,0,COUNTA($P$14:P21)))</f>
        <v>0</v>
      </c>
      <c r="B21" s="28">
        <f>IF($C$4="Neattiecināmās izmaksas",IF('4a+c+n'!$Q22="N",'4a+c+n'!B22,0))</f>
        <v>0</v>
      </c>
      <c r="C21" s="28">
        <f>IF($C$4="Neattiecināmās izmaksas",IF('4a+c+n'!$Q22="N",'4a+c+n'!C22,0))</f>
        <v>0</v>
      </c>
      <c r="D21" s="28">
        <f>IF($C$4="Neattiecināmās izmaksas",IF('4a+c+n'!$Q22="N",'4a+c+n'!D22,0))</f>
        <v>0</v>
      </c>
      <c r="E21" s="59"/>
      <c r="F21" s="81"/>
      <c r="G21" s="28"/>
      <c r="H21" s="28">
        <f>IF($C$4="Neattiecināmās izmaksas",IF('4a+c+n'!$Q22="N",'4a+c+n'!H22,0))</f>
        <v>0</v>
      </c>
      <c r="I21" s="28"/>
      <c r="J21" s="28"/>
      <c r="K21" s="59">
        <f>IF($C$4="Neattiecināmās izmaksas",IF('4a+c+n'!$Q22="N",'4a+c+n'!K22,0))</f>
        <v>0</v>
      </c>
      <c r="L21" s="109">
        <f>IF($C$4="Neattiecināmās izmaksas",IF('4a+c+n'!$Q22="N",'4a+c+n'!L22,0))</f>
        <v>0</v>
      </c>
      <c r="M21" s="28">
        <f>IF($C$4="Neattiecināmās izmaksas",IF('4a+c+n'!$Q22="N",'4a+c+n'!M22,0))</f>
        <v>0</v>
      </c>
      <c r="N21" s="28">
        <f>IF($C$4="Neattiecināmās izmaksas",IF('4a+c+n'!$Q22="N",'4a+c+n'!N22,0))</f>
        <v>0</v>
      </c>
      <c r="O21" s="28">
        <f>IF($C$4="Neattiecināmās izmaksas",IF('4a+c+n'!$Q22="N",'4a+c+n'!O22,0))</f>
        <v>0</v>
      </c>
      <c r="P21" s="59">
        <f>IF($C$4="Neattiecināmās izmaksas",IF('4a+c+n'!$Q22="N",'4a+c+n'!P22,0))</f>
        <v>0</v>
      </c>
    </row>
    <row r="22" spans="1:16">
      <c r="A22" s="64">
        <f>IF(P22=0,0,IF(COUNTBLANK(P22)=1,0,COUNTA($P$14:P22)))</f>
        <v>0</v>
      </c>
      <c r="B22" s="28">
        <f>IF($C$4="Neattiecināmās izmaksas",IF('4a+c+n'!$Q23="N",'4a+c+n'!B23,0))</f>
        <v>0</v>
      </c>
      <c r="C22" s="28">
        <f>IF($C$4="Neattiecināmās izmaksas",IF('4a+c+n'!$Q23="N",'4a+c+n'!C23,0))</f>
        <v>0</v>
      </c>
      <c r="D22" s="28">
        <f>IF($C$4="Neattiecināmās izmaksas",IF('4a+c+n'!$Q23="N",'4a+c+n'!D23,0))</f>
        <v>0</v>
      </c>
      <c r="E22" s="59"/>
      <c r="F22" s="81"/>
      <c r="G22" s="28"/>
      <c r="H22" s="28">
        <f>IF($C$4="Neattiecināmās izmaksas",IF('4a+c+n'!$Q23="N",'4a+c+n'!H23,0))</f>
        <v>0</v>
      </c>
      <c r="I22" s="28"/>
      <c r="J22" s="28"/>
      <c r="K22" s="59">
        <f>IF($C$4="Neattiecināmās izmaksas",IF('4a+c+n'!$Q23="N",'4a+c+n'!K23,0))</f>
        <v>0</v>
      </c>
      <c r="L22" s="109">
        <f>IF($C$4="Neattiecināmās izmaksas",IF('4a+c+n'!$Q23="N",'4a+c+n'!L23,0))</f>
        <v>0</v>
      </c>
      <c r="M22" s="28">
        <f>IF($C$4="Neattiecināmās izmaksas",IF('4a+c+n'!$Q23="N",'4a+c+n'!M23,0))</f>
        <v>0</v>
      </c>
      <c r="N22" s="28">
        <f>IF($C$4="Neattiecināmās izmaksas",IF('4a+c+n'!$Q23="N",'4a+c+n'!N23,0))</f>
        <v>0</v>
      </c>
      <c r="O22" s="28">
        <f>IF($C$4="Neattiecināmās izmaksas",IF('4a+c+n'!$Q23="N",'4a+c+n'!O23,0))</f>
        <v>0</v>
      </c>
      <c r="P22" s="59">
        <f>IF($C$4="Neattiecināmās izmaksas",IF('4a+c+n'!$Q23="N",'4a+c+n'!P23,0))</f>
        <v>0</v>
      </c>
    </row>
    <row r="23" spans="1:16">
      <c r="A23" s="64">
        <f>IF(P23=0,0,IF(COUNTBLANK(P23)=1,0,COUNTA($P$14:P23)))</f>
        <v>0</v>
      </c>
      <c r="B23" s="28">
        <f>IF($C$4="Neattiecināmās izmaksas",IF('4a+c+n'!$Q24="N",'4a+c+n'!B24,0))</f>
        <v>0</v>
      </c>
      <c r="C23" s="28">
        <f>IF($C$4="Neattiecināmās izmaksas",IF('4a+c+n'!$Q24="N",'4a+c+n'!C24,0))</f>
        <v>0</v>
      </c>
      <c r="D23" s="28">
        <f>IF($C$4="Neattiecināmās izmaksas",IF('4a+c+n'!$Q24="N",'4a+c+n'!D24,0))</f>
        <v>0</v>
      </c>
      <c r="E23" s="59"/>
      <c r="F23" s="81"/>
      <c r="G23" s="28"/>
      <c r="H23" s="28">
        <f>IF($C$4="Neattiecināmās izmaksas",IF('4a+c+n'!$Q24="N",'4a+c+n'!H24,0))</f>
        <v>0</v>
      </c>
      <c r="I23" s="28"/>
      <c r="J23" s="28"/>
      <c r="K23" s="59">
        <f>IF($C$4="Neattiecināmās izmaksas",IF('4a+c+n'!$Q24="N",'4a+c+n'!K24,0))</f>
        <v>0</v>
      </c>
      <c r="L23" s="109">
        <f>IF($C$4="Neattiecināmās izmaksas",IF('4a+c+n'!$Q24="N",'4a+c+n'!L24,0))</f>
        <v>0</v>
      </c>
      <c r="M23" s="28">
        <f>IF($C$4="Neattiecināmās izmaksas",IF('4a+c+n'!$Q24="N",'4a+c+n'!M24,0))</f>
        <v>0</v>
      </c>
      <c r="N23" s="28">
        <f>IF($C$4="Neattiecināmās izmaksas",IF('4a+c+n'!$Q24="N",'4a+c+n'!N24,0))</f>
        <v>0</v>
      </c>
      <c r="O23" s="28">
        <f>IF($C$4="Neattiecināmās izmaksas",IF('4a+c+n'!$Q24="N",'4a+c+n'!O24,0))</f>
        <v>0</v>
      </c>
      <c r="P23" s="59">
        <f>IF($C$4="Neattiecināmās izmaksas",IF('4a+c+n'!$Q24="N",'4a+c+n'!P24,0))</f>
        <v>0</v>
      </c>
    </row>
    <row r="24" spans="1:16">
      <c r="A24" s="64">
        <f>IF(P24=0,0,IF(COUNTBLANK(P24)=1,0,COUNTA($P$14:P24)))</f>
        <v>0</v>
      </c>
      <c r="B24" s="28">
        <f>IF($C$4="Neattiecināmās izmaksas",IF('4a+c+n'!$Q25="N",'4a+c+n'!B25,0))</f>
        <v>0</v>
      </c>
      <c r="C24" s="28">
        <f>IF($C$4="Neattiecināmās izmaksas",IF('4a+c+n'!$Q25="N",'4a+c+n'!C25,0))</f>
        <v>0</v>
      </c>
      <c r="D24" s="28">
        <f>IF($C$4="Neattiecināmās izmaksas",IF('4a+c+n'!$Q25="N",'4a+c+n'!D25,0))</f>
        <v>0</v>
      </c>
      <c r="E24" s="59"/>
      <c r="F24" s="81"/>
      <c r="G24" s="28"/>
      <c r="H24" s="28">
        <f>IF($C$4="Neattiecināmās izmaksas",IF('4a+c+n'!$Q25="N",'4a+c+n'!H25,0))</f>
        <v>0</v>
      </c>
      <c r="I24" s="28"/>
      <c r="J24" s="28"/>
      <c r="K24" s="59">
        <f>IF($C$4="Neattiecināmās izmaksas",IF('4a+c+n'!$Q25="N",'4a+c+n'!K25,0))</f>
        <v>0</v>
      </c>
      <c r="L24" s="109">
        <f>IF($C$4="Neattiecināmās izmaksas",IF('4a+c+n'!$Q25="N",'4a+c+n'!L25,0))</f>
        <v>0</v>
      </c>
      <c r="M24" s="28">
        <f>IF($C$4="Neattiecināmās izmaksas",IF('4a+c+n'!$Q25="N",'4a+c+n'!M25,0))</f>
        <v>0</v>
      </c>
      <c r="N24" s="28">
        <f>IF($C$4="Neattiecināmās izmaksas",IF('4a+c+n'!$Q25="N",'4a+c+n'!N25,0))</f>
        <v>0</v>
      </c>
      <c r="O24" s="28">
        <f>IF($C$4="Neattiecināmās izmaksas",IF('4a+c+n'!$Q25="N",'4a+c+n'!O25,0))</f>
        <v>0</v>
      </c>
      <c r="P24" s="59">
        <f>IF($C$4="Neattiecināmās izmaksas",IF('4a+c+n'!$Q25="N",'4a+c+n'!P25,0))</f>
        <v>0</v>
      </c>
    </row>
    <row r="25" spans="1:16">
      <c r="A25" s="64">
        <f>IF(P25=0,0,IF(COUNTBLANK(P25)=1,0,COUNTA($P$14:P25)))</f>
        <v>0</v>
      </c>
      <c r="B25" s="28">
        <f>IF($C$4="Neattiecināmās izmaksas",IF('4a+c+n'!$Q27="N",'4a+c+n'!B27,0))</f>
        <v>0</v>
      </c>
      <c r="C25" s="28">
        <f>IF($C$4="Neattiecināmās izmaksas",IF('4a+c+n'!$Q27="N",'4a+c+n'!C27,0))</f>
        <v>0</v>
      </c>
      <c r="D25" s="28">
        <f>IF($C$4="Neattiecināmās izmaksas",IF('4a+c+n'!$Q27="N",'4a+c+n'!D27,0))</f>
        <v>0</v>
      </c>
      <c r="E25" s="59"/>
      <c r="F25" s="81"/>
      <c r="G25" s="28"/>
      <c r="H25" s="28">
        <f>IF($C$4="Neattiecināmās izmaksas",IF('4a+c+n'!$Q27="N",'4a+c+n'!H27,0))</f>
        <v>0</v>
      </c>
      <c r="I25" s="28"/>
      <c r="J25" s="28"/>
      <c r="K25" s="59">
        <f>IF($C$4="Neattiecināmās izmaksas",IF('4a+c+n'!$Q27="N",'4a+c+n'!K27,0))</f>
        <v>0</v>
      </c>
      <c r="L25" s="109">
        <f>IF($C$4="Neattiecināmās izmaksas",IF('4a+c+n'!$Q27="N",'4a+c+n'!L27,0))</f>
        <v>0</v>
      </c>
      <c r="M25" s="28">
        <f>IF($C$4="Neattiecināmās izmaksas",IF('4a+c+n'!$Q27="N",'4a+c+n'!M27,0))</f>
        <v>0</v>
      </c>
      <c r="N25" s="28">
        <f>IF($C$4="Neattiecināmās izmaksas",IF('4a+c+n'!$Q27="N",'4a+c+n'!N27,0))</f>
        <v>0</v>
      </c>
      <c r="O25" s="28">
        <f>IF($C$4="Neattiecināmās izmaksas",IF('4a+c+n'!$Q27="N",'4a+c+n'!O27,0))</f>
        <v>0</v>
      </c>
      <c r="P25" s="59">
        <f>IF($C$4="Neattiecināmās izmaksas",IF('4a+c+n'!$Q27="N",'4a+c+n'!P27,0))</f>
        <v>0</v>
      </c>
    </row>
    <row r="26" spans="1:16">
      <c r="A26" s="64">
        <f>IF(P26=0,0,IF(COUNTBLANK(P26)=1,0,COUNTA($P$14:P26)))</f>
        <v>0</v>
      </c>
      <c r="B26" s="28">
        <f>IF($C$4="Neattiecināmās izmaksas",IF('4a+c+n'!$Q28="N",'4a+c+n'!B28,0))</f>
        <v>0</v>
      </c>
      <c r="C26" s="28">
        <f>IF($C$4="Neattiecināmās izmaksas",IF('4a+c+n'!$Q28="N",'4a+c+n'!C28,0))</f>
        <v>0</v>
      </c>
      <c r="D26" s="28">
        <f>IF($C$4="Neattiecināmās izmaksas",IF('4a+c+n'!$Q28="N",'4a+c+n'!D28,0))</f>
        <v>0</v>
      </c>
      <c r="E26" s="59"/>
      <c r="F26" s="81"/>
      <c r="G26" s="28"/>
      <c r="H26" s="28">
        <f>IF($C$4="Neattiecināmās izmaksas",IF('4a+c+n'!$Q28="N",'4a+c+n'!H28,0))</f>
        <v>0</v>
      </c>
      <c r="I26" s="28"/>
      <c r="J26" s="28"/>
      <c r="K26" s="59">
        <f>IF($C$4="Neattiecināmās izmaksas",IF('4a+c+n'!$Q28="N",'4a+c+n'!K28,0))</f>
        <v>0</v>
      </c>
      <c r="L26" s="109">
        <f>IF($C$4="Neattiecināmās izmaksas",IF('4a+c+n'!$Q28="N",'4a+c+n'!L28,0))</f>
        <v>0</v>
      </c>
      <c r="M26" s="28">
        <f>IF($C$4="Neattiecināmās izmaksas",IF('4a+c+n'!$Q28="N",'4a+c+n'!M28,0))</f>
        <v>0</v>
      </c>
      <c r="N26" s="28">
        <f>IF($C$4="Neattiecināmās izmaksas",IF('4a+c+n'!$Q28="N",'4a+c+n'!N28,0))</f>
        <v>0</v>
      </c>
      <c r="O26" s="28">
        <f>IF($C$4="Neattiecināmās izmaksas",IF('4a+c+n'!$Q28="N",'4a+c+n'!O28,0))</f>
        <v>0</v>
      </c>
      <c r="P26" s="59">
        <f>IF($C$4="Neattiecināmās izmaksas",IF('4a+c+n'!$Q28="N",'4a+c+n'!P28,0))</f>
        <v>0</v>
      </c>
    </row>
    <row r="27" spans="1:16">
      <c r="A27" s="64">
        <f>IF(P27=0,0,IF(COUNTBLANK(P27)=1,0,COUNTA($P$14:P27)))</f>
        <v>0</v>
      </c>
      <c r="B27" s="28">
        <f>IF($C$4="Neattiecināmās izmaksas",IF('4a+c+n'!$Q29="N",'4a+c+n'!B29,0))</f>
        <v>0</v>
      </c>
      <c r="C27" s="28">
        <f>IF($C$4="Neattiecināmās izmaksas",IF('4a+c+n'!$Q29="N",'4a+c+n'!C29,0))</f>
        <v>0</v>
      </c>
      <c r="D27" s="28">
        <f>IF($C$4="Neattiecināmās izmaksas",IF('4a+c+n'!$Q29="N",'4a+c+n'!D29,0))</f>
        <v>0</v>
      </c>
      <c r="E27" s="59"/>
      <c r="F27" s="81"/>
      <c r="G27" s="28"/>
      <c r="H27" s="28">
        <f>IF($C$4="Neattiecināmās izmaksas",IF('4a+c+n'!$Q29="N",'4a+c+n'!H29,0))</f>
        <v>0</v>
      </c>
      <c r="I27" s="28"/>
      <c r="J27" s="28"/>
      <c r="K27" s="59">
        <f>IF($C$4="Neattiecināmās izmaksas",IF('4a+c+n'!$Q29="N",'4a+c+n'!K29,0))</f>
        <v>0</v>
      </c>
      <c r="L27" s="109">
        <f>IF($C$4="Neattiecināmās izmaksas",IF('4a+c+n'!$Q29="N",'4a+c+n'!L29,0))</f>
        <v>0</v>
      </c>
      <c r="M27" s="28">
        <f>IF($C$4="Neattiecināmās izmaksas",IF('4a+c+n'!$Q29="N",'4a+c+n'!M29,0))</f>
        <v>0</v>
      </c>
      <c r="N27" s="28">
        <f>IF($C$4="Neattiecināmās izmaksas",IF('4a+c+n'!$Q29="N",'4a+c+n'!N29,0))</f>
        <v>0</v>
      </c>
      <c r="O27" s="28">
        <f>IF($C$4="Neattiecināmās izmaksas",IF('4a+c+n'!$Q29="N",'4a+c+n'!O29,0))</f>
        <v>0</v>
      </c>
      <c r="P27" s="59">
        <f>IF($C$4="Neattiecināmās izmaksas",IF('4a+c+n'!$Q29="N",'4a+c+n'!P29,0))</f>
        <v>0</v>
      </c>
    </row>
    <row r="28" spans="1:16" ht="12" thickBot="1">
      <c r="A28" s="64">
        <f>IF(P28=0,0,IF(COUNTBLANK(P28)=1,0,COUNTA($P$14:P28)))</f>
        <v>0</v>
      </c>
      <c r="B28" s="28">
        <f>IF($C$4="Neattiecināmās izmaksas",IF('4a+c+n'!$Q31="N",'4a+c+n'!B31,0))</f>
        <v>0</v>
      </c>
      <c r="C28" s="28">
        <f>IF($C$4="Neattiecināmās izmaksas",IF('4a+c+n'!$Q31="N",'4a+c+n'!C31,0))</f>
        <v>0</v>
      </c>
      <c r="D28" s="28">
        <f>IF($C$4="Neattiecināmās izmaksas",IF('4a+c+n'!$Q31="N",'4a+c+n'!D31,0))</f>
        <v>0</v>
      </c>
      <c r="E28" s="59"/>
      <c r="F28" s="81"/>
      <c r="G28" s="28"/>
      <c r="H28" s="28">
        <f>IF($C$4="Neattiecināmās izmaksas",IF('4a+c+n'!$Q31="N",'4a+c+n'!H31,0))</f>
        <v>0</v>
      </c>
      <c r="I28" s="28"/>
      <c r="J28" s="28"/>
      <c r="K28" s="59">
        <f>IF($C$4="Neattiecināmās izmaksas",IF('4a+c+n'!$Q31="N",'4a+c+n'!K31,0))</f>
        <v>0</v>
      </c>
      <c r="L28" s="109">
        <f>IF($C$4="Neattiecināmās izmaksas",IF('4a+c+n'!$Q31="N",'4a+c+n'!L31,0))</f>
        <v>0</v>
      </c>
      <c r="M28" s="28">
        <f>IF($C$4="Neattiecināmās izmaksas",IF('4a+c+n'!$Q31="N",'4a+c+n'!M31,0))</f>
        <v>0</v>
      </c>
      <c r="N28" s="28">
        <f>IF($C$4="Neattiecināmās izmaksas",IF('4a+c+n'!$Q31="N",'4a+c+n'!N31,0))</f>
        <v>0</v>
      </c>
      <c r="O28" s="28">
        <f>IF($C$4="Neattiecināmās izmaksas",IF('4a+c+n'!$Q31="N",'4a+c+n'!O31,0))</f>
        <v>0</v>
      </c>
      <c r="P28" s="59">
        <f>IF($C$4="Neattiecināmās izmaksas",IF('4a+c+n'!$Q31="N",'4a+c+n'!P31,0))</f>
        <v>0</v>
      </c>
    </row>
    <row r="29" spans="1:16" ht="12" customHeight="1" thickBot="1">
      <c r="A29" s="293" t="s">
        <v>63</v>
      </c>
      <c r="B29" s="294"/>
      <c r="C29" s="294"/>
      <c r="D29" s="294"/>
      <c r="E29" s="294"/>
      <c r="F29" s="294"/>
      <c r="G29" s="294"/>
      <c r="H29" s="294"/>
      <c r="I29" s="294"/>
      <c r="J29" s="294"/>
      <c r="K29" s="295"/>
      <c r="L29" s="110">
        <f>SUM(L14:L28)</f>
        <v>0</v>
      </c>
      <c r="M29" s="111">
        <f>SUM(M14:M28)</f>
        <v>0</v>
      </c>
      <c r="N29" s="111">
        <f>SUM(N14:N28)</f>
        <v>0</v>
      </c>
      <c r="O29" s="111">
        <f>SUM(O14:O28)</f>
        <v>0</v>
      </c>
      <c r="P29" s="112">
        <f>SUM(P14:P28)</f>
        <v>0</v>
      </c>
    </row>
    <row r="30" spans="1:16">
      <c r="A30" s="20"/>
      <c r="B30" s="20"/>
      <c r="C30" s="20"/>
      <c r="D30" s="20"/>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1" t="s">
        <v>14</v>
      </c>
      <c r="B32" s="20"/>
      <c r="C32" s="296">
        <f>'Kops n'!C35:H35</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240" t="str">
        <f>'Kops n'!A38:D38</f>
        <v>Tāme sastādīta 2023. gada __. _____</v>
      </c>
      <c r="B35" s="241"/>
      <c r="C35" s="241"/>
      <c r="D35" s="241"/>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 t="s">
        <v>41</v>
      </c>
      <c r="B37" s="20"/>
      <c r="C37" s="296">
        <f>'Kops n'!C40:H40</f>
        <v>0</v>
      </c>
      <c r="D37" s="296"/>
      <c r="E37" s="296"/>
      <c r="F37" s="296"/>
      <c r="G37" s="296"/>
      <c r="H37" s="296"/>
      <c r="I37" s="20"/>
      <c r="J37" s="20"/>
      <c r="K37" s="20"/>
      <c r="L37" s="20"/>
      <c r="M37" s="20"/>
      <c r="N37" s="20"/>
      <c r="O37" s="20"/>
      <c r="P37" s="20"/>
    </row>
    <row r="38" spans="1:16">
      <c r="A38" s="20"/>
      <c r="B38" s="20"/>
      <c r="C38" s="222" t="s">
        <v>15</v>
      </c>
      <c r="D38" s="222"/>
      <c r="E38" s="222"/>
      <c r="F38" s="222"/>
      <c r="G38" s="222"/>
      <c r="H38" s="222"/>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03" t="s">
        <v>16</v>
      </c>
      <c r="B40" s="52"/>
      <c r="C40" s="115">
        <f>'Kops n'!C43</f>
        <v>0</v>
      </c>
      <c r="D40" s="52"/>
      <c r="E40" s="20"/>
      <c r="F40" s="20"/>
      <c r="G40" s="20"/>
      <c r="H40" s="20"/>
      <c r="I40" s="20"/>
      <c r="J40" s="20"/>
      <c r="K40" s="20"/>
      <c r="L40" s="20"/>
      <c r="M40" s="20"/>
      <c r="N40" s="20"/>
      <c r="O40" s="20"/>
      <c r="P40" s="20"/>
    </row>
    <row r="41" spans="1:16">
      <c r="A41" s="20"/>
      <c r="B41" s="20"/>
      <c r="C41" s="20"/>
      <c r="D41" s="20"/>
      <c r="E41" s="20"/>
      <c r="F41" s="20"/>
      <c r="G41" s="20"/>
      <c r="H41" s="20"/>
      <c r="I41" s="20"/>
      <c r="J41" s="20"/>
      <c r="K41" s="20"/>
      <c r="L41" s="20"/>
      <c r="M41" s="20"/>
      <c r="N41" s="20"/>
      <c r="O41" s="20"/>
      <c r="P41" s="20"/>
    </row>
  </sheetData>
  <mergeCells count="23">
    <mergeCell ref="C2:I2"/>
    <mergeCell ref="C3:I3"/>
    <mergeCell ref="C4:I4"/>
    <mergeCell ref="D5:L5"/>
    <mergeCell ref="D6:L6"/>
    <mergeCell ref="D8:L8"/>
    <mergeCell ref="A9:F9"/>
    <mergeCell ref="J9:M9"/>
    <mergeCell ref="N9:O9"/>
    <mergeCell ref="D7:L7"/>
    <mergeCell ref="C38:H38"/>
    <mergeCell ref="L12:P12"/>
    <mergeCell ref="A29:K29"/>
    <mergeCell ref="C32:H32"/>
    <mergeCell ref="C33:H33"/>
    <mergeCell ref="A35:D35"/>
    <mergeCell ref="C37:H37"/>
    <mergeCell ref="A12:A13"/>
    <mergeCell ref="B12:B13"/>
    <mergeCell ref="C12:C13"/>
    <mergeCell ref="D12:D13"/>
    <mergeCell ref="E12:E13"/>
    <mergeCell ref="F12:K12"/>
  </mergeCells>
  <conditionalFormatting sqref="A29:K29">
    <cfRule type="containsText" dxfId="208" priority="3" operator="containsText" text="Tiešās izmaksas kopā, t. sk. darba devēja sociālais nodoklis __.__% ">
      <formula>NOT(ISERROR(SEARCH("Tiešās izmaksas kopā, t. sk. darba devēja sociālais nodoklis __.__% ",A29)))</formula>
    </cfRule>
  </conditionalFormatting>
  <conditionalFormatting sqref="C2:I2 D5:L8 N9:O9 A14:P28 L29:P29 C32:H32 C37:H37 C40">
    <cfRule type="cellIs" dxfId="207" priority="2" operator="equal">
      <formula>0</formula>
    </cfRule>
  </conditionalFormatting>
  <pageMargins left="0.7" right="0.7" top="0.75" bottom="0.75" header="0.3" footer="0.3"/>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19">
    <tabColor rgb="FF00B050"/>
  </sheetPr>
  <dimension ref="A1:Q42"/>
  <sheetViews>
    <sheetView topLeftCell="A7" zoomScale="85" zoomScaleNormal="85" workbookViewId="0">
      <selection activeCell="I15" sqref="I15:J2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5</v>
      </c>
      <c r="E1" s="26"/>
      <c r="F1" s="26"/>
      <c r="G1" s="26"/>
      <c r="H1" s="26"/>
      <c r="I1" s="26"/>
      <c r="J1" s="26"/>
      <c r="N1" s="30"/>
      <c r="O1" s="31"/>
      <c r="P1" s="32"/>
    </row>
    <row r="2" spans="1:17">
      <c r="A2" s="33"/>
      <c r="B2" s="33"/>
      <c r="C2" s="308" t="s">
        <v>224</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P30</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138</v>
      </c>
      <c r="D14" s="27"/>
      <c r="E14" s="57"/>
      <c r="F14" s="89"/>
      <c r="G14" s="90"/>
      <c r="H14" s="90">
        <f>F14*G14</f>
        <v>0</v>
      </c>
      <c r="I14" s="90"/>
      <c r="J14" s="90"/>
      <c r="K14" s="91">
        <f>SUM(H14:J14)</f>
        <v>0</v>
      </c>
      <c r="L14" s="89">
        <f>E14*F14</f>
        <v>0</v>
      </c>
      <c r="M14" s="90">
        <f>H14*E14</f>
        <v>0</v>
      </c>
      <c r="N14" s="90">
        <f>I14*E14</f>
        <v>0</v>
      </c>
      <c r="O14" s="90">
        <f>J14*E14</f>
        <v>0</v>
      </c>
      <c r="P14" s="106">
        <f>SUM(M14:O14)</f>
        <v>0</v>
      </c>
      <c r="Q14" s="70"/>
    </row>
    <row r="15" spans="1:17" ht="33.75">
      <c r="A15" s="40">
        <v>1</v>
      </c>
      <c r="B15" s="28" t="s">
        <v>84</v>
      </c>
      <c r="C15" s="136" t="s">
        <v>139</v>
      </c>
      <c r="D15" s="150" t="s">
        <v>77</v>
      </c>
      <c r="E15" s="151">
        <v>1</v>
      </c>
      <c r="F15" s="139"/>
      <c r="G15" s="143"/>
      <c r="H15" s="49">
        <f>F15*G15</f>
        <v>0</v>
      </c>
      <c r="I15" s="135"/>
      <c r="J15" s="135"/>
      <c r="K15" s="50">
        <f t="shared" ref="K15:K29" si="0">SUM(H15:J15)</f>
        <v>0</v>
      </c>
      <c r="L15" s="51">
        <f t="shared" ref="L15:L29" si="1">E15*F15</f>
        <v>0</v>
      </c>
      <c r="M15" s="49">
        <f t="shared" ref="M15:M29" si="2">H15*E15</f>
        <v>0</v>
      </c>
      <c r="N15" s="49">
        <f t="shared" ref="N15:N29" si="3">I15*E15</f>
        <v>0</v>
      </c>
      <c r="O15" s="49">
        <f t="shared" ref="O15:O29" si="4">J15*E15</f>
        <v>0</v>
      </c>
      <c r="P15" s="107">
        <f t="shared" ref="P15:P29" si="5">SUM(M15:O15)</f>
        <v>0</v>
      </c>
      <c r="Q15" s="77" t="s">
        <v>47</v>
      </c>
    </row>
    <row r="16" spans="1:17">
      <c r="A16" s="40">
        <v>2</v>
      </c>
      <c r="B16" s="92"/>
      <c r="C16" s="145" t="s">
        <v>140</v>
      </c>
      <c r="D16" s="28"/>
      <c r="E16" s="59"/>
      <c r="F16" s="51"/>
      <c r="G16" s="49"/>
      <c r="H16" s="49">
        <f t="shared" ref="H16:H29" si="6">F16*G16</f>
        <v>0</v>
      </c>
      <c r="I16" s="49"/>
      <c r="J16" s="49"/>
      <c r="K16" s="50">
        <f t="shared" si="0"/>
        <v>0</v>
      </c>
      <c r="L16" s="51">
        <f t="shared" si="1"/>
        <v>0</v>
      </c>
      <c r="M16" s="49">
        <f t="shared" si="2"/>
        <v>0</v>
      </c>
      <c r="N16" s="49">
        <f t="shared" si="3"/>
        <v>0</v>
      </c>
      <c r="O16" s="49">
        <f t="shared" si="4"/>
        <v>0</v>
      </c>
      <c r="P16" s="107">
        <f t="shared" si="5"/>
        <v>0</v>
      </c>
      <c r="Q16" s="77"/>
    </row>
    <row r="17" spans="1:17" ht="33.75">
      <c r="A17" s="40">
        <v>3</v>
      </c>
      <c r="B17" s="28" t="s">
        <v>86</v>
      </c>
      <c r="C17" s="152" t="s">
        <v>141</v>
      </c>
      <c r="D17" s="150" t="s">
        <v>77</v>
      </c>
      <c r="E17" s="151">
        <v>1</v>
      </c>
      <c r="F17" s="139"/>
      <c r="G17" s="143"/>
      <c r="H17" s="49">
        <f t="shared" si="6"/>
        <v>0</v>
      </c>
      <c r="I17" s="135"/>
      <c r="J17" s="135"/>
      <c r="K17" s="50">
        <f t="shared" si="0"/>
        <v>0</v>
      </c>
      <c r="L17" s="51">
        <f t="shared" si="1"/>
        <v>0</v>
      </c>
      <c r="M17" s="49">
        <f t="shared" si="2"/>
        <v>0</v>
      </c>
      <c r="N17" s="49">
        <f t="shared" si="3"/>
        <v>0</v>
      </c>
      <c r="O17" s="49">
        <f t="shared" si="4"/>
        <v>0</v>
      </c>
      <c r="P17" s="107">
        <f t="shared" si="5"/>
        <v>0</v>
      </c>
      <c r="Q17" s="77" t="s">
        <v>47</v>
      </c>
    </row>
    <row r="18" spans="1:17" ht="22.5">
      <c r="A18" s="40">
        <v>4</v>
      </c>
      <c r="B18" s="92"/>
      <c r="C18" s="145" t="s">
        <v>142</v>
      </c>
      <c r="D18" s="28"/>
      <c r="E18" s="59"/>
      <c r="F18" s="51"/>
      <c r="G18" s="49"/>
      <c r="H18" s="49">
        <f t="shared" si="6"/>
        <v>0</v>
      </c>
      <c r="I18" s="49"/>
      <c r="J18" s="49"/>
      <c r="K18" s="50">
        <f t="shared" si="0"/>
        <v>0</v>
      </c>
      <c r="L18" s="51">
        <f t="shared" si="1"/>
        <v>0</v>
      </c>
      <c r="M18" s="49">
        <f t="shared" si="2"/>
        <v>0</v>
      </c>
      <c r="N18" s="49">
        <f t="shared" si="3"/>
        <v>0</v>
      </c>
      <c r="O18" s="49">
        <f t="shared" si="4"/>
        <v>0</v>
      </c>
      <c r="P18" s="107">
        <f t="shared" si="5"/>
        <v>0</v>
      </c>
      <c r="Q18" s="77"/>
    </row>
    <row r="19" spans="1:17" ht="22.5">
      <c r="A19" s="40">
        <v>5</v>
      </c>
      <c r="B19" s="28" t="s">
        <v>86</v>
      </c>
      <c r="C19" s="136" t="s">
        <v>143</v>
      </c>
      <c r="D19" s="132" t="s">
        <v>88</v>
      </c>
      <c r="E19" s="151">
        <v>71</v>
      </c>
      <c r="F19" s="135"/>
      <c r="G19" s="143"/>
      <c r="H19" s="49">
        <f t="shared" si="6"/>
        <v>0</v>
      </c>
      <c r="I19" s="135"/>
      <c r="J19" s="135"/>
      <c r="K19" s="50">
        <f t="shared" si="0"/>
        <v>0</v>
      </c>
      <c r="L19" s="51">
        <f t="shared" si="1"/>
        <v>0</v>
      </c>
      <c r="M19" s="49">
        <f t="shared" si="2"/>
        <v>0</v>
      </c>
      <c r="N19" s="49">
        <f t="shared" si="3"/>
        <v>0</v>
      </c>
      <c r="O19" s="49">
        <f t="shared" si="4"/>
        <v>0</v>
      </c>
      <c r="P19" s="107">
        <f t="shared" si="5"/>
        <v>0</v>
      </c>
      <c r="Q19" s="77" t="s">
        <v>47</v>
      </c>
    </row>
    <row r="20" spans="1:17" ht="33.75">
      <c r="A20" s="40">
        <v>6</v>
      </c>
      <c r="B20" s="28" t="s">
        <v>86</v>
      </c>
      <c r="C20" s="136" t="s">
        <v>336</v>
      </c>
      <c r="D20" s="132" t="s">
        <v>90</v>
      </c>
      <c r="E20" s="133">
        <v>355</v>
      </c>
      <c r="F20" s="135"/>
      <c r="G20" s="143"/>
      <c r="H20" s="49">
        <f t="shared" si="6"/>
        <v>0</v>
      </c>
      <c r="I20" s="135"/>
      <c r="J20" s="135"/>
      <c r="K20" s="50">
        <f t="shared" si="0"/>
        <v>0</v>
      </c>
      <c r="L20" s="51">
        <f t="shared" si="1"/>
        <v>0</v>
      </c>
      <c r="M20" s="49">
        <f t="shared" si="2"/>
        <v>0</v>
      </c>
      <c r="N20" s="49">
        <f t="shared" si="3"/>
        <v>0</v>
      </c>
      <c r="O20" s="49">
        <f t="shared" si="4"/>
        <v>0</v>
      </c>
      <c r="P20" s="107">
        <f t="shared" si="5"/>
        <v>0</v>
      </c>
      <c r="Q20" s="77" t="s">
        <v>47</v>
      </c>
    </row>
    <row r="21" spans="1:17" ht="22.5">
      <c r="A21" s="40">
        <v>7</v>
      </c>
      <c r="B21" s="28" t="s">
        <v>86</v>
      </c>
      <c r="C21" s="136" t="s">
        <v>337</v>
      </c>
      <c r="D21" s="132" t="s">
        <v>88</v>
      </c>
      <c r="E21" s="133">
        <v>71</v>
      </c>
      <c r="F21" s="135"/>
      <c r="G21" s="143"/>
      <c r="H21" s="49">
        <f t="shared" si="6"/>
        <v>0</v>
      </c>
      <c r="I21" s="135"/>
      <c r="J21" s="135"/>
      <c r="K21" s="50">
        <f t="shared" si="0"/>
        <v>0</v>
      </c>
      <c r="L21" s="51">
        <f t="shared" si="1"/>
        <v>0</v>
      </c>
      <c r="M21" s="49">
        <f t="shared" si="2"/>
        <v>0</v>
      </c>
      <c r="N21" s="49">
        <f t="shared" si="3"/>
        <v>0</v>
      </c>
      <c r="O21" s="49">
        <f t="shared" si="4"/>
        <v>0</v>
      </c>
      <c r="P21" s="107">
        <f t="shared" si="5"/>
        <v>0</v>
      </c>
      <c r="Q21" s="77" t="s">
        <v>47</v>
      </c>
    </row>
    <row r="22" spans="1:17" ht="22.5">
      <c r="A22" s="40">
        <v>8</v>
      </c>
      <c r="B22" s="28" t="s">
        <v>86</v>
      </c>
      <c r="C22" s="136" t="s">
        <v>97</v>
      </c>
      <c r="D22" s="132" t="s">
        <v>90</v>
      </c>
      <c r="E22" s="133">
        <v>319.5</v>
      </c>
      <c r="F22" s="135"/>
      <c r="G22" s="143"/>
      <c r="H22" s="49">
        <f t="shared" si="6"/>
        <v>0</v>
      </c>
      <c r="I22" s="135"/>
      <c r="J22" s="135"/>
      <c r="K22" s="50">
        <f t="shared" si="0"/>
        <v>0</v>
      </c>
      <c r="L22" s="51">
        <f t="shared" si="1"/>
        <v>0</v>
      </c>
      <c r="M22" s="49">
        <f t="shared" si="2"/>
        <v>0</v>
      </c>
      <c r="N22" s="49">
        <f t="shared" si="3"/>
        <v>0</v>
      </c>
      <c r="O22" s="49">
        <f t="shared" si="4"/>
        <v>0</v>
      </c>
      <c r="P22" s="107">
        <f t="shared" si="5"/>
        <v>0</v>
      </c>
      <c r="Q22" s="77" t="s">
        <v>47</v>
      </c>
    </row>
    <row r="23" spans="1:17" ht="22.5">
      <c r="A23" s="40">
        <v>9</v>
      </c>
      <c r="B23" s="28" t="s">
        <v>86</v>
      </c>
      <c r="C23" s="136" t="s">
        <v>144</v>
      </c>
      <c r="D23" s="132" t="s">
        <v>88</v>
      </c>
      <c r="E23" s="133">
        <v>71</v>
      </c>
      <c r="F23" s="135"/>
      <c r="G23" s="143"/>
      <c r="H23" s="49">
        <f t="shared" si="6"/>
        <v>0</v>
      </c>
      <c r="I23" s="135"/>
      <c r="J23" s="135"/>
      <c r="K23" s="50">
        <f t="shared" si="0"/>
        <v>0</v>
      </c>
      <c r="L23" s="51">
        <f t="shared" si="1"/>
        <v>0</v>
      </c>
      <c r="M23" s="49">
        <f t="shared" si="2"/>
        <v>0</v>
      </c>
      <c r="N23" s="49">
        <f t="shared" si="3"/>
        <v>0</v>
      </c>
      <c r="O23" s="49">
        <f t="shared" si="4"/>
        <v>0</v>
      </c>
      <c r="P23" s="107">
        <f t="shared" si="5"/>
        <v>0</v>
      </c>
      <c r="Q23" s="77" t="s">
        <v>47</v>
      </c>
    </row>
    <row r="24" spans="1:17">
      <c r="A24" s="40">
        <v>10</v>
      </c>
      <c r="B24" s="92"/>
      <c r="C24" s="145" t="s">
        <v>145</v>
      </c>
      <c r="D24" s="28"/>
      <c r="E24" s="59"/>
      <c r="F24" s="51"/>
      <c r="G24" s="49"/>
      <c r="H24" s="49">
        <f t="shared" si="6"/>
        <v>0</v>
      </c>
      <c r="I24" s="49"/>
      <c r="J24" s="49"/>
      <c r="K24" s="50">
        <f t="shared" si="0"/>
        <v>0</v>
      </c>
      <c r="L24" s="51">
        <f t="shared" si="1"/>
        <v>0</v>
      </c>
      <c r="M24" s="49">
        <f t="shared" si="2"/>
        <v>0</v>
      </c>
      <c r="N24" s="49">
        <f t="shared" si="3"/>
        <v>0</v>
      </c>
      <c r="O24" s="49">
        <f t="shared" si="4"/>
        <v>0</v>
      </c>
      <c r="P24" s="107">
        <f t="shared" si="5"/>
        <v>0</v>
      </c>
      <c r="Q24" s="77"/>
    </row>
    <row r="25" spans="1:17" ht="67.5">
      <c r="A25" s="40">
        <v>11</v>
      </c>
      <c r="B25" s="28" t="s">
        <v>86</v>
      </c>
      <c r="C25" s="153" t="s">
        <v>338</v>
      </c>
      <c r="D25" s="154" t="s">
        <v>146</v>
      </c>
      <c r="E25" s="155">
        <v>1</v>
      </c>
      <c r="F25" s="139"/>
      <c r="G25" s="143"/>
      <c r="H25" s="49">
        <f t="shared" si="6"/>
        <v>0</v>
      </c>
      <c r="I25" s="135"/>
      <c r="J25" s="135"/>
      <c r="K25" s="50">
        <f t="shared" si="0"/>
        <v>0</v>
      </c>
      <c r="L25" s="51">
        <f t="shared" si="1"/>
        <v>0</v>
      </c>
      <c r="M25" s="49">
        <f t="shared" si="2"/>
        <v>0</v>
      </c>
      <c r="N25" s="49">
        <f t="shared" si="3"/>
        <v>0</v>
      </c>
      <c r="O25" s="49">
        <f t="shared" si="4"/>
        <v>0</v>
      </c>
      <c r="P25" s="107">
        <f t="shared" si="5"/>
        <v>0</v>
      </c>
      <c r="Q25" s="77" t="s">
        <v>47</v>
      </c>
    </row>
    <row r="26" spans="1:17" ht="22.5">
      <c r="A26" s="40">
        <v>12</v>
      </c>
      <c r="B26" s="28" t="s">
        <v>86</v>
      </c>
      <c r="C26" s="153" t="s">
        <v>147</v>
      </c>
      <c r="D26" s="132" t="s">
        <v>88</v>
      </c>
      <c r="E26" s="155">
        <v>1029.6000000000001</v>
      </c>
      <c r="F26" s="135"/>
      <c r="G26" s="143"/>
      <c r="H26" s="49">
        <f t="shared" si="6"/>
        <v>0</v>
      </c>
      <c r="I26" s="135"/>
      <c r="J26" s="135"/>
      <c r="K26" s="50">
        <f t="shared" si="0"/>
        <v>0</v>
      </c>
      <c r="L26" s="51">
        <f t="shared" si="1"/>
        <v>0</v>
      </c>
      <c r="M26" s="49">
        <f t="shared" si="2"/>
        <v>0</v>
      </c>
      <c r="N26" s="49">
        <f t="shared" si="3"/>
        <v>0</v>
      </c>
      <c r="O26" s="49">
        <f t="shared" si="4"/>
        <v>0</v>
      </c>
      <c r="P26" s="107">
        <f t="shared" si="5"/>
        <v>0</v>
      </c>
      <c r="Q26" s="77" t="s">
        <v>47</v>
      </c>
    </row>
    <row r="27" spans="1:17" ht="22.5">
      <c r="A27" s="40">
        <v>13</v>
      </c>
      <c r="B27" s="28" t="s">
        <v>86</v>
      </c>
      <c r="C27" s="153" t="s">
        <v>148</v>
      </c>
      <c r="D27" s="132" t="s">
        <v>88</v>
      </c>
      <c r="E27" s="155">
        <v>1029.6000000000001</v>
      </c>
      <c r="F27" s="135"/>
      <c r="G27" s="143"/>
      <c r="H27" s="49">
        <f t="shared" si="6"/>
        <v>0</v>
      </c>
      <c r="I27" s="135"/>
      <c r="J27" s="135"/>
      <c r="K27" s="50">
        <f t="shared" si="0"/>
        <v>0</v>
      </c>
      <c r="L27" s="51">
        <f t="shared" si="1"/>
        <v>0</v>
      </c>
      <c r="M27" s="49">
        <f t="shared" si="2"/>
        <v>0</v>
      </c>
      <c r="N27" s="49">
        <f t="shared" si="3"/>
        <v>0</v>
      </c>
      <c r="O27" s="49">
        <f t="shared" si="4"/>
        <v>0</v>
      </c>
      <c r="P27" s="107">
        <f t="shared" si="5"/>
        <v>0</v>
      </c>
      <c r="Q27" s="77" t="s">
        <v>47</v>
      </c>
    </row>
    <row r="28" spans="1:17" ht="22.5">
      <c r="A28" s="40">
        <v>14</v>
      </c>
      <c r="B28" s="28" t="s">
        <v>86</v>
      </c>
      <c r="C28" s="136" t="s">
        <v>97</v>
      </c>
      <c r="D28" s="154" t="s">
        <v>90</v>
      </c>
      <c r="E28" s="133">
        <v>4633.2000000000007</v>
      </c>
      <c r="F28" s="135"/>
      <c r="G28" s="143"/>
      <c r="H28" s="49">
        <f t="shared" si="6"/>
        <v>0</v>
      </c>
      <c r="I28" s="135"/>
      <c r="J28" s="135"/>
      <c r="K28" s="50">
        <f t="shared" si="0"/>
        <v>0</v>
      </c>
      <c r="L28" s="51">
        <f t="shared" si="1"/>
        <v>0</v>
      </c>
      <c r="M28" s="49">
        <f t="shared" si="2"/>
        <v>0</v>
      </c>
      <c r="N28" s="49">
        <f t="shared" si="3"/>
        <v>0</v>
      </c>
      <c r="O28" s="49">
        <f t="shared" si="4"/>
        <v>0</v>
      </c>
      <c r="P28" s="107">
        <f t="shared" si="5"/>
        <v>0</v>
      </c>
      <c r="Q28" s="77" t="s">
        <v>47</v>
      </c>
    </row>
    <row r="29" spans="1:17" ht="23.25" thickBot="1">
      <c r="A29" s="40">
        <v>15</v>
      </c>
      <c r="B29" s="28" t="s">
        <v>86</v>
      </c>
      <c r="C29" s="192" t="s">
        <v>144</v>
      </c>
      <c r="D29" s="195" t="s">
        <v>88</v>
      </c>
      <c r="E29" s="219">
        <v>1029.6000000000001</v>
      </c>
      <c r="F29" s="135"/>
      <c r="G29" s="143"/>
      <c r="H29" s="49">
        <f t="shared" si="6"/>
        <v>0</v>
      </c>
      <c r="I29" s="135"/>
      <c r="J29" s="135"/>
      <c r="K29" s="50">
        <f t="shared" si="0"/>
        <v>0</v>
      </c>
      <c r="L29" s="51">
        <f t="shared" si="1"/>
        <v>0</v>
      </c>
      <c r="M29" s="49">
        <f t="shared" si="2"/>
        <v>0</v>
      </c>
      <c r="N29" s="49">
        <f t="shared" si="3"/>
        <v>0</v>
      </c>
      <c r="O29" s="49">
        <f t="shared" si="4"/>
        <v>0</v>
      </c>
      <c r="P29" s="107">
        <f t="shared" si="5"/>
        <v>0</v>
      </c>
      <c r="Q29" s="77" t="s">
        <v>47</v>
      </c>
    </row>
    <row r="30" spans="1:17" ht="12" customHeight="1" thickBot="1">
      <c r="A30" s="293" t="s">
        <v>63</v>
      </c>
      <c r="B30" s="294"/>
      <c r="C30" s="294"/>
      <c r="D30" s="294"/>
      <c r="E30" s="294"/>
      <c r="F30" s="294"/>
      <c r="G30" s="294"/>
      <c r="H30" s="294"/>
      <c r="I30" s="294"/>
      <c r="J30" s="294"/>
      <c r="K30" s="295"/>
      <c r="L30" s="74">
        <f>SUM(L14:L29)</f>
        <v>0</v>
      </c>
      <c r="M30" s="75">
        <f>SUM(M14:M29)</f>
        <v>0</v>
      </c>
      <c r="N30" s="75">
        <f>SUM(N14:N29)</f>
        <v>0</v>
      </c>
      <c r="O30" s="75">
        <f>SUM(O14:O29)</f>
        <v>0</v>
      </c>
      <c r="P30" s="76">
        <f>SUM(P14:P29)</f>
        <v>0</v>
      </c>
    </row>
    <row r="31" spans="1:17">
      <c r="A31" s="20"/>
      <c r="B31" s="20"/>
      <c r="C31" s="20"/>
      <c r="D31" s="20"/>
      <c r="E31" s="20"/>
      <c r="F31" s="20"/>
      <c r="G31" s="20"/>
      <c r="H31" s="20"/>
      <c r="I31" s="20"/>
      <c r="J31" s="20"/>
      <c r="K31" s="20"/>
      <c r="L31" s="20"/>
      <c r="M31" s="20"/>
      <c r="N31" s="20"/>
      <c r="O31" s="20"/>
      <c r="P31" s="20"/>
    </row>
    <row r="32" spans="1:17">
      <c r="A32" s="20"/>
      <c r="B32" s="20"/>
      <c r="C32" s="20"/>
      <c r="D32" s="20"/>
      <c r="E32" s="20"/>
      <c r="F32" s="20"/>
      <c r="G32" s="20"/>
      <c r="H32" s="20"/>
      <c r="I32" s="20"/>
      <c r="J32" s="20"/>
      <c r="K32" s="20"/>
      <c r="L32" s="20"/>
      <c r="M32" s="20"/>
      <c r="N32" s="20"/>
      <c r="O32" s="20"/>
      <c r="P32" s="20"/>
    </row>
    <row r="33" spans="1:16">
      <c r="A33" s="1" t="s">
        <v>14</v>
      </c>
      <c r="B33" s="20"/>
      <c r="C33" s="296">
        <f>'Kops n'!C35:H35</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240" t="str">
        <f>'Kops n'!A38:D38</f>
        <v>Tāme sastādīta 2023. gada __. _____</v>
      </c>
      <c r="B36" s="241"/>
      <c r="C36" s="241"/>
      <c r="D36" s="241"/>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1" t="s">
        <v>41</v>
      </c>
      <c r="B38" s="20"/>
      <c r="C38" s="296">
        <f>'Kops n'!C40:H40</f>
        <v>0</v>
      </c>
      <c r="D38" s="296"/>
      <c r="E38" s="296"/>
      <c r="F38" s="296"/>
      <c r="G38" s="296"/>
      <c r="H38" s="296"/>
      <c r="I38" s="20"/>
      <c r="J38" s="20"/>
      <c r="K38" s="20"/>
      <c r="L38" s="20"/>
      <c r="M38" s="20"/>
      <c r="N38" s="20"/>
      <c r="O38" s="20"/>
      <c r="P38" s="20"/>
    </row>
    <row r="39" spans="1:16">
      <c r="A39" s="20"/>
      <c r="B39" s="20"/>
      <c r="C39" s="222" t="s">
        <v>15</v>
      </c>
      <c r="D39" s="222"/>
      <c r="E39" s="222"/>
      <c r="F39" s="222"/>
      <c r="G39" s="222"/>
      <c r="H39" s="222"/>
      <c r="I39" s="20"/>
      <c r="J39" s="20"/>
      <c r="K39" s="20"/>
      <c r="L39" s="20"/>
      <c r="M39" s="20"/>
      <c r="N39" s="20"/>
      <c r="O39" s="20"/>
      <c r="P39" s="20"/>
    </row>
    <row r="40" spans="1:16">
      <c r="A40" s="20"/>
      <c r="B40" s="20"/>
      <c r="C40" s="20"/>
      <c r="D40" s="20"/>
      <c r="E40" s="20"/>
      <c r="F40" s="20"/>
      <c r="G40" s="20"/>
      <c r="H40" s="20"/>
      <c r="I40" s="20"/>
      <c r="J40" s="20"/>
      <c r="K40" s="20"/>
      <c r="L40" s="20"/>
      <c r="M40" s="20"/>
      <c r="N40" s="20"/>
      <c r="O40" s="20"/>
      <c r="P40" s="20"/>
    </row>
    <row r="41" spans="1:16">
      <c r="A41" s="103" t="s">
        <v>16</v>
      </c>
      <c r="B41" s="52"/>
      <c r="C41" s="115">
        <f>'Kops n'!C43</f>
        <v>0</v>
      </c>
      <c r="D41" s="52"/>
      <c r="E41" s="20"/>
      <c r="F41" s="20"/>
      <c r="G41" s="20"/>
      <c r="H41" s="20"/>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39:H39"/>
    <mergeCell ref="C4:I4"/>
    <mergeCell ref="F12:K12"/>
    <mergeCell ref="A9:F9"/>
    <mergeCell ref="J9:M9"/>
    <mergeCell ref="D8:L8"/>
    <mergeCell ref="A30:K30"/>
    <mergeCell ref="C33:H33"/>
    <mergeCell ref="C34:H34"/>
    <mergeCell ref="A36:D36"/>
    <mergeCell ref="C38:H38"/>
  </mergeCells>
  <conditionalFormatting sqref="A14:B29">
    <cfRule type="cellIs" dxfId="206" priority="117" operator="equal">
      <formula>0</formula>
    </cfRule>
  </conditionalFormatting>
  <conditionalFormatting sqref="A9:F9">
    <cfRule type="containsText" dxfId="205" priority="114" operator="containsText" text="Tāme sastādīta  20__. gada tirgus cenās, pamatojoties uz ___ daļas rasējumiem">
      <formula>NOT(ISERROR(SEARCH("Tāme sastādīta  20__. gada tirgus cenās, pamatojoties uz ___ daļas rasējumiem",A9)))</formula>
    </cfRule>
  </conditionalFormatting>
  <conditionalFormatting sqref="A30:K30">
    <cfRule type="containsText" dxfId="204" priority="99" operator="containsText" text="Tiešās izmaksas kopā, t. sk. darba devēja sociālais nodoklis __.__% ">
      <formula>NOT(ISERROR(SEARCH("Tiešās izmaksas kopā, t. sk. darba devēja sociālais nodoklis __.__% ",A30)))</formula>
    </cfRule>
  </conditionalFormatting>
  <conditionalFormatting sqref="C20">
    <cfRule type="cellIs" dxfId="203" priority="24" operator="equal">
      <formula>0</formula>
    </cfRule>
  </conditionalFormatting>
  <conditionalFormatting sqref="C22:C23">
    <cfRule type="cellIs" dxfId="202" priority="23" operator="equal">
      <formula>0</formula>
    </cfRule>
  </conditionalFormatting>
  <conditionalFormatting sqref="C25:C26">
    <cfRule type="cellIs" dxfId="201" priority="10" operator="equal">
      <formula>0</formula>
    </cfRule>
  </conditionalFormatting>
  <conditionalFormatting sqref="C19:E19">
    <cfRule type="cellIs" dxfId="200" priority="25" operator="equal">
      <formula>0</formula>
    </cfRule>
  </conditionalFormatting>
  <conditionalFormatting sqref="C14:G18">
    <cfRule type="cellIs" dxfId="199" priority="27" operator="equal">
      <formula>0</formula>
    </cfRule>
  </conditionalFormatting>
  <conditionalFormatting sqref="C24:G24">
    <cfRule type="cellIs" dxfId="198" priority="104" operator="equal">
      <formula>0</formula>
    </cfRule>
  </conditionalFormatting>
  <conditionalFormatting sqref="C33:H33">
    <cfRule type="cellIs" dxfId="197" priority="107" operator="equal">
      <formula>0</formula>
    </cfRule>
  </conditionalFormatting>
  <conditionalFormatting sqref="C38:H38">
    <cfRule type="cellIs" dxfId="196" priority="108" operator="equal">
      <formula>0</formula>
    </cfRule>
  </conditionalFormatting>
  <conditionalFormatting sqref="C2:I2">
    <cfRule type="cellIs" dxfId="195" priority="113" operator="equal">
      <formula>0</formula>
    </cfRule>
  </conditionalFormatting>
  <conditionalFormatting sqref="C4:I4">
    <cfRule type="cellIs" dxfId="194" priority="105" operator="equal">
      <formula>0</formula>
    </cfRule>
  </conditionalFormatting>
  <conditionalFormatting sqref="D1">
    <cfRule type="cellIs" dxfId="193" priority="101" operator="equal">
      <formula>0</formula>
    </cfRule>
  </conditionalFormatting>
  <conditionalFormatting sqref="D5:L8">
    <cfRule type="cellIs" dxfId="192" priority="102" operator="equal">
      <formula>0</formula>
    </cfRule>
  </conditionalFormatting>
  <conditionalFormatting sqref="F19:G23">
    <cfRule type="cellIs" dxfId="191" priority="18" operator="equal">
      <formula>0</formula>
    </cfRule>
  </conditionalFormatting>
  <conditionalFormatting sqref="F25:G29">
    <cfRule type="cellIs" dxfId="190" priority="6" operator="equal">
      <formula>0</formula>
    </cfRule>
  </conditionalFormatting>
  <conditionalFormatting sqref="H14:H29">
    <cfRule type="cellIs" dxfId="189" priority="97" operator="equal">
      <formula>0</formula>
    </cfRule>
  </conditionalFormatting>
  <conditionalFormatting sqref="I14:J29">
    <cfRule type="cellIs" dxfId="188" priority="1" operator="equal">
      <formula>0</formula>
    </cfRule>
  </conditionalFormatting>
  <conditionalFormatting sqref="K14:P29">
    <cfRule type="cellIs" dxfId="187" priority="96" operator="equal">
      <formula>0</formula>
    </cfRule>
  </conditionalFormatting>
  <conditionalFormatting sqref="L30:P30">
    <cfRule type="cellIs" dxfId="186" priority="106" operator="equal">
      <formula>0</formula>
    </cfRule>
  </conditionalFormatting>
  <conditionalFormatting sqref="N9:O9">
    <cfRule type="cellIs" dxfId="185" priority="116" operator="equal">
      <formula>0</formula>
    </cfRule>
  </conditionalFormatting>
  <conditionalFormatting sqref="Q14:Q29">
    <cfRule type="cellIs" dxfId="184" priority="95" operator="equal">
      <formula>0</formula>
    </cfRule>
  </conditionalFormatting>
  <dataValidations count="1">
    <dataValidation type="list" allowBlank="1" showInputMessage="1" showErrorMessage="1" sqref="Q14:Q29" xr:uid="{00000000-0002-0000-1800-000000000000}">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10" operator="containsText" id="{A741B695-5E60-45D8-944C-2D04D39B2193}">
            <xm:f>NOT(ISERROR(SEARCH("Tāme sastādīta ____. gada ___. ______________",A36)))</xm:f>
            <xm:f>"Tāme sastādīta ____. gada ___. ______________"</xm:f>
            <x14:dxf>
              <font>
                <color auto="1"/>
              </font>
              <fill>
                <patternFill>
                  <bgColor rgb="FFC6EFCE"/>
                </patternFill>
              </fill>
            </x14:dxf>
          </x14:cfRule>
          <xm:sqref>A36</xm:sqref>
        </x14:conditionalFormatting>
        <x14:conditionalFormatting xmlns:xm="http://schemas.microsoft.com/office/excel/2006/main">
          <x14:cfRule type="containsText" priority="109" operator="containsText" id="{443EB233-F567-4949-B038-4ADE85277BE0}">
            <xm:f>NOT(ISERROR(SEARCH("Sertifikāta Nr. _________________________________",A41)))</xm:f>
            <xm:f>"Sertifikāta Nr. _________________________________"</xm:f>
            <x14:dxf>
              <font>
                <color auto="1"/>
              </font>
              <fill>
                <patternFill>
                  <bgColor rgb="FFC6EFCE"/>
                </patternFill>
              </fill>
            </x14:dxf>
          </x14:cfRule>
          <xm:sqref>A41</xm:sqref>
        </x14:conditionalFormatting>
      </x14:conditionalFormattings>
    </ext>
  </extLst>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1">
    <tabColor rgb="FF00B050"/>
  </sheetPr>
  <dimension ref="A1:P42"/>
  <sheetViews>
    <sheetView topLeftCell="A13" workbookViewId="0">
      <selection activeCell="A9" sqref="A9:F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'5a+c+n'!D1</f>
        <v>5</v>
      </c>
      <c r="E1" s="26"/>
      <c r="F1" s="26"/>
      <c r="G1" s="26"/>
      <c r="H1" s="26"/>
      <c r="I1" s="26"/>
      <c r="J1" s="26"/>
      <c r="N1" s="30"/>
      <c r="O1" s="31"/>
      <c r="P1" s="32"/>
    </row>
    <row r="2" spans="1:16">
      <c r="A2" s="33"/>
      <c r="B2" s="33"/>
      <c r="C2" s="308" t="str">
        <f>'5a+c+n'!C2:I2</f>
        <v>Pagraba pārseguma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P30</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128" t="s">
        <v>61</v>
      </c>
    </row>
    <row r="14" spans="1:16">
      <c r="A14" s="63">
        <f>IF(P14=0,0,IF(COUNTBLANK(P14)=1,0,COUNTA($P$14:P14)))</f>
        <v>0</v>
      </c>
      <c r="B14" s="27">
        <f>IF($C$4="Attiecināmās izmaksas",IF('5a+c+n'!$Q14="A",'5a+c+n'!B14,0),0)</f>
        <v>0</v>
      </c>
      <c r="C14" s="27">
        <f>IF($C$4="Attiecināmās izmaksas",IF('5a+c+n'!$Q14="A",'5a+c+n'!C14,0),0)</f>
        <v>0</v>
      </c>
      <c r="D14" s="27">
        <f>IF($C$4="Attiecināmās izmaksas",IF('5a+c+n'!$Q14="A",'5a+c+n'!D14,0),0)</f>
        <v>0</v>
      </c>
      <c r="E14" s="57"/>
      <c r="F14" s="79"/>
      <c r="G14" s="27">
        <f>IF($C$4="Attiecināmās izmaksas",IF('5a+c+n'!$Q14="A",'5a+c+n'!G14,0),0)</f>
        <v>0</v>
      </c>
      <c r="H14" s="27">
        <f>IF($C$4="Attiecināmās izmaksas",IF('5a+c+n'!$Q14="A",'5a+c+n'!H14,0),0)</f>
        <v>0</v>
      </c>
      <c r="I14" s="27"/>
      <c r="J14" s="27"/>
      <c r="K14" s="57">
        <f>IF($C$4="Attiecināmās izmaksas",IF('5a+c+n'!$Q14="A",'5a+c+n'!K14,0),0)</f>
        <v>0</v>
      </c>
      <c r="L14" s="79">
        <f>IF($C$4="Attiecināmās izmaksas",IF('5a+c+n'!$Q14="A",'5a+c+n'!L14,0),0)</f>
        <v>0</v>
      </c>
      <c r="M14" s="27">
        <f>IF($C$4="Attiecināmās izmaksas",IF('5a+c+n'!$Q14="A",'5a+c+n'!M14,0),0)</f>
        <v>0</v>
      </c>
      <c r="N14" s="27">
        <f>IF($C$4="Attiecināmās izmaksas",IF('5a+c+n'!$Q14="A",'5a+c+n'!N14,0),0)</f>
        <v>0</v>
      </c>
      <c r="O14" s="27">
        <f>IF($C$4="Attiecināmās izmaksas",IF('5a+c+n'!$Q14="A",'5a+c+n'!O14,0),0)</f>
        <v>0</v>
      </c>
      <c r="P14" s="57">
        <f>IF($C$4="Attiecināmās izmaksas",IF('5a+c+n'!$Q14="A",'5a+c+n'!P14,0),0)</f>
        <v>0</v>
      </c>
    </row>
    <row r="15" spans="1:16" ht="33.75">
      <c r="A15" s="64">
        <f>IF(P15=0,0,IF(COUNTBLANK(P15)=1,0,COUNTA($P$14:P15)))</f>
        <v>0</v>
      </c>
      <c r="B15" s="28" t="str">
        <f>IF($C$4="Attiecināmās izmaksas",IF('5a+c+n'!$Q15="A",'5a+c+n'!B15,0),0)</f>
        <v>02-00000</v>
      </c>
      <c r="C15" s="28" t="str">
        <f>IF($C$4="Attiecināmās izmaksas",IF('5a+c+n'!$Q15="A",'5a+c+n'!C15,0),0)</f>
        <v>Esošo dzīvokļu īpašnieku noliktavu sienu, durvju saīsināšana (atjaunojot stabilitāti) pagraba griestu siltināšanas izbūves nodrošināšanai</v>
      </c>
      <c r="D15" s="28" t="str">
        <f>IF($C$4="Attiecināmās izmaksas",IF('5a+c+n'!$Q15="A",'5a+c+n'!D15,0),0)</f>
        <v>kompl</v>
      </c>
      <c r="E15" s="59"/>
      <c r="F15" s="81"/>
      <c r="G15" s="28"/>
      <c r="H15" s="28">
        <f>IF($C$4="Attiecināmās izmaksas",IF('5a+c+n'!$Q15="A",'5a+c+n'!H15,0),0)</f>
        <v>0</v>
      </c>
      <c r="I15" s="28"/>
      <c r="J15" s="28"/>
      <c r="K15" s="59">
        <f>IF($C$4="Attiecināmās izmaksas",IF('5a+c+n'!$Q15="A",'5a+c+n'!K15,0),0)</f>
        <v>0</v>
      </c>
      <c r="L15" s="81">
        <f>IF($C$4="Attiecināmās izmaksas",IF('5a+c+n'!$Q15="A",'5a+c+n'!L15,0),0)</f>
        <v>0</v>
      </c>
      <c r="M15" s="28">
        <f>IF($C$4="Attiecināmās izmaksas",IF('5a+c+n'!$Q15="A",'5a+c+n'!M15,0),0)</f>
        <v>0</v>
      </c>
      <c r="N15" s="28">
        <f>IF($C$4="Attiecināmās izmaksas",IF('5a+c+n'!$Q15="A",'5a+c+n'!N15,0),0)</f>
        <v>0</v>
      </c>
      <c r="O15" s="28">
        <f>IF($C$4="Attiecināmās izmaksas",IF('5a+c+n'!$Q15="A",'5a+c+n'!O15,0),0)</f>
        <v>0</v>
      </c>
      <c r="P15" s="59">
        <f>IF($C$4="Attiecināmās izmaksas",IF('5a+c+n'!$Q15="A",'5a+c+n'!P15,0),0)</f>
        <v>0</v>
      </c>
    </row>
    <row r="16" spans="1:16">
      <c r="A16" s="64">
        <f>IF(P16=0,0,IF(COUNTBLANK(P16)=1,0,COUNTA($P$14:P16)))</f>
        <v>0</v>
      </c>
      <c r="B16" s="28">
        <f>IF($C$4="Attiecināmās izmaksas",IF('5a+c+n'!$Q16="A",'5a+c+n'!B16,0),0)</f>
        <v>0</v>
      </c>
      <c r="C16" s="28">
        <f>IF($C$4="Attiecināmās izmaksas",IF('5a+c+n'!$Q16="A",'5a+c+n'!C16,0),0)</f>
        <v>0</v>
      </c>
      <c r="D16" s="28">
        <f>IF($C$4="Attiecināmās izmaksas",IF('5a+c+n'!$Q16="A",'5a+c+n'!D16,0),0)</f>
        <v>0</v>
      </c>
      <c r="E16" s="59"/>
      <c r="F16" s="81"/>
      <c r="G16" s="28"/>
      <c r="H16" s="28">
        <f>IF($C$4="Attiecināmās izmaksas",IF('5a+c+n'!$Q16="A",'5a+c+n'!H16,0),0)</f>
        <v>0</v>
      </c>
      <c r="I16" s="28"/>
      <c r="J16" s="28"/>
      <c r="K16" s="59">
        <f>IF($C$4="Attiecināmās izmaksas",IF('5a+c+n'!$Q16="A",'5a+c+n'!K16,0),0)</f>
        <v>0</v>
      </c>
      <c r="L16" s="81">
        <f>IF($C$4="Attiecināmās izmaksas",IF('5a+c+n'!$Q16="A",'5a+c+n'!L16,0),0)</f>
        <v>0</v>
      </c>
      <c r="M16" s="28">
        <f>IF($C$4="Attiecināmās izmaksas",IF('5a+c+n'!$Q16="A",'5a+c+n'!M16,0),0)</f>
        <v>0</v>
      </c>
      <c r="N16" s="28">
        <f>IF($C$4="Attiecināmās izmaksas",IF('5a+c+n'!$Q16="A",'5a+c+n'!N16,0),0)</f>
        <v>0</v>
      </c>
      <c r="O16" s="28">
        <f>IF($C$4="Attiecināmās izmaksas",IF('5a+c+n'!$Q16="A",'5a+c+n'!O16,0),0)</f>
        <v>0</v>
      </c>
      <c r="P16" s="59">
        <f>IF($C$4="Attiecināmās izmaksas",IF('5a+c+n'!$Q16="A",'5a+c+n'!P16,0),0)</f>
        <v>0</v>
      </c>
    </row>
    <row r="17" spans="1:16" ht="33.75">
      <c r="A17" s="64">
        <f>IF(P17=0,0,IF(COUNTBLANK(P17)=1,0,COUNTA($P$14:P17)))</f>
        <v>0</v>
      </c>
      <c r="B17" s="28" t="str">
        <f>IF($C$4="Attiecināmās izmaksas",IF('5a+c+n'!$Q17="A",'5a+c+n'!B17,0),0)</f>
        <v>13-00000</v>
      </c>
      <c r="C17" s="28" t="str">
        <f>IF($C$4="Attiecināmās izmaksas",IF('5a+c+n'!$Q17="A",'5a+c+n'!C17,0),0)</f>
        <v>Esošo komunikāciju aizsardzības pasākumi t.sk. vadu iznešana virs siltumizolācijas slāņa vai to ievietošana atbilstošās gofrētās caurulēs</v>
      </c>
      <c r="D17" s="28" t="str">
        <f>IF($C$4="Attiecināmās izmaksas",IF('5a+c+n'!$Q17="A",'5a+c+n'!D17,0),0)</f>
        <v>kompl</v>
      </c>
      <c r="E17" s="59"/>
      <c r="F17" s="81"/>
      <c r="G17" s="28"/>
      <c r="H17" s="28">
        <f>IF($C$4="Attiecināmās izmaksas",IF('5a+c+n'!$Q17="A",'5a+c+n'!H17,0),0)</f>
        <v>0</v>
      </c>
      <c r="I17" s="28"/>
      <c r="J17" s="28"/>
      <c r="K17" s="59">
        <f>IF($C$4="Attiecināmās izmaksas",IF('5a+c+n'!$Q17="A",'5a+c+n'!K17,0),0)</f>
        <v>0</v>
      </c>
      <c r="L17" s="81">
        <f>IF($C$4="Attiecināmās izmaksas",IF('5a+c+n'!$Q17="A",'5a+c+n'!L17,0),0)</f>
        <v>0</v>
      </c>
      <c r="M17" s="28">
        <f>IF($C$4="Attiecināmās izmaksas",IF('5a+c+n'!$Q17="A",'5a+c+n'!M17,0),0)</f>
        <v>0</v>
      </c>
      <c r="N17" s="28">
        <f>IF($C$4="Attiecināmās izmaksas",IF('5a+c+n'!$Q17="A",'5a+c+n'!N17,0),0)</f>
        <v>0</v>
      </c>
      <c r="O17" s="28">
        <f>IF($C$4="Attiecināmās izmaksas",IF('5a+c+n'!$Q17="A",'5a+c+n'!O17,0),0)</f>
        <v>0</v>
      </c>
      <c r="P17" s="59">
        <f>IF($C$4="Attiecināmās izmaksas",IF('5a+c+n'!$Q17="A",'5a+c+n'!P17,0),0)</f>
        <v>0</v>
      </c>
    </row>
    <row r="18" spans="1:16">
      <c r="A18" s="64">
        <f>IF(P18=0,0,IF(COUNTBLANK(P18)=1,0,COUNTA($P$14:P18)))</f>
        <v>0</v>
      </c>
      <c r="B18" s="28">
        <f>IF($C$4="Attiecināmās izmaksas",IF('5a+c+n'!$Q18="A",'5a+c+n'!B18,0),0)</f>
        <v>0</v>
      </c>
      <c r="C18" s="28">
        <f>IF($C$4="Attiecināmās izmaksas",IF('5a+c+n'!$Q18="A",'5a+c+n'!C18,0),0)</f>
        <v>0</v>
      </c>
      <c r="D18" s="28">
        <f>IF($C$4="Attiecināmās izmaksas",IF('5a+c+n'!$Q18="A",'5a+c+n'!D18,0),0)</f>
        <v>0</v>
      </c>
      <c r="E18" s="59"/>
      <c r="F18" s="81"/>
      <c r="G18" s="28"/>
      <c r="H18" s="28">
        <f>IF($C$4="Attiecināmās izmaksas",IF('5a+c+n'!$Q18="A",'5a+c+n'!H18,0),0)</f>
        <v>0</v>
      </c>
      <c r="I18" s="28"/>
      <c r="J18" s="28"/>
      <c r="K18" s="59">
        <f>IF($C$4="Attiecināmās izmaksas",IF('5a+c+n'!$Q18="A",'5a+c+n'!K18,0),0)</f>
        <v>0</v>
      </c>
      <c r="L18" s="81">
        <f>IF($C$4="Attiecināmās izmaksas",IF('5a+c+n'!$Q18="A",'5a+c+n'!L18,0),0)</f>
        <v>0</v>
      </c>
      <c r="M18" s="28">
        <f>IF($C$4="Attiecināmās izmaksas",IF('5a+c+n'!$Q18="A",'5a+c+n'!M18,0),0)</f>
        <v>0</v>
      </c>
      <c r="N18" s="28">
        <f>IF($C$4="Attiecināmās izmaksas",IF('5a+c+n'!$Q18="A",'5a+c+n'!N18,0),0)</f>
        <v>0</v>
      </c>
      <c r="O18" s="28">
        <f>IF($C$4="Attiecināmās izmaksas",IF('5a+c+n'!$Q18="A",'5a+c+n'!O18,0),0)</f>
        <v>0</v>
      </c>
      <c r="P18" s="59">
        <f>IF($C$4="Attiecināmās izmaksas",IF('5a+c+n'!$Q18="A",'5a+c+n'!P18,0),0)</f>
        <v>0</v>
      </c>
    </row>
    <row r="19" spans="1:16" ht="22.5">
      <c r="A19" s="64">
        <f>IF(P19=0,0,IF(COUNTBLANK(P19)=1,0,COUNTA($P$14:P19)))</f>
        <v>0</v>
      </c>
      <c r="B19" s="28" t="str">
        <f>IF($C$4="Attiecināmās izmaksas",IF('5a+c+n'!$Q19="A",'5a+c+n'!B19,0),0)</f>
        <v>13-00000</v>
      </c>
      <c r="C19" s="28" t="str">
        <f>IF($C$4="Attiecināmās izmaksas",IF('5a+c+n'!$Q19="A",'5a+c+n'!C19,0),0)</f>
        <v>Virsmas attīrīšana, izlīdzināšana, sagatavošana</v>
      </c>
      <c r="D19" s="28" t="str">
        <f>IF($C$4="Attiecināmās izmaksas",IF('5a+c+n'!$Q19="A",'5a+c+n'!D19,0),0)</f>
        <v>m2</v>
      </c>
      <c r="E19" s="59"/>
      <c r="F19" s="81"/>
      <c r="G19" s="28"/>
      <c r="H19" s="28">
        <f>IF($C$4="Attiecināmās izmaksas",IF('5a+c+n'!$Q19="A",'5a+c+n'!H19,0),0)</f>
        <v>0</v>
      </c>
      <c r="I19" s="28"/>
      <c r="J19" s="28"/>
      <c r="K19" s="59">
        <f>IF($C$4="Attiecināmās izmaksas",IF('5a+c+n'!$Q19="A",'5a+c+n'!K19,0),0)</f>
        <v>0</v>
      </c>
      <c r="L19" s="81">
        <f>IF($C$4="Attiecināmās izmaksas",IF('5a+c+n'!$Q19="A",'5a+c+n'!L19,0),0)</f>
        <v>0</v>
      </c>
      <c r="M19" s="28">
        <f>IF($C$4="Attiecināmās izmaksas",IF('5a+c+n'!$Q19="A",'5a+c+n'!M19,0),0)</f>
        <v>0</v>
      </c>
      <c r="N19" s="28">
        <f>IF($C$4="Attiecināmās izmaksas",IF('5a+c+n'!$Q19="A",'5a+c+n'!N19,0),0)</f>
        <v>0</v>
      </c>
      <c r="O19" s="28">
        <f>IF($C$4="Attiecināmās izmaksas",IF('5a+c+n'!$Q19="A",'5a+c+n'!O19,0),0)</f>
        <v>0</v>
      </c>
      <c r="P19" s="59">
        <f>IF($C$4="Attiecināmās izmaksas",IF('5a+c+n'!$Q19="A",'5a+c+n'!P19,0),0)</f>
        <v>0</v>
      </c>
    </row>
    <row r="20" spans="1:16" ht="33.75">
      <c r="A20" s="64">
        <f>IF(P20=0,0,IF(COUNTBLANK(P20)=1,0,COUNTA($P$14:P20)))</f>
        <v>0</v>
      </c>
      <c r="B20" s="28" t="str">
        <f>IF($C$4="Attiecināmās izmaksas",IF('5a+c+n'!$Q20="A",'5a+c+n'!B20,0),0)</f>
        <v>13-00000</v>
      </c>
      <c r="C20" s="28" t="str">
        <f>IF($C$4="Attiecināmās izmaksas",IF('5a+c+n'!$Q20="A",'5a+c+n'!C20,0),0)</f>
        <v>Siltumizolācijas materiālu stiprināšana ar līmjavu BAUMIT ProContact vai ekvivalentu. Pēc nepieciešamības pirms tam virsmas gruntēšana.</v>
      </c>
      <c r="D20" s="28" t="str">
        <f>IF($C$4="Attiecināmās izmaksas",IF('5a+c+n'!$Q20="A",'5a+c+n'!D20,0),0)</f>
        <v>kg</v>
      </c>
      <c r="E20" s="59"/>
      <c r="F20" s="81"/>
      <c r="G20" s="28"/>
      <c r="H20" s="28">
        <f>IF($C$4="Attiecināmās izmaksas",IF('5a+c+n'!$Q20="A",'5a+c+n'!H20,0),0)</f>
        <v>0</v>
      </c>
      <c r="I20" s="28"/>
      <c r="J20" s="28"/>
      <c r="K20" s="59">
        <f>IF($C$4="Attiecināmās izmaksas",IF('5a+c+n'!$Q20="A",'5a+c+n'!K20,0),0)</f>
        <v>0</v>
      </c>
      <c r="L20" s="81">
        <f>IF($C$4="Attiecināmās izmaksas",IF('5a+c+n'!$Q20="A",'5a+c+n'!L20,0),0)</f>
        <v>0</v>
      </c>
      <c r="M20" s="28">
        <f>IF($C$4="Attiecināmās izmaksas",IF('5a+c+n'!$Q20="A",'5a+c+n'!M20,0),0)</f>
        <v>0</v>
      </c>
      <c r="N20" s="28">
        <f>IF($C$4="Attiecināmās izmaksas",IF('5a+c+n'!$Q20="A",'5a+c+n'!N20,0),0)</f>
        <v>0</v>
      </c>
      <c r="O20" s="28">
        <f>IF($C$4="Attiecināmās izmaksas",IF('5a+c+n'!$Q20="A",'5a+c+n'!O20,0),0)</f>
        <v>0</v>
      </c>
      <c r="P20" s="59">
        <f>IF($C$4="Attiecināmās izmaksas",IF('5a+c+n'!$Q20="A",'5a+c+n'!P20,0),0)</f>
        <v>0</v>
      </c>
    </row>
    <row r="21" spans="1:16" ht="22.5">
      <c r="A21" s="64">
        <f>IF(P21=0,0,IF(COUNTBLANK(P21)=1,0,COUNTA($P$14:P21)))</f>
        <v>0</v>
      </c>
      <c r="B21" s="28" t="str">
        <f>IF($C$4="Attiecināmās izmaksas",IF('5a+c+n'!$Q21="A",'5a+c+n'!B21,0),0)</f>
        <v>13-00000</v>
      </c>
      <c r="C21" s="28" t="str">
        <f>IF($C$4="Attiecināmās izmaksas",IF('5a+c+n'!$Q21="A",'5a+c+n'!C21,0),0)</f>
        <v>Nedegoša akmens vates siltumizolācija plānajām apmetuma sistēmām - λ&lt;=0,036 W/(mK), b=50 mm</v>
      </c>
      <c r="D21" s="28" t="str">
        <f>IF($C$4="Attiecināmās izmaksas",IF('5a+c+n'!$Q21="A",'5a+c+n'!D21,0),0)</f>
        <v>m2</v>
      </c>
      <c r="E21" s="59"/>
      <c r="F21" s="81"/>
      <c r="G21" s="28"/>
      <c r="H21" s="28">
        <f>IF($C$4="Attiecināmās izmaksas",IF('5a+c+n'!$Q21="A",'5a+c+n'!H21,0),0)</f>
        <v>0</v>
      </c>
      <c r="I21" s="28"/>
      <c r="J21" s="28"/>
      <c r="K21" s="59">
        <f>IF($C$4="Attiecināmās izmaksas",IF('5a+c+n'!$Q21="A",'5a+c+n'!K21,0),0)</f>
        <v>0</v>
      </c>
      <c r="L21" s="81">
        <f>IF($C$4="Attiecināmās izmaksas",IF('5a+c+n'!$Q21="A",'5a+c+n'!L21,0),0)</f>
        <v>0</v>
      </c>
      <c r="M21" s="28">
        <f>IF($C$4="Attiecināmās izmaksas",IF('5a+c+n'!$Q21="A",'5a+c+n'!M21,0),0)</f>
        <v>0</v>
      </c>
      <c r="N21" s="28">
        <f>IF($C$4="Attiecināmās izmaksas",IF('5a+c+n'!$Q21="A",'5a+c+n'!N21,0),0)</f>
        <v>0</v>
      </c>
      <c r="O21" s="28">
        <f>IF($C$4="Attiecināmās izmaksas",IF('5a+c+n'!$Q21="A",'5a+c+n'!O21,0),0)</f>
        <v>0</v>
      </c>
      <c r="P21" s="59">
        <f>IF($C$4="Attiecināmās izmaksas",IF('5a+c+n'!$Q21="A",'5a+c+n'!P21,0),0)</f>
        <v>0</v>
      </c>
    </row>
    <row r="22" spans="1:16" ht="22.5">
      <c r="A22" s="64">
        <f>IF(P22=0,0,IF(COUNTBLANK(P22)=1,0,COUNTA($P$14:P22)))</f>
        <v>0</v>
      </c>
      <c r="B22" s="28" t="str">
        <f>IF($C$4="Attiecināmās izmaksas",IF('5a+c+n'!$Q22="A",'5a+c+n'!B22,0),0)</f>
        <v>13-00000</v>
      </c>
      <c r="C22" s="28" t="str">
        <f>IF($C$4="Attiecināmās izmaksas",IF('5a+c+n'!$Q22="A",'5a+c+n'!C22,0),0)</f>
        <v>Armējošā slāņa iestrāde ar javas kārtu BAUMIT ProContact vai ekvivalentu - 1 kārtā</v>
      </c>
      <c r="D22" s="28" t="str">
        <f>IF($C$4="Attiecināmās izmaksas",IF('5a+c+n'!$Q22="A",'5a+c+n'!D22,0),0)</f>
        <v>kg</v>
      </c>
      <c r="E22" s="59"/>
      <c r="F22" s="81"/>
      <c r="G22" s="28"/>
      <c r="H22" s="28">
        <f>IF($C$4="Attiecināmās izmaksas",IF('5a+c+n'!$Q22="A",'5a+c+n'!H22,0),0)</f>
        <v>0</v>
      </c>
      <c r="I22" s="28"/>
      <c r="J22" s="28"/>
      <c r="K22" s="59">
        <f>IF($C$4="Attiecināmās izmaksas",IF('5a+c+n'!$Q22="A",'5a+c+n'!K22,0),0)</f>
        <v>0</v>
      </c>
      <c r="L22" s="81">
        <f>IF($C$4="Attiecināmās izmaksas",IF('5a+c+n'!$Q22="A",'5a+c+n'!L22,0),0)</f>
        <v>0</v>
      </c>
      <c r="M22" s="28">
        <f>IF($C$4="Attiecināmās izmaksas",IF('5a+c+n'!$Q22="A",'5a+c+n'!M22,0),0)</f>
        <v>0</v>
      </c>
      <c r="N22" s="28">
        <f>IF($C$4="Attiecināmās izmaksas",IF('5a+c+n'!$Q22="A",'5a+c+n'!N22,0),0)</f>
        <v>0</v>
      </c>
      <c r="O22" s="28">
        <f>IF($C$4="Attiecināmās izmaksas",IF('5a+c+n'!$Q22="A",'5a+c+n'!O22,0),0)</f>
        <v>0</v>
      </c>
      <c r="P22" s="59">
        <f>IF($C$4="Attiecināmās izmaksas",IF('5a+c+n'!$Q22="A",'5a+c+n'!P22,0),0)</f>
        <v>0</v>
      </c>
    </row>
    <row r="23" spans="1:16" ht="22.5">
      <c r="A23" s="64">
        <f>IF(P23=0,0,IF(COUNTBLANK(P23)=1,0,COUNTA($P$14:P23)))</f>
        <v>0</v>
      </c>
      <c r="B23" s="28" t="str">
        <f>IF($C$4="Attiecināmās izmaksas",IF('5a+c+n'!$Q23="A",'5a+c+n'!B23,0),0)</f>
        <v>13-00000</v>
      </c>
      <c r="C23" s="28" t="str">
        <f>IF($C$4="Attiecināmās izmaksas",IF('5a+c+n'!$Q23="A",'5a+c+n'!C23,0),0)</f>
        <v>Baumit StarTex vai ekvivalents stiklušķiedras siets 160 g/m²  - 1 kārtā</v>
      </c>
      <c r="D23" s="28" t="str">
        <f>IF($C$4="Attiecināmās izmaksas",IF('5a+c+n'!$Q23="A",'5a+c+n'!D23,0),0)</f>
        <v>m2</v>
      </c>
      <c r="E23" s="59"/>
      <c r="F23" s="81"/>
      <c r="G23" s="28"/>
      <c r="H23" s="28">
        <f>IF($C$4="Attiecināmās izmaksas",IF('5a+c+n'!$Q23="A",'5a+c+n'!H23,0),0)</f>
        <v>0</v>
      </c>
      <c r="I23" s="28"/>
      <c r="J23" s="28"/>
      <c r="K23" s="59">
        <f>IF($C$4="Attiecināmās izmaksas",IF('5a+c+n'!$Q23="A",'5a+c+n'!K23,0),0)</f>
        <v>0</v>
      </c>
      <c r="L23" s="81">
        <f>IF($C$4="Attiecināmās izmaksas",IF('5a+c+n'!$Q23="A",'5a+c+n'!L23,0),0)</f>
        <v>0</v>
      </c>
      <c r="M23" s="28">
        <f>IF($C$4="Attiecināmās izmaksas",IF('5a+c+n'!$Q23="A",'5a+c+n'!M23,0),0)</f>
        <v>0</v>
      </c>
      <c r="N23" s="28">
        <f>IF($C$4="Attiecināmās izmaksas",IF('5a+c+n'!$Q23="A",'5a+c+n'!N23,0),0)</f>
        <v>0</v>
      </c>
      <c r="O23" s="28">
        <f>IF($C$4="Attiecināmās izmaksas",IF('5a+c+n'!$Q23="A",'5a+c+n'!O23,0),0)</f>
        <v>0</v>
      </c>
      <c r="P23" s="59">
        <f>IF($C$4="Attiecināmās izmaksas",IF('5a+c+n'!$Q23="A",'5a+c+n'!P23,0),0)</f>
        <v>0</v>
      </c>
    </row>
    <row r="24" spans="1:16">
      <c r="A24" s="64">
        <f>IF(P24=0,0,IF(COUNTBLANK(P24)=1,0,COUNTA($P$14:P24)))</f>
        <v>0</v>
      </c>
      <c r="B24" s="28">
        <f>IF($C$4="Attiecināmās izmaksas",IF('5a+c+n'!$Q24="A",'5a+c+n'!B24,0),0)</f>
        <v>0</v>
      </c>
      <c r="C24" s="28">
        <f>IF($C$4="Attiecināmās izmaksas",IF('5a+c+n'!$Q24="A",'5a+c+n'!C24,0),0)</f>
        <v>0</v>
      </c>
      <c r="D24" s="28">
        <f>IF($C$4="Attiecināmās izmaksas",IF('5a+c+n'!$Q24="A",'5a+c+n'!D24,0),0)</f>
        <v>0</v>
      </c>
      <c r="E24" s="59"/>
      <c r="F24" s="81"/>
      <c r="G24" s="28"/>
      <c r="H24" s="28">
        <f>IF($C$4="Attiecināmās izmaksas",IF('5a+c+n'!$Q24="A",'5a+c+n'!H24,0),0)</f>
        <v>0</v>
      </c>
      <c r="I24" s="28"/>
      <c r="J24" s="28"/>
      <c r="K24" s="59">
        <f>IF($C$4="Attiecināmās izmaksas",IF('5a+c+n'!$Q24="A",'5a+c+n'!K24,0),0)</f>
        <v>0</v>
      </c>
      <c r="L24" s="81">
        <f>IF($C$4="Attiecināmās izmaksas",IF('5a+c+n'!$Q24="A",'5a+c+n'!L24,0),0)</f>
        <v>0</v>
      </c>
      <c r="M24" s="28">
        <f>IF($C$4="Attiecināmās izmaksas",IF('5a+c+n'!$Q24="A",'5a+c+n'!M24,0),0)</f>
        <v>0</v>
      </c>
      <c r="N24" s="28">
        <f>IF($C$4="Attiecināmās izmaksas",IF('5a+c+n'!$Q24="A",'5a+c+n'!N24,0),0)</f>
        <v>0</v>
      </c>
      <c r="O24" s="28">
        <f>IF($C$4="Attiecināmās izmaksas",IF('5a+c+n'!$Q24="A",'5a+c+n'!O24,0),0)</f>
        <v>0</v>
      </c>
      <c r="P24" s="59">
        <f>IF($C$4="Attiecināmās izmaksas",IF('5a+c+n'!$Q24="A",'5a+c+n'!P24,0),0)</f>
        <v>0</v>
      </c>
    </row>
    <row r="25" spans="1:16" ht="67.5">
      <c r="A25" s="64">
        <f>IF(P25=0,0,IF(COUNTBLANK(P25)=1,0,COUNTA($P$14:P25)))</f>
        <v>0</v>
      </c>
      <c r="B25" s="28" t="str">
        <f>IF($C$4="Attiecināmās izmaksas",IF('5a+c+n'!$Q25="A",'5a+c+n'!B25,0),0)</f>
        <v>13-00000</v>
      </c>
      <c r="C25" s="28" t="str">
        <f>IF($C$4="Attiecināmās izmaksas",IF('5a+c+n'!$Q25="A",'5a+c+n'!C25,0),0)</f>
        <v>Esošā pagraba pārseguma tīrīšana, virmsas sagatavošana, t.sk. lokāli novērst javas pildījuma drupšanu no pagraba un kāpņu telpas griestiem. Izkalt esošo bojāto šuvi, veikt gruntēšanu ar Baumit MultiPrimer vai ekvivalentu un šuvi aizpildīt ar poliuretāna hermētiķi.</v>
      </c>
      <c r="D25" s="28" t="str">
        <f>IF($C$4="Attiecināmās izmaksas",IF('5a+c+n'!$Q25="A",'5a+c+n'!D25,0),0)</f>
        <v>kompl.</v>
      </c>
      <c r="E25" s="59"/>
      <c r="F25" s="81"/>
      <c r="G25" s="28"/>
      <c r="H25" s="28">
        <f>IF($C$4="Attiecināmās izmaksas",IF('5a+c+n'!$Q25="A",'5a+c+n'!H25,0),0)</f>
        <v>0</v>
      </c>
      <c r="I25" s="28"/>
      <c r="J25" s="28"/>
      <c r="K25" s="59">
        <f>IF($C$4="Attiecināmās izmaksas",IF('5a+c+n'!$Q25="A",'5a+c+n'!K25,0),0)</f>
        <v>0</v>
      </c>
      <c r="L25" s="81">
        <f>IF($C$4="Attiecināmās izmaksas",IF('5a+c+n'!$Q25="A",'5a+c+n'!L25,0),0)</f>
        <v>0</v>
      </c>
      <c r="M25" s="28">
        <f>IF($C$4="Attiecināmās izmaksas",IF('5a+c+n'!$Q25="A",'5a+c+n'!M25,0),0)</f>
        <v>0</v>
      </c>
      <c r="N25" s="28">
        <f>IF($C$4="Attiecināmās izmaksas",IF('5a+c+n'!$Q25="A",'5a+c+n'!N25,0),0)</f>
        <v>0</v>
      </c>
      <c r="O25" s="28">
        <f>IF($C$4="Attiecināmās izmaksas",IF('5a+c+n'!$Q25="A",'5a+c+n'!O25,0),0)</f>
        <v>0</v>
      </c>
      <c r="P25" s="59">
        <f>IF($C$4="Attiecināmās izmaksas",IF('5a+c+n'!$Q25="A",'5a+c+n'!P25,0),0)</f>
        <v>0</v>
      </c>
    </row>
    <row r="26" spans="1:16" ht="22.5">
      <c r="A26" s="64">
        <f>IF(P26=0,0,IF(COUNTBLANK(P26)=1,0,COUNTA($P$14:P26)))</f>
        <v>0</v>
      </c>
      <c r="B26" s="28" t="str">
        <f>IF($C$4="Attiecināmās izmaksas",IF('5a+c+n'!$Q26="A",'5a+c+n'!B26,0),0)</f>
        <v>13-00000</v>
      </c>
      <c r="C26" s="28" t="str">
        <f>IF($C$4="Attiecināmās izmaksas",IF('5a+c+n'!$Q26="A",'5a+c+n'!C26,0),0)</f>
        <v>Siltumizolācijas plākņšņu līmēšana ar līmjavu Baumit Nivofix vai ekvivalentu</v>
      </c>
      <c r="D26" s="28" t="str">
        <f>IF($C$4="Attiecināmās izmaksas",IF('5a+c+n'!$Q26="A",'5a+c+n'!D26,0),0)</f>
        <v>m2</v>
      </c>
      <c r="E26" s="59"/>
      <c r="F26" s="81"/>
      <c r="G26" s="28"/>
      <c r="H26" s="28">
        <f>IF($C$4="Attiecināmās izmaksas",IF('5a+c+n'!$Q26="A",'5a+c+n'!H26,0),0)</f>
        <v>0</v>
      </c>
      <c r="I26" s="28"/>
      <c r="J26" s="28"/>
      <c r="K26" s="59">
        <f>IF($C$4="Attiecināmās izmaksas",IF('5a+c+n'!$Q26="A",'5a+c+n'!K26,0),0)</f>
        <v>0</v>
      </c>
      <c r="L26" s="81">
        <f>IF($C$4="Attiecināmās izmaksas",IF('5a+c+n'!$Q26="A",'5a+c+n'!L26,0),0)</f>
        <v>0</v>
      </c>
      <c r="M26" s="28">
        <f>IF($C$4="Attiecināmās izmaksas",IF('5a+c+n'!$Q26="A",'5a+c+n'!M26,0),0)</f>
        <v>0</v>
      </c>
      <c r="N26" s="28">
        <f>IF($C$4="Attiecināmās izmaksas",IF('5a+c+n'!$Q26="A",'5a+c+n'!N26,0),0)</f>
        <v>0</v>
      </c>
      <c r="O26" s="28">
        <f>IF($C$4="Attiecināmās izmaksas",IF('5a+c+n'!$Q26="A",'5a+c+n'!O26,0),0)</f>
        <v>0</v>
      </c>
      <c r="P26" s="59">
        <f>IF($C$4="Attiecināmās izmaksas",IF('5a+c+n'!$Q26="A",'5a+c+n'!P26,0),0)</f>
        <v>0</v>
      </c>
    </row>
    <row r="27" spans="1:16" ht="22.5">
      <c r="A27" s="64">
        <f>IF(P27=0,0,IF(COUNTBLANK(P27)=1,0,COUNTA($P$14:P27)))</f>
        <v>0</v>
      </c>
      <c r="B27" s="28" t="str">
        <f>IF($C$4="Attiecināmās izmaksas",IF('5a+c+n'!$Q27="A",'5a+c+n'!B27,0),0)</f>
        <v>13-00000</v>
      </c>
      <c r="C27" s="28" t="str">
        <f>IF($C$4="Attiecināmās izmaksas",IF('5a+c+n'!$Q27="A",'5a+c+n'!C27,0),0)</f>
        <v>Putupolistirola plākņu TENAPORS EPS100 vai ekvivalentu montāža (λ&lt;=0,036 W/(mK))  b=100mm</v>
      </c>
      <c r="D27" s="28" t="str">
        <f>IF($C$4="Attiecināmās izmaksas",IF('5a+c+n'!$Q27="A",'5a+c+n'!D27,0),0)</f>
        <v>m2</v>
      </c>
      <c r="E27" s="59"/>
      <c r="F27" s="81"/>
      <c r="G27" s="28"/>
      <c r="H27" s="28">
        <f>IF($C$4="Attiecināmās izmaksas",IF('5a+c+n'!$Q27="A",'5a+c+n'!H27,0),0)</f>
        <v>0</v>
      </c>
      <c r="I27" s="28"/>
      <c r="J27" s="28"/>
      <c r="K27" s="59">
        <f>IF($C$4="Attiecināmās izmaksas",IF('5a+c+n'!$Q27="A",'5a+c+n'!K27,0),0)</f>
        <v>0</v>
      </c>
      <c r="L27" s="81">
        <f>IF($C$4="Attiecināmās izmaksas",IF('5a+c+n'!$Q27="A",'5a+c+n'!L27,0),0)</f>
        <v>0</v>
      </c>
      <c r="M27" s="28">
        <f>IF($C$4="Attiecināmās izmaksas",IF('5a+c+n'!$Q27="A",'5a+c+n'!M27,0),0)</f>
        <v>0</v>
      </c>
      <c r="N27" s="28">
        <f>IF($C$4="Attiecināmās izmaksas",IF('5a+c+n'!$Q27="A",'5a+c+n'!N27,0),0)</f>
        <v>0</v>
      </c>
      <c r="O27" s="28">
        <f>IF($C$4="Attiecināmās izmaksas",IF('5a+c+n'!$Q27="A",'5a+c+n'!O27,0),0)</f>
        <v>0</v>
      </c>
      <c r="P27" s="59">
        <f>IF($C$4="Attiecināmās izmaksas",IF('5a+c+n'!$Q27="A",'5a+c+n'!P27,0),0)</f>
        <v>0</v>
      </c>
    </row>
    <row r="28" spans="1:16" ht="22.5">
      <c r="A28" s="64">
        <f>IF(P28=0,0,IF(COUNTBLANK(P28)=1,0,COUNTA($P$14:P28)))</f>
        <v>0</v>
      </c>
      <c r="B28" s="28" t="str">
        <f>IF($C$4="Attiecināmās izmaksas",IF('5a+c+n'!$Q28="A",'5a+c+n'!B28,0),0)</f>
        <v>13-00000</v>
      </c>
      <c r="C28" s="28" t="str">
        <f>IF($C$4="Attiecināmās izmaksas",IF('5a+c+n'!$Q28="A",'5a+c+n'!C28,0),0)</f>
        <v>Armējošā slāņa iestrāde ar javas kārtu BAUMIT ProContact vai ekvivalentu - 1 kārtā</v>
      </c>
      <c r="D28" s="28" t="str">
        <f>IF($C$4="Attiecināmās izmaksas",IF('5a+c+n'!$Q28="A",'5a+c+n'!D28,0),0)</f>
        <v>kg</v>
      </c>
      <c r="E28" s="59"/>
      <c r="F28" s="81"/>
      <c r="G28" s="28"/>
      <c r="H28" s="28">
        <f>IF($C$4="Attiecināmās izmaksas",IF('5a+c+n'!$Q28="A",'5a+c+n'!H28,0),0)</f>
        <v>0</v>
      </c>
      <c r="I28" s="28"/>
      <c r="J28" s="28"/>
      <c r="K28" s="59">
        <f>IF($C$4="Attiecināmās izmaksas",IF('5a+c+n'!$Q28="A",'5a+c+n'!K28,0),0)</f>
        <v>0</v>
      </c>
      <c r="L28" s="81">
        <f>IF($C$4="Attiecināmās izmaksas",IF('5a+c+n'!$Q28="A",'5a+c+n'!L28,0),0)</f>
        <v>0</v>
      </c>
      <c r="M28" s="28">
        <f>IF($C$4="Attiecināmās izmaksas",IF('5a+c+n'!$Q28="A",'5a+c+n'!M28,0),0)</f>
        <v>0</v>
      </c>
      <c r="N28" s="28">
        <f>IF($C$4="Attiecināmās izmaksas",IF('5a+c+n'!$Q28="A",'5a+c+n'!N28,0),0)</f>
        <v>0</v>
      </c>
      <c r="O28" s="28">
        <f>IF($C$4="Attiecināmās izmaksas",IF('5a+c+n'!$Q28="A",'5a+c+n'!O28,0),0)</f>
        <v>0</v>
      </c>
      <c r="P28" s="59">
        <f>IF($C$4="Attiecināmās izmaksas",IF('5a+c+n'!$Q28="A",'5a+c+n'!P28,0),0)</f>
        <v>0</v>
      </c>
    </row>
    <row r="29" spans="1:16" ht="22.5">
      <c r="A29" s="64">
        <f>IF(P29=0,0,IF(COUNTBLANK(P29)=1,0,COUNTA($P$14:P29)))</f>
        <v>0</v>
      </c>
      <c r="B29" s="28" t="str">
        <f>IF($C$4="Attiecināmās izmaksas",IF('5a+c+n'!$Q29="A",'5a+c+n'!B29,0),0)</f>
        <v>13-00000</v>
      </c>
      <c r="C29" s="28" t="str">
        <f>IF($C$4="Attiecināmās izmaksas",IF('5a+c+n'!$Q29="A",'5a+c+n'!C29,0),0)</f>
        <v>Baumit StarTex vai ekvivalents stiklušķiedras siets 160 g/m²  - 1 kārtā</v>
      </c>
      <c r="D29" s="28" t="str">
        <f>IF($C$4="Attiecināmās izmaksas",IF('5a+c+n'!$Q29="A",'5a+c+n'!D29,0),0)</f>
        <v>m2</v>
      </c>
      <c r="E29" s="59"/>
      <c r="F29" s="81"/>
      <c r="G29" s="28"/>
      <c r="H29" s="28">
        <f>IF($C$4="Attiecināmās izmaksas",IF('5a+c+n'!$Q29="A",'5a+c+n'!H29,0),0)</f>
        <v>0</v>
      </c>
      <c r="I29" s="28"/>
      <c r="J29" s="28"/>
      <c r="K29" s="59">
        <f>IF($C$4="Attiecināmās izmaksas",IF('5a+c+n'!$Q29="A",'5a+c+n'!K29,0),0)</f>
        <v>0</v>
      </c>
      <c r="L29" s="81">
        <f>IF($C$4="Attiecināmās izmaksas",IF('5a+c+n'!$Q29="A",'5a+c+n'!L29,0),0)</f>
        <v>0</v>
      </c>
      <c r="M29" s="28">
        <f>IF($C$4="Attiecināmās izmaksas",IF('5a+c+n'!$Q29="A",'5a+c+n'!M29,0),0)</f>
        <v>0</v>
      </c>
      <c r="N29" s="28">
        <f>IF($C$4="Attiecināmās izmaksas",IF('5a+c+n'!$Q29="A",'5a+c+n'!N29,0),0)</f>
        <v>0</v>
      </c>
      <c r="O29" s="28">
        <f>IF($C$4="Attiecināmās izmaksas",IF('5a+c+n'!$Q29="A",'5a+c+n'!O29,0),0)</f>
        <v>0</v>
      </c>
      <c r="P29" s="59">
        <f>IF($C$4="Attiecināmās izmaksas",IF('5a+c+n'!$Q29="A",'5a+c+n'!P29,0),0)</f>
        <v>0</v>
      </c>
    </row>
    <row r="30" spans="1:16" ht="12" customHeight="1" thickBot="1">
      <c r="A30" s="293" t="s">
        <v>63</v>
      </c>
      <c r="B30" s="294"/>
      <c r="C30" s="294"/>
      <c r="D30" s="294"/>
      <c r="E30" s="294"/>
      <c r="F30" s="294"/>
      <c r="G30" s="294"/>
      <c r="H30" s="294"/>
      <c r="I30" s="294"/>
      <c r="J30" s="294"/>
      <c r="K30" s="295"/>
      <c r="L30" s="74">
        <f>SUM(L14:L29)</f>
        <v>0</v>
      </c>
      <c r="M30" s="75">
        <f>SUM(M14:M29)</f>
        <v>0</v>
      </c>
      <c r="N30" s="75">
        <f>SUM(N14:N29)</f>
        <v>0</v>
      </c>
      <c r="O30" s="75">
        <f>SUM(O14:O29)</f>
        <v>0</v>
      </c>
      <c r="P30" s="76">
        <f>SUM(P14:P29)</f>
        <v>0</v>
      </c>
    </row>
    <row r="31" spans="1:16">
      <c r="A31" s="20"/>
      <c r="B31" s="20"/>
      <c r="C31" s="20"/>
      <c r="D31" s="20"/>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14</v>
      </c>
      <c r="B33" s="20"/>
      <c r="C33" s="296">
        <f>'Kops n'!C35:H35</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240" t="str">
        <f>'Kops n'!A38:D38</f>
        <v>Tāme sastādīta 2023. gada __. _____</v>
      </c>
      <c r="B36" s="241"/>
      <c r="C36" s="241"/>
      <c r="D36" s="241"/>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1" t="s">
        <v>41</v>
      </c>
      <c r="B38" s="20"/>
      <c r="C38" s="296">
        <f>'Kops n'!C40:H40</f>
        <v>0</v>
      </c>
      <c r="D38" s="296"/>
      <c r="E38" s="296"/>
      <c r="F38" s="296"/>
      <c r="G38" s="296"/>
      <c r="H38" s="296"/>
      <c r="I38" s="20"/>
      <c r="J38" s="20"/>
      <c r="K38" s="20"/>
      <c r="L38" s="20"/>
      <c r="M38" s="20"/>
      <c r="N38" s="20"/>
      <c r="O38" s="20"/>
      <c r="P38" s="20"/>
    </row>
    <row r="39" spans="1:16">
      <c r="A39" s="20"/>
      <c r="B39" s="20"/>
      <c r="C39" s="222" t="s">
        <v>15</v>
      </c>
      <c r="D39" s="222"/>
      <c r="E39" s="222"/>
      <c r="F39" s="222"/>
      <c r="G39" s="222"/>
      <c r="H39" s="222"/>
      <c r="I39" s="20"/>
      <c r="J39" s="20"/>
      <c r="K39" s="20"/>
      <c r="L39" s="20"/>
      <c r="M39" s="20"/>
      <c r="N39" s="20"/>
      <c r="O39" s="20"/>
      <c r="P39" s="20"/>
    </row>
    <row r="40" spans="1:16">
      <c r="A40" s="20"/>
      <c r="B40" s="20"/>
      <c r="C40" s="20"/>
      <c r="D40" s="20"/>
      <c r="E40" s="20"/>
      <c r="F40" s="20"/>
      <c r="G40" s="20"/>
      <c r="H40" s="20"/>
      <c r="I40" s="20"/>
      <c r="J40" s="20"/>
      <c r="K40" s="20"/>
      <c r="L40" s="20"/>
      <c r="M40" s="20"/>
      <c r="N40" s="20"/>
      <c r="O40" s="20"/>
      <c r="P40" s="20"/>
    </row>
    <row r="41" spans="1:16">
      <c r="A41" s="103" t="s">
        <v>16</v>
      </c>
      <c r="B41" s="52"/>
      <c r="C41" s="115">
        <f>'Kops n'!C43</f>
        <v>0</v>
      </c>
      <c r="D41" s="52"/>
      <c r="E41" s="20"/>
      <c r="F41" s="20"/>
      <c r="G41" s="20"/>
      <c r="H41" s="20"/>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sheetData>
  <mergeCells count="23">
    <mergeCell ref="C2:I2"/>
    <mergeCell ref="C3:I3"/>
    <mergeCell ref="C4:I4"/>
    <mergeCell ref="D5:L5"/>
    <mergeCell ref="D6:L6"/>
    <mergeCell ref="D8:L8"/>
    <mergeCell ref="A9:F9"/>
    <mergeCell ref="J9:M9"/>
    <mergeCell ref="N9:O9"/>
    <mergeCell ref="D7:L7"/>
    <mergeCell ref="C39:H39"/>
    <mergeCell ref="L12:P12"/>
    <mergeCell ref="A30:K30"/>
    <mergeCell ref="C33:H33"/>
    <mergeCell ref="C34:H34"/>
    <mergeCell ref="A36:D36"/>
    <mergeCell ref="C38:H38"/>
    <mergeCell ref="A12:A13"/>
    <mergeCell ref="B12:B13"/>
    <mergeCell ref="C12:C13"/>
    <mergeCell ref="D12:D13"/>
    <mergeCell ref="E12:E13"/>
    <mergeCell ref="F12:K12"/>
  </mergeCells>
  <conditionalFormatting sqref="A30:K30">
    <cfRule type="containsText" dxfId="181"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80" priority="1" operator="equal">
      <formula>0</formula>
    </cfRule>
  </conditionalFormatting>
  <conditionalFormatting sqref="C2:I2 D5:L8 N9:O9 L30:P30 C33:H33 C38:H38 C41">
    <cfRule type="cellIs" dxfId="179" priority="2" operator="equal">
      <formula>0</formula>
    </cfRule>
  </conditionalFormatting>
  <pageMargins left="0.7" right="0.7" top="0.75" bottom="0.75" header="0.3" footer="0.3"/>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tabColor rgb="FF00B050"/>
  </sheetPr>
  <dimension ref="A1:P42"/>
  <sheetViews>
    <sheetView workbookViewId="0">
      <selection activeCell="A9" sqref="A9:F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'5a+c+n'!D1</f>
        <v>5</v>
      </c>
      <c r="E1" s="26"/>
      <c r="F1" s="26"/>
      <c r="G1" s="26"/>
      <c r="H1" s="26"/>
      <c r="I1" s="26"/>
      <c r="J1" s="26"/>
      <c r="N1" s="30"/>
      <c r="O1" s="31"/>
      <c r="P1" s="32"/>
    </row>
    <row r="2" spans="1:16">
      <c r="A2" s="33"/>
      <c r="B2" s="33"/>
      <c r="C2" s="308" t="str">
        <f>'5a+c+n'!C2:I2</f>
        <v>Pagraba pārseguma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P30</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izmaksas",IF('5a+c+n'!$Q14="C",'5a+c+n'!B14,0))</f>
        <v>0</v>
      </c>
      <c r="C14" s="27">
        <f>IF($C$4="citu pasākumu izmaksas",IF('5a+c+n'!$Q14="C",'5a+c+n'!C14,0))</f>
        <v>0</v>
      </c>
      <c r="D14" s="27">
        <f>IF($C$4="citu pasākumu izmaksas",IF('5a+c+n'!$Q14="C",'5a+c+n'!D14,0))</f>
        <v>0</v>
      </c>
      <c r="E14" s="57"/>
      <c r="F14" s="79"/>
      <c r="G14" s="27">
        <f>IF($C$4="citu pasākumu izmaksas",IF('5a+c+n'!$Q14="C",'5a+c+n'!G14,0))</f>
        <v>0</v>
      </c>
      <c r="H14" s="27">
        <f>IF($C$4="citu pasākumu izmaksas",IF('5a+c+n'!$Q14="C",'5a+c+n'!H14,0))</f>
        <v>0</v>
      </c>
      <c r="I14" s="27"/>
      <c r="J14" s="27"/>
      <c r="K14" s="57">
        <f>IF($C$4="citu pasākumu izmaksas",IF('5a+c+n'!$Q14="C",'5a+c+n'!K14,0))</f>
        <v>0</v>
      </c>
      <c r="L14" s="108">
        <f>IF($C$4="citu pasākumu izmaksas",IF('5a+c+n'!$Q14="C",'5a+c+n'!L14,0))</f>
        <v>0</v>
      </c>
      <c r="M14" s="27">
        <f>IF($C$4="citu pasākumu izmaksas",IF('5a+c+n'!$Q14="C",'5a+c+n'!M14,0))</f>
        <v>0</v>
      </c>
      <c r="N14" s="27">
        <f>IF($C$4="citu pasākumu izmaksas",IF('5a+c+n'!$Q14="C",'5a+c+n'!N14,0))</f>
        <v>0</v>
      </c>
      <c r="O14" s="27">
        <f>IF($C$4="citu pasākumu izmaksas",IF('5a+c+n'!$Q14="C",'5a+c+n'!O14,0))</f>
        <v>0</v>
      </c>
      <c r="P14" s="57">
        <f>IF($C$4="citu pasākumu izmaksas",IF('5a+c+n'!$Q14="C",'5a+c+n'!P14,0))</f>
        <v>0</v>
      </c>
    </row>
    <row r="15" spans="1:16">
      <c r="A15" s="64">
        <f>IF(P15=0,0,IF(COUNTBLANK(P15)=1,0,COUNTA($P$14:P15)))</f>
        <v>0</v>
      </c>
      <c r="B15" s="28">
        <f>IF($C$4="citu pasākumu izmaksas",IF('5a+c+n'!$Q15="C",'5a+c+n'!B15,0))</f>
        <v>0</v>
      </c>
      <c r="C15" s="28">
        <f>IF($C$4="citu pasākumu izmaksas",IF('5a+c+n'!$Q15="C",'5a+c+n'!C15,0))</f>
        <v>0</v>
      </c>
      <c r="D15" s="28">
        <f>IF($C$4="citu pasākumu izmaksas",IF('5a+c+n'!$Q15="C",'5a+c+n'!D15,0))</f>
        <v>0</v>
      </c>
      <c r="E15" s="59"/>
      <c r="F15" s="81"/>
      <c r="G15" s="28"/>
      <c r="H15" s="28">
        <f>IF($C$4="citu pasākumu izmaksas",IF('5a+c+n'!$Q15="C",'5a+c+n'!H15,0))</f>
        <v>0</v>
      </c>
      <c r="I15" s="28"/>
      <c r="J15" s="28"/>
      <c r="K15" s="59">
        <f>IF($C$4="citu pasākumu izmaksas",IF('5a+c+n'!$Q15="C",'5a+c+n'!K15,0))</f>
        <v>0</v>
      </c>
      <c r="L15" s="109">
        <f>IF($C$4="citu pasākumu izmaksas",IF('5a+c+n'!$Q15="C",'5a+c+n'!L15,0))</f>
        <v>0</v>
      </c>
      <c r="M15" s="28">
        <f>IF($C$4="citu pasākumu izmaksas",IF('5a+c+n'!$Q15="C",'5a+c+n'!M15,0))</f>
        <v>0</v>
      </c>
      <c r="N15" s="28">
        <f>IF($C$4="citu pasākumu izmaksas",IF('5a+c+n'!$Q15="C",'5a+c+n'!N15,0))</f>
        <v>0</v>
      </c>
      <c r="O15" s="28">
        <f>IF($C$4="citu pasākumu izmaksas",IF('5a+c+n'!$Q15="C",'5a+c+n'!O15,0))</f>
        <v>0</v>
      </c>
      <c r="P15" s="59">
        <f>IF($C$4="citu pasākumu izmaksas",IF('5a+c+n'!$Q15="C",'5a+c+n'!P15,0))</f>
        <v>0</v>
      </c>
    </row>
    <row r="16" spans="1:16">
      <c r="A16" s="64">
        <f>IF(P16=0,0,IF(COUNTBLANK(P16)=1,0,COUNTA($P$14:P16)))</f>
        <v>0</v>
      </c>
      <c r="B16" s="28">
        <f>IF($C$4="citu pasākumu izmaksas",IF('5a+c+n'!$Q16="C",'5a+c+n'!B16,0))</f>
        <v>0</v>
      </c>
      <c r="C16" s="28">
        <f>IF($C$4="citu pasākumu izmaksas",IF('5a+c+n'!$Q16="C",'5a+c+n'!C16,0))</f>
        <v>0</v>
      </c>
      <c r="D16" s="28">
        <f>IF($C$4="citu pasākumu izmaksas",IF('5a+c+n'!$Q16="C",'5a+c+n'!D16,0))</f>
        <v>0</v>
      </c>
      <c r="E16" s="59"/>
      <c r="F16" s="81"/>
      <c r="G16" s="28"/>
      <c r="H16" s="28">
        <f>IF($C$4="citu pasākumu izmaksas",IF('5a+c+n'!$Q16="C",'5a+c+n'!H16,0))</f>
        <v>0</v>
      </c>
      <c r="I16" s="28"/>
      <c r="J16" s="28"/>
      <c r="K16" s="59">
        <f>IF($C$4="citu pasākumu izmaksas",IF('5a+c+n'!$Q16="C",'5a+c+n'!K16,0))</f>
        <v>0</v>
      </c>
      <c r="L16" s="109">
        <f>IF($C$4="citu pasākumu izmaksas",IF('5a+c+n'!$Q16="C",'5a+c+n'!L16,0))</f>
        <v>0</v>
      </c>
      <c r="M16" s="28">
        <f>IF($C$4="citu pasākumu izmaksas",IF('5a+c+n'!$Q16="C",'5a+c+n'!M16,0))</f>
        <v>0</v>
      </c>
      <c r="N16" s="28">
        <f>IF($C$4="citu pasākumu izmaksas",IF('5a+c+n'!$Q16="C",'5a+c+n'!N16,0))</f>
        <v>0</v>
      </c>
      <c r="O16" s="28">
        <f>IF($C$4="citu pasākumu izmaksas",IF('5a+c+n'!$Q16="C",'5a+c+n'!O16,0))</f>
        <v>0</v>
      </c>
      <c r="P16" s="59">
        <f>IF($C$4="citu pasākumu izmaksas",IF('5a+c+n'!$Q16="C",'5a+c+n'!P16,0))</f>
        <v>0</v>
      </c>
    </row>
    <row r="17" spans="1:16">
      <c r="A17" s="64">
        <f>IF(P17=0,0,IF(COUNTBLANK(P17)=1,0,COUNTA($P$14:P17)))</f>
        <v>0</v>
      </c>
      <c r="B17" s="28">
        <f>IF($C$4="citu pasākumu izmaksas",IF('5a+c+n'!$Q17="C",'5a+c+n'!B17,0))</f>
        <v>0</v>
      </c>
      <c r="C17" s="28">
        <f>IF($C$4="citu pasākumu izmaksas",IF('5a+c+n'!$Q17="C",'5a+c+n'!C17,0))</f>
        <v>0</v>
      </c>
      <c r="D17" s="28">
        <f>IF($C$4="citu pasākumu izmaksas",IF('5a+c+n'!$Q17="C",'5a+c+n'!D17,0))</f>
        <v>0</v>
      </c>
      <c r="E17" s="59"/>
      <c r="F17" s="81"/>
      <c r="G17" s="28"/>
      <c r="H17" s="28">
        <f>IF($C$4="citu pasākumu izmaksas",IF('5a+c+n'!$Q17="C",'5a+c+n'!H17,0))</f>
        <v>0</v>
      </c>
      <c r="I17" s="28"/>
      <c r="J17" s="28"/>
      <c r="K17" s="59">
        <f>IF($C$4="citu pasākumu izmaksas",IF('5a+c+n'!$Q17="C",'5a+c+n'!K17,0))</f>
        <v>0</v>
      </c>
      <c r="L17" s="109">
        <f>IF($C$4="citu pasākumu izmaksas",IF('5a+c+n'!$Q17="C",'5a+c+n'!L17,0))</f>
        <v>0</v>
      </c>
      <c r="M17" s="28">
        <f>IF($C$4="citu pasākumu izmaksas",IF('5a+c+n'!$Q17="C",'5a+c+n'!M17,0))</f>
        <v>0</v>
      </c>
      <c r="N17" s="28">
        <f>IF($C$4="citu pasākumu izmaksas",IF('5a+c+n'!$Q17="C",'5a+c+n'!N17,0))</f>
        <v>0</v>
      </c>
      <c r="O17" s="28">
        <f>IF($C$4="citu pasākumu izmaksas",IF('5a+c+n'!$Q17="C",'5a+c+n'!O17,0))</f>
        <v>0</v>
      </c>
      <c r="P17" s="59">
        <f>IF($C$4="citu pasākumu izmaksas",IF('5a+c+n'!$Q17="C",'5a+c+n'!P17,0))</f>
        <v>0</v>
      </c>
    </row>
    <row r="18" spans="1:16">
      <c r="A18" s="64">
        <f>IF(P18=0,0,IF(COUNTBLANK(P18)=1,0,COUNTA($P$14:P18)))</f>
        <v>0</v>
      </c>
      <c r="B18" s="28">
        <f>IF($C$4="citu pasākumu izmaksas",IF('5a+c+n'!$Q18="C",'5a+c+n'!B18,0))</f>
        <v>0</v>
      </c>
      <c r="C18" s="28">
        <f>IF($C$4="citu pasākumu izmaksas",IF('5a+c+n'!$Q18="C",'5a+c+n'!C18,0))</f>
        <v>0</v>
      </c>
      <c r="D18" s="28">
        <f>IF($C$4="citu pasākumu izmaksas",IF('5a+c+n'!$Q18="C",'5a+c+n'!D18,0))</f>
        <v>0</v>
      </c>
      <c r="E18" s="59"/>
      <c r="F18" s="81"/>
      <c r="G18" s="28"/>
      <c r="H18" s="28">
        <f>IF($C$4="citu pasākumu izmaksas",IF('5a+c+n'!$Q18="C",'5a+c+n'!H18,0))</f>
        <v>0</v>
      </c>
      <c r="I18" s="28"/>
      <c r="J18" s="28"/>
      <c r="K18" s="59">
        <f>IF($C$4="citu pasākumu izmaksas",IF('5a+c+n'!$Q18="C",'5a+c+n'!K18,0))</f>
        <v>0</v>
      </c>
      <c r="L18" s="109">
        <f>IF($C$4="citu pasākumu izmaksas",IF('5a+c+n'!$Q18="C",'5a+c+n'!L18,0))</f>
        <v>0</v>
      </c>
      <c r="M18" s="28">
        <f>IF($C$4="citu pasākumu izmaksas",IF('5a+c+n'!$Q18="C",'5a+c+n'!M18,0))</f>
        <v>0</v>
      </c>
      <c r="N18" s="28">
        <f>IF($C$4="citu pasākumu izmaksas",IF('5a+c+n'!$Q18="C",'5a+c+n'!N18,0))</f>
        <v>0</v>
      </c>
      <c r="O18" s="28">
        <f>IF($C$4="citu pasākumu izmaksas",IF('5a+c+n'!$Q18="C",'5a+c+n'!O18,0))</f>
        <v>0</v>
      </c>
      <c r="P18" s="59">
        <f>IF($C$4="citu pasākumu izmaksas",IF('5a+c+n'!$Q18="C",'5a+c+n'!P18,0))</f>
        <v>0</v>
      </c>
    </row>
    <row r="19" spans="1:16">
      <c r="A19" s="64">
        <f>IF(P19=0,0,IF(COUNTBLANK(P19)=1,0,COUNTA($P$14:P19)))</f>
        <v>0</v>
      </c>
      <c r="B19" s="28">
        <f>IF($C$4="citu pasākumu izmaksas",IF('5a+c+n'!$Q19="C",'5a+c+n'!B19,0))</f>
        <v>0</v>
      </c>
      <c r="C19" s="28">
        <f>IF($C$4="citu pasākumu izmaksas",IF('5a+c+n'!$Q19="C",'5a+c+n'!C19,0))</f>
        <v>0</v>
      </c>
      <c r="D19" s="28">
        <f>IF($C$4="citu pasākumu izmaksas",IF('5a+c+n'!$Q19="C",'5a+c+n'!D19,0))</f>
        <v>0</v>
      </c>
      <c r="E19" s="59"/>
      <c r="F19" s="81"/>
      <c r="G19" s="28"/>
      <c r="H19" s="28">
        <f>IF($C$4="citu pasākumu izmaksas",IF('5a+c+n'!$Q19="C",'5a+c+n'!H19,0))</f>
        <v>0</v>
      </c>
      <c r="I19" s="28"/>
      <c r="J19" s="28"/>
      <c r="K19" s="59">
        <f>IF($C$4="citu pasākumu izmaksas",IF('5a+c+n'!$Q19="C",'5a+c+n'!K19,0))</f>
        <v>0</v>
      </c>
      <c r="L19" s="109">
        <f>IF($C$4="citu pasākumu izmaksas",IF('5a+c+n'!$Q19="C",'5a+c+n'!L19,0))</f>
        <v>0</v>
      </c>
      <c r="M19" s="28">
        <f>IF($C$4="citu pasākumu izmaksas",IF('5a+c+n'!$Q19="C",'5a+c+n'!M19,0))</f>
        <v>0</v>
      </c>
      <c r="N19" s="28">
        <f>IF($C$4="citu pasākumu izmaksas",IF('5a+c+n'!$Q19="C",'5a+c+n'!N19,0))</f>
        <v>0</v>
      </c>
      <c r="O19" s="28">
        <f>IF($C$4="citu pasākumu izmaksas",IF('5a+c+n'!$Q19="C",'5a+c+n'!O19,0))</f>
        <v>0</v>
      </c>
      <c r="P19" s="59">
        <f>IF($C$4="citu pasākumu izmaksas",IF('5a+c+n'!$Q19="C",'5a+c+n'!P19,0))</f>
        <v>0</v>
      </c>
    </row>
    <row r="20" spans="1:16">
      <c r="A20" s="64">
        <f>IF(P20=0,0,IF(COUNTBLANK(P20)=1,0,COUNTA($P$14:P20)))</f>
        <v>0</v>
      </c>
      <c r="B20" s="28">
        <f>IF($C$4="citu pasākumu izmaksas",IF('5a+c+n'!$Q20="C",'5a+c+n'!B20,0))</f>
        <v>0</v>
      </c>
      <c r="C20" s="28">
        <f>IF($C$4="citu pasākumu izmaksas",IF('5a+c+n'!$Q20="C",'5a+c+n'!C20,0))</f>
        <v>0</v>
      </c>
      <c r="D20" s="28">
        <f>IF($C$4="citu pasākumu izmaksas",IF('5a+c+n'!$Q20="C",'5a+c+n'!D20,0))</f>
        <v>0</v>
      </c>
      <c r="E20" s="59"/>
      <c r="F20" s="81"/>
      <c r="G20" s="28"/>
      <c r="H20" s="28">
        <f>IF($C$4="citu pasākumu izmaksas",IF('5a+c+n'!$Q20="C",'5a+c+n'!H20,0))</f>
        <v>0</v>
      </c>
      <c r="I20" s="28"/>
      <c r="J20" s="28"/>
      <c r="K20" s="59">
        <f>IF($C$4="citu pasākumu izmaksas",IF('5a+c+n'!$Q20="C",'5a+c+n'!K20,0))</f>
        <v>0</v>
      </c>
      <c r="L20" s="109">
        <f>IF($C$4="citu pasākumu izmaksas",IF('5a+c+n'!$Q20="C",'5a+c+n'!L20,0))</f>
        <v>0</v>
      </c>
      <c r="M20" s="28">
        <f>IF($C$4="citu pasākumu izmaksas",IF('5a+c+n'!$Q20="C",'5a+c+n'!M20,0))</f>
        <v>0</v>
      </c>
      <c r="N20" s="28">
        <f>IF($C$4="citu pasākumu izmaksas",IF('5a+c+n'!$Q20="C",'5a+c+n'!N20,0))</f>
        <v>0</v>
      </c>
      <c r="O20" s="28">
        <f>IF($C$4="citu pasākumu izmaksas",IF('5a+c+n'!$Q20="C",'5a+c+n'!O20,0))</f>
        <v>0</v>
      </c>
      <c r="P20" s="59">
        <f>IF($C$4="citu pasākumu izmaksas",IF('5a+c+n'!$Q20="C",'5a+c+n'!P20,0))</f>
        <v>0</v>
      </c>
    </row>
    <row r="21" spans="1:16">
      <c r="A21" s="64">
        <f>IF(P21=0,0,IF(COUNTBLANK(P21)=1,0,COUNTA($P$14:P21)))</f>
        <v>0</v>
      </c>
      <c r="B21" s="28">
        <f>IF($C$4="citu pasākumu izmaksas",IF('5a+c+n'!$Q21="C",'5a+c+n'!B21,0))</f>
        <v>0</v>
      </c>
      <c r="C21" s="28">
        <f>IF($C$4="citu pasākumu izmaksas",IF('5a+c+n'!$Q21="C",'5a+c+n'!C21,0))</f>
        <v>0</v>
      </c>
      <c r="D21" s="28">
        <f>IF($C$4="citu pasākumu izmaksas",IF('5a+c+n'!$Q21="C",'5a+c+n'!D21,0))</f>
        <v>0</v>
      </c>
      <c r="E21" s="59"/>
      <c r="F21" s="81"/>
      <c r="G21" s="28"/>
      <c r="H21" s="28">
        <f>IF($C$4="citu pasākumu izmaksas",IF('5a+c+n'!$Q21="C",'5a+c+n'!H21,0))</f>
        <v>0</v>
      </c>
      <c r="I21" s="28"/>
      <c r="J21" s="28"/>
      <c r="K21" s="59">
        <f>IF($C$4="citu pasākumu izmaksas",IF('5a+c+n'!$Q21="C",'5a+c+n'!K21,0))</f>
        <v>0</v>
      </c>
      <c r="L21" s="109">
        <f>IF($C$4="citu pasākumu izmaksas",IF('5a+c+n'!$Q21="C",'5a+c+n'!L21,0))</f>
        <v>0</v>
      </c>
      <c r="M21" s="28">
        <f>IF($C$4="citu pasākumu izmaksas",IF('5a+c+n'!$Q21="C",'5a+c+n'!M21,0))</f>
        <v>0</v>
      </c>
      <c r="N21" s="28">
        <f>IF($C$4="citu pasākumu izmaksas",IF('5a+c+n'!$Q21="C",'5a+c+n'!N21,0))</f>
        <v>0</v>
      </c>
      <c r="O21" s="28">
        <f>IF($C$4="citu pasākumu izmaksas",IF('5a+c+n'!$Q21="C",'5a+c+n'!O21,0))</f>
        <v>0</v>
      </c>
      <c r="P21" s="59">
        <f>IF($C$4="citu pasākumu izmaksas",IF('5a+c+n'!$Q21="C",'5a+c+n'!P21,0))</f>
        <v>0</v>
      </c>
    </row>
    <row r="22" spans="1:16">
      <c r="A22" s="64">
        <f>IF(P22=0,0,IF(COUNTBLANK(P22)=1,0,COUNTA($P$14:P22)))</f>
        <v>0</v>
      </c>
      <c r="B22" s="28">
        <f>IF($C$4="citu pasākumu izmaksas",IF('5a+c+n'!$Q22="C",'5a+c+n'!B22,0))</f>
        <v>0</v>
      </c>
      <c r="C22" s="28">
        <f>IF($C$4="citu pasākumu izmaksas",IF('5a+c+n'!$Q22="C",'5a+c+n'!C22,0))</f>
        <v>0</v>
      </c>
      <c r="D22" s="28">
        <f>IF($C$4="citu pasākumu izmaksas",IF('5a+c+n'!$Q22="C",'5a+c+n'!D22,0))</f>
        <v>0</v>
      </c>
      <c r="E22" s="59"/>
      <c r="F22" s="81"/>
      <c r="G22" s="28"/>
      <c r="H22" s="28">
        <f>IF($C$4="citu pasākumu izmaksas",IF('5a+c+n'!$Q22="C",'5a+c+n'!H22,0))</f>
        <v>0</v>
      </c>
      <c r="I22" s="28"/>
      <c r="J22" s="28"/>
      <c r="K22" s="59">
        <f>IF($C$4="citu pasākumu izmaksas",IF('5a+c+n'!$Q22="C",'5a+c+n'!K22,0))</f>
        <v>0</v>
      </c>
      <c r="L22" s="109">
        <f>IF($C$4="citu pasākumu izmaksas",IF('5a+c+n'!$Q22="C",'5a+c+n'!L22,0))</f>
        <v>0</v>
      </c>
      <c r="M22" s="28">
        <f>IF($C$4="citu pasākumu izmaksas",IF('5a+c+n'!$Q22="C",'5a+c+n'!M22,0))</f>
        <v>0</v>
      </c>
      <c r="N22" s="28">
        <f>IF($C$4="citu pasākumu izmaksas",IF('5a+c+n'!$Q22="C",'5a+c+n'!N22,0))</f>
        <v>0</v>
      </c>
      <c r="O22" s="28">
        <f>IF($C$4="citu pasākumu izmaksas",IF('5a+c+n'!$Q22="C",'5a+c+n'!O22,0))</f>
        <v>0</v>
      </c>
      <c r="P22" s="59">
        <f>IF($C$4="citu pasākumu izmaksas",IF('5a+c+n'!$Q22="C",'5a+c+n'!P22,0))</f>
        <v>0</v>
      </c>
    </row>
    <row r="23" spans="1:16">
      <c r="A23" s="64">
        <f>IF(P23=0,0,IF(COUNTBLANK(P23)=1,0,COUNTA($P$14:P23)))</f>
        <v>0</v>
      </c>
      <c r="B23" s="28">
        <f>IF($C$4="citu pasākumu izmaksas",IF('5a+c+n'!$Q23="C",'5a+c+n'!B23,0))</f>
        <v>0</v>
      </c>
      <c r="C23" s="28">
        <f>IF($C$4="citu pasākumu izmaksas",IF('5a+c+n'!$Q23="C",'5a+c+n'!C23,0))</f>
        <v>0</v>
      </c>
      <c r="D23" s="28">
        <f>IF($C$4="citu pasākumu izmaksas",IF('5a+c+n'!$Q23="C",'5a+c+n'!D23,0))</f>
        <v>0</v>
      </c>
      <c r="E23" s="59"/>
      <c r="F23" s="81"/>
      <c r="G23" s="28"/>
      <c r="H23" s="28">
        <f>IF($C$4="citu pasākumu izmaksas",IF('5a+c+n'!$Q23="C",'5a+c+n'!H23,0))</f>
        <v>0</v>
      </c>
      <c r="I23" s="28"/>
      <c r="J23" s="28"/>
      <c r="K23" s="59">
        <f>IF($C$4="citu pasākumu izmaksas",IF('5a+c+n'!$Q23="C",'5a+c+n'!K23,0))</f>
        <v>0</v>
      </c>
      <c r="L23" s="109">
        <f>IF($C$4="citu pasākumu izmaksas",IF('5a+c+n'!$Q23="C",'5a+c+n'!L23,0))</f>
        <v>0</v>
      </c>
      <c r="M23" s="28">
        <f>IF($C$4="citu pasākumu izmaksas",IF('5a+c+n'!$Q23="C",'5a+c+n'!M23,0))</f>
        <v>0</v>
      </c>
      <c r="N23" s="28">
        <f>IF($C$4="citu pasākumu izmaksas",IF('5a+c+n'!$Q23="C",'5a+c+n'!N23,0))</f>
        <v>0</v>
      </c>
      <c r="O23" s="28">
        <f>IF($C$4="citu pasākumu izmaksas",IF('5a+c+n'!$Q23="C",'5a+c+n'!O23,0))</f>
        <v>0</v>
      </c>
      <c r="P23" s="59">
        <f>IF($C$4="citu pasākumu izmaksas",IF('5a+c+n'!$Q23="C",'5a+c+n'!P23,0))</f>
        <v>0</v>
      </c>
    </row>
    <row r="24" spans="1:16">
      <c r="A24" s="64">
        <f>IF(P24=0,0,IF(COUNTBLANK(P24)=1,0,COUNTA($P$14:P24)))</f>
        <v>0</v>
      </c>
      <c r="B24" s="28">
        <f>IF($C$4="citu pasākumu izmaksas",IF('5a+c+n'!$Q24="C",'5a+c+n'!B24,0))</f>
        <v>0</v>
      </c>
      <c r="C24" s="28">
        <f>IF($C$4="citu pasākumu izmaksas",IF('5a+c+n'!$Q24="C",'5a+c+n'!C24,0))</f>
        <v>0</v>
      </c>
      <c r="D24" s="28">
        <f>IF($C$4="citu pasākumu izmaksas",IF('5a+c+n'!$Q24="C",'5a+c+n'!D24,0))</f>
        <v>0</v>
      </c>
      <c r="E24" s="59"/>
      <c r="F24" s="81"/>
      <c r="G24" s="28"/>
      <c r="H24" s="28">
        <f>IF($C$4="citu pasākumu izmaksas",IF('5a+c+n'!$Q24="C",'5a+c+n'!H24,0))</f>
        <v>0</v>
      </c>
      <c r="I24" s="28"/>
      <c r="J24" s="28"/>
      <c r="K24" s="59">
        <f>IF($C$4="citu pasākumu izmaksas",IF('5a+c+n'!$Q24="C",'5a+c+n'!K24,0))</f>
        <v>0</v>
      </c>
      <c r="L24" s="109">
        <f>IF($C$4="citu pasākumu izmaksas",IF('5a+c+n'!$Q24="C",'5a+c+n'!L24,0))</f>
        <v>0</v>
      </c>
      <c r="M24" s="28">
        <f>IF($C$4="citu pasākumu izmaksas",IF('5a+c+n'!$Q24="C",'5a+c+n'!M24,0))</f>
        <v>0</v>
      </c>
      <c r="N24" s="28">
        <f>IF($C$4="citu pasākumu izmaksas",IF('5a+c+n'!$Q24="C",'5a+c+n'!N24,0))</f>
        <v>0</v>
      </c>
      <c r="O24" s="28">
        <f>IF($C$4="citu pasākumu izmaksas",IF('5a+c+n'!$Q24="C",'5a+c+n'!O24,0))</f>
        <v>0</v>
      </c>
      <c r="P24" s="59">
        <f>IF($C$4="citu pasākumu izmaksas",IF('5a+c+n'!$Q24="C",'5a+c+n'!P24,0))</f>
        <v>0</v>
      </c>
    </row>
    <row r="25" spans="1:16">
      <c r="A25" s="64">
        <f>IF(P25=0,0,IF(COUNTBLANK(P25)=1,0,COUNTA($P$14:P25)))</f>
        <v>0</v>
      </c>
      <c r="B25" s="28">
        <f>IF($C$4="citu pasākumu izmaksas",IF('5a+c+n'!$Q25="C",'5a+c+n'!B25,0))</f>
        <v>0</v>
      </c>
      <c r="C25" s="28">
        <f>IF($C$4="citu pasākumu izmaksas",IF('5a+c+n'!$Q25="C",'5a+c+n'!C25,0))</f>
        <v>0</v>
      </c>
      <c r="D25" s="28">
        <f>IF($C$4="citu pasākumu izmaksas",IF('5a+c+n'!$Q25="C",'5a+c+n'!D25,0))</f>
        <v>0</v>
      </c>
      <c r="E25" s="59"/>
      <c r="F25" s="81"/>
      <c r="G25" s="28"/>
      <c r="H25" s="28">
        <f>IF($C$4="citu pasākumu izmaksas",IF('5a+c+n'!$Q25="C",'5a+c+n'!H25,0))</f>
        <v>0</v>
      </c>
      <c r="I25" s="28"/>
      <c r="J25" s="28"/>
      <c r="K25" s="59">
        <f>IF($C$4="citu pasākumu izmaksas",IF('5a+c+n'!$Q25="C",'5a+c+n'!K25,0))</f>
        <v>0</v>
      </c>
      <c r="L25" s="109">
        <f>IF($C$4="citu pasākumu izmaksas",IF('5a+c+n'!$Q25="C",'5a+c+n'!L25,0))</f>
        <v>0</v>
      </c>
      <c r="M25" s="28">
        <f>IF($C$4="citu pasākumu izmaksas",IF('5a+c+n'!$Q25="C",'5a+c+n'!M25,0))</f>
        <v>0</v>
      </c>
      <c r="N25" s="28">
        <f>IF($C$4="citu pasākumu izmaksas",IF('5a+c+n'!$Q25="C",'5a+c+n'!N25,0))</f>
        <v>0</v>
      </c>
      <c r="O25" s="28">
        <f>IF($C$4="citu pasākumu izmaksas",IF('5a+c+n'!$Q25="C",'5a+c+n'!O25,0))</f>
        <v>0</v>
      </c>
      <c r="P25" s="59">
        <f>IF($C$4="citu pasākumu izmaksas",IF('5a+c+n'!$Q25="C",'5a+c+n'!P25,0))</f>
        <v>0</v>
      </c>
    </row>
    <row r="26" spans="1:16">
      <c r="A26" s="64">
        <f>IF(P26=0,0,IF(COUNTBLANK(P26)=1,0,COUNTA($P$14:P26)))</f>
        <v>0</v>
      </c>
      <c r="B26" s="28">
        <f>IF($C$4="citu pasākumu izmaksas",IF('5a+c+n'!$Q26="C",'5a+c+n'!B26,0))</f>
        <v>0</v>
      </c>
      <c r="C26" s="28">
        <f>IF($C$4="citu pasākumu izmaksas",IF('5a+c+n'!$Q26="C",'5a+c+n'!C26,0))</f>
        <v>0</v>
      </c>
      <c r="D26" s="28">
        <f>IF($C$4="citu pasākumu izmaksas",IF('5a+c+n'!$Q26="C",'5a+c+n'!D26,0))</f>
        <v>0</v>
      </c>
      <c r="E26" s="59"/>
      <c r="F26" s="81"/>
      <c r="G26" s="28"/>
      <c r="H26" s="28">
        <f>IF($C$4="citu pasākumu izmaksas",IF('5a+c+n'!$Q26="C",'5a+c+n'!H26,0))</f>
        <v>0</v>
      </c>
      <c r="I26" s="28"/>
      <c r="J26" s="28"/>
      <c r="K26" s="59">
        <f>IF($C$4="citu pasākumu izmaksas",IF('5a+c+n'!$Q26="C",'5a+c+n'!K26,0))</f>
        <v>0</v>
      </c>
      <c r="L26" s="109">
        <f>IF($C$4="citu pasākumu izmaksas",IF('5a+c+n'!$Q26="C",'5a+c+n'!L26,0))</f>
        <v>0</v>
      </c>
      <c r="M26" s="28">
        <f>IF($C$4="citu pasākumu izmaksas",IF('5a+c+n'!$Q26="C",'5a+c+n'!M26,0))</f>
        <v>0</v>
      </c>
      <c r="N26" s="28">
        <f>IF($C$4="citu pasākumu izmaksas",IF('5a+c+n'!$Q26="C",'5a+c+n'!N26,0))</f>
        <v>0</v>
      </c>
      <c r="O26" s="28">
        <f>IF($C$4="citu pasākumu izmaksas",IF('5a+c+n'!$Q26="C",'5a+c+n'!O26,0))</f>
        <v>0</v>
      </c>
      <c r="P26" s="59">
        <f>IF($C$4="citu pasākumu izmaksas",IF('5a+c+n'!$Q26="C",'5a+c+n'!P26,0))</f>
        <v>0</v>
      </c>
    </row>
    <row r="27" spans="1:16">
      <c r="A27" s="64">
        <f>IF(P27=0,0,IF(COUNTBLANK(P27)=1,0,COUNTA($P$14:P27)))</f>
        <v>0</v>
      </c>
      <c r="B27" s="28">
        <f>IF($C$4="citu pasākumu izmaksas",IF('5a+c+n'!$Q27="C",'5a+c+n'!B27,0))</f>
        <v>0</v>
      </c>
      <c r="C27" s="28">
        <f>IF($C$4="citu pasākumu izmaksas",IF('5a+c+n'!$Q27="C",'5a+c+n'!C27,0))</f>
        <v>0</v>
      </c>
      <c r="D27" s="28">
        <f>IF($C$4="citu pasākumu izmaksas",IF('5a+c+n'!$Q27="C",'5a+c+n'!D27,0))</f>
        <v>0</v>
      </c>
      <c r="E27" s="59"/>
      <c r="F27" s="81"/>
      <c r="G27" s="28"/>
      <c r="H27" s="28">
        <f>IF($C$4="citu pasākumu izmaksas",IF('5a+c+n'!$Q27="C",'5a+c+n'!H27,0))</f>
        <v>0</v>
      </c>
      <c r="I27" s="28"/>
      <c r="J27" s="28"/>
      <c r="K27" s="59">
        <f>IF($C$4="citu pasākumu izmaksas",IF('5a+c+n'!$Q27="C",'5a+c+n'!K27,0))</f>
        <v>0</v>
      </c>
      <c r="L27" s="109">
        <f>IF($C$4="citu pasākumu izmaksas",IF('5a+c+n'!$Q27="C",'5a+c+n'!L27,0))</f>
        <v>0</v>
      </c>
      <c r="M27" s="28">
        <f>IF($C$4="citu pasākumu izmaksas",IF('5a+c+n'!$Q27="C",'5a+c+n'!M27,0))</f>
        <v>0</v>
      </c>
      <c r="N27" s="28">
        <f>IF($C$4="citu pasākumu izmaksas",IF('5a+c+n'!$Q27="C",'5a+c+n'!N27,0))</f>
        <v>0</v>
      </c>
      <c r="O27" s="28">
        <f>IF($C$4="citu pasākumu izmaksas",IF('5a+c+n'!$Q27="C",'5a+c+n'!O27,0))</f>
        <v>0</v>
      </c>
      <c r="P27" s="59">
        <f>IF($C$4="citu pasākumu izmaksas",IF('5a+c+n'!$Q27="C",'5a+c+n'!P27,0))</f>
        <v>0</v>
      </c>
    </row>
    <row r="28" spans="1:16">
      <c r="A28" s="64">
        <f>IF(P28=0,0,IF(COUNTBLANK(P28)=1,0,COUNTA($P$14:P28)))</f>
        <v>0</v>
      </c>
      <c r="B28" s="28">
        <f>IF($C$4="citu pasākumu izmaksas",IF('5a+c+n'!$Q28="C",'5a+c+n'!B28,0))</f>
        <v>0</v>
      </c>
      <c r="C28" s="28">
        <f>IF($C$4="citu pasākumu izmaksas",IF('5a+c+n'!$Q28="C",'5a+c+n'!C28,0))</f>
        <v>0</v>
      </c>
      <c r="D28" s="28">
        <f>IF($C$4="citu pasākumu izmaksas",IF('5a+c+n'!$Q28="C",'5a+c+n'!D28,0))</f>
        <v>0</v>
      </c>
      <c r="E28" s="59"/>
      <c r="F28" s="81"/>
      <c r="G28" s="28"/>
      <c r="H28" s="28">
        <f>IF($C$4="citu pasākumu izmaksas",IF('5a+c+n'!$Q28="C",'5a+c+n'!H28,0))</f>
        <v>0</v>
      </c>
      <c r="I28" s="28"/>
      <c r="J28" s="28"/>
      <c r="K28" s="59">
        <f>IF($C$4="citu pasākumu izmaksas",IF('5a+c+n'!$Q28="C",'5a+c+n'!K28,0))</f>
        <v>0</v>
      </c>
      <c r="L28" s="109">
        <f>IF($C$4="citu pasākumu izmaksas",IF('5a+c+n'!$Q28="C",'5a+c+n'!L28,0))</f>
        <v>0</v>
      </c>
      <c r="M28" s="28">
        <f>IF($C$4="citu pasākumu izmaksas",IF('5a+c+n'!$Q28="C",'5a+c+n'!M28,0))</f>
        <v>0</v>
      </c>
      <c r="N28" s="28">
        <f>IF($C$4="citu pasākumu izmaksas",IF('5a+c+n'!$Q28="C",'5a+c+n'!N28,0))</f>
        <v>0</v>
      </c>
      <c r="O28" s="28">
        <f>IF($C$4="citu pasākumu izmaksas",IF('5a+c+n'!$Q28="C",'5a+c+n'!O28,0))</f>
        <v>0</v>
      </c>
      <c r="P28" s="59">
        <f>IF($C$4="citu pasākumu izmaksas",IF('5a+c+n'!$Q28="C",'5a+c+n'!P28,0))</f>
        <v>0</v>
      </c>
    </row>
    <row r="29" spans="1:16" ht="12" thickBot="1">
      <c r="A29" s="64">
        <f>IF(P29=0,0,IF(COUNTBLANK(P29)=1,0,COUNTA($P$14:P29)))</f>
        <v>0</v>
      </c>
      <c r="B29" s="28">
        <f>IF($C$4="citu pasākumu izmaksas",IF('5a+c+n'!$Q29="C",'5a+c+n'!B29,0))</f>
        <v>0</v>
      </c>
      <c r="C29" s="28">
        <f>IF($C$4="citu pasākumu izmaksas",IF('5a+c+n'!$Q29="C",'5a+c+n'!C29,0))</f>
        <v>0</v>
      </c>
      <c r="D29" s="28">
        <f>IF($C$4="citu pasākumu izmaksas",IF('5a+c+n'!$Q29="C",'5a+c+n'!D29,0))</f>
        <v>0</v>
      </c>
      <c r="E29" s="59"/>
      <c r="F29" s="81"/>
      <c r="G29" s="28"/>
      <c r="H29" s="28">
        <f>IF($C$4="citu pasākumu izmaksas",IF('5a+c+n'!$Q29="C",'5a+c+n'!H29,0))</f>
        <v>0</v>
      </c>
      <c r="I29" s="28"/>
      <c r="J29" s="28"/>
      <c r="K29" s="59">
        <f>IF($C$4="citu pasākumu izmaksas",IF('5a+c+n'!$Q29="C",'5a+c+n'!K29,0))</f>
        <v>0</v>
      </c>
      <c r="L29" s="109">
        <f>IF($C$4="citu pasākumu izmaksas",IF('5a+c+n'!$Q29="C",'5a+c+n'!L29,0))</f>
        <v>0</v>
      </c>
      <c r="M29" s="28">
        <f>IF($C$4="citu pasākumu izmaksas",IF('5a+c+n'!$Q29="C",'5a+c+n'!M29,0))</f>
        <v>0</v>
      </c>
      <c r="N29" s="28">
        <f>IF($C$4="citu pasākumu izmaksas",IF('5a+c+n'!$Q29="C",'5a+c+n'!N29,0))</f>
        <v>0</v>
      </c>
      <c r="O29" s="28">
        <f>IF($C$4="citu pasākumu izmaksas",IF('5a+c+n'!$Q29="C",'5a+c+n'!O29,0))</f>
        <v>0</v>
      </c>
      <c r="P29" s="59">
        <f>IF($C$4="citu pasākumu izmaksas",IF('5a+c+n'!$Q29="C",'5a+c+n'!P29,0))</f>
        <v>0</v>
      </c>
    </row>
    <row r="30" spans="1:16" ht="12" customHeight="1" thickBot="1">
      <c r="A30" s="293" t="s">
        <v>63</v>
      </c>
      <c r="B30" s="294"/>
      <c r="C30" s="294"/>
      <c r="D30" s="294"/>
      <c r="E30" s="294"/>
      <c r="F30" s="294"/>
      <c r="G30" s="294"/>
      <c r="H30" s="294"/>
      <c r="I30" s="294"/>
      <c r="J30" s="294"/>
      <c r="K30" s="295"/>
      <c r="L30" s="110">
        <f>SUM(L14:L29)</f>
        <v>0</v>
      </c>
      <c r="M30" s="111">
        <f>SUM(M14:M29)</f>
        <v>0</v>
      </c>
      <c r="N30" s="111">
        <f>SUM(N14:N29)</f>
        <v>0</v>
      </c>
      <c r="O30" s="111">
        <f>SUM(O14:O29)</f>
        <v>0</v>
      </c>
      <c r="P30" s="112">
        <f>SUM(P14:P29)</f>
        <v>0</v>
      </c>
    </row>
    <row r="31" spans="1:16">
      <c r="A31" s="20"/>
      <c r="B31" s="20"/>
      <c r="C31" s="20"/>
      <c r="D31" s="20"/>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14</v>
      </c>
      <c r="B33" s="20"/>
      <c r="C33" s="296">
        <f>'Kops c'!C35:H35</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240" t="str">
        <f>'Kops n'!A38:D38</f>
        <v>Tāme sastādīta 2023. gada __. _____</v>
      </c>
      <c r="B36" s="241"/>
      <c r="C36" s="241"/>
      <c r="D36" s="241"/>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1" t="s">
        <v>41</v>
      </c>
      <c r="B38" s="20"/>
      <c r="C38" s="296">
        <f>'Kops c'!C40:H40</f>
        <v>0</v>
      </c>
      <c r="D38" s="296"/>
      <c r="E38" s="296"/>
      <c r="F38" s="296"/>
      <c r="G38" s="296"/>
      <c r="H38" s="296"/>
      <c r="I38" s="20"/>
      <c r="J38" s="20"/>
      <c r="K38" s="20"/>
      <c r="L38" s="20"/>
      <c r="M38" s="20"/>
      <c r="N38" s="20"/>
      <c r="O38" s="20"/>
      <c r="P38" s="20"/>
    </row>
    <row r="39" spans="1:16">
      <c r="A39" s="20"/>
      <c r="B39" s="20"/>
      <c r="C39" s="222" t="s">
        <v>15</v>
      </c>
      <c r="D39" s="222"/>
      <c r="E39" s="222"/>
      <c r="F39" s="222"/>
      <c r="G39" s="222"/>
      <c r="H39" s="222"/>
      <c r="I39" s="20"/>
      <c r="J39" s="20"/>
      <c r="K39" s="20"/>
      <c r="L39" s="20"/>
      <c r="M39" s="20"/>
      <c r="N39" s="20"/>
      <c r="O39" s="20"/>
      <c r="P39" s="20"/>
    </row>
    <row r="40" spans="1:16">
      <c r="A40" s="20"/>
      <c r="B40" s="20"/>
      <c r="C40" s="20"/>
      <c r="D40" s="20"/>
      <c r="E40" s="20"/>
      <c r="F40" s="20"/>
      <c r="G40" s="20"/>
      <c r="H40" s="20"/>
      <c r="I40" s="20"/>
      <c r="J40" s="20"/>
      <c r="K40" s="20"/>
      <c r="L40" s="20"/>
      <c r="M40" s="20"/>
      <c r="N40" s="20"/>
      <c r="O40" s="20"/>
      <c r="P40" s="20"/>
    </row>
    <row r="41" spans="1:16">
      <c r="A41" s="103" t="s">
        <v>16</v>
      </c>
      <c r="B41" s="52"/>
      <c r="C41" s="115">
        <f>'Kops c'!C43</f>
        <v>0</v>
      </c>
      <c r="D41" s="52"/>
      <c r="E41" s="20"/>
      <c r="F41" s="20"/>
      <c r="G41" s="20"/>
      <c r="H41" s="20"/>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9:H39"/>
    <mergeCell ref="L12:P12"/>
    <mergeCell ref="A30:K30"/>
    <mergeCell ref="C33:H33"/>
    <mergeCell ref="C34:H34"/>
    <mergeCell ref="A36:D36"/>
    <mergeCell ref="C38:H38"/>
  </mergeCells>
  <conditionalFormatting sqref="A30:K30">
    <cfRule type="containsText" dxfId="178"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77" priority="1" operator="equal">
      <formula>0</formula>
    </cfRule>
  </conditionalFormatting>
  <conditionalFormatting sqref="C2:I2 D5:L8 N9:O9 L30:P30 C33:H33 C38:H38 C41">
    <cfRule type="cellIs" dxfId="176" priority="2" operator="equal">
      <formula>0</formula>
    </cfRule>
  </conditionalFormatting>
  <pageMargins left="0.7" right="0.7" top="0.75" bottom="0.75" header="0.3" footer="0.3"/>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20">
    <tabColor rgb="FF00B050"/>
  </sheetPr>
  <dimension ref="A1:P42"/>
  <sheetViews>
    <sheetView workbookViewId="0">
      <selection activeCell="A9" sqref="A9:F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'5a+c+n'!D1</f>
        <v>5</v>
      </c>
      <c r="E1" s="26"/>
      <c r="F1" s="26"/>
      <c r="G1" s="26"/>
      <c r="H1" s="26"/>
      <c r="I1" s="26"/>
      <c r="J1" s="26"/>
      <c r="N1" s="30"/>
      <c r="O1" s="31"/>
      <c r="P1" s="32"/>
    </row>
    <row r="2" spans="1:16">
      <c r="A2" s="33"/>
      <c r="B2" s="33"/>
      <c r="C2" s="308" t="str">
        <f>'5a+c+n'!C2:I2</f>
        <v>Pagraba pārseguma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P30</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izmaksas",IF('5a+c+n'!$Q14="N",'5a+c+n'!B14,0))</f>
        <v>0</v>
      </c>
      <c r="C14" s="27">
        <f>IF($C$4="Neattiecināmās izmaksas",IF('5a+c+n'!$Q14="N",'5a+c+n'!C14,0))</f>
        <v>0</v>
      </c>
      <c r="D14" s="27">
        <f>IF($C$4="Neattiecināmās izmaksas",IF('5a+c+n'!$Q14="N",'5a+c+n'!D14,0))</f>
        <v>0</v>
      </c>
      <c r="E14" s="57"/>
      <c r="F14" s="79"/>
      <c r="G14" s="27">
        <f>IF($C$4="Neattiecināmās izmaksas",IF('5a+c+n'!$Q14="N",'5a+c+n'!G14,0))</f>
        <v>0</v>
      </c>
      <c r="H14" s="27">
        <f>IF($C$4="Neattiecināmās izmaksas",IF('5a+c+n'!$Q14="N",'5a+c+n'!H14,0))</f>
        <v>0</v>
      </c>
      <c r="I14" s="27"/>
      <c r="J14" s="27"/>
      <c r="K14" s="57">
        <f>IF($C$4="Neattiecināmās izmaksas",IF('5a+c+n'!$Q14="N",'5a+c+n'!K14,0))</f>
        <v>0</v>
      </c>
      <c r="L14" s="108">
        <f>IF($C$4="Neattiecināmās izmaksas",IF('5a+c+n'!$Q14="N",'5a+c+n'!L14,0))</f>
        <v>0</v>
      </c>
      <c r="M14" s="27">
        <f>IF($C$4="Neattiecināmās izmaksas",IF('5a+c+n'!$Q14="N",'5a+c+n'!M14,0))</f>
        <v>0</v>
      </c>
      <c r="N14" s="27">
        <f>IF($C$4="Neattiecināmās izmaksas",IF('5a+c+n'!$Q14="N",'5a+c+n'!N14,0))</f>
        <v>0</v>
      </c>
      <c r="O14" s="27">
        <f>IF($C$4="Neattiecināmās izmaksas",IF('5a+c+n'!$Q14="N",'5a+c+n'!O14,0))</f>
        <v>0</v>
      </c>
      <c r="P14" s="57">
        <f>IF($C$4="Neattiecināmās izmaksas",IF('5a+c+n'!$Q14="N",'5a+c+n'!P14,0))</f>
        <v>0</v>
      </c>
    </row>
    <row r="15" spans="1:16">
      <c r="A15" s="64">
        <f>IF(P15=0,0,IF(COUNTBLANK(P15)=1,0,COUNTA($P$14:P15)))</f>
        <v>0</v>
      </c>
      <c r="B15" s="28">
        <f>IF($C$4="Neattiecināmās izmaksas",IF('5a+c+n'!$Q15="N",'5a+c+n'!B15,0))</f>
        <v>0</v>
      </c>
      <c r="C15" s="28">
        <f>IF($C$4="Neattiecināmās izmaksas",IF('5a+c+n'!$Q15="N",'5a+c+n'!C15,0))</f>
        <v>0</v>
      </c>
      <c r="D15" s="28">
        <f>IF($C$4="Neattiecināmās izmaksas",IF('5a+c+n'!$Q15="N",'5a+c+n'!D15,0))</f>
        <v>0</v>
      </c>
      <c r="E15" s="59"/>
      <c r="F15" s="81"/>
      <c r="G15" s="28"/>
      <c r="H15" s="28">
        <f>IF($C$4="Neattiecināmās izmaksas",IF('5a+c+n'!$Q15="N",'5a+c+n'!H15,0))</f>
        <v>0</v>
      </c>
      <c r="I15" s="28"/>
      <c r="J15" s="28"/>
      <c r="K15" s="59">
        <f>IF($C$4="Neattiecināmās izmaksas",IF('5a+c+n'!$Q15="N",'5a+c+n'!K15,0))</f>
        <v>0</v>
      </c>
      <c r="L15" s="109">
        <f>IF($C$4="Neattiecināmās izmaksas",IF('5a+c+n'!$Q15="N",'5a+c+n'!L15,0))</f>
        <v>0</v>
      </c>
      <c r="M15" s="28">
        <f>IF($C$4="Neattiecināmās izmaksas",IF('5a+c+n'!$Q15="N",'5a+c+n'!M15,0))</f>
        <v>0</v>
      </c>
      <c r="N15" s="28">
        <f>IF($C$4="Neattiecināmās izmaksas",IF('5a+c+n'!$Q15="N",'5a+c+n'!N15,0))</f>
        <v>0</v>
      </c>
      <c r="O15" s="28">
        <f>IF($C$4="Neattiecināmās izmaksas",IF('5a+c+n'!$Q15="N",'5a+c+n'!O15,0))</f>
        <v>0</v>
      </c>
      <c r="P15" s="59">
        <f>IF($C$4="Neattiecināmās izmaksas",IF('5a+c+n'!$Q15="N",'5a+c+n'!P15,0))</f>
        <v>0</v>
      </c>
    </row>
    <row r="16" spans="1:16">
      <c r="A16" s="64">
        <f>IF(P16=0,0,IF(COUNTBLANK(P16)=1,0,COUNTA($P$14:P16)))</f>
        <v>0</v>
      </c>
      <c r="B16" s="28">
        <f>IF($C$4="Neattiecināmās izmaksas",IF('5a+c+n'!$Q16="N",'5a+c+n'!B16,0))</f>
        <v>0</v>
      </c>
      <c r="C16" s="28">
        <f>IF($C$4="Neattiecināmās izmaksas",IF('5a+c+n'!$Q16="N",'5a+c+n'!C16,0))</f>
        <v>0</v>
      </c>
      <c r="D16" s="28">
        <f>IF($C$4="Neattiecināmās izmaksas",IF('5a+c+n'!$Q16="N",'5a+c+n'!D16,0))</f>
        <v>0</v>
      </c>
      <c r="E16" s="59"/>
      <c r="F16" s="81"/>
      <c r="G16" s="28"/>
      <c r="H16" s="28">
        <f>IF($C$4="Neattiecināmās izmaksas",IF('5a+c+n'!$Q16="N",'5a+c+n'!H16,0))</f>
        <v>0</v>
      </c>
      <c r="I16" s="28"/>
      <c r="J16" s="28"/>
      <c r="K16" s="59">
        <f>IF($C$4="Neattiecināmās izmaksas",IF('5a+c+n'!$Q16="N",'5a+c+n'!K16,0))</f>
        <v>0</v>
      </c>
      <c r="L16" s="109">
        <f>IF($C$4="Neattiecināmās izmaksas",IF('5a+c+n'!$Q16="N",'5a+c+n'!L16,0))</f>
        <v>0</v>
      </c>
      <c r="M16" s="28">
        <f>IF($C$4="Neattiecināmās izmaksas",IF('5a+c+n'!$Q16="N",'5a+c+n'!M16,0))</f>
        <v>0</v>
      </c>
      <c r="N16" s="28">
        <f>IF($C$4="Neattiecināmās izmaksas",IF('5a+c+n'!$Q16="N",'5a+c+n'!N16,0))</f>
        <v>0</v>
      </c>
      <c r="O16" s="28">
        <f>IF($C$4="Neattiecināmās izmaksas",IF('5a+c+n'!$Q16="N",'5a+c+n'!O16,0))</f>
        <v>0</v>
      </c>
      <c r="P16" s="59">
        <f>IF($C$4="Neattiecināmās izmaksas",IF('5a+c+n'!$Q16="N",'5a+c+n'!P16,0))</f>
        <v>0</v>
      </c>
    </row>
    <row r="17" spans="1:16">
      <c r="A17" s="64">
        <f>IF(P17=0,0,IF(COUNTBLANK(P17)=1,0,COUNTA($P$14:P17)))</f>
        <v>0</v>
      </c>
      <c r="B17" s="28">
        <f>IF($C$4="Neattiecināmās izmaksas",IF('5a+c+n'!$Q17="N",'5a+c+n'!B17,0))</f>
        <v>0</v>
      </c>
      <c r="C17" s="28">
        <f>IF($C$4="Neattiecināmās izmaksas",IF('5a+c+n'!$Q17="N",'5a+c+n'!C17,0))</f>
        <v>0</v>
      </c>
      <c r="D17" s="28">
        <f>IF($C$4="Neattiecināmās izmaksas",IF('5a+c+n'!$Q17="N",'5a+c+n'!D17,0))</f>
        <v>0</v>
      </c>
      <c r="E17" s="59"/>
      <c r="F17" s="81"/>
      <c r="G17" s="28"/>
      <c r="H17" s="28">
        <f>IF($C$4="Neattiecināmās izmaksas",IF('5a+c+n'!$Q17="N",'5a+c+n'!H17,0))</f>
        <v>0</v>
      </c>
      <c r="I17" s="28"/>
      <c r="J17" s="28"/>
      <c r="K17" s="59">
        <f>IF($C$4="Neattiecināmās izmaksas",IF('5a+c+n'!$Q17="N",'5a+c+n'!K17,0))</f>
        <v>0</v>
      </c>
      <c r="L17" s="109">
        <f>IF($C$4="Neattiecināmās izmaksas",IF('5a+c+n'!$Q17="N",'5a+c+n'!L17,0))</f>
        <v>0</v>
      </c>
      <c r="M17" s="28">
        <f>IF($C$4="Neattiecināmās izmaksas",IF('5a+c+n'!$Q17="N",'5a+c+n'!M17,0))</f>
        <v>0</v>
      </c>
      <c r="N17" s="28">
        <f>IF($C$4="Neattiecināmās izmaksas",IF('5a+c+n'!$Q17="N",'5a+c+n'!N17,0))</f>
        <v>0</v>
      </c>
      <c r="O17" s="28">
        <f>IF($C$4="Neattiecināmās izmaksas",IF('5a+c+n'!$Q17="N",'5a+c+n'!O17,0))</f>
        <v>0</v>
      </c>
      <c r="P17" s="59">
        <f>IF($C$4="Neattiecināmās izmaksas",IF('5a+c+n'!$Q17="N",'5a+c+n'!P17,0))</f>
        <v>0</v>
      </c>
    </row>
    <row r="18" spans="1:16">
      <c r="A18" s="64">
        <f>IF(P18=0,0,IF(COUNTBLANK(P18)=1,0,COUNTA($P$14:P18)))</f>
        <v>0</v>
      </c>
      <c r="B18" s="28">
        <f>IF($C$4="Neattiecināmās izmaksas",IF('5a+c+n'!$Q18="N",'5a+c+n'!B18,0))</f>
        <v>0</v>
      </c>
      <c r="C18" s="28">
        <f>IF($C$4="Neattiecināmās izmaksas",IF('5a+c+n'!$Q18="N",'5a+c+n'!C18,0))</f>
        <v>0</v>
      </c>
      <c r="D18" s="28">
        <f>IF($C$4="Neattiecināmās izmaksas",IF('5a+c+n'!$Q18="N",'5a+c+n'!D18,0))</f>
        <v>0</v>
      </c>
      <c r="E18" s="59"/>
      <c r="F18" s="81"/>
      <c r="G18" s="28"/>
      <c r="H18" s="28">
        <f>IF($C$4="Neattiecināmās izmaksas",IF('5a+c+n'!$Q18="N",'5a+c+n'!H18,0))</f>
        <v>0</v>
      </c>
      <c r="I18" s="28"/>
      <c r="J18" s="28"/>
      <c r="K18" s="59">
        <f>IF($C$4="Neattiecināmās izmaksas",IF('5a+c+n'!$Q18="N",'5a+c+n'!K18,0))</f>
        <v>0</v>
      </c>
      <c r="L18" s="109">
        <f>IF($C$4="Neattiecināmās izmaksas",IF('5a+c+n'!$Q18="N",'5a+c+n'!L18,0))</f>
        <v>0</v>
      </c>
      <c r="M18" s="28">
        <f>IF($C$4="Neattiecināmās izmaksas",IF('5a+c+n'!$Q18="N",'5a+c+n'!M18,0))</f>
        <v>0</v>
      </c>
      <c r="N18" s="28">
        <f>IF($C$4="Neattiecināmās izmaksas",IF('5a+c+n'!$Q18="N",'5a+c+n'!N18,0))</f>
        <v>0</v>
      </c>
      <c r="O18" s="28">
        <f>IF($C$4="Neattiecināmās izmaksas",IF('5a+c+n'!$Q18="N",'5a+c+n'!O18,0))</f>
        <v>0</v>
      </c>
      <c r="P18" s="59">
        <f>IF($C$4="Neattiecināmās izmaksas",IF('5a+c+n'!$Q18="N",'5a+c+n'!P18,0))</f>
        <v>0</v>
      </c>
    </row>
    <row r="19" spans="1:16">
      <c r="A19" s="64">
        <f>IF(P19=0,0,IF(COUNTBLANK(P19)=1,0,COUNTA($P$14:P19)))</f>
        <v>0</v>
      </c>
      <c r="B19" s="28">
        <f>IF($C$4="Neattiecināmās izmaksas",IF('5a+c+n'!$Q19="N",'5a+c+n'!B19,0))</f>
        <v>0</v>
      </c>
      <c r="C19" s="28">
        <f>IF($C$4="Neattiecināmās izmaksas",IF('5a+c+n'!$Q19="N",'5a+c+n'!C19,0))</f>
        <v>0</v>
      </c>
      <c r="D19" s="28">
        <f>IF($C$4="Neattiecināmās izmaksas",IF('5a+c+n'!$Q19="N",'5a+c+n'!D19,0))</f>
        <v>0</v>
      </c>
      <c r="E19" s="59"/>
      <c r="F19" s="81"/>
      <c r="G19" s="28"/>
      <c r="H19" s="28">
        <f>IF($C$4="Neattiecināmās izmaksas",IF('5a+c+n'!$Q19="N",'5a+c+n'!H19,0))</f>
        <v>0</v>
      </c>
      <c r="I19" s="28"/>
      <c r="J19" s="28"/>
      <c r="K19" s="59">
        <f>IF($C$4="Neattiecināmās izmaksas",IF('5a+c+n'!$Q19="N",'5a+c+n'!K19,0))</f>
        <v>0</v>
      </c>
      <c r="L19" s="109">
        <f>IF($C$4="Neattiecināmās izmaksas",IF('5a+c+n'!$Q19="N",'5a+c+n'!L19,0))</f>
        <v>0</v>
      </c>
      <c r="M19" s="28">
        <f>IF($C$4="Neattiecināmās izmaksas",IF('5a+c+n'!$Q19="N",'5a+c+n'!M19,0))</f>
        <v>0</v>
      </c>
      <c r="N19" s="28">
        <f>IF($C$4="Neattiecināmās izmaksas",IF('5a+c+n'!$Q19="N",'5a+c+n'!N19,0))</f>
        <v>0</v>
      </c>
      <c r="O19" s="28">
        <f>IF($C$4="Neattiecināmās izmaksas",IF('5a+c+n'!$Q19="N",'5a+c+n'!O19,0))</f>
        <v>0</v>
      </c>
      <c r="P19" s="59">
        <f>IF($C$4="Neattiecināmās izmaksas",IF('5a+c+n'!$Q19="N",'5a+c+n'!P19,0))</f>
        <v>0</v>
      </c>
    </row>
    <row r="20" spans="1:16">
      <c r="A20" s="64">
        <f>IF(P20=0,0,IF(COUNTBLANK(P20)=1,0,COUNTA($P$14:P20)))</f>
        <v>0</v>
      </c>
      <c r="B20" s="28">
        <f>IF($C$4="Neattiecināmās izmaksas",IF('5a+c+n'!$Q20="N",'5a+c+n'!B20,0))</f>
        <v>0</v>
      </c>
      <c r="C20" s="28">
        <f>IF($C$4="Neattiecināmās izmaksas",IF('5a+c+n'!$Q20="N",'5a+c+n'!C20,0))</f>
        <v>0</v>
      </c>
      <c r="D20" s="28">
        <f>IF($C$4="Neattiecināmās izmaksas",IF('5a+c+n'!$Q20="N",'5a+c+n'!D20,0))</f>
        <v>0</v>
      </c>
      <c r="E20" s="59"/>
      <c r="F20" s="81"/>
      <c r="G20" s="28"/>
      <c r="H20" s="28">
        <f>IF($C$4="Neattiecināmās izmaksas",IF('5a+c+n'!$Q20="N",'5a+c+n'!H20,0))</f>
        <v>0</v>
      </c>
      <c r="I20" s="28"/>
      <c r="J20" s="28"/>
      <c r="K20" s="59">
        <f>IF($C$4="Neattiecināmās izmaksas",IF('5a+c+n'!$Q20="N",'5a+c+n'!K20,0))</f>
        <v>0</v>
      </c>
      <c r="L20" s="109">
        <f>IF($C$4="Neattiecināmās izmaksas",IF('5a+c+n'!$Q20="N",'5a+c+n'!L20,0))</f>
        <v>0</v>
      </c>
      <c r="M20" s="28">
        <f>IF($C$4="Neattiecināmās izmaksas",IF('5a+c+n'!$Q20="N",'5a+c+n'!M20,0))</f>
        <v>0</v>
      </c>
      <c r="N20" s="28">
        <f>IF($C$4="Neattiecināmās izmaksas",IF('5a+c+n'!$Q20="N",'5a+c+n'!N20,0))</f>
        <v>0</v>
      </c>
      <c r="O20" s="28">
        <f>IF($C$4="Neattiecināmās izmaksas",IF('5a+c+n'!$Q20="N",'5a+c+n'!O20,0))</f>
        <v>0</v>
      </c>
      <c r="P20" s="59">
        <f>IF($C$4="Neattiecināmās izmaksas",IF('5a+c+n'!$Q20="N",'5a+c+n'!P20,0))</f>
        <v>0</v>
      </c>
    </row>
    <row r="21" spans="1:16">
      <c r="A21" s="64">
        <f>IF(P21=0,0,IF(COUNTBLANK(P21)=1,0,COUNTA($P$14:P21)))</f>
        <v>0</v>
      </c>
      <c r="B21" s="28">
        <f>IF($C$4="Neattiecināmās izmaksas",IF('5a+c+n'!$Q21="N",'5a+c+n'!B21,0))</f>
        <v>0</v>
      </c>
      <c r="C21" s="28">
        <f>IF($C$4="Neattiecināmās izmaksas",IF('5a+c+n'!$Q21="N",'5a+c+n'!C21,0))</f>
        <v>0</v>
      </c>
      <c r="D21" s="28">
        <f>IF($C$4="Neattiecināmās izmaksas",IF('5a+c+n'!$Q21="N",'5a+c+n'!D21,0))</f>
        <v>0</v>
      </c>
      <c r="E21" s="59"/>
      <c r="F21" s="81"/>
      <c r="G21" s="28"/>
      <c r="H21" s="28">
        <f>IF($C$4="Neattiecināmās izmaksas",IF('5a+c+n'!$Q21="N",'5a+c+n'!H21,0))</f>
        <v>0</v>
      </c>
      <c r="I21" s="28"/>
      <c r="J21" s="28"/>
      <c r="K21" s="59">
        <f>IF($C$4="Neattiecināmās izmaksas",IF('5a+c+n'!$Q21="N",'5a+c+n'!K21,0))</f>
        <v>0</v>
      </c>
      <c r="L21" s="109">
        <f>IF($C$4="Neattiecināmās izmaksas",IF('5a+c+n'!$Q21="N",'5a+c+n'!L21,0))</f>
        <v>0</v>
      </c>
      <c r="M21" s="28">
        <f>IF($C$4="Neattiecināmās izmaksas",IF('5a+c+n'!$Q21="N",'5a+c+n'!M21,0))</f>
        <v>0</v>
      </c>
      <c r="N21" s="28">
        <f>IF($C$4="Neattiecināmās izmaksas",IF('5a+c+n'!$Q21="N",'5a+c+n'!N21,0))</f>
        <v>0</v>
      </c>
      <c r="O21" s="28">
        <f>IF($C$4="Neattiecināmās izmaksas",IF('5a+c+n'!$Q21="N",'5a+c+n'!O21,0))</f>
        <v>0</v>
      </c>
      <c r="P21" s="59">
        <f>IF($C$4="Neattiecināmās izmaksas",IF('5a+c+n'!$Q21="N",'5a+c+n'!P21,0))</f>
        <v>0</v>
      </c>
    </row>
    <row r="22" spans="1:16">
      <c r="A22" s="64">
        <f>IF(P22=0,0,IF(COUNTBLANK(P22)=1,0,COUNTA($P$14:P22)))</f>
        <v>0</v>
      </c>
      <c r="B22" s="28">
        <f>IF($C$4="Neattiecināmās izmaksas",IF('5a+c+n'!$Q22="N",'5a+c+n'!B22,0))</f>
        <v>0</v>
      </c>
      <c r="C22" s="28">
        <f>IF($C$4="Neattiecināmās izmaksas",IF('5a+c+n'!$Q22="N",'5a+c+n'!C22,0))</f>
        <v>0</v>
      </c>
      <c r="D22" s="28">
        <f>IF($C$4="Neattiecināmās izmaksas",IF('5a+c+n'!$Q22="N",'5a+c+n'!D22,0))</f>
        <v>0</v>
      </c>
      <c r="E22" s="59"/>
      <c r="F22" s="81"/>
      <c r="G22" s="28"/>
      <c r="H22" s="28">
        <f>IF($C$4="Neattiecināmās izmaksas",IF('5a+c+n'!$Q22="N",'5a+c+n'!H22,0))</f>
        <v>0</v>
      </c>
      <c r="I22" s="28"/>
      <c r="J22" s="28"/>
      <c r="K22" s="59">
        <f>IF($C$4="Neattiecināmās izmaksas",IF('5a+c+n'!$Q22="N",'5a+c+n'!K22,0))</f>
        <v>0</v>
      </c>
      <c r="L22" s="109">
        <f>IF($C$4="Neattiecināmās izmaksas",IF('5a+c+n'!$Q22="N",'5a+c+n'!L22,0))</f>
        <v>0</v>
      </c>
      <c r="M22" s="28">
        <f>IF($C$4="Neattiecināmās izmaksas",IF('5a+c+n'!$Q22="N",'5a+c+n'!M22,0))</f>
        <v>0</v>
      </c>
      <c r="N22" s="28">
        <f>IF($C$4="Neattiecināmās izmaksas",IF('5a+c+n'!$Q22="N",'5a+c+n'!N22,0))</f>
        <v>0</v>
      </c>
      <c r="O22" s="28">
        <f>IF($C$4="Neattiecināmās izmaksas",IF('5a+c+n'!$Q22="N",'5a+c+n'!O22,0))</f>
        <v>0</v>
      </c>
      <c r="P22" s="59">
        <f>IF($C$4="Neattiecināmās izmaksas",IF('5a+c+n'!$Q22="N",'5a+c+n'!P22,0))</f>
        <v>0</v>
      </c>
    </row>
    <row r="23" spans="1:16">
      <c r="A23" s="64">
        <f>IF(P23=0,0,IF(COUNTBLANK(P23)=1,0,COUNTA($P$14:P23)))</f>
        <v>0</v>
      </c>
      <c r="B23" s="28">
        <f>IF($C$4="Neattiecināmās izmaksas",IF('5a+c+n'!$Q23="N",'5a+c+n'!B23,0))</f>
        <v>0</v>
      </c>
      <c r="C23" s="28">
        <f>IF($C$4="Neattiecināmās izmaksas",IF('5a+c+n'!$Q23="N",'5a+c+n'!C23,0))</f>
        <v>0</v>
      </c>
      <c r="D23" s="28">
        <f>IF($C$4="Neattiecināmās izmaksas",IF('5a+c+n'!$Q23="N",'5a+c+n'!D23,0))</f>
        <v>0</v>
      </c>
      <c r="E23" s="59"/>
      <c r="F23" s="81"/>
      <c r="G23" s="28"/>
      <c r="H23" s="28">
        <f>IF($C$4="Neattiecināmās izmaksas",IF('5a+c+n'!$Q23="N",'5a+c+n'!H23,0))</f>
        <v>0</v>
      </c>
      <c r="I23" s="28"/>
      <c r="J23" s="28"/>
      <c r="K23" s="59">
        <f>IF($C$4="Neattiecināmās izmaksas",IF('5a+c+n'!$Q23="N",'5a+c+n'!K23,0))</f>
        <v>0</v>
      </c>
      <c r="L23" s="109">
        <f>IF($C$4="Neattiecināmās izmaksas",IF('5a+c+n'!$Q23="N",'5a+c+n'!L23,0))</f>
        <v>0</v>
      </c>
      <c r="M23" s="28">
        <f>IF($C$4="Neattiecināmās izmaksas",IF('5a+c+n'!$Q23="N",'5a+c+n'!M23,0))</f>
        <v>0</v>
      </c>
      <c r="N23" s="28">
        <f>IF($C$4="Neattiecināmās izmaksas",IF('5a+c+n'!$Q23="N",'5a+c+n'!N23,0))</f>
        <v>0</v>
      </c>
      <c r="O23" s="28">
        <f>IF($C$4="Neattiecināmās izmaksas",IF('5a+c+n'!$Q23="N",'5a+c+n'!O23,0))</f>
        <v>0</v>
      </c>
      <c r="P23" s="59">
        <f>IF($C$4="Neattiecināmās izmaksas",IF('5a+c+n'!$Q23="N",'5a+c+n'!P23,0))</f>
        <v>0</v>
      </c>
    </row>
    <row r="24" spans="1:16">
      <c r="A24" s="64">
        <f>IF(P24=0,0,IF(COUNTBLANK(P24)=1,0,COUNTA($P$14:P24)))</f>
        <v>0</v>
      </c>
      <c r="B24" s="28">
        <f>IF($C$4="Neattiecināmās izmaksas",IF('5a+c+n'!$Q24="N",'5a+c+n'!B24,0))</f>
        <v>0</v>
      </c>
      <c r="C24" s="28">
        <f>IF($C$4="Neattiecināmās izmaksas",IF('5a+c+n'!$Q24="N",'5a+c+n'!C24,0))</f>
        <v>0</v>
      </c>
      <c r="D24" s="28">
        <f>IF($C$4="Neattiecināmās izmaksas",IF('5a+c+n'!$Q24="N",'5a+c+n'!D24,0))</f>
        <v>0</v>
      </c>
      <c r="E24" s="59"/>
      <c r="F24" s="81"/>
      <c r="G24" s="28"/>
      <c r="H24" s="28">
        <f>IF($C$4="Neattiecināmās izmaksas",IF('5a+c+n'!$Q24="N",'5a+c+n'!H24,0))</f>
        <v>0</v>
      </c>
      <c r="I24" s="28"/>
      <c r="J24" s="28"/>
      <c r="K24" s="59">
        <f>IF($C$4="Neattiecināmās izmaksas",IF('5a+c+n'!$Q24="N",'5a+c+n'!K24,0))</f>
        <v>0</v>
      </c>
      <c r="L24" s="109">
        <f>IF($C$4="Neattiecināmās izmaksas",IF('5a+c+n'!$Q24="N",'5a+c+n'!L24,0))</f>
        <v>0</v>
      </c>
      <c r="M24" s="28">
        <f>IF($C$4="Neattiecināmās izmaksas",IF('5a+c+n'!$Q24="N",'5a+c+n'!M24,0))</f>
        <v>0</v>
      </c>
      <c r="N24" s="28">
        <f>IF($C$4="Neattiecināmās izmaksas",IF('5a+c+n'!$Q24="N",'5a+c+n'!N24,0))</f>
        <v>0</v>
      </c>
      <c r="O24" s="28">
        <f>IF($C$4="Neattiecināmās izmaksas",IF('5a+c+n'!$Q24="N",'5a+c+n'!O24,0))</f>
        <v>0</v>
      </c>
      <c r="P24" s="59">
        <f>IF($C$4="Neattiecināmās izmaksas",IF('5a+c+n'!$Q24="N",'5a+c+n'!P24,0))</f>
        <v>0</v>
      </c>
    </row>
    <row r="25" spans="1:16">
      <c r="A25" s="64">
        <f>IF(P25=0,0,IF(COUNTBLANK(P25)=1,0,COUNTA($P$14:P25)))</f>
        <v>0</v>
      </c>
      <c r="B25" s="28">
        <f>IF($C$4="Neattiecināmās izmaksas",IF('5a+c+n'!$Q25="N",'5a+c+n'!B25,0))</f>
        <v>0</v>
      </c>
      <c r="C25" s="28">
        <f>IF($C$4="Neattiecināmās izmaksas",IF('5a+c+n'!$Q25="N",'5a+c+n'!C25,0))</f>
        <v>0</v>
      </c>
      <c r="D25" s="28">
        <f>IF($C$4="Neattiecināmās izmaksas",IF('5a+c+n'!$Q25="N",'5a+c+n'!D25,0))</f>
        <v>0</v>
      </c>
      <c r="E25" s="59"/>
      <c r="F25" s="81"/>
      <c r="G25" s="28"/>
      <c r="H25" s="28">
        <f>IF($C$4="Neattiecināmās izmaksas",IF('5a+c+n'!$Q25="N",'5a+c+n'!H25,0))</f>
        <v>0</v>
      </c>
      <c r="I25" s="28"/>
      <c r="J25" s="28"/>
      <c r="K25" s="59">
        <f>IF($C$4="Neattiecināmās izmaksas",IF('5a+c+n'!$Q25="N",'5a+c+n'!K25,0))</f>
        <v>0</v>
      </c>
      <c r="L25" s="109">
        <f>IF($C$4="Neattiecināmās izmaksas",IF('5a+c+n'!$Q25="N",'5a+c+n'!L25,0))</f>
        <v>0</v>
      </c>
      <c r="M25" s="28">
        <f>IF($C$4="Neattiecināmās izmaksas",IF('5a+c+n'!$Q25="N",'5a+c+n'!M25,0))</f>
        <v>0</v>
      </c>
      <c r="N25" s="28">
        <f>IF($C$4="Neattiecināmās izmaksas",IF('5a+c+n'!$Q25="N",'5a+c+n'!N25,0))</f>
        <v>0</v>
      </c>
      <c r="O25" s="28">
        <f>IF($C$4="Neattiecināmās izmaksas",IF('5a+c+n'!$Q25="N",'5a+c+n'!O25,0))</f>
        <v>0</v>
      </c>
      <c r="P25" s="59">
        <f>IF($C$4="Neattiecināmās izmaksas",IF('5a+c+n'!$Q25="N",'5a+c+n'!P25,0))</f>
        <v>0</v>
      </c>
    </row>
    <row r="26" spans="1:16">
      <c r="A26" s="64">
        <f>IF(P26=0,0,IF(COUNTBLANK(P26)=1,0,COUNTA($P$14:P26)))</f>
        <v>0</v>
      </c>
      <c r="B26" s="28">
        <f>IF($C$4="Neattiecināmās izmaksas",IF('5a+c+n'!$Q26="N",'5a+c+n'!B26,0))</f>
        <v>0</v>
      </c>
      <c r="C26" s="28">
        <f>IF($C$4="Neattiecināmās izmaksas",IF('5a+c+n'!$Q26="N",'5a+c+n'!C26,0))</f>
        <v>0</v>
      </c>
      <c r="D26" s="28">
        <f>IF($C$4="Neattiecināmās izmaksas",IF('5a+c+n'!$Q26="N",'5a+c+n'!D26,0))</f>
        <v>0</v>
      </c>
      <c r="E26" s="59"/>
      <c r="F26" s="81"/>
      <c r="G26" s="28"/>
      <c r="H26" s="28">
        <f>IF($C$4="Neattiecināmās izmaksas",IF('5a+c+n'!$Q26="N",'5a+c+n'!H26,0))</f>
        <v>0</v>
      </c>
      <c r="I26" s="28"/>
      <c r="J26" s="28"/>
      <c r="K26" s="59">
        <f>IF($C$4="Neattiecināmās izmaksas",IF('5a+c+n'!$Q26="N",'5a+c+n'!K26,0))</f>
        <v>0</v>
      </c>
      <c r="L26" s="109">
        <f>IF($C$4="Neattiecināmās izmaksas",IF('5a+c+n'!$Q26="N",'5a+c+n'!L26,0))</f>
        <v>0</v>
      </c>
      <c r="M26" s="28">
        <f>IF($C$4="Neattiecināmās izmaksas",IF('5a+c+n'!$Q26="N",'5a+c+n'!M26,0))</f>
        <v>0</v>
      </c>
      <c r="N26" s="28">
        <f>IF($C$4="Neattiecināmās izmaksas",IF('5a+c+n'!$Q26="N",'5a+c+n'!N26,0))</f>
        <v>0</v>
      </c>
      <c r="O26" s="28">
        <f>IF($C$4="Neattiecināmās izmaksas",IF('5a+c+n'!$Q26="N",'5a+c+n'!O26,0))</f>
        <v>0</v>
      </c>
      <c r="P26" s="59">
        <f>IF($C$4="Neattiecināmās izmaksas",IF('5a+c+n'!$Q26="N",'5a+c+n'!P26,0))</f>
        <v>0</v>
      </c>
    </row>
    <row r="27" spans="1:16">
      <c r="A27" s="64">
        <f>IF(P27=0,0,IF(COUNTBLANK(P27)=1,0,COUNTA($P$14:P27)))</f>
        <v>0</v>
      </c>
      <c r="B27" s="28">
        <f>IF($C$4="Neattiecināmās izmaksas",IF('5a+c+n'!$Q27="N",'5a+c+n'!B27,0))</f>
        <v>0</v>
      </c>
      <c r="C27" s="28">
        <f>IF($C$4="Neattiecināmās izmaksas",IF('5a+c+n'!$Q27="N",'5a+c+n'!C27,0))</f>
        <v>0</v>
      </c>
      <c r="D27" s="28">
        <f>IF($C$4="Neattiecināmās izmaksas",IF('5a+c+n'!$Q27="N",'5a+c+n'!D27,0))</f>
        <v>0</v>
      </c>
      <c r="E27" s="59"/>
      <c r="F27" s="81"/>
      <c r="G27" s="28"/>
      <c r="H27" s="28">
        <f>IF($C$4="Neattiecināmās izmaksas",IF('5a+c+n'!$Q27="N",'5a+c+n'!H27,0))</f>
        <v>0</v>
      </c>
      <c r="I27" s="28"/>
      <c r="J27" s="28"/>
      <c r="K27" s="59">
        <f>IF($C$4="Neattiecināmās izmaksas",IF('5a+c+n'!$Q27="N",'5a+c+n'!K27,0))</f>
        <v>0</v>
      </c>
      <c r="L27" s="109">
        <f>IF($C$4="Neattiecināmās izmaksas",IF('5a+c+n'!$Q27="N",'5a+c+n'!L27,0))</f>
        <v>0</v>
      </c>
      <c r="M27" s="28">
        <f>IF($C$4="Neattiecināmās izmaksas",IF('5a+c+n'!$Q27="N",'5a+c+n'!M27,0))</f>
        <v>0</v>
      </c>
      <c r="N27" s="28">
        <f>IF($C$4="Neattiecināmās izmaksas",IF('5a+c+n'!$Q27="N",'5a+c+n'!N27,0))</f>
        <v>0</v>
      </c>
      <c r="O27" s="28">
        <f>IF($C$4="Neattiecināmās izmaksas",IF('5a+c+n'!$Q27="N",'5a+c+n'!O27,0))</f>
        <v>0</v>
      </c>
      <c r="P27" s="59">
        <f>IF($C$4="Neattiecināmās izmaksas",IF('5a+c+n'!$Q27="N",'5a+c+n'!P27,0))</f>
        <v>0</v>
      </c>
    </row>
    <row r="28" spans="1:16">
      <c r="A28" s="64">
        <f>IF(P28=0,0,IF(COUNTBLANK(P28)=1,0,COUNTA($P$14:P28)))</f>
        <v>0</v>
      </c>
      <c r="B28" s="28">
        <f>IF($C$4="Neattiecināmās izmaksas",IF('5a+c+n'!$Q28="N",'5a+c+n'!B28,0))</f>
        <v>0</v>
      </c>
      <c r="C28" s="28">
        <f>IF($C$4="Neattiecināmās izmaksas",IF('5a+c+n'!$Q28="N",'5a+c+n'!C28,0))</f>
        <v>0</v>
      </c>
      <c r="D28" s="28">
        <f>IF($C$4="Neattiecināmās izmaksas",IF('5a+c+n'!$Q28="N",'5a+c+n'!D28,0))</f>
        <v>0</v>
      </c>
      <c r="E28" s="59"/>
      <c r="F28" s="81"/>
      <c r="G28" s="28"/>
      <c r="H28" s="28">
        <f>IF($C$4="Neattiecināmās izmaksas",IF('5a+c+n'!$Q28="N",'5a+c+n'!H28,0))</f>
        <v>0</v>
      </c>
      <c r="I28" s="28"/>
      <c r="J28" s="28"/>
      <c r="K28" s="59">
        <f>IF($C$4="Neattiecināmās izmaksas",IF('5a+c+n'!$Q28="N",'5a+c+n'!K28,0))</f>
        <v>0</v>
      </c>
      <c r="L28" s="109">
        <f>IF($C$4="Neattiecināmās izmaksas",IF('5a+c+n'!$Q28="N",'5a+c+n'!L28,0))</f>
        <v>0</v>
      </c>
      <c r="M28" s="28">
        <f>IF($C$4="Neattiecināmās izmaksas",IF('5a+c+n'!$Q28="N",'5a+c+n'!M28,0))</f>
        <v>0</v>
      </c>
      <c r="N28" s="28">
        <f>IF($C$4="Neattiecināmās izmaksas",IF('5a+c+n'!$Q28="N",'5a+c+n'!N28,0))</f>
        <v>0</v>
      </c>
      <c r="O28" s="28">
        <f>IF($C$4="Neattiecināmās izmaksas",IF('5a+c+n'!$Q28="N",'5a+c+n'!O28,0))</f>
        <v>0</v>
      </c>
      <c r="P28" s="59">
        <f>IF($C$4="Neattiecināmās izmaksas",IF('5a+c+n'!$Q28="N",'5a+c+n'!P28,0))</f>
        <v>0</v>
      </c>
    </row>
    <row r="29" spans="1:16" ht="12" thickBot="1">
      <c r="A29" s="64">
        <f>IF(P29=0,0,IF(COUNTBLANK(P29)=1,0,COUNTA($P$14:P29)))</f>
        <v>0</v>
      </c>
      <c r="B29" s="28">
        <f>IF($C$4="Neattiecināmās izmaksas",IF('5a+c+n'!$Q29="N",'5a+c+n'!B29,0))</f>
        <v>0</v>
      </c>
      <c r="C29" s="28">
        <f>IF($C$4="Neattiecināmās izmaksas",IF('5a+c+n'!$Q29="N",'5a+c+n'!C29,0))</f>
        <v>0</v>
      </c>
      <c r="D29" s="28">
        <f>IF($C$4="Neattiecināmās izmaksas",IF('5a+c+n'!$Q29="N",'5a+c+n'!D29,0))</f>
        <v>0</v>
      </c>
      <c r="E29" s="59"/>
      <c r="F29" s="81"/>
      <c r="G29" s="28"/>
      <c r="H29" s="28">
        <f>IF($C$4="Neattiecināmās izmaksas",IF('5a+c+n'!$Q29="N",'5a+c+n'!H29,0))</f>
        <v>0</v>
      </c>
      <c r="I29" s="28"/>
      <c r="J29" s="28"/>
      <c r="K29" s="59">
        <f>IF($C$4="Neattiecināmās izmaksas",IF('5a+c+n'!$Q29="N",'5a+c+n'!K29,0))</f>
        <v>0</v>
      </c>
      <c r="L29" s="109">
        <f>IF($C$4="Neattiecināmās izmaksas",IF('5a+c+n'!$Q29="N",'5a+c+n'!L29,0))</f>
        <v>0</v>
      </c>
      <c r="M29" s="28">
        <f>IF($C$4="Neattiecināmās izmaksas",IF('5a+c+n'!$Q29="N",'5a+c+n'!M29,0))</f>
        <v>0</v>
      </c>
      <c r="N29" s="28">
        <f>IF($C$4="Neattiecināmās izmaksas",IF('5a+c+n'!$Q29="N",'5a+c+n'!N29,0))</f>
        <v>0</v>
      </c>
      <c r="O29" s="28">
        <f>IF($C$4="Neattiecināmās izmaksas",IF('5a+c+n'!$Q29="N",'5a+c+n'!O29,0))</f>
        <v>0</v>
      </c>
      <c r="P29" s="59">
        <f>IF($C$4="Neattiecināmās izmaksas",IF('5a+c+n'!$Q29="N",'5a+c+n'!P29,0))</f>
        <v>0</v>
      </c>
    </row>
    <row r="30" spans="1:16" ht="12" customHeight="1" thickBot="1">
      <c r="A30" s="293" t="s">
        <v>63</v>
      </c>
      <c r="B30" s="294"/>
      <c r="C30" s="294"/>
      <c r="D30" s="294"/>
      <c r="E30" s="294"/>
      <c r="F30" s="294"/>
      <c r="G30" s="294"/>
      <c r="H30" s="294"/>
      <c r="I30" s="294"/>
      <c r="J30" s="294"/>
      <c r="K30" s="295"/>
      <c r="L30" s="110">
        <f>SUM(L14:L29)</f>
        <v>0</v>
      </c>
      <c r="M30" s="111">
        <f>SUM(M14:M29)</f>
        <v>0</v>
      </c>
      <c r="N30" s="111">
        <f>SUM(N14:N29)</f>
        <v>0</v>
      </c>
      <c r="O30" s="111">
        <f>SUM(O14:O29)</f>
        <v>0</v>
      </c>
      <c r="P30" s="112">
        <f>SUM(P14:P29)</f>
        <v>0</v>
      </c>
    </row>
    <row r="31" spans="1:16">
      <c r="A31" s="20"/>
      <c r="B31" s="20"/>
      <c r="C31" s="20"/>
      <c r="D31" s="20"/>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14</v>
      </c>
      <c r="B33" s="20"/>
      <c r="C33" s="296">
        <f>'Kops n'!C35:H35</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240" t="str">
        <f>'Kops n'!A38:D38</f>
        <v>Tāme sastādīta 2023. gada __. _____</v>
      </c>
      <c r="B36" s="241"/>
      <c r="C36" s="241"/>
      <c r="D36" s="241"/>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row r="38" spans="1:16">
      <c r="A38" s="1" t="s">
        <v>41</v>
      </c>
      <c r="B38" s="20"/>
      <c r="C38" s="296">
        <f>'Kops n'!C40:H40</f>
        <v>0</v>
      </c>
      <c r="D38" s="296"/>
      <c r="E38" s="296"/>
      <c r="F38" s="296"/>
      <c r="G38" s="296"/>
      <c r="H38" s="296"/>
      <c r="I38" s="20"/>
      <c r="J38" s="20"/>
      <c r="K38" s="20"/>
      <c r="L38" s="20"/>
      <c r="M38" s="20"/>
      <c r="N38" s="20"/>
      <c r="O38" s="20"/>
      <c r="P38" s="20"/>
    </row>
    <row r="39" spans="1:16">
      <c r="A39" s="20"/>
      <c r="B39" s="20"/>
      <c r="C39" s="222" t="s">
        <v>15</v>
      </c>
      <c r="D39" s="222"/>
      <c r="E39" s="222"/>
      <c r="F39" s="222"/>
      <c r="G39" s="222"/>
      <c r="H39" s="222"/>
      <c r="I39" s="20"/>
      <c r="J39" s="20"/>
      <c r="K39" s="20"/>
      <c r="L39" s="20"/>
      <c r="M39" s="20"/>
      <c r="N39" s="20"/>
      <c r="O39" s="20"/>
      <c r="P39" s="20"/>
    </row>
    <row r="40" spans="1:16">
      <c r="A40" s="20"/>
      <c r="B40" s="20"/>
      <c r="C40" s="20"/>
      <c r="D40" s="20"/>
      <c r="E40" s="20"/>
      <c r="F40" s="20"/>
      <c r="G40" s="20"/>
      <c r="H40" s="20"/>
      <c r="I40" s="20"/>
      <c r="J40" s="20"/>
      <c r="K40" s="20"/>
      <c r="L40" s="20"/>
      <c r="M40" s="20"/>
      <c r="N40" s="20"/>
      <c r="O40" s="20"/>
      <c r="P40" s="20"/>
    </row>
    <row r="41" spans="1:16">
      <c r="A41" s="103" t="s">
        <v>16</v>
      </c>
      <c r="B41" s="52"/>
      <c r="C41" s="115">
        <f>'Kops n'!C43</f>
        <v>0</v>
      </c>
      <c r="D41" s="52"/>
      <c r="E41" s="20"/>
      <c r="F41" s="20"/>
      <c r="G41" s="20"/>
      <c r="H41" s="20"/>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sheetData>
  <mergeCells count="23">
    <mergeCell ref="C2:I2"/>
    <mergeCell ref="C3:I3"/>
    <mergeCell ref="C4:I4"/>
    <mergeCell ref="D5:L5"/>
    <mergeCell ref="D6:L6"/>
    <mergeCell ref="D8:L8"/>
    <mergeCell ref="A9:F9"/>
    <mergeCell ref="J9:M9"/>
    <mergeCell ref="N9:O9"/>
    <mergeCell ref="D7:L7"/>
    <mergeCell ref="C39:H39"/>
    <mergeCell ref="L12:P12"/>
    <mergeCell ref="A30:K30"/>
    <mergeCell ref="C33:H33"/>
    <mergeCell ref="C34:H34"/>
    <mergeCell ref="A36:D36"/>
    <mergeCell ref="C38:H38"/>
    <mergeCell ref="A12:A13"/>
    <mergeCell ref="B12:B13"/>
    <mergeCell ref="C12:C13"/>
    <mergeCell ref="D12:D13"/>
    <mergeCell ref="E12:E13"/>
    <mergeCell ref="F12:K12"/>
  </mergeCells>
  <conditionalFormatting sqref="A30:K30">
    <cfRule type="containsText" dxfId="175" priority="3" operator="containsText" text="Tiešās izmaksas kopā, t. sk. darba devēja sociālais nodoklis __.__% ">
      <formula>NOT(ISERROR(SEARCH("Tiešās izmaksas kopā, t. sk. darba devēja sociālais nodoklis __.__% ",A30)))</formula>
    </cfRule>
  </conditionalFormatting>
  <conditionalFormatting sqref="A14:P29">
    <cfRule type="cellIs" dxfId="174" priority="1" operator="equal">
      <formula>0</formula>
    </cfRule>
  </conditionalFormatting>
  <conditionalFormatting sqref="C2:I2 D5:L8 N9:O9 L30:P30 C33:H33 C38:H38 C41">
    <cfRule type="cellIs" dxfId="173" priority="2" operator="equal">
      <formula>0</formula>
    </cfRule>
  </conditionalFormatting>
  <pageMargins left="0.7" right="0.7" top="0.75" bottom="0.75" header="0.3" footer="0.3"/>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22">
    <tabColor rgb="FF00B0F0"/>
  </sheetPr>
  <dimension ref="A1:Q36"/>
  <sheetViews>
    <sheetView topLeftCell="C1" zoomScale="85" zoomScaleNormal="85" workbookViewId="0">
      <selection activeCell="W23" sqref="W2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6</v>
      </c>
      <c r="E1" s="26"/>
      <c r="F1" s="26"/>
      <c r="G1" s="26"/>
      <c r="H1" s="26"/>
      <c r="I1" s="26"/>
      <c r="J1" s="26"/>
      <c r="N1" s="30"/>
      <c r="O1" s="31"/>
      <c r="P1" s="32"/>
    </row>
    <row r="2" spans="1:17">
      <c r="A2" s="33"/>
      <c r="B2" s="33"/>
      <c r="C2" s="308" t="s">
        <v>225</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P24</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339</v>
      </c>
      <c r="D14" s="27"/>
      <c r="E14" s="176"/>
      <c r="F14" s="89"/>
      <c r="G14" s="90"/>
      <c r="H14" s="90">
        <f t="shared" ref="H14:H23" si="0">F14*G14</f>
        <v>0</v>
      </c>
      <c r="I14" s="90"/>
      <c r="J14" s="90"/>
      <c r="K14" s="91">
        <f t="shared" ref="K14:K23" si="1">SUM(H14:J14)</f>
        <v>0</v>
      </c>
      <c r="L14" s="172">
        <f t="shared" ref="L14:L23" si="2">E14*F14</f>
        <v>0</v>
      </c>
      <c r="M14" s="90">
        <f t="shared" ref="M14:M23" si="3">H14*E14</f>
        <v>0</v>
      </c>
      <c r="N14" s="90">
        <f t="shared" ref="N14:N23" si="4">I14*E14</f>
        <v>0</v>
      </c>
      <c r="O14" s="90">
        <f t="shared" ref="O14:O23" si="5">J14*E14</f>
        <v>0</v>
      </c>
      <c r="P14" s="91">
        <f t="shared" ref="P14:P23" si="6">SUM(M14:O14)</f>
        <v>0</v>
      </c>
      <c r="Q14" s="70"/>
    </row>
    <row r="15" spans="1:17" ht="22.5">
      <c r="A15" s="64">
        <v>1</v>
      </c>
      <c r="B15" s="28" t="s">
        <v>149</v>
      </c>
      <c r="C15" s="136" t="s">
        <v>340</v>
      </c>
      <c r="D15" s="132" t="s">
        <v>76</v>
      </c>
      <c r="E15" s="199">
        <v>26</v>
      </c>
      <c r="F15" s="139"/>
      <c r="G15" s="49"/>
      <c r="H15" s="49">
        <f t="shared" si="0"/>
        <v>0</v>
      </c>
      <c r="I15" s="135"/>
      <c r="J15" s="135"/>
      <c r="K15" s="50">
        <f t="shared" si="1"/>
        <v>0</v>
      </c>
      <c r="L15" s="159">
        <f t="shared" si="2"/>
        <v>0</v>
      </c>
      <c r="M15" s="49">
        <f t="shared" si="3"/>
        <v>0</v>
      </c>
      <c r="N15" s="49">
        <f t="shared" si="4"/>
        <v>0</v>
      </c>
      <c r="O15" s="49">
        <f t="shared" si="5"/>
        <v>0</v>
      </c>
      <c r="P15" s="50">
        <f t="shared" si="6"/>
        <v>0</v>
      </c>
      <c r="Q15" s="174" t="s">
        <v>48</v>
      </c>
    </row>
    <row r="16" spans="1:17" ht="22.5">
      <c r="A16" s="64">
        <v>2</v>
      </c>
      <c r="B16" s="28" t="s">
        <v>149</v>
      </c>
      <c r="C16" s="136" t="s">
        <v>341</v>
      </c>
      <c r="D16" s="132" t="s">
        <v>76</v>
      </c>
      <c r="E16" s="199">
        <v>74.16</v>
      </c>
      <c r="F16" s="139"/>
      <c r="G16" s="49"/>
      <c r="H16" s="49">
        <f t="shared" si="0"/>
        <v>0</v>
      </c>
      <c r="I16" s="135"/>
      <c r="J16" s="135"/>
      <c r="K16" s="50">
        <f t="shared" si="1"/>
        <v>0</v>
      </c>
      <c r="L16" s="159">
        <f t="shared" si="2"/>
        <v>0</v>
      </c>
      <c r="M16" s="49">
        <f t="shared" si="3"/>
        <v>0</v>
      </c>
      <c r="N16" s="49">
        <f t="shared" si="4"/>
        <v>0</v>
      </c>
      <c r="O16" s="49">
        <f t="shared" si="5"/>
        <v>0</v>
      </c>
      <c r="P16" s="50">
        <f t="shared" si="6"/>
        <v>0</v>
      </c>
      <c r="Q16" s="174" t="s">
        <v>48</v>
      </c>
    </row>
    <row r="17" spans="1:17" ht="22.5">
      <c r="A17" s="64">
        <v>3</v>
      </c>
      <c r="B17" s="28" t="s">
        <v>149</v>
      </c>
      <c r="C17" s="136" t="s">
        <v>342</v>
      </c>
      <c r="D17" s="132" t="s">
        <v>76</v>
      </c>
      <c r="E17" s="199">
        <v>25</v>
      </c>
      <c r="F17" s="139"/>
      <c r="G17" s="49"/>
      <c r="H17" s="49">
        <f t="shared" si="0"/>
        <v>0</v>
      </c>
      <c r="I17" s="135"/>
      <c r="J17" s="135"/>
      <c r="K17" s="50">
        <f t="shared" si="1"/>
        <v>0</v>
      </c>
      <c r="L17" s="159">
        <f t="shared" si="2"/>
        <v>0</v>
      </c>
      <c r="M17" s="49">
        <f t="shared" si="3"/>
        <v>0</v>
      </c>
      <c r="N17" s="49">
        <f t="shared" si="4"/>
        <v>0</v>
      </c>
      <c r="O17" s="49">
        <f t="shared" si="5"/>
        <v>0</v>
      </c>
      <c r="P17" s="50">
        <f t="shared" si="6"/>
        <v>0</v>
      </c>
      <c r="Q17" s="174" t="s">
        <v>48</v>
      </c>
    </row>
    <row r="18" spans="1:17" ht="22.5">
      <c r="A18" s="64">
        <v>4</v>
      </c>
      <c r="B18" s="28" t="s">
        <v>149</v>
      </c>
      <c r="C18" s="136" t="s">
        <v>343</v>
      </c>
      <c r="D18" s="132" t="s">
        <v>76</v>
      </c>
      <c r="E18" s="199">
        <v>25</v>
      </c>
      <c r="F18" s="139"/>
      <c r="G18" s="49"/>
      <c r="H18" s="49">
        <f t="shared" si="0"/>
        <v>0</v>
      </c>
      <c r="I18" s="135"/>
      <c r="J18" s="135"/>
      <c r="K18" s="50">
        <f t="shared" si="1"/>
        <v>0</v>
      </c>
      <c r="L18" s="159">
        <f t="shared" si="2"/>
        <v>0</v>
      </c>
      <c r="M18" s="49">
        <f t="shared" si="3"/>
        <v>0</v>
      </c>
      <c r="N18" s="49">
        <f t="shared" si="4"/>
        <v>0</v>
      </c>
      <c r="O18" s="49">
        <f t="shared" si="5"/>
        <v>0</v>
      </c>
      <c r="P18" s="50">
        <f t="shared" si="6"/>
        <v>0</v>
      </c>
      <c r="Q18" s="174" t="s">
        <v>48</v>
      </c>
    </row>
    <row r="19" spans="1:17" ht="33.75">
      <c r="A19" s="64">
        <v>5</v>
      </c>
      <c r="B19" s="28" t="s">
        <v>149</v>
      </c>
      <c r="C19" s="136" t="s">
        <v>344</v>
      </c>
      <c r="D19" s="132" t="s">
        <v>79</v>
      </c>
      <c r="E19" s="199">
        <v>25</v>
      </c>
      <c r="F19" s="139"/>
      <c r="G19" s="49"/>
      <c r="H19" s="49">
        <f t="shared" si="0"/>
        <v>0</v>
      </c>
      <c r="I19" s="135"/>
      <c r="J19" s="135"/>
      <c r="K19" s="50">
        <f t="shared" si="1"/>
        <v>0</v>
      </c>
      <c r="L19" s="159">
        <f t="shared" si="2"/>
        <v>0</v>
      </c>
      <c r="M19" s="49">
        <f t="shared" si="3"/>
        <v>0</v>
      </c>
      <c r="N19" s="49">
        <f t="shared" si="4"/>
        <v>0</v>
      </c>
      <c r="O19" s="49">
        <f t="shared" si="5"/>
        <v>0</v>
      </c>
      <c r="P19" s="50">
        <f t="shared" si="6"/>
        <v>0</v>
      </c>
      <c r="Q19" s="174" t="s">
        <v>48</v>
      </c>
    </row>
    <row r="20" spans="1:17" ht="22.5">
      <c r="A20" s="64">
        <v>6</v>
      </c>
      <c r="B20" s="28" t="s">
        <v>149</v>
      </c>
      <c r="C20" s="145" t="s">
        <v>345</v>
      </c>
      <c r="D20" s="28"/>
      <c r="E20" s="156"/>
      <c r="F20" s="51"/>
      <c r="G20" s="49"/>
      <c r="H20" s="49">
        <f t="shared" si="0"/>
        <v>0</v>
      </c>
      <c r="I20" s="49"/>
      <c r="J20" s="49"/>
      <c r="K20" s="50">
        <f t="shared" si="1"/>
        <v>0</v>
      </c>
      <c r="L20" s="159">
        <f t="shared" si="2"/>
        <v>0</v>
      </c>
      <c r="M20" s="49">
        <f t="shared" si="3"/>
        <v>0</v>
      </c>
      <c r="N20" s="49">
        <f t="shared" si="4"/>
        <v>0</v>
      </c>
      <c r="O20" s="49">
        <f t="shared" si="5"/>
        <v>0</v>
      </c>
      <c r="P20" s="50">
        <f t="shared" si="6"/>
        <v>0</v>
      </c>
      <c r="Q20" s="174"/>
    </row>
    <row r="21" spans="1:17" ht="22.5">
      <c r="A21" s="64">
        <v>7</v>
      </c>
      <c r="B21" s="28" t="s">
        <v>149</v>
      </c>
      <c r="C21" s="48" t="s">
        <v>346</v>
      </c>
      <c r="D21" s="141" t="s">
        <v>77</v>
      </c>
      <c r="E21" s="156">
        <v>1</v>
      </c>
      <c r="F21" s="81"/>
      <c r="G21" s="28"/>
      <c r="H21" s="49">
        <f t="shared" si="0"/>
        <v>0</v>
      </c>
      <c r="I21" s="28"/>
      <c r="J21" s="28"/>
      <c r="K21" s="50">
        <f t="shared" si="1"/>
        <v>0</v>
      </c>
      <c r="L21" s="159">
        <f t="shared" si="2"/>
        <v>0</v>
      </c>
      <c r="M21" s="49">
        <f t="shared" si="3"/>
        <v>0</v>
      </c>
      <c r="N21" s="49">
        <f t="shared" si="4"/>
        <v>0</v>
      </c>
      <c r="O21" s="49">
        <f t="shared" si="5"/>
        <v>0</v>
      </c>
      <c r="P21" s="50">
        <f t="shared" si="6"/>
        <v>0</v>
      </c>
      <c r="Q21" s="174" t="s">
        <v>47</v>
      </c>
    </row>
    <row r="22" spans="1:17">
      <c r="A22" s="64">
        <v>8</v>
      </c>
      <c r="B22" s="28"/>
      <c r="C22" s="145" t="s">
        <v>112</v>
      </c>
      <c r="D22" s="141"/>
      <c r="E22" s="156"/>
      <c r="F22" s="81"/>
      <c r="G22" s="28"/>
      <c r="H22" s="49"/>
      <c r="I22" s="28"/>
      <c r="J22" s="28"/>
      <c r="K22" s="50"/>
      <c r="L22" s="159"/>
      <c r="M22" s="49"/>
      <c r="N22" s="49"/>
      <c r="O22" s="49"/>
      <c r="P22" s="50"/>
      <c r="Q22" s="174"/>
    </row>
    <row r="23" spans="1:17" ht="22.5">
      <c r="A23" s="64">
        <v>9</v>
      </c>
      <c r="B23" s="28" t="s">
        <v>149</v>
      </c>
      <c r="C23" s="136" t="s">
        <v>347</v>
      </c>
      <c r="D23" s="132" t="s">
        <v>77</v>
      </c>
      <c r="E23" s="156">
        <v>17</v>
      </c>
      <c r="F23" s="81"/>
      <c r="G23" s="49"/>
      <c r="H23" s="49">
        <f t="shared" si="0"/>
        <v>0</v>
      </c>
      <c r="I23" s="28"/>
      <c r="J23" s="28"/>
      <c r="K23" s="50">
        <f t="shared" si="1"/>
        <v>0</v>
      </c>
      <c r="L23" s="159">
        <f t="shared" si="2"/>
        <v>0</v>
      </c>
      <c r="M23" s="49">
        <f t="shared" si="3"/>
        <v>0</v>
      </c>
      <c r="N23" s="49">
        <f t="shared" si="4"/>
        <v>0</v>
      </c>
      <c r="O23" s="49">
        <f t="shared" si="5"/>
        <v>0</v>
      </c>
      <c r="P23" s="50">
        <f t="shared" si="6"/>
        <v>0</v>
      </c>
      <c r="Q23" s="174" t="s">
        <v>47</v>
      </c>
    </row>
    <row r="24" spans="1:17" ht="12" customHeight="1" thickBot="1">
      <c r="A24" s="293" t="s">
        <v>63</v>
      </c>
      <c r="B24" s="294"/>
      <c r="C24" s="294"/>
      <c r="D24" s="294"/>
      <c r="E24" s="294"/>
      <c r="F24" s="294"/>
      <c r="G24" s="294"/>
      <c r="H24" s="294"/>
      <c r="I24" s="294"/>
      <c r="J24" s="294"/>
      <c r="K24" s="295"/>
      <c r="L24" s="74">
        <f>SUM(L14:L23)</f>
        <v>0</v>
      </c>
      <c r="M24" s="75">
        <f>SUM(M14:M23)</f>
        <v>0</v>
      </c>
      <c r="N24" s="75">
        <f>SUM(N14:N23)</f>
        <v>0</v>
      </c>
      <c r="O24" s="75">
        <f>SUM(O14:O23)</f>
        <v>0</v>
      </c>
      <c r="P24" s="76">
        <f>SUM(P14:P23)</f>
        <v>0</v>
      </c>
    </row>
    <row r="25" spans="1:17">
      <c r="A25" s="20"/>
      <c r="B25" s="20"/>
      <c r="C25" s="20"/>
      <c r="D25" s="20"/>
      <c r="E25" s="20"/>
      <c r="F25" s="20"/>
      <c r="G25" s="20"/>
      <c r="H25" s="20"/>
      <c r="I25" s="20"/>
      <c r="J25" s="20"/>
      <c r="K25" s="20"/>
      <c r="L25" s="20"/>
      <c r="M25" s="20"/>
      <c r="N25" s="20"/>
      <c r="O25" s="20"/>
      <c r="P25" s="20"/>
    </row>
    <row r="26" spans="1:17">
      <c r="A26" s="20"/>
      <c r="B26" s="20"/>
      <c r="C26" s="20"/>
      <c r="D26" s="20"/>
      <c r="E26" s="20"/>
      <c r="F26" s="20"/>
      <c r="G26" s="20"/>
      <c r="H26" s="20"/>
      <c r="I26" s="20"/>
      <c r="J26" s="20"/>
      <c r="K26" s="20"/>
      <c r="L26" s="20"/>
      <c r="M26" s="20"/>
      <c r="N26" s="20"/>
      <c r="O26" s="20"/>
      <c r="P26" s="20"/>
    </row>
    <row r="27" spans="1:17">
      <c r="A27" s="1" t="s">
        <v>14</v>
      </c>
      <c r="B27" s="20"/>
      <c r="C27" s="296">
        <f>'Kops n'!C35:H35</f>
        <v>0</v>
      </c>
      <c r="D27" s="296"/>
      <c r="E27" s="296"/>
      <c r="F27" s="296"/>
      <c r="G27" s="296"/>
      <c r="H27" s="296"/>
      <c r="I27" s="20"/>
      <c r="J27" s="20"/>
      <c r="K27" s="20"/>
      <c r="L27" s="20"/>
      <c r="M27" s="20"/>
      <c r="N27" s="20"/>
      <c r="O27" s="20"/>
      <c r="P27" s="20"/>
    </row>
    <row r="28" spans="1:17">
      <c r="A28" s="20"/>
      <c r="B28" s="20"/>
      <c r="C28" s="222" t="s">
        <v>15</v>
      </c>
      <c r="D28" s="222"/>
      <c r="E28" s="222"/>
      <c r="F28" s="222"/>
      <c r="G28" s="222"/>
      <c r="H28" s="222"/>
      <c r="I28" s="20"/>
      <c r="J28" s="20"/>
      <c r="K28" s="20"/>
      <c r="L28" s="20"/>
      <c r="M28" s="20"/>
      <c r="N28" s="20"/>
      <c r="O28" s="20"/>
      <c r="P28" s="20"/>
    </row>
    <row r="29" spans="1:17">
      <c r="A29" s="20"/>
      <c r="B29" s="20"/>
      <c r="C29" s="20"/>
      <c r="D29" s="20"/>
      <c r="E29" s="20"/>
      <c r="F29" s="20"/>
      <c r="G29" s="20"/>
      <c r="H29" s="20"/>
      <c r="I29" s="20"/>
      <c r="J29" s="20"/>
      <c r="K29" s="20"/>
      <c r="L29" s="20"/>
      <c r="M29" s="20"/>
      <c r="N29" s="20"/>
      <c r="O29" s="20"/>
      <c r="P29" s="20"/>
    </row>
    <row r="30" spans="1:17">
      <c r="A30" s="240" t="str">
        <f>'Kops n'!A38:D38</f>
        <v>Tāme sastādīta 2023. gada __. _____</v>
      </c>
      <c r="B30" s="241"/>
      <c r="C30" s="241"/>
      <c r="D30" s="241"/>
      <c r="E30" s="20"/>
      <c r="F30" s="20"/>
      <c r="G30" s="20"/>
      <c r="H30" s="20"/>
      <c r="I30" s="20"/>
      <c r="J30" s="20"/>
      <c r="K30" s="20"/>
      <c r="L30" s="20"/>
      <c r="M30" s="20"/>
      <c r="N30" s="20"/>
      <c r="O30" s="20"/>
      <c r="P30" s="20"/>
    </row>
    <row r="31" spans="1:17">
      <c r="A31" s="20"/>
      <c r="B31" s="20"/>
      <c r="C31" s="20"/>
      <c r="D31" s="20"/>
      <c r="E31" s="20"/>
      <c r="F31" s="20"/>
      <c r="G31" s="20"/>
      <c r="H31" s="20"/>
      <c r="I31" s="20"/>
      <c r="J31" s="20"/>
      <c r="K31" s="20"/>
      <c r="L31" s="20"/>
      <c r="M31" s="20"/>
      <c r="N31" s="20"/>
      <c r="O31" s="20"/>
      <c r="P31" s="20"/>
    </row>
    <row r="32" spans="1:17">
      <c r="A32" s="1" t="s">
        <v>41</v>
      </c>
      <c r="B32" s="20"/>
      <c r="C32" s="296">
        <f>'Kops n'!C40:H40</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03" t="s">
        <v>16</v>
      </c>
      <c r="B35" s="52"/>
      <c r="C35" s="115">
        <f>'Kops n'!C43</f>
        <v>0</v>
      </c>
      <c r="D35" s="52"/>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33:H33"/>
    <mergeCell ref="C4:I4"/>
    <mergeCell ref="F12:K12"/>
    <mergeCell ref="A9:F9"/>
    <mergeCell ref="J9:M9"/>
    <mergeCell ref="D8:L8"/>
    <mergeCell ref="A24:K24"/>
    <mergeCell ref="C27:H27"/>
    <mergeCell ref="C28:H28"/>
    <mergeCell ref="A30:D30"/>
    <mergeCell ref="C32:H32"/>
  </mergeCells>
  <conditionalFormatting sqref="A14:B23 Q14:Q23">
    <cfRule type="cellIs" dxfId="172" priority="105" operator="equal">
      <formula>0</formula>
    </cfRule>
  </conditionalFormatting>
  <conditionalFormatting sqref="A9:F9">
    <cfRule type="containsText" dxfId="171" priority="102" operator="containsText" text="Tāme sastādīta  20__. gada tirgus cenās, pamatojoties uz ___ daļas rasējumiem">
      <formula>NOT(ISERROR(SEARCH("Tāme sastādīta  20__. gada tirgus cenās, pamatojoties uz ___ daļas rasējumiem",A9)))</formula>
    </cfRule>
  </conditionalFormatting>
  <conditionalFormatting sqref="A24:K24">
    <cfRule type="containsText" dxfId="170" priority="86" operator="containsText" text="Tiešās izmaksas kopā, t. sk. darba devēja sociālais nodoklis __.__% ">
      <formula>NOT(ISERROR(SEARCH("Tiešās izmaksas kopā, t. sk. darba devēja sociālais nodoklis __.__% ",A24)))</formula>
    </cfRule>
  </conditionalFormatting>
  <conditionalFormatting sqref="C14:G14 C20:G20">
    <cfRule type="cellIs" dxfId="169" priority="92" operator="equal">
      <formula>0</formula>
    </cfRule>
  </conditionalFormatting>
  <conditionalFormatting sqref="C21:H22">
    <cfRule type="cellIs" dxfId="168" priority="7" operator="equal">
      <formula>0</formula>
    </cfRule>
  </conditionalFormatting>
  <conditionalFormatting sqref="C27:H27">
    <cfRule type="cellIs" dxfId="167" priority="95" operator="equal">
      <formula>0</formula>
    </cfRule>
  </conditionalFormatting>
  <conditionalFormatting sqref="C32:H32">
    <cfRule type="cellIs" dxfId="166" priority="96" operator="equal">
      <formula>0</formula>
    </cfRule>
  </conditionalFormatting>
  <conditionalFormatting sqref="C2:I2">
    <cfRule type="cellIs" dxfId="165" priority="101" operator="equal">
      <formula>0</formula>
    </cfRule>
  </conditionalFormatting>
  <conditionalFormatting sqref="C4:I4">
    <cfRule type="cellIs" dxfId="164" priority="93" operator="equal">
      <formula>0</formula>
    </cfRule>
  </conditionalFormatting>
  <conditionalFormatting sqref="D1">
    <cfRule type="cellIs" dxfId="163" priority="88" operator="equal">
      <formula>0</formula>
    </cfRule>
  </conditionalFormatting>
  <conditionalFormatting sqref="D5:L8">
    <cfRule type="cellIs" dxfId="162" priority="89" operator="equal">
      <formula>0</formula>
    </cfRule>
  </conditionalFormatting>
  <conditionalFormatting sqref="E23:H23">
    <cfRule type="cellIs" dxfId="161" priority="3" operator="equal">
      <formula>0</formula>
    </cfRule>
  </conditionalFormatting>
  <conditionalFormatting sqref="F15:G19">
    <cfRule type="cellIs" dxfId="160" priority="15" operator="equal">
      <formula>0</formula>
    </cfRule>
  </conditionalFormatting>
  <conditionalFormatting sqref="I14:J23">
    <cfRule type="cellIs" dxfId="159" priority="1" operator="equal">
      <formula>0</formula>
    </cfRule>
  </conditionalFormatting>
  <conditionalFormatting sqref="L24:P24">
    <cfRule type="cellIs" dxfId="158" priority="94" operator="equal">
      <formula>0</formula>
    </cfRule>
  </conditionalFormatting>
  <conditionalFormatting sqref="N9:O9 H14:H20 K14:P23">
    <cfRule type="cellIs" dxfId="157" priority="104" operator="equal">
      <formula>0</formula>
    </cfRule>
  </conditionalFormatting>
  <dataValidations count="1">
    <dataValidation type="list" allowBlank="1" showInputMessage="1" showErrorMessage="1" sqref="Q14:Q23" xr:uid="{00000000-0002-0000-1C00-000000000000}">
      <formula1>$Q$9:$Q$12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98" operator="containsText" id="{B8C534A8-1389-4FB7-AB9D-1716933C5704}">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97" operator="containsText" id="{CE152A0A-42AE-4275-9336-5D218AD53D74}">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8"/>
  </sheetPr>
  <dimension ref="A2:C36"/>
  <sheetViews>
    <sheetView workbookViewId="0"/>
  </sheetViews>
  <sheetFormatPr defaultRowHeight="11.25"/>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c r="C2" s="2" t="s">
        <v>0</v>
      </c>
    </row>
    <row r="3" spans="1:3">
      <c r="A3" s="2"/>
      <c r="B3" s="3"/>
      <c r="C3" s="3"/>
    </row>
    <row r="4" spans="1:3">
      <c r="B4" s="223" t="s">
        <v>1</v>
      </c>
      <c r="C4" s="223"/>
    </row>
    <row r="5" spans="1:3">
      <c r="A5" s="2"/>
      <c r="B5" s="2"/>
      <c r="C5" s="2"/>
    </row>
    <row r="6" spans="1:3">
      <c r="C6" s="4" t="s">
        <v>2</v>
      </c>
    </row>
    <row r="8" spans="1:3">
      <c r="B8" s="224" t="s">
        <v>3</v>
      </c>
      <c r="C8" s="224"/>
    </row>
    <row r="11" spans="1:3">
      <c r="B11" s="2" t="s">
        <v>4</v>
      </c>
    </row>
    <row r="12" spans="1:3">
      <c r="B12" s="68" t="s">
        <v>18</v>
      </c>
    </row>
    <row r="13" spans="1:3">
      <c r="A13" s="4" t="s">
        <v>5</v>
      </c>
      <c r="B13" s="234" t="str">
        <f>'Kopt a '!B13:C13</f>
        <v>Daudzdzīvokļu dzīvojamā ēka</v>
      </c>
      <c r="C13" s="234"/>
    </row>
    <row r="14" spans="1:3">
      <c r="A14" s="4" t="s">
        <v>6</v>
      </c>
      <c r="B14" s="235" t="str">
        <f>'Kopt a '!B14:C14</f>
        <v>Daudzdzīvokļu dzīvojamās ēkas energoefektivitātes paaugstināšana</v>
      </c>
      <c r="C14" s="235"/>
    </row>
    <row r="15" spans="1:3">
      <c r="A15" s="4" t="s">
        <v>7</v>
      </c>
      <c r="B15" s="235" t="str">
        <f>'Kopt a '!B15:C15</f>
        <v>Stacijas iela 10, Olaine, Olaines novads, LV-2114</v>
      </c>
      <c r="C15" s="235"/>
    </row>
    <row r="16" spans="1:3">
      <c r="A16" s="4" t="s">
        <v>8</v>
      </c>
      <c r="B16" s="235" t="str">
        <f>'Kopt a '!B16:C16</f>
        <v>Iepirkums Nr. AS OŪS 2023/02_E</v>
      </c>
      <c r="C16" s="235"/>
    </row>
    <row r="17" spans="1:3" ht="12" thickBot="1"/>
    <row r="18" spans="1:3">
      <c r="A18" s="5" t="s">
        <v>9</v>
      </c>
      <c r="B18" s="6" t="s">
        <v>10</v>
      </c>
      <c r="C18" s="7" t="s">
        <v>11</v>
      </c>
    </row>
    <row r="19" spans="1:3">
      <c r="A19" s="64">
        <f>'Kopt a+c+n'!A19</f>
        <v>1</v>
      </c>
      <c r="B19" s="99" t="str">
        <f>'Kopt a+c+n'!B19</f>
        <v>Kopsavilkums</v>
      </c>
      <c r="C19" s="100">
        <f>'Kops c'!E30</f>
        <v>0</v>
      </c>
    </row>
    <row r="20" spans="1:3">
      <c r="A20" s="11"/>
      <c r="B20" s="12"/>
      <c r="C20" s="13"/>
    </row>
    <row r="21" spans="1:3">
      <c r="A21" s="8"/>
      <c r="B21" s="9"/>
      <c r="C21" s="13"/>
    </row>
    <row r="22" spans="1:3">
      <c r="A22" s="8"/>
      <c r="B22" s="9"/>
      <c r="C22" s="13"/>
    </row>
    <row r="23" spans="1:3">
      <c r="A23" s="8"/>
      <c r="B23" s="9"/>
      <c r="C23" s="13"/>
    </row>
    <row r="24" spans="1:3">
      <c r="A24" s="8"/>
      <c r="B24" s="9"/>
      <c r="C24" s="13"/>
    </row>
    <row r="25" spans="1:3" ht="12" thickBot="1">
      <c r="A25" s="53"/>
      <c r="B25" s="54"/>
      <c r="C25" s="55"/>
    </row>
    <row r="26" spans="1:3" ht="12" thickBot="1">
      <c r="A26" s="14"/>
      <c r="B26" s="15" t="s">
        <v>12</v>
      </c>
      <c r="C26" s="101">
        <f>SUM(C19:C25)</f>
        <v>0</v>
      </c>
    </row>
    <row r="27" spans="1:3" ht="12" thickBot="1">
      <c r="B27" s="17"/>
      <c r="C27" s="18"/>
    </row>
    <row r="28" spans="1:3" ht="12" thickBot="1">
      <c r="A28" s="225" t="s">
        <v>13</v>
      </c>
      <c r="B28" s="226"/>
      <c r="C28" s="102">
        <f>ROUND(C26*21%,2)</f>
        <v>0</v>
      </c>
    </row>
    <row r="31" spans="1:3">
      <c r="A31" s="1" t="s">
        <v>14</v>
      </c>
      <c r="B31" s="231">
        <f>'Kopt a+c+n'!B30:C30</f>
        <v>0</v>
      </c>
      <c r="C31" s="231"/>
    </row>
    <row r="32" spans="1:3">
      <c r="B32" s="222" t="s">
        <v>15</v>
      </c>
      <c r="C32" s="222"/>
    </row>
    <row r="34" spans="1:3">
      <c r="A34" s="1" t="s">
        <v>16</v>
      </c>
      <c r="B34" s="94">
        <f>'Kopt a+c+n'!B33</f>
        <v>0</v>
      </c>
      <c r="C34" s="20"/>
    </row>
    <row r="35" spans="1:3">
      <c r="A35" s="20"/>
      <c r="B35" s="20"/>
      <c r="C35" s="20"/>
    </row>
    <row r="36" spans="1:3">
      <c r="A36" s="1" t="str">
        <f>'Kopt a+c+n'!A35</f>
        <v>Tāme sastādīta 2023. gada __. _____</v>
      </c>
    </row>
  </sheetData>
  <mergeCells count="9">
    <mergeCell ref="A28:B28"/>
    <mergeCell ref="B31:C31"/>
    <mergeCell ref="B32:C32"/>
    <mergeCell ref="B4:C4"/>
    <mergeCell ref="B8:C8"/>
    <mergeCell ref="B13:C13"/>
    <mergeCell ref="B14:C14"/>
    <mergeCell ref="B15:C15"/>
    <mergeCell ref="B16:C16"/>
  </mergeCells>
  <conditionalFormatting sqref="A36">
    <cfRule type="cellIs" dxfId="354" priority="6" operator="equal">
      <formula>"Tāme sastādīta 20__. gada __. _________"</formula>
    </cfRule>
  </conditionalFormatting>
  <conditionalFormatting sqref="B13:B16 A19:C19 C26 C28 B31:C31 B34">
    <cfRule type="cellIs" dxfId="353" priority="2" operator="equal">
      <formula>68757.18</formula>
    </cfRule>
  </conditionalFormatting>
  <conditionalFormatting sqref="B13:B16 A19:C19 C26 C28">
    <cfRule type="cellIs" dxfId="352" priority="1" operator="equal">
      <formula>0</formula>
    </cfRule>
  </conditionalFormatting>
  <conditionalFormatting sqref="B34">
    <cfRule type="cellIs" dxfId="351" priority="4" operator="equal">
      <formula>0</formula>
    </cfRule>
  </conditionalFormatting>
  <conditionalFormatting sqref="B31:C31 B34">
    <cfRule type="cellIs" dxfId="350" priority="3" operator="equal">
      <formula>0</formula>
    </cfRule>
  </conditionalFormatting>
  <conditionalFormatting sqref="B31:C31">
    <cfRule type="cellIs" dxfId="349" priority="5" operator="equal">
      <formula>0</formula>
    </cfRule>
  </conditionalFormatting>
  <pageMargins left="0.7" right="0.7" top="0.75" bottom="0.75" header="0.3" footer="0.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D00-000000000000}">
  <sheetPr codeName="Sheet23">
    <tabColor rgb="FF00B0F0"/>
  </sheetPr>
  <dimension ref="A1:P30"/>
  <sheetViews>
    <sheetView topLeftCell="E1" workbookViewId="0">
      <selection activeCell="A18" sqref="A18:XFD22"/>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'6a+c+n'!D1</f>
        <v>6</v>
      </c>
      <c r="E1" s="26"/>
      <c r="F1" s="26"/>
      <c r="G1" s="26"/>
      <c r="H1" s="26"/>
      <c r="I1" s="26"/>
      <c r="J1" s="26"/>
      <c r="N1" s="30"/>
      <c r="O1" s="31"/>
      <c r="P1" s="32"/>
    </row>
    <row r="2" spans="1:16">
      <c r="A2" s="33"/>
      <c r="B2" s="33"/>
      <c r="C2" s="308" t="str">
        <f>'6a+c+n'!C2:I2</f>
        <v>Jumta darbi</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P18</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c r="A14" s="63">
        <f>IF(P14=0,0,IF(COUNTBLANK(P14)=1,0,COUNTA($P$14:P14)))</f>
        <v>0</v>
      </c>
      <c r="B14" s="27">
        <f>IF($C$4="Attiecināmās izmaksas",IF('6a+c+n'!$Q14="A",'6a+c+n'!B14,0),0)</f>
        <v>0</v>
      </c>
      <c r="C14" s="27">
        <f>IF($C$4="Attiecināmās izmaksas",IF('6a+c+n'!$Q14="A",'6a+c+n'!C14,0),0)</f>
        <v>0</v>
      </c>
      <c r="D14" s="27">
        <f>IF($C$4="Attiecināmās izmaksas",IF('6a+c+n'!$Q14="A",'6a+c+n'!D14,0),0)</f>
        <v>0</v>
      </c>
      <c r="E14" s="57"/>
      <c r="F14" s="108"/>
      <c r="G14" s="27">
        <f>IF($C$4="Attiecināmās izmaksas",IF('6a+c+n'!$Q14="A",'6a+c+n'!G14,0),0)</f>
        <v>0</v>
      </c>
      <c r="H14" s="27">
        <f>IF($C$4="Attiecināmās izmaksas",IF('6a+c+n'!$Q14="A",'6a+c+n'!H14,0),0)</f>
        <v>0</v>
      </c>
      <c r="I14" s="27"/>
      <c r="J14" s="27"/>
      <c r="K14" s="57">
        <f>IF($C$4="Attiecināmās izmaksas",IF('6a+c+n'!$Q14="A",'6a+c+n'!K14,0),0)</f>
        <v>0</v>
      </c>
      <c r="L14" s="108">
        <f>IF($C$4="Attiecināmās izmaksas",IF('6a+c+n'!$Q14="A",'6a+c+n'!L14,0),0)</f>
        <v>0</v>
      </c>
      <c r="M14" s="27">
        <f>IF($C$4="Attiecināmās izmaksas",IF('6a+c+n'!$Q14="A",'6a+c+n'!M14,0),0)</f>
        <v>0</v>
      </c>
      <c r="N14" s="27">
        <f>IF($C$4="Attiecināmās izmaksas",IF('6a+c+n'!$Q14="A",'6a+c+n'!N14,0),0)</f>
        <v>0</v>
      </c>
      <c r="O14" s="27">
        <f>IF($C$4="Attiecināmās izmaksas",IF('6a+c+n'!$Q14="A",'6a+c+n'!O14,0),0)</f>
        <v>0</v>
      </c>
      <c r="P14" s="57">
        <f>IF($C$4="Attiecināmās izmaksas",IF('6a+c+n'!$Q14="A",'6a+c+n'!P14,0),0)</f>
        <v>0</v>
      </c>
    </row>
    <row r="15" spans="1:16" ht="22.5">
      <c r="A15" s="64">
        <f>IF(P15=0,0,IF(COUNTBLANK(P15)=1,0,COUNTA($P$14:P15)))</f>
        <v>0</v>
      </c>
      <c r="B15" s="28" t="str">
        <f>IF($C$4="Attiecināmās izmaksas",IF('6a+c+n'!$Q21="A",'6a+c+n'!B21,0),0)</f>
        <v>09-00000</v>
      </c>
      <c r="C15" s="28" t="str">
        <f>IF($C$4="Attiecināmās izmaksas",IF('6a+c+n'!$Q21="A",'6a+c+n'!C21,0),0)</f>
        <v>Lietus tekņu un noteku uzstādīšana t.sk. stiprinājumi.</v>
      </c>
      <c r="D15" s="28" t="str">
        <f>IF($C$4="Attiecināmās izmaksas",IF('6a+c+n'!$Q21="A",'6a+c+n'!D21,0),0)</f>
        <v>kompl</v>
      </c>
      <c r="E15" s="59"/>
      <c r="F15" s="109"/>
      <c r="G15" s="28">
        <f>IF($C$4="Attiecināmās izmaksas",IF('6a+c+n'!$Q21="A",'6a+c+n'!G21,0),0)</f>
        <v>0</v>
      </c>
      <c r="H15" s="28">
        <f>IF($C$4="Attiecināmās izmaksas",IF('6a+c+n'!$Q21="A",'6a+c+n'!H21,0),0)</f>
        <v>0</v>
      </c>
      <c r="I15" s="28"/>
      <c r="J15" s="28"/>
      <c r="K15" s="59">
        <f>IF($C$4="Attiecināmās izmaksas",IF('6a+c+n'!$Q21="A",'6a+c+n'!K21,0),0)</f>
        <v>0</v>
      </c>
      <c r="L15" s="109">
        <f>IF($C$4="Attiecināmās izmaksas",IF('6a+c+n'!$Q21="A",'6a+c+n'!L21,0),0)</f>
        <v>0</v>
      </c>
      <c r="M15" s="28">
        <f>IF($C$4="Attiecināmās izmaksas",IF('6a+c+n'!$Q21="A",'6a+c+n'!M21,0),0)</f>
        <v>0</v>
      </c>
      <c r="N15" s="28">
        <f>IF($C$4="Attiecināmās izmaksas",IF('6a+c+n'!$Q21="A",'6a+c+n'!N21,0),0)</f>
        <v>0</v>
      </c>
      <c r="O15" s="28">
        <f>IF($C$4="Attiecināmās izmaksas",IF('6a+c+n'!$Q21="A",'6a+c+n'!O21,0),0)</f>
        <v>0</v>
      </c>
      <c r="P15" s="59">
        <f>IF($C$4="Attiecināmās izmaksas",IF('6a+c+n'!$Q21="A",'6a+c+n'!P21,0),0)</f>
        <v>0</v>
      </c>
    </row>
    <row r="16" spans="1:16">
      <c r="A16" s="64">
        <f>IF(P16=0,0,IF(COUNTBLANK(P16)=1,0,COUNTA($P$14:P16)))</f>
        <v>0</v>
      </c>
      <c r="B16" s="28">
        <f>IF($C$4="Attiecināmās izmaksas",IF('6a+c+n'!$Q22="A",'6a+c+n'!B22,0),0)</f>
        <v>0</v>
      </c>
      <c r="C16" s="28">
        <f>IF($C$4="Attiecināmās izmaksas",IF('6a+c+n'!$Q22="A",'6a+c+n'!C22,0),0)</f>
        <v>0</v>
      </c>
      <c r="D16" s="28">
        <f>IF($C$4="Attiecināmās izmaksas",IF('6a+c+n'!$Q22="A",'6a+c+n'!D22,0),0)</f>
        <v>0</v>
      </c>
      <c r="E16" s="59"/>
      <c r="F16" s="109"/>
      <c r="G16" s="28">
        <f>IF($C$4="Attiecināmās izmaksas",IF('6a+c+n'!$Q22="A",'6a+c+n'!G22,0),0)</f>
        <v>0</v>
      </c>
      <c r="H16" s="28">
        <f>IF($C$4="Attiecināmās izmaksas",IF('6a+c+n'!$Q22="A",'6a+c+n'!H22,0),0)</f>
        <v>0</v>
      </c>
      <c r="I16" s="28"/>
      <c r="J16" s="28"/>
      <c r="K16" s="59">
        <f>IF($C$4="Attiecināmās izmaksas",IF('6a+c+n'!$Q22="A",'6a+c+n'!K22,0),0)</f>
        <v>0</v>
      </c>
      <c r="L16" s="109">
        <f>IF($C$4="Attiecināmās izmaksas",IF('6a+c+n'!$Q22="A",'6a+c+n'!L22,0),0)</f>
        <v>0</v>
      </c>
      <c r="M16" s="28">
        <f>IF($C$4="Attiecināmās izmaksas",IF('6a+c+n'!$Q22="A",'6a+c+n'!M22,0),0)</f>
        <v>0</v>
      </c>
      <c r="N16" s="28">
        <f>IF($C$4="Attiecināmās izmaksas",IF('6a+c+n'!$Q22="A",'6a+c+n'!N22,0),0)</f>
        <v>0</v>
      </c>
      <c r="O16" s="28">
        <f>IF($C$4="Attiecināmās izmaksas",IF('6a+c+n'!$Q22="A",'6a+c+n'!O22,0),0)</f>
        <v>0</v>
      </c>
      <c r="P16" s="59">
        <f>IF($C$4="Attiecināmās izmaksas",IF('6a+c+n'!$Q22="A",'6a+c+n'!P22,0),0)</f>
        <v>0</v>
      </c>
    </row>
    <row r="17" spans="1:16" ht="22.5">
      <c r="A17" s="64">
        <f>IF(P17=0,0,IF(COUNTBLANK(P17)=1,0,COUNTA($P$14:P17)))</f>
        <v>0</v>
      </c>
      <c r="B17" s="28" t="str">
        <f>IF($C$4="Attiecināmās izmaksas",IF('6a+c+n'!$Q23="A",'6a+c+n'!B23,0),0)</f>
        <v>09-00000</v>
      </c>
      <c r="C17" s="28" t="str">
        <f>IF($C$4="Attiecināmās izmaksas",IF('6a+c+n'!$Q23="A",'6a+c+n'!C23,0),0)</f>
        <v>Ventilācijas šahtu apsekošana un tīrīšana.</v>
      </c>
      <c r="D17" s="28" t="str">
        <f>IF($C$4="Attiecināmās izmaksas",IF('6a+c+n'!$Q23="A",'6a+c+n'!D23,0),0)</f>
        <v>kompl</v>
      </c>
      <c r="E17" s="59"/>
      <c r="F17" s="109"/>
      <c r="G17" s="28">
        <f>IF($C$4="Attiecināmās izmaksas",IF('6a+c+n'!$Q23="A",'6a+c+n'!G23,0),0)</f>
        <v>0</v>
      </c>
      <c r="H17" s="28">
        <f>IF($C$4="Attiecināmās izmaksas",IF('6a+c+n'!$Q23="A",'6a+c+n'!H23,0),0)</f>
        <v>0</v>
      </c>
      <c r="I17" s="28"/>
      <c r="J17" s="28"/>
      <c r="K17" s="59">
        <f>IF($C$4="Attiecināmās izmaksas",IF('6a+c+n'!$Q23="A",'6a+c+n'!K23,0),0)</f>
        <v>0</v>
      </c>
      <c r="L17" s="109">
        <f>IF($C$4="Attiecināmās izmaksas",IF('6a+c+n'!$Q23="A",'6a+c+n'!L23,0),0)</f>
        <v>0</v>
      </c>
      <c r="M17" s="28">
        <f>IF($C$4="Attiecināmās izmaksas",IF('6a+c+n'!$Q23="A",'6a+c+n'!M23,0),0)</f>
        <v>0</v>
      </c>
      <c r="N17" s="28">
        <f>IF($C$4="Attiecināmās izmaksas",IF('6a+c+n'!$Q23="A",'6a+c+n'!N23,0),0)</f>
        <v>0</v>
      </c>
      <c r="O17" s="28">
        <f>IF($C$4="Attiecināmās izmaksas",IF('6a+c+n'!$Q23="A",'6a+c+n'!O23,0),0)</f>
        <v>0</v>
      </c>
      <c r="P17" s="59">
        <f>IF($C$4="Attiecināmās izmaksas",IF('6a+c+n'!$Q23="A",'6a+c+n'!P23,0),0)</f>
        <v>0</v>
      </c>
    </row>
    <row r="18" spans="1:16" ht="12" customHeight="1" thickBot="1">
      <c r="A18" s="293" t="s">
        <v>63</v>
      </c>
      <c r="B18" s="294"/>
      <c r="C18" s="294"/>
      <c r="D18" s="294"/>
      <c r="E18" s="294"/>
      <c r="F18" s="294"/>
      <c r="G18" s="294"/>
      <c r="H18" s="294"/>
      <c r="I18" s="294"/>
      <c r="J18" s="294"/>
      <c r="K18" s="295"/>
      <c r="L18" s="74">
        <f>SUM(L14:L17)</f>
        <v>0</v>
      </c>
      <c r="M18" s="75">
        <f>SUM(M14:M17)</f>
        <v>0</v>
      </c>
      <c r="N18" s="75">
        <f>SUM(N14:N17)</f>
        <v>0</v>
      </c>
      <c r="O18" s="75">
        <f>SUM(O14:O17)</f>
        <v>0</v>
      </c>
      <c r="P18" s="76">
        <f>SUM(P14:P17)</f>
        <v>0</v>
      </c>
    </row>
    <row r="19" spans="1:16">
      <c r="A19" s="20"/>
      <c r="B19" s="20"/>
      <c r="C19" s="20"/>
      <c r="D19" s="20"/>
      <c r="E19" s="20"/>
      <c r="F19" s="20"/>
      <c r="G19" s="20"/>
      <c r="H19" s="20"/>
      <c r="I19" s="20"/>
      <c r="J19" s="20"/>
      <c r="K19" s="20"/>
      <c r="L19" s="20"/>
      <c r="M19" s="20"/>
      <c r="N19" s="20"/>
      <c r="O19" s="20"/>
      <c r="P19" s="20"/>
    </row>
    <row r="20" spans="1:16">
      <c r="A20" s="20"/>
      <c r="B20" s="20"/>
      <c r="C20" s="20"/>
      <c r="D20" s="20"/>
      <c r="E20" s="20"/>
      <c r="F20" s="20"/>
      <c r="G20" s="20"/>
      <c r="H20" s="20"/>
      <c r="I20" s="20"/>
      <c r="J20" s="20"/>
      <c r="K20" s="20"/>
      <c r="L20" s="20"/>
      <c r="M20" s="20"/>
      <c r="N20" s="20"/>
      <c r="O20" s="20"/>
      <c r="P20" s="20"/>
    </row>
    <row r="21" spans="1:16">
      <c r="A21" s="1" t="s">
        <v>14</v>
      </c>
      <c r="B21" s="20"/>
      <c r="C21" s="296">
        <f>'Kops n'!C35:H35</f>
        <v>0</v>
      </c>
      <c r="D21" s="296"/>
      <c r="E21" s="296"/>
      <c r="F21" s="296"/>
      <c r="G21" s="296"/>
      <c r="H21" s="296"/>
      <c r="I21" s="20"/>
      <c r="J21" s="20"/>
      <c r="K21" s="20"/>
      <c r="L21" s="20"/>
      <c r="M21" s="20"/>
      <c r="N21" s="20"/>
      <c r="O21" s="20"/>
      <c r="P21" s="20"/>
    </row>
    <row r="22" spans="1:16">
      <c r="A22" s="20"/>
      <c r="B22" s="20"/>
      <c r="C22" s="222" t="s">
        <v>15</v>
      </c>
      <c r="D22" s="222"/>
      <c r="E22" s="222"/>
      <c r="F22" s="222"/>
      <c r="G22" s="222"/>
      <c r="H22" s="222"/>
      <c r="I22" s="20"/>
      <c r="J22" s="20"/>
      <c r="K22" s="20"/>
      <c r="L22" s="20"/>
      <c r="M22" s="20"/>
      <c r="N22" s="20"/>
      <c r="O22" s="20"/>
      <c r="P22" s="20"/>
    </row>
    <row r="23" spans="1:16">
      <c r="A23" s="20"/>
      <c r="B23" s="20"/>
      <c r="C23" s="20"/>
      <c r="D23" s="20"/>
      <c r="E23" s="20"/>
      <c r="F23" s="20"/>
      <c r="G23" s="20"/>
      <c r="H23" s="20"/>
      <c r="I23" s="20"/>
      <c r="J23" s="20"/>
      <c r="K23" s="20"/>
      <c r="L23" s="20"/>
      <c r="M23" s="20"/>
      <c r="N23" s="20"/>
      <c r="O23" s="20"/>
      <c r="P23" s="20"/>
    </row>
    <row r="24" spans="1:16">
      <c r="A24" s="240" t="str">
        <f>'Kops n'!A38:D38</f>
        <v>Tāme sastādīta 2023. gada __. _____</v>
      </c>
      <c r="B24" s="241"/>
      <c r="C24" s="241"/>
      <c r="D24" s="241"/>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41</v>
      </c>
      <c r="B26" s="20"/>
      <c r="C26" s="296">
        <f>'Kops n'!C40:H40</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103" t="s">
        <v>16</v>
      </c>
      <c r="B29" s="52"/>
      <c r="C29" s="115">
        <f>'Kops n'!C43</f>
        <v>0</v>
      </c>
      <c r="D29" s="52"/>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sheetData>
  <mergeCells count="23">
    <mergeCell ref="C2:I2"/>
    <mergeCell ref="C3:I3"/>
    <mergeCell ref="C4:I4"/>
    <mergeCell ref="D5:L5"/>
    <mergeCell ref="D6:L6"/>
    <mergeCell ref="D8:L8"/>
    <mergeCell ref="A9:F9"/>
    <mergeCell ref="J9:M9"/>
    <mergeCell ref="N9:O9"/>
    <mergeCell ref="D7:L7"/>
    <mergeCell ref="C27:H27"/>
    <mergeCell ref="L12:P12"/>
    <mergeCell ref="A18:K18"/>
    <mergeCell ref="C21:H21"/>
    <mergeCell ref="C22:H22"/>
    <mergeCell ref="A24:D24"/>
    <mergeCell ref="C26:H26"/>
    <mergeCell ref="A12:A13"/>
    <mergeCell ref="B12:B13"/>
    <mergeCell ref="C12:C13"/>
    <mergeCell ref="D12:D13"/>
    <mergeCell ref="E12:E13"/>
    <mergeCell ref="F12:K12"/>
  </mergeCells>
  <conditionalFormatting sqref="A18:K18">
    <cfRule type="containsText" dxfId="154" priority="3" operator="containsText" text="Tiešās izmaksas kopā, t. sk. darba devēja sociālais nodoklis __.__% ">
      <formula>NOT(ISERROR(SEARCH("Tiešās izmaksas kopā, t. sk. darba devēja sociālais nodoklis __.__% ",A18)))</formula>
    </cfRule>
  </conditionalFormatting>
  <conditionalFormatting sqref="A14:P17">
    <cfRule type="cellIs" dxfId="153" priority="1" operator="equal">
      <formula>0</formula>
    </cfRule>
  </conditionalFormatting>
  <conditionalFormatting sqref="C2:I2 D5:L8 N9:O9 L18:P18 C21:H21 C26:H26 C29">
    <cfRule type="cellIs" dxfId="152" priority="2" operator="equal">
      <formula>0</formula>
    </cfRule>
  </conditionalFormatting>
  <pageMargins left="0.7" right="0.7" top="0.75" bottom="0.75" header="0.3" footer="0.3"/>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E00-000000000000}">
  <sheetPr>
    <tabColor rgb="FF00B0F0"/>
  </sheetPr>
  <dimension ref="A1:P32"/>
  <sheetViews>
    <sheetView topLeftCell="A7" workbookViewId="0">
      <selection activeCell="A20" sqref="A20:XFD2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'6a+c+n'!D1</f>
        <v>6</v>
      </c>
      <c r="E1" s="26"/>
      <c r="F1" s="26"/>
      <c r="G1" s="26"/>
      <c r="H1" s="26"/>
      <c r="I1" s="26"/>
      <c r="J1" s="26"/>
      <c r="N1" s="30"/>
      <c r="O1" s="31"/>
      <c r="P1" s="32"/>
    </row>
    <row r="2" spans="1:16">
      <c r="A2" s="33"/>
      <c r="B2" s="33"/>
      <c r="C2" s="308" t="str">
        <f>'6a+c+n'!C2:I2</f>
        <v>Jumta darbi</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P20</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71" t="s">
        <v>61</v>
      </c>
    </row>
    <row r="14" spans="1:16">
      <c r="A14" s="63">
        <f>IF(P14=0,0,IF(COUNTBLANK(P14)=1,0,COUNTA($P$14:P14)))</f>
        <v>0</v>
      </c>
      <c r="B14" s="27">
        <f>IF($C$4="citu pasākumu izmaksas",IF('6a+c+n'!$Q14="C",'6a+c+n'!B14,0))</f>
        <v>0</v>
      </c>
      <c r="C14" s="27">
        <f>IF($C$4="citu pasākumu izmaksas",IF('6a+c+n'!$Q14="C",'6a+c+n'!C14,0))</f>
        <v>0</v>
      </c>
      <c r="D14" s="27">
        <f>IF($C$4="citu pasākumu izmaksas",IF('6a+c+n'!$Q14="C",'6a+c+n'!D14,0))</f>
        <v>0</v>
      </c>
      <c r="E14" s="176"/>
      <c r="F14" s="79"/>
      <c r="G14" s="27">
        <f>IF($C$4="citu pasākumu izmaksas",IF('6a+c+n'!$Q14="C",'6a+c+n'!G14,0))</f>
        <v>0</v>
      </c>
      <c r="H14" s="27">
        <f>IF($C$4="citu pasākumu izmaksas",IF('6a+c+n'!$Q14="C",'6a+c+n'!H14,0))</f>
        <v>0</v>
      </c>
      <c r="I14" s="27"/>
      <c r="J14" s="27"/>
      <c r="K14" s="176">
        <f>IF($C$4="citu pasākumu izmaksas",IF('6a+c+n'!$Q14="C",'6a+c+n'!K14,0))</f>
        <v>0</v>
      </c>
      <c r="L14" s="79">
        <f>IF($C$4="citu pasākumu izmaksas",IF('6a+c+n'!$Q14="C",'6a+c+n'!L14,0))</f>
        <v>0</v>
      </c>
      <c r="M14" s="27">
        <f>IF($C$4="citu pasākumu izmaksas",IF('6a+c+n'!$Q14="C",'6a+c+n'!M14,0))</f>
        <v>0</v>
      </c>
      <c r="N14" s="27">
        <f>IF($C$4="citu pasākumu izmaksas",IF('6a+c+n'!$Q14="C",'6a+c+n'!N14,0))</f>
        <v>0</v>
      </c>
      <c r="O14" s="27">
        <f>IF($C$4="citu pasākumu izmaksas",IF('6a+c+n'!$Q14="C",'6a+c+n'!O14,0))</f>
        <v>0</v>
      </c>
      <c r="P14" s="57">
        <f>IF($C$4="citu pasākumu izmaksas",IF('6a+c+n'!$Q14="C",'6a+c+n'!P14,0))</f>
        <v>0</v>
      </c>
    </row>
    <row r="15" spans="1:16" ht="22.5">
      <c r="A15" s="64">
        <f>IF(P15=0,0,IF(COUNTBLANK(P15)=1,0,COUNTA($P$14:P15)))</f>
        <v>0</v>
      </c>
      <c r="B15" s="28" t="str">
        <f>IF($C$4="citu pasākumu izmaksas",IF('6a+c+n'!$Q15="C",'6a+c+n'!B15,0))</f>
        <v>09-00000</v>
      </c>
      <c r="C15" s="28" t="str">
        <f>IF($C$4="citu pasākumu izmaksas",IF('6a+c+n'!$Q15="C",'6a+c+n'!C15,0))</f>
        <v>Koka šķērslata 80x65, t.sk. stiprinājumi</v>
      </c>
      <c r="D15" s="28" t="str">
        <f>IF($C$4="citu pasākumu izmaksas",IF('6a+c+n'!$Q15="C",'6a+c+n'!D15,0))</f>
        <v>tm</v>
      </c>
      <c r="E15" s="156"/>
      <c r="F15" s="81"/>
      <c r="G15" s="28">
        <f>IF($C$4="citu pasākumu izmaksas",IF('6a+c+n'!$Q15="C",'6a+c+n'!G15,0))</f>
        <v>0</v>
      </c>
      <c r="H15" s="28">
        <f>IF($C$4="citu pasākumu izmaksas",IF('6a+c+n'!$Q15="C",'6a+c+n'!H15,0))</f>
        <v>0</v>
      </c>
      <c r="I15" s="28"/>
      <c r="J15" s="28"/>
      <c r="K15" s="156">
        <f>IF($C$4="citu pasākumu izmaksas",IF('6a+c+n'!$Q15="C",'6a+c+n'!K15,0))</f>
        <v>0</v>
      </c>
      <c r="L15" s="81">
        <f>IF($C$4="citu pasākumu izmaksas",IF('6a+c+n'!$Q15="C",'6a+c+n'!L15,0))</f>
        <v>0</v>
      </c>
      <c r="M15" s="28">
        <f>IF($C$4="citu pasākumu izmaksas",IF('6a+c+n'!$Q15="C",'6a+c+n'!M15,0))</f>
        <v>0</v>
      </c>
      <c r="N15" s="28">
        <f>IF($C$4="citu pasākumu izmaksas",IF('6a+c+n'!$Q15="C",'6a+c+n'!N15,0))</f>
        <v>0</v>
      </c>
      <c r="O15" s="28">
        <f>IF($C$4="citu pasākumu izmaksas",IF('6a+c+n'!$Q15="C",'6a+c+n'!O15,0))</f>
        <v>0</v>
      </c>
      <c r="P15" s="59">
        <f>IF($C$4="citu pasākumu izmaksas",IF('6a+c+n'!$Q15="C",'6a+c+n'!P15,0))</f>
        <v>0</v>
      </c>
    </row>
    <row r="16" spans="1:16" ht="22.5">
      <c r="A16" s="64">
        <f>IF(P16=0,0,IF(COUNTBLANK(P16)=1,0,COUNTA($P$14:P16)))</f>
        <v>0</v>
      </c>
      <c r="B16" s="28" t="str">
        <f>IF($C$4="citu pasākumu izmaksas",IF('6a+c+n'!$Q16="C",'6a+c+n'!B16,0))</f>
        <v>09-00000</v>
      </c>
      <c r="C16" s="28" t="str">
        <f>IF($C$4="citu pasākumu izmaksas",IF('6a+c+n'!$Q16="C",'6a+c+n'!C16,0))</f>
        <v>Apdares dēļi 25x110, t.sk. stiprinājumi</v>
      </c>
      <c r="D16" s="28" t="str">
        <f>IF($C$4="citu pasākumu izmaksas",IF('6a+c+n'!$Q16="C",'6a+c+n'!D16,0))</f>
        <v>tm</v>
      </c>
      <c r="E16" s="156"/>
      <c r="F16" s="81"/>
      <c r="G16" s="28">
        <f>IF($C$4="citu pasākumu izmaksas",IF('6a+c+n'!$Q16="C",'6a+c+n'!G16,0))</f>
        <v>0</v>
      </c>
      <c r="H16" s="28">
        <f>IF($C$4="citu pasākumu izmaksas",IF('6a+c+n'!$Q16="C",'6a+c+n'!H16,0))</f>
        <v>0</v>
      </c>
      <c r="I16" s="28"/>
      <c r="J16" s="28"/>
      <c r="K16" s="156">
        <f>IF($C$4="citu pasākumu izmaksas",IF('6a+c+n'!$Q16="C",'6a+c+n'!K16,0))</f>
        <v>0</v>
      </c>
      <c r="L16" s="81">
        <f>IF($C$4="citu pasākumu izmaksas",IF('6a+c+n'!$Q16="C",'6a+c+n'!L16,0))</f>
        <v>0</v>
      </c>
      <c r="M16" s="28">
        <f>IF($C$4="citu pasākumu izmaksas",IF('6a+c+n'!$Q16="C",'6a+c+n'!M16,0))</f>
        <v>0</v>
      </c>
      <c r="N16" s="28">
        <f>IF($C$4="citu pasākumu izmaksas",IF('6a+c+n'!$Q16="C",'6a+c+n'!N16,0))</f>
        <v>0</v>
      </c>
      <c r="O16" s="28">
        <f>IF($C$4="citu pasākumu izmaksas",IF('6a+c+n'!$Q16="C",'6a+c+n'!O16,0))</f>
        <v>0</v>
      </c>
      <c r="P16" s="59">
        <f>IF($C$4="citu pasākumu izmaksas",IF('6a+c+n'!$Q16="C",'6a+c+n'!P16,0))</f>
        <v>0</v>
      </c>
    </row>
    <row r="17" spans="1:16" ht="22.5">
      <c r="A17" s="64">
        <f>IF(P17=0,0,IF(COUNTBLANK(P17)=1,0,COUNTA($P$14:P17)))</f>
        <v>0</v>
      </c>
      <c r="B17" s="28" t="str">
        <f>IF($C$4="citu pasākumu izmaksas",IF('6a+c+n'!$Q17="C",'6a+c+n'!B17,0))</f>
        <v>09-00000</v>
      </c>
      <c r="C17" s="28" t="str">
        <f>IF($C$4="citu pasākumu izmaksas",IF('6a+c+n'!$Q17="C",'6a+c+n'!C17,0))</f>
        <v>Cinkota skārda ar PURAL pārklājumu jumta kores nosegdaļa</v>
      </c>
      <c r="D17" s="28" t="str">
        <f>IF($C$4="citu pasākumu izmaksas",IF('6a+c+n'!$Q17="C",'6a+c+n'!D17,0))</f>
        <v>tm</v>
      </c>
      <c r="E17" s="156"/>
      <c r="F17" s="81"/>
      <c r="G17" s="28">
        <f>IF($C$4="citu pasākumu izmaksas",IF('6a+c+n'!$Q17="C",'6a+c+n'!G17,0))</f>
        <v>0</v>
      </c>
      <c r="H17" s="28">
        <f>IF($C$4="citu pasākumu izmaksas",IF('6a+c+n'!$Q17="C",'6a+c+n'!H17,0))</f>
        <v>0</v>
      </c>
      <c r="I17" s="28"/>
      <c r="J17" s="28"/>
      <c r="K17" s="156">
        <f>IF($C$4="citu pasākumu izmaksas",IF('6a+c+n'!$Q17="C",'6a+c+n'!K17,0))</f>
        <v>0</v>
      </c>
      <c r="L17" s="81">
        <f>IF($C$4="citu pasākumu izmaksas",IF('6a+c+n'!$Q17="C",'6a+c+n'!L17,0))</f>
        <v>0</v>
      </c>
      <c r="M17" s="28">
        <f>IF($C$4="citu pasākumu izmaksas",IF('6a+c+n'!$Q17="C",'6a+c+n'!M17,0))</f>
        <v>0</v>
      </c>
      <c r="N17" s="28">
        <f>IF($C$4="citu pasākumu izmaksas",IF('6a+c+n'!$Q17="C",'6a+c+n'!N17,0))</f>
        <v>0</v>
      </c>
      <c r="O17" s="28">
        <f>IF($C$4="citu pasākumu izmaksas",IF('6a+c+n'!$Q17="C",'6a+c+n'!O17,0))</f>
        <v>0</v>
      </c>
      <c r="P17" s="59">
        <f>IF($C$4="citu pasākumu izmaksas",IF('6a+c+n'!$Q17="C",'6a+c+n'!P17,0))</f>
        <v>0</v>
      </c>
    </row>
    <row r="18" spans="1:16" ht="22.5">
      <c r="A18" s="64">
        <f>IF(P18=0,0,IF(COUNTBLANK(P18)=1,0,COUNTA($P$14:P18)))</f>
        <v>0</v>
      </c>
      <c r="B18" s="28" t="str">
        <f>IF($C$4="citu pasākumu izmaksas",IF('6a+c+n'!$Q18="C",'6a+c+n'!B18,0))</f>
        <v>09-00000</v>
      </c>
      <c r="C18" s="28" t="str">
        <f>IF($C$4="citu pasākumu izmaksas",IF('6a+c+n'!$Q18="C",'6a+c+n'!C18,0))</f>
        <v>Koka lata 25x50mm</v>
      </c>
      <c r="D18" s="28" t="str">
        <f>IF($C$4="citu pasākumu izmaksas",IF('6a+c+n'!$Q18="C",'6a+c+n'!D18,0))</f>
        <v>tm</v>
      </c>
      <c r="E18" s="156"/>
      <c r="F18" s="81"/>
      <c r="G18" s="28">
        <f>IF($C$4="citu pasākumu izmaksas",IF('6a+c+n'!$Q18="C",'6a+c+n'!G18,0))</f>
        <v>0</v>
      </c>
      <c r="H18" s="28">
        <f>IF($C$4="citu pasākumu izmaksas",IF('6a+c+n'!$Q18="C",'6a+c+n'!H18,0))</f>
        <v>0</v>
      </c>
      <c r="I18" s="28"/>
      <c r="J18" s="28"/>
      <c r="K18" s="156">
        <f>IF($C$4="citu pasākumu izmaksas",IF('6a+c+n'!$Q18="C",'6a+c+n'!K18,0))</f>
        <v>0</v>
      </c>
      <c r="L18" s="81">
        <f>IF($C$4="citu pasākumu izmaksas",IF('6a+c+n'!$Q18="C",'6a+c+n'!L18,0))</f>
        <v>0</v>
      </c>
      <c r="M18" s="28">
        <f>IF($C$4="citu pasākumu izmaksas",IF('6a+c+n'!$Q18="C",'6a+c+n'!M18,0))</f>
        <v>0</v>
      </c>
      <c r="N18" s="28">
        <f>IF($C$4="citu pasākumu izmaksas",IF('6a+c+n'!$Q18="C",'6a+c+n'!N18,0))</f>
        <v>0</v>
      </c>
      <c r="O18" s="28">
        <f>IF($C$4="citu pasākumu izmaksas",IF('6a+c+n'!$Q18="C",'6a+c+n'!O18,0))</f>
        <v>0</v>
      </c>
      <c r="P18" s="59">
        <f>IF($C$4="citu pasākumu izmaksas",IF('6a+c+n'!$Q18="C",'6a+c+n'!P18,0))</f>
        <v>0</v>
      </c>
    </row>
    <row r="19" spans="1:16" ht="33.75">
      <c r="A19" s="64">
        <f>IF(P19=0,0,IF(COUNTBLANK(P19)=1,0,COUNTA($P$14:P19)))</f>
        <v>0</v>
      </c>
      <c r="B19" s="28" t="str">
        <f>IF($C$4="citu pasākumu izmaksas",IF('6a+c+n'!$Q19="C",'6a+c+n'!B19,0))</f>
        <v>09-00000</v>
      </c>
      <c r="C19" s="28" t="str">
        <f>IF($C$4="citu pasākumu izmaksas",IF('6a+c+n'!$Q19="C",'6a+c+n'!C19,0))</f>
        <v>Jumta segums - Trapecveida lokšņu
profils Ruukki T20, cinkots 0,50 mm vai
ekvivalents</v>
      </c>
      <c r="D19" s="28" t="str">
        <f>IF($C$4="citu pasākumu izmaksas",IF('6a+c+n'!$Q19="C",'6a+c+n'!D19,0))</f>
        <v>m2</v>
      </c>
      <c r="E19" s="156"/>
      <c r="F19" s="81"/>
      <c r="G19" s="28">
        <f>IF($C$4="citu pasākumu izmaksas",IF('6a+c+n'!$Q19="C",'6a+c+n'!G19,0))</f>
        <v>0</v>
      </c>
      <c r="H19" s="28">
        <f>IF($C$4="citu pasākumu izmaksas",IF('6a+c+n'!$Q19="C",'6a+c+n'!H19,0))</f>
        <v>0</v>
      </c>
      <c r="I19" s="28"/>
      <c r="J19" s="28"/>
      <c r="K19" s="156">
        <f>IF($C$4="citu pasākumu izmaksas",IF('6a+c+n'!$Q19="C",'6a+c+n'!K19,0))</f>
        <v>0</v>
      </c>
      <c r="L19" s="81">
        <f>IF($C$4="citu pasākumu izmaksas",IF('6a+c+n'!$Q19="C",'6a+c+n'!L19,0))</f>
        <v>0</v>
      </c>
      <c r="M19" s="28">
        <f>IF($C$4="citu pasākumu izmaksas",IF('6a+c+n'!$Q19="C",'6a+c+n'!M19,0))</f>
        <v>0</v>
      </c>
      <c r="N19" s="28">
        <f>IF($C$4="citu pasākumu izmaksas",IF('6a+c+n'!$Q19="C",'6a+c+n'!N19,0))</f>
        <v>0</v>
      </c>
      <c r="O19" s="28">
        <f>IF($C$4="citu pasākumu izmaksas",IF('6a+c+n'!$Q19="C",'6a+c+n'!O19,0))</f>
        <v>0</v>
      </c>
      <c r="P19" s="59">
        <f>IF($C$4="citu pasākumu izmaksas",IF('6a+c+n'!$Q19="C",'6a+c+n'!P19,0))</f>
        <v>0</v>
      </c>
    </row>
    <row r="20" spans="1:16" ht="12" customHeight="1" thickBot="1">
      <c r="A20" s="293" t="s">
        <v>63</v>
      </c>
      <c r="B20" s="294"/>
      <c r="C20" s="294"/>
      <c r="D20" s="294"/>
      <c r="E20" s="294"/>
      <c r="F20" s="294"/>
      <c r="G20" s="294"/>
      <c r="H20" s="294"/>
      <c r="I20" s="294"/>
      <c r="J20" s="294"/>
      <c r="K20" s="295"/>
      <c r="L20" s="74">
        <f>SUM(L14:L19)</f>
        <v>0</v>
      </c>
      <c r="M20" s="75">
        <f>SUM(M14:M19)</f>
        <v>0</v>
      </c>
      <c r="N20" s="75">
        <f>SUM(N14:N19)</f>
        <v>0</v>
      </c>
      <c r="O20" s="75">
        <f>SUM(O14:O19)</f>
        <v>0</v>
      </c>
      <c r="P20" s="76">
        <f>SUM(P14:P19)</f>
        <v>0</v>
      </c>
    </row>
    <row r="21" spans="1:16">
      <c r="A21" s="20"/>
      <c r="B21" s="20"/>
      <c r="C21" s="20"/>
      <c r="D21" s="20"/>
      <c r="E21" s="20"/>
      <c r="F21" s="20"/>
      <c r="G21" s="20"/>
      <c r="H21" s="20"/>
      <c r="I21" s="20"/>
      <c r="J21" s="20"/>
      <c r="K21" s="20"/>
      <c r="L21" s="20"/>
      <c r="M21" s="20"/>
      <c r="N21" s="20"/>
      <c r="O21" s="20"/>
      <c r="P21" s="20"/>
    </row>
    <row r="22" spans="1:16">
      <c r="A22" s="20"/>
      <c r="B22" s="20"/>
      <c r="C22" s="20"/>
      <c r="D22" s="20"/>
      <c r="E22" s="20"/>
      <c r="F22" s="20"/>
      <c r="G22" s="20"/>
      <c r="H22" s="20"/>
      <c r="I22" s="20"/>
      <c r="J22" s="20"/>
      <c r="K22" s="20"/>
      <c r="L22" s="20"/>
      <c r="M22" s="20"/>
      <c r="N22" s="20"/>
      <c r="O22" s="20"/>
      <c r="P22" s="20"/>
    </row>
    <row r="23" spans="1:16">
      <c r="A23" s="1" t="s">
        <v>14</v>
      </c>
      <c r="B23" s="20"/>
      <c r="C23" s="296">
        <f>'Kops c'!C35:H35</f>
        <v>0</v>
      </c>
      <c r="D23" s="296"/>
      <c r="E23" s="296"/>
      <c r="F23" s="296"/>
      <c r="G23" s="296"/>
      <c r="H23" s="296"/>
      <c r="I23" s="20"/>
      <c r="J23" s="20"/>
      <c r="K23" s="20"/>
      <c r="L23" s="20"/>
      <c r="M23" s="20"/>
      <c r="N23" s="20"/>
      <c r="O23" s="20"/>
      <c r="P23" s="20"/>
    </row>
    <row r="24" spans="1:16">
      <c r="A24" s="20"/>
      <c r="B24" s="20"/>
      <c r="C24" s="222" t="s">
        <v>15</v>
      </c>
      <c r="D24" s="222"/>
      <c r="E24" s="222"/>
      <c r="F24" s="222"/>
      <c r="G24" s="222"/>
      <c r="H24" s="222"/>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240" t="str">
        <f>'Kops n'!A38:D38</f>
        <v>Tāme sastādīta 2023. gada __. _____</v>
      </c>
      <c r="B26" s="241"/>
      <c r="C26" s="241"/>
      <c r="D26" s="241"/>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 t="s">
        <v>41</v>
      </c>
      <c r="B28" s="20"/>
      <c r="C28" s="296">
        <f>'Kops c'!C40:H40</f>
        <v>0</v>
      </c>
      <c r="D28" s="296"/>
      <c r="E28" s="296"/>
      <c r="F28" s="296"/>
      <c r="G28" s="296"/>
      <c r="H28" s="296"/>
      <c r="I28" s="20"/>
      <c r="J28" s="20"/>
      <c r="K28" s="20"/>
      <c r="L28" s="20"/>
      <c r="M28" s="20"/>
      <c r="N28" s="20"/>
      <c r="O28" s="20"/>
      <c r="P28" s="20"/>
    </row>
    <row r="29" spans="1:16">
      <c r="A29" s="20"/>
      <c r="B29" s="20"/>
      <c r="C29" s="222" t="s">
        <v>15</v>
      </c>
      <c r="D29" s="222"/>
      <c r="E29" s="222"/>
      <c r="F29" s="222"/>
      <c r="G29" s="222"/>
      <c r="H29" s="222"/>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103" t="s">
        <v>16</v>
      </c>
      <c r="B31" s="52"/>
      <c r="C31" s="115">
        <f>'Kops c'!C43</f>
        <v>0</v>
      </c>
      <c r="D31" s="52"/>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29:H29"/>
    <mergeCell ref="L12:P12"/>
    <mergeCell ref="A20:K20"/>
    <mergeCell ref="C23:H23"/>
    <mergeCell ref="C24:H24"/>
    <mergeCell ref="A26:D26"/>
    <mergeCell ref="C28:H28"/>
  </mergeCells>
  <conditionalFormatting sqref="A20:K20">
    <cfRule type="containsText" dxfId="151" priority="3" operator="containsText" text="Tiešās izmaksas kopā, t. sk. darba devēja sociālais nodoklis __.__% ">
      <formula>NOT(ISERROR(SEARCH("Tiešās izmaksas kopā, t. sk. darba devēja sociālais nodoklis __.__% ",A20)))</formula>
    </cfRule>
  </conditionalFormatting>
  <conditionalFormatting sqref="A14:P19">
    <cfRule type="cellIs" dxfId="150" priority="1" operator="equal">
      <formula>0</formula>
    </cfRule>
  </conditionalFormatting>
  <conditionalFormatting sqref="C2:I2 D5:L8 N9:O9 L20:P20 C23:H23 C28:H28 C31">
    <cfRule type="cellIs" dxfId="149" priority="2" operator="equal">
      <formula>0</formula>
    </cfRule>
  </conditionalFormatting>
  <pageMargins left="0.7" right="0.7" top="0.75" bottom="0.75" header="0.3" footer="0.3"/>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F00-000000000000}">
  <sheetPr codeName="Sheet24">
    <tabColor rgb="FF00B0F0"/>
  </sheetPr>
  <dimension ref="A1:P27"/>
  <sheetViews>
    <sheetView workbookViewId="0">
      <selection activeCell="A23" sqref="A15:XFD2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'6a+c+n'!D1</f>
        <v>6</v>
      </c>
      <c r="E1" s="26"/>
      <c r="F1" s="26"/>
      <c r="G1" s="26"/>
      <c r="H1" s="26"/>
      <c r="I1" s="26"/>
      <c r="J1" s="26"/>
      <c r="N1" s="30"/>
      <c r="O1" s="31"/>
      <c r="P1" s="32"/>
    </row>
    <row r="2" spans="1:16">
      <c r="A2" s="33"/>
      <c r="B2" s="33"/>
      <c r="C2" s="308" t="str">
        <f>'6a+c+n'!C2:I2</f>
        <v>Jumta darbi</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P15</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ht="12" thickBot="1">
      <c r="A14" s="63">
        <f>IF(P14=0,0,IF(COUNTBLANK(P14)=1,0,COUNTA($P$14:P14)))</f>
        <v>0</v>
      </c>
      <c r="B14" s="27">
        <f>IF($C$4="Neattiecināmās izmaksas",IF('6a+c+n'!$Q14="N",'6a+c+n'!B14,0))</f>
        <v>0</v>
      </c>
      <c r="C14" s="27">
        <f>IF($C$4="Neattiecināmās izmaksas",IF('6a+c+n'!$Q14="N",'6a+c+n'!C14,0))</f>
        <v>0</v>
      </c>
      <c r="D14" s="27">
        <f>IF($C$4="Neattiecināmās izmaksas",IF('6a+c+n'!$Q14="N",'6a+c+n'!D14,0))</f>
        <v>0</v>
      </c>
      <c r="E14" s="57"/>
      <c r="F14" s="79"/>
      <c r="G14" s="27">
        <f>IF($C$4="Neattiecināmās izmaksas",IF('6a+c+n'!$Q14="N",'6a+c+n'!G14,0))</f>
        <v>0</v>
      </c>
      <c r="H14" s="27">
        <f>IF($C$4="Neattiecināmās izmaksas",IF('6a+c+n'!$Q14="N",'6a+c+n'!H14,0))</f>
        <v>0</v>
      </c>
      <c r="I14" s="27"/>
      <c r="J14" s="27"/>
      <c r="K14" s="57">
        <f>IF($C$4="Neattiecināmās izmaksas",IF('6a+c+n'!$Q14="N",'6a+c+n'!K14,0))</f>
        <v>0</v>
      </c>
      <c r="L14" s="108">
        <f>IF($C$4="Neattiecināmās izmaksas",IF('6a+c+n'!$Q14="N",'6a+c+n'!L14,0))</f>
        <v>0</v>
      </c>
      <c r="M14" s="27">
        <f>IF($C$4="Neattiecināmās izmaksas",IF('6a+c+n'!$Q14="N",'6a+c+n'!M14,0))</f>
        <v>0</v>
      </c>
      <c r="N14" s="27">
        <f>IF($C$4="Neattiecināmās izmaksas",IF('6a+c+n'!$Q14="N",'6a+c+n'!N14,0))</f>
        <v>0</v>
      </c>
      <c r="O14" s="27">
        <f>IF($C$4="Neattiecināmās izmaksas",IF('6a+c+n'!$Q14="N",'6a+c+n'!O14,0))</f>
        <v>0</v>
      </c>
      <c r="P14" s="57">
        <f>IF($C$4="Neattiecināmās izmaksas",IF('6a+c+n'!$Q14="N",'6a+c+n'!P14,0))</f>
        <v>0</v>
      </c>
    </row>
    <row r="15" spans="1:16" ht="12" customHeight="1" thickBot="1">
      <c r="A15" s="293" t="s">
        <v>63</v>
      </c>
      <c r="B15" s="294"/>
      <c r="C15" s="294"/>
      <c r="D15" s="294"/>
      <c r="E15" s="294"/>
      <c r="F15" s="294"/>
      <c r="G15" s="294"/>
      <c r="H15" s="294"/>
      <c r="I15" s="294"/>
      <c r="J15" s="294"/>
      <c r="K15" s="295"/>
      <c r="L15" s="110">
        <f>SUM(L14:L14)</f>
        <v>0</v>
      </c>
      <c r="M15" s="111">
        <f>SUM(M14:M14)</f>
        <v>0</v>
      </c>
      <c r="N15" s="111">
        <f>SUM(N14:N14)</f>
        <v>0</v>
      </c>
      <c r="O15" s="111">
        <f>SUM(O14:O14)</f>
        <v>0</v>
      </c>
      <c r="P15" s="112">
        <f>SUM(P14:P14)</f>
        <v>0</v>
      </c>
    </row>
    <row r="16" spans="1:16">
      <c r="A16" s="20"/>
      <c r="B16" s="20"/>
      <c r="C16" s="20"/>
      <c r="D16" s="20"/>
      <c r="E16" s="20"/>
      <c r="F16" s="20"/>
      <c r="G16" s="20"/>
      <c r="H16" s="20"/>
      <c r="I16" s="20"/>
      <c r="J16" s="20"/>
      <c r="K16" s="20"/>
      <c r="L16" s="20"/>
      <c r="M16" s="20"/>
      <c r="N16" s="20"/>
      <c r="O16" s="20"/>
      <c r="P16" s="20"/>
    </row>
    <row r="17" spans="1:16">
      <c r="A17" s="20"/>
      <c r="B17" s="20"/>
      <c r="C17" s="20"/>
      <c r="D17" s="20"/>
      <c r="E17" s="20"/>
      <c r="F17" s="20"/>
      <c r="G17" s="20"/>
      <c r="H17" s="20"/>
      <c r="I17" s="20"/>
      <c r="J17" s="20"/>
      <c r="K17" s="20"/>
      <c r="L17" s="20"/>
      <c r="M17" s="20"/>
      <c r="N17" s="20"/>
      <c r="O17" s="20"/>
      <c r="P17" s="20"/>
    </row>
    <row r="18" spans="1:16">
      <c r="A18" s="1" t="s">
        <v>14</v>
      </c>
      <c r="B18" s="20"/>
      <c r="C18" s="296">
        <f>'Kops n'!C35:H35</f>
        <v>0</v>
      </c>
      <c r="D18" s="296"/>
      <c r="E18" s="296"/>
      <c r="F18" s="296"/>
      <c r="G18" s="296"/>
      <c r="H18" s="296"/>
      <c r="I18" s="20"/>
      <c r="J18" s="20"/>
      <c r="K18" s="20"/>
      <c r="L18" s="20"/>
      <c r="M18" s="20"/>
      <c r="N18" s="20"/>
      <c r="O18" s="20"/>
      <c r="P18" s="20"/>
    </row>
    <row r="19" spans="1:16">
      <c r="A19" s="20"/>
      <c r="B19" s="20"/>
      <c r="C19" s="222" t="s">
        <v>15</v>
      </c>
      <c r="D19" s="222"/>
      <c r="E19" s="222"/>
      <c r="F19" s="222"/>
      <c r="G19" s="222"/>
      <c r="H19" s="222"/>
      <c r="I19" s="20"/>
      <c r="J19" s="20"/>
      <c r="K19" s="20"/>
      <c r="L19" s="20"/>
      <c r="M19" s="20"/>
      <c r="N19" s="20"/>
      <c r="O19" s="20"/>
      <c r="P19" s="20"/>
    </row>
    <row r="20" spans="1:16">
      <c r="A20" s="20"/>
      <c r="B20" s="20"/>
      <c r="C20" s="20"/>
      <c r="D20" s="20"/>
      <c r="E20" s="20"/>
      <c r="F20" s="20"/>
      <c r="G20" s="20"/>
      <c r="H20" s="20"/>
      <c r="I20" s="20"/>
      <c r="J20" s="20"/>
      <c r="K20" s="20"/>
      <c r="L20" s="20"/>
      <c r="M20" s="20"/>
      <c r="N20" s="20"/>
      <c r="O20" s="20"/>
      <c r="P20" s="20"/>
    </row>
    <row r="21" spans="1:16">
      <c r="A21" s="240" t="str">
        <f>'Kops n'!A38:D38</f>
        <v>Tāme sastādīta 2023. gada __. _____</v>
      </c>
      <c r="B21" s="241"/>
      <c r="C21" s="241"/>
      <c r="D21" s="241"/>
      <c r="E21" s="20"/>
      <c r="F21" s="20"/>
      <c r="G21" s="20"/>
      <c r="H21" s="20"/>
      <c r="I21" s="20"/>
      <c r="J21" s="20"/>
      <c r="K21" s="20"/>
      <c r="L21" s="20"/>
      <c r="M21" s="20"/>
      <c r="N21" s="20"/>
      <c r="O21" s="20"/>
      <c r="P21" s="20"/>
    </row>
    <row r="22" spans="1:16">
      <c r="A22" s="20"/>
      <c r="B22" s="20"/>
      <c r="C22" s="20"/>
      <c r="D22" s="20"/>
      <c r="E22" s="20"/>
      <c r="F22" s="20"/>
      <c r="G22" s="20"/>
      <c r="H22" s="20"/>
      <c r="I22" s="20"/>
      <c r="J22" s="20"/>
      <c r="K22" s="20"/>
      <c r="L22" s="20"/>
      <c r="M22" s="20"/>
      <c r="N22" s="20"/>
      <c r="O22" s="20"/>
      <c r="P22" s="20"/>
    </row>
    <row r="23" spans="1:16">
      <c r="A23" s="1" t="s">
        <v>41</v>
      </c>
      <c r="B23" s="20"/>
      <c r="C23" s="296">
        <f>'Kops n'!C40:H40</f>
        <v>0</v>
      </c>
      <c r="D23" s="296"/>
      <c r="E23" s="296"/>
      <c r="F23" s="296"/>
      <c r="G23" s="296"/>
      <c r="H23" s="296"/>
      <c r="I23" s="20"/>
      <c r="J23" s="20"/>
      <c r="K23" s="20"/>
      <c r="L23" s="20"/>
      <c r="M23" s="20"/>
      <c r="N23" s="20"/>
      <c r="O23" s="20"/>
      <c r="P23" s="20"/>
    </row>
    <row r="24" spans="1:16">
      <c r="A24" s="20"/>
      <c r="B24" s="20"/>
      <c r="C24" s="222" t="s">
        <v>15</v>
      </c>
      <c r="D24" s="222"/>
      <c r="E24" s="222"/>
      <c r="F24" s="222"/>
      <c r="G24" s="222"/>
      <c r="H24" s="222"/>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03" t="s">
        <v>16</v>
      </c>
      <c r="B26" s="52"/>
      <c r="C26" s="115">
        <f>'Kops n'!C43</f>
        <v>0</v>
      </c>
      <c r="D26" s="52"/>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sheetData>
  <mergeCells count="23">
    <mergeCell ref="C2:I2"/>
    <mergeCell ref="C3:I3"/>
    <mergeCell ref="C4:I4"/>
    <mergeCell ref="D5:L5"/>
    <mergeCell ref="D6:L6"/>
    <mergeCell ref="D8:L8"/>
    <mergeCell ref="A9:F9"/>
    <mergeCell ref="J9:M9"/>
    <mergeCell ref="N9:O9"/>
    <mergeCell ref="D7:L7"/>
    <mergeCell ref="C24:H24"/>
    <mergeCell ref="L12:P12"/>
    <mergeCell ref="A15:K15"/>
    <mergeCell ref="C18:H18"/>
    <mergeCell ref="C19:H19"/>
    <mergeCell ref="A21:D21"/>
    <mergeCell ref="C23:H23"/>
    <mergeCell ref="A12:A13"/>
    <mergeCell ref="B12:B13"/>
    <mergeCell ref="C12:C13"/>
    <mergeCell ref="D12:D13"/>
    <mergeCell ref="E12:E13"/>
    <mergeCell ref="F12:K12"/>
  </mergeCells>
  <conditionalFormatting sqref="A15:K15">
    <cfRule type="containsText" dxfId="148" priority="3" operator="containsText" text="Tiešās izmaksas kopā, t. sk. darba devēja sociālais nodoklis __.__% ">
      <formula>NOT(ISERROR(SEARCH("Tiešās izmaksas kopā, t. sk. darba devēja sociālais nodoklis __.__% ",A15)))</formula>
    </cfRule>
  </conditionalFormatting>
  <conditionalFormatting sqref="A14:P14">
    <cfRule type="cellIs" dxfId="147" priority="1" operator="equal">
      <formula>0</formula>
    </cfRule>
  </conditionalFormatting>
  <conditionalFormatting sqref="C2:I2 D5:L8 N9:O9 L15:P15 C18:H18 C23:H23 C26">
    <cfRule type="cellIs" dxfId="146" priority="2" operator="equal">
      <formula>0</formula>
    </cfRule>
  </conditionalFormatting>
  <pageMargins left="0.7" right="0.7" top="0.75" bottom="0.75" header="0.3" footer="0.3"/>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25">
    <tabColor rgb="FF0070C0"/>
  </sheetPr>
  <dimension ref="A1:Q33"/>
  <sheetViews>
    <sheetView zoomScale="85" zoomScaleNormal="85" workbookViewId="0">
      <selection activeCell="I15" sqref="I15:J20"/>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7</v>
      </c>
      <c r="E1" s="26"/>
      <c r="F1" s="26"/>
      <c r="G1" s="26"/>
      <c r="H1" s="26"/>
      <c r="I1" s="26"/>
      <c r="J1" s="26"/>
      <c r="N1" s="30"/>
      <c r="O1" s="31"/>
      <c r="P1" s="32"/>
    </row>
    <row r="2" spans="1:17">
      <c r="A2" s="33"/>
      <c r="B2" s="33"/>
      <c r="C2" s="308" t="s">
        <v>226</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P21</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150</v>
      </c>
      <c r="D14" s="27"/>
      <c r="E14" s="57"/>
      <c r="F14" s="172"/>
      <c r="G14" s="90"/>
      <c r="H14" s="90">
        <f>F14*G14</f>
        <v>0</v>
      </c>
      <c r="I14" s="90"/>
      <c r="J14" s="90"/>
      <c r="K14" s="91">
        <f>SUM(H14:J14)</f>
        <v>0</v>
      </c>
      <c r="L14" s="89">
        <f>E14*F14</f>
        <v>0</v>
      </c>
      <c r="M14" s="90">
        <f>H14*E14</f>
        <v>0</v>
      </c>
      <c r="N14" s="90">
        <f>I14*E14</f>
        <v>0</v>
      </c>
      <c r="O14" s="90">
        <f>J14*E14</f>
        <v>0</v>
      </c>
      <c r="P14" s="106">
        <f>SUM(M14:O14)</f>
        <v>0</v>
      </c>
      <c r="Q14" s="70"/>
    </row>
    <row r="15" spans="1:17" ht="56.25">
      <c r="A15" s="40">
        <v>1</v>
      </c>
      <c r="B15" s="28" t="s">
        <v>154</v>
      </c>
      <c r="C15" s="136" t="s">
        <v>348</v>
      </c>
      <c r="D15" s="132" t="s">
        <v>88</v>
      </c>
      <c r="E15" s="220">
        <v>1162.3260000000002</v>
      </c>
      <c r="F15" s="134"/>
      <c r="G15" s="143"/>
      <c r="H15" s="49">
        <f>F15*G15</f>
        <v>0</v>
      </c>
      <c r="I15" s="135"/>
      <c r="J15" s="135"/>
      <c r="K15" s="50">
        <f t="shared" ref="K15:K20" si="0">SUM(H15:J15)</f>
        <v>0</v>
      </c>
      <c r="L15" s="51">
        <f t="shared" ref="L15:L20" si="1">E15*F15</f>
        <v>0</v>
      </c>
      <c r="M15" s="49">
        <f t="shared" ref="M15:M20" si="2">H15*E15</f>
        <v>0</v>
      </c>
      <c r="N15" s="49">
        <f t="shared" ref="N15:N20" si="3">I15*E15</f>
        <v>0</v>
      </c>
      <c r="O15" s="49">
        <f t="shared" ref="O15:O20" si="4">J15*E15</f>
        <v>0</v>
      </c>
      <c r="P15" s="107">
        <f t="shared" ref="P15:P20" si="5">SUM(M15:O15)</f>
        <v>0</v>
      </c>
      <c r="Q15" s="77" t="s">
        <v>48</v>
      </c>
    </row>
    <row r="16" spans="1:17" ht="33.75">
      <c r="A16" s="40">
        <v>2</v>
      </c>
      <c r="B16" s="28" t="s">
        <v>154</v>
      </c>
      <c r="C16" s="136" t="s">
        <v>151</v>
      </c>
      <c r="D16" s="132" t="s">
        <v>88</v>
      </c>
      <c r="E16" s="210">
        <v>630.63</v>
      </c>
      <c r="F16" s="134"/>
      <c r="G16" s="143"/>
      <c r="H16" s="49">
        <f t="shared" ref="H16:H20" si="6">F16*G16</f>
        <v>0</v>
      </c>
      <c r="I16" s="135"/>
      <c r="J16" s="135"/>
      <c r="K16" s="50">
        <f t="shared" si="0"/>
        <v>0</v>
      </c>
      <c r="L16" s="51">
        <f t="shared" si="1"/>
        <v>0</v>
      </c>
      <c r="M16" s="49">
        <f t="shared" si="2"/>
        <v>0</v>
      </c>
      <c r="N16" s="49">
        <f t="shared" si="3"/>
        <v>0</v>
      </c>
      <c r="O16" s="49">
        <f t="shared" si="4"/>
        <v>0</v>
      </c>
      <c r="P16" s="107">
        <f t="shared" si="5"/>
        <v>0</v>
      </c>
      <c r="Q16" s="77" t="s">
        <v>48</v>
      </c>
    </row>
    <row r="17" spans="1:17" ht="45">
      <c r="A17" s="40">
        <v>3</v>
      </c>
      <c r="B17" s="28" t="s">
        <v>154</v>
      </c>
      <c r="C17" s="136" t="s">
        <v>152</v>
      </c>
      <c r="D17" s="132" t="s">
        <v>88</v>
      </c>
      <c r="E17" s="210">
        <v>35.64</v>
      </c>
      <c r="F17" s="134"/>
      <c r="G17" s="143"/>
      <c r="H17" s="49">
        <f t="shared" si="6"/>
        <v>0</v>
      </c>
      <c r="I17" s="135"/>
      <c r="J17" s="135"/>
      <c r="K17" s="50">
        <f t="shared" si="0"/>
        <v>0</v>
      </c>
      <c r="L17" s="51">
        <f t="shared" si="1"/>
        <v>0</v>
      </c>
      <c r="M17" s="49">
        <f t="shared" si="2"/>
        <v>0</v>
      </c>
      <c r="N17" s="49">
        <f t="shared" si="3"/>
        <v>0</v>
      </c>
      <c r="O17" s="49">
        <f t="shared" si="4"/>
        <v>0</v>
      </c>
      <c r="P17" s="107">
        <f t="shared" si="5"/>
        <v>0</v>
      </c>
      <c r="Q17" s="77" t="s">
        <v>48</v>
      </c>
    </row>
    <row r="18" spans="1:17" ht="67.5">
      <c r="A18" s="40">
        <v>4</v>
      </c>
      <c r="B18" s="28" t="s">
        <v>154</v>
      </c>
      <c r="C18" s="136" t="s">
        <v>153</v>
      </c>
      <c r="D18" s="132" t="s">
        <v>88</v>
      </c>
      <c r="E18" s="210">
        <v>58.300000000000004</v>
      </c>
      <c r="F18" s="134"/>
      <c r="G18" s="143"/>
      <c r="H18" s="49">
        <f t="shared" si="6"/>
        <v>0</v>
      </c>
      <c r="I18" s="135"/>
      <c r="J18" s="135"/>
      <c r="K18" s="50">
        <f t="shared" si="0"/>
        <v>0</v>
      </c>
      <c r="L18" s="51">
        <f t="shared" ref="L18:L19" si="7">E18*F18</f>
        <v>0</v>
      </c>
      <c r="M18" s="49">
        <f t="shared" ref="M18:M19" si="8">H18*E18</f>
        <v>0</v>
      </c>
      <c r="N18" s="49">
        <f t="shared" ref="N18:N19" si="9">I18*E18</f>
        <v>0</v>
      </c>
      <c r="O18" s="49">
        <f t="shared" ref="O18:O19" si="10">J18*E18</f>
        <v>0</v>
      </c>
      <c r="P18" s="107">
        <f t="shared" ref="P18:P19" si="11">SUM(M18:O18)</f>
        <v>0</v>
      </c>
      <c r="Q18" s="77" t="s">
        <v>55</v>
      </c>
    </row>
    <row r="19" spans="1:17" ht="22.5">
      <c r="A19" s="40">
        <v>5</v>
      </c>
      <c r="B19" s="28" t="s">
        <v>154</v>
      </c>
      <c r="C19" s="136" t="s">
        <v>349</v>
      </c>
      <c r="D19" s="132" t="s">
        <v>76</v>
      </c>
      <c r="E19" s="210">
        <v>211</v>
      </c>
      <c r="F19" s="177"/>
      <c r="G19" s="143"/>
      <c r="H19" s="49">
        <f t="shared" si="6"/>
        <v>0</v>
      </c>
      <c r="I19" s="143"/>
      <c r="J19" s="143"/>
      <c r="K19" s="50">
        <f t="shared" si="0"/>
        <v>0</v>
      </c>
      <c r="L19" s="51">
        <f t="shared" si="7"/>
        <v>0</v>
      </c>
      <c r="M19" s="49">
        <f t="shared" si="8"/>
        <v>0</v>
      </c>
      <c r="N19" s="49">
        <f t="shared" si="9"/>
        <v>0</v>
      </c>
      <c r="O19" s="49">
        <f t="shared" si="10"/>
        <v>0</v>
      </c>
      <c r="P19" s="107">
        <f t="shared" si="11"/>
        <v>0</v>
      </c>
      <c r="Q19" s="77" t="s">
        <v>55</v>
      </c>
    </row>
    <row r="20" spans="1:17" ht="22.5">
      <c r="A20" s="40">
        <v>6</v>
      </c>
      <c r="B20" s="28" t="s">
        <v>154</v>
      </c>
      <c r="C20" s="136" t="s">
        <v>350</v>
      </c>
      <c r="D20" s="132" t="s">
        <v>76</v>
      </c>
      <c r="E20" s="114">
        <v>211</v>
      </c>
      <c r="F20" s="177"/>
      <c r="G20" s="143"/>
      <c r="H20" s="49">
        <f t="shared" si="6"/>
        <v>0</v>
      </c>
      <c r="I20" s="143"/>
      <c r="J20" s="143"/>
      <c r="K20" s="50">
        <f t="shared" si="0"/>
        <v>0</v>
      </c>
      <c r="L20" s="51">
        <f t="shared" si="1"/>
        <v>0</v>
      </c>
      <c r="M20" s="49">
        <f t="shared" si="2"/>
        <v>0</v>
      </c>
      <c r="N20" s="49">
        <f t="shared" si="3"/>
        <v>0</v>
      </c>
      <c r="O20" s="49">
        <f t="shared" si="4"/>
        <v>0</v>
      </c>
      <c r="P20" s="107">
        <f t="shared" si="5"/>
        <v>0</v>
      </c>
      <c r="Q20" s="77" t="s">
        <v>55</v>
      </c>
    </row>
    <row r="21" spans="1:17" ht="12" customHeight="1" thickBot="1">
      <c r="A21" s="293" t="s">
        <v>63</v>
      </c>
      <c r="B21" s="294"/>
      <c r="C21" s="294"/>
      <c r="D21" s="294"/>
      <c r="E21" s="294"/>
      <c r="F21" s="294"/>
      <c r="G21" s="294"/>
      <c r="H21" s="294"/>
      <c r="I21" s="294"/>
      <c r="J21" s="294"/>
      <c r="K21" s="295"/>
      <c r="L21" s="74">
        <f>SUM(L14:L20)</f>
        <v>0</v>
      </c>
      <c r="M21" s="75">
        <f>SUM(M14:M20)</f>
        <v>0</v>
      </c>
      <c r="N21" s="75">
        <f>SUM(N14:N20)</f>
        <v>0</v>
      </c>
      <c r="O21" s="75">
        <f>SUM(O14:O20)</f>
        <v>0</v>
      </c>
      <c r="P21" s="76">
        <f>SUM(P14:P20)</f>
        <v>0</v>
      </c>
    </row>
    <row r="22" spans="1:17">
      <c r="A22" s="20"/>
      <c r="B22" s="20"/>
      <c r="C22" s="20"/>
      <c r="D22" s="20"/>
      <c r="E22" s="20"/>
      <c r="F22" s="20"/>
      <c r="G22" s="20"/>
      <c r="H22" s="20"/>
      <c r="I22" s="20"/>
      <c r="J22" s="20"/>
      <c r="K22" s="20"/>
      <c r="L22" s="20"/>
      <c r="M22" s="20"/>
      <c r="N22" s="20"/>
      <c r="O22" s="20"/>
      <c r="P22" s="20"/>
    </row>
    <row r="23" spans="1:17">
      <c r="A23" s="20"/>
      <c r="B23" s="20"/>
      <c r="C23" s="20"/>
      <c r="D23" s="20"/>
      <c r="E23" s="20"/>
      <c r="F23" s="20"/>
      <c r="G23" s="20"/>
      <c r="H23" s="20"/>
      <c r="I23" s="20"/>
      <c r="J23" s="20"/>
      <c r="K23" s="20"/>
      <c r="L23" s="20"/>
      <c r="M23" s="20"/>
      <c r="N23" s="20"/>
      <c r="O23" s="20"/>
      <c r="P23" s="20"/>
    </row>
    <row r="24" spans="1:17">
      <c r="A24" s="1" t="s">
        <v>14</v>
      </c>
      <c r="B24" s="20"/>
      <c r="C24" s="296">
        <f>'Kops n'!C35:H35</f>
        <v>0</v>
      </c>
      <c r="D24" s="296"/>
      <c r="E24" s="296"/>
      <c r="F24" s="296"/>
      <c r="G24" s="296"/>
      <c r="H24" s="296"/>
      <c r="I24" s="20"/>
      <c r="J24" s="20"/>
      <c r="K24" s="20"/>
      <c r="L24" s="20"/>
      <c r="M24" s="20"/>
      <c r="N24" s="20"/>
      <c r="O24" s="20"/>
      <c r="P24" s="20"/>
    </row>
    <row r="25" spans="1:17">
      <c r="A25" s="20"/>
      <c r="B25" s="20"/>
      <c r="C25" s="222" t="s">
        <v>15</v>
      </c>
      <c r="D25" s="222"/>
      <c r="E25" s="222"/>
      <c r="F25" s="222"/>
      <c r="G25" s="222"/>
      <c r="H25" s="222"/>
      <c r="I25" s="20"/>
      <c r="J25" s="20"/>
      <c r="K25" s="20"/>
      <c r="L25" s="20"/>
      <c r="M25" s="20"/>
      <c r="N25" s="20"/>
      <c r="O25" s="20"/>
      <c r="P25" s="20"/>
    </row>
    <row r="26" spans="1:17">
      <c r="A26" s="20"/>
      <c r="B26" s="20"/>
      <c r="C26" s="20"/>
      <c r="D26" s="20"/>
      <c r="E26" s="20"/>
      <c r="F26" s="20"/>
      <c r="G26" s="20"/>
      <c r="H26" s="20"/>
      <c r="I26" s="20"/>
      <c r="J26" s="20"/>
      <c r="K26" s="20"/>
      <c r="L26" s="20"/>
      <c r="M26" s="20"/>
      <c r="N26" s="20"/>
      <c r="O26" s="20"/>
      <c r="P26" s="20"/>
    </row>
    <row r="27" spans="1:17">
      <c r="A27" s="240" t="str">
        <f>'Kops n'!A38:D38</f>
        <v>Tāme sastādīta 2023. gada __. _____</v>
      </c>
      <c r="B27" s="241"/>
      <c r="C27" s="241"/>
      <c r="D27" s="241"/>
      <c r="E27" s="20"/>
      <c r="F27" s="20"/>
      <c r="G27" s="20"/>
      <c r="H27" s="20"/>
      <c r="I27" s="20"/>
      <c r="J27" s="20"/>
      <c r="K27" s="20"/>
      <c r="L27" s="20"/>
      <c r="M27" s="20"/>
      <c r="N27" s="20"/>
      <c r="O27" s="20"/>
      <c r="P27" s="20"/>
    </row>
    <row r="28" spans="1:17">
      <c r="A28" s="20"/>
      <c r="B28" s="20"/>
      <c r="C28" s="20"/>
      <c r="D28" s="20"/>
      <c r="E28" s="20"/>
      <c r="F28" s="20"/>
      <c r="G28" s="20"/>
      <c r="H28" s="20"/>
      <c r="I28" s="20"/>
      <c r="J28" s="20"/>
      <c r="K28" s="20"/>
      <c r="L28" s="20"/>
      <c r="M28" s="20"/>
      <c r="N28" s="20"/>
      <c r="O28" s="20"/>
      <c r="P28" s="20"/>
    </row>
    <row r="29" spans="1:17">
      <c r="A29" s="1" t="s">
        <v>41</v>
      </c>
      <c r="B29" s="20"/>
      <c r="C29" s="296">
        <f>'Kops n'!C40:H40</f>
        <v>0</v>
      </c>
      <c r="D29" s="296"/>
      <c r="E29" s="296"/>
      <c r="F29" s="296"/>
      <c r="G29" s="296"/>
      <c r="H29" s="296"/>
      <c r="I29" s="20"/>
      <c r="J29" s="20"/>
      <c r="K29" s="20"/>
      <c r="L29" s="20"/>
      <c r="M29" s="20"/>
      <c r="N29" s="20"/>
      <c r="O29" s="20"/>
      <c r="P29" s="20"/>
    </row>
    <row r="30" spans="1:17">
      <c r="A30" s="20"/>
      <c r="B30" s="20"/>
      <c r="C30" s="222" t="s">
        <v>15</v>
      </c>
      <c r="D30" s="222"/>
      <c r="E30" s="222"/>
      <c r="F30" s="222"/>
      <c r="G30" s="222"/>
      <c r="H30" s="222"/>
      <c r="I30" s="20"/>
      <c r="J30" s="20"/>
      <c r="K30" s="20"/>
      <c r="L30" s="20"/>
      <c r="M30" s="20"/>
      <c r="N30" s="20"/>
      <c r="O30" s="20"/>
      <c r="P30" s="20"/>
    </row>
    <row r="31" spans="1:17">
      <c r="A31" s="20"/>
      <c r="B31" s="20"/>
      <c r="C31" s="20"/>
      <c r="D31" s="20"/>
      <c r="E31" s="20"/>
      <c r="F31" s="20"/>
      <c r="G31" s="20"/>
      <c r="H31" s="20"/>
      <c r="I31" s="20"/>
      <c r="J31" s="20"/>
      <c r="K31" s="20"/>
      <c r="L31" s="20"/>
      <c r="M31" s="20"/>
      <c r="N31" s="20"/>
      <c r="O31" s="20"/>
      <c r="P31" s="20"/>
    </row>
    <row r="32" spans="1:17">
      <c r="A32" s="103" t="s">
        <v>16</v>
      </c>
      <c r="B32" s="52"/>
      <c r="C32" s="115">
        <f>'Kops n'!C43</f>
        <v>0</v>
      </c>
      <c r="D32" s="52"/>
      <c r="E32" s="20"/>
      <c r="F32" s="20"/>
      <c r="G32" s="20"/>
      <c r="H32" s="20"/>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sheetData>
  <mergeCells count="23">
    <mergeCell ref="C2:I2"/>
    <mergeCell ref="C3:I3"/>
    <mergeCell ref="C4:I4"/>
    <mergeCell ref="D5:L5"/>
    <mergeCell ref="D6:L6"/>
    <mergeCell ref="D8:L8"/>
    <mergeCell ref="A9:F9"/>
    <mergeCell ref="J9:M9"/>
    <mergeCell ref="N9:O9"/>
    <mergeCell ref="D7:L7"/>
    <mergeCell ref="C30:H30"/>
    <mergeCell ref="L12:P12"/>
    <mergeCell ref="A21:K21"/>
    <mergeCell ref="C24:H24"/>
    <mergeCell ref="C25:H25"/>
    <mergeCell ref="A27:D27"/>
    <mergeCell ref="C29:H29"/>
    <mergeCell ref="A12:A13"/>
    <mergeCell ref="B12:B13"/>
    <mergeCell ref="C12:C13"/>
    <mergeCell ref="D12:D13"/>
    <mergeCell ref="E12:E13"/>
    <mergeCell ref="F12:K12"/>
  </mergeCells>
  <conditionalFormatting sqref="A9:F9">
    <cfRule type="containsText" dxfId="145" priority="39"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0">
    <cfRule type="cellIs" dxfId="144" priority="6" operator="equal">
      <formula>0</formula>
    </cfRule>
  </conditionalFormatting>
  <conditionalFormatting sqref="A21:K21">
    <cfRule type="containsText" dxfId="143" priority="25" operator="containsText" text="Tiešās izmaksas kopā, t. sk. darba devēja sociālais nodoklis __.__% ">
      <formula>NOT(ISERROR(SEARCH("Tiešās izmaksas kopā, t. sk. darba devēja sociālais nodoklis __.__% ",A21)))</formula>
    </cfRule>
  </conditionalFormatting>
  <conditionalFormatting sqref="C24:H24">
    <cfRule type="cellIs" dxfId="142" priority="32" operator="equal">
      <formula>0</formula>
    </cfRule>
  </conditionalFormatting>
  <conditionalFormatting sqref="C29:H29">
    <cfRule type="cellIs" dxfId="141" priority="33" operator="equal">
      <formula>0</formula>
    </cfRule>
  </conditionalFormatting>
  <conditionalFormatting sqref="C2:I2">
    <cfRule type="cellIs" dxfId="140" priority="38" operator="equal">
      <formula>0</formula>
    </cfRule>
  </conditionalFormatting>
  <conditionalFormatting sqref="C4:I4">
    <cfRule type="cellIs" dxfId="139" priority="30" operator="equal">
      <formula>0</formula>
    </cfRule>
  </conditionalFormatting>
  <conditionalFormatting sqref="D1">
    <cfRule type="cellIs" dxfId="138" priority="27" operator="equal">
      <formula>0</formula>
    </cfRule>
  </conditionalFormatting>
  <conditionalFormatting sqref="D5:L8">
    <cfRule type="cellIs" dxfId="137" priority="28" operator="equal">
      <formula>0</formula>
    </cfRule>
  </conditionalFormatting>
  <conditionalFormatting sqref="H14:H20">
    <cfRule type="cellIs" dxfId="136" priority="23" operator="equal">
      <formula>0</formula>
    </cfRule>
  </conditionalFormatting>
  <conditionalFormatting sqref="I14:J20">
    <cfRule type="cellIs" dxfId="135" priority="1" operator="equal">
      <formula>0</formula>
    </cfRule>
  </conditionalFormatting>
  <conditionalFormatting sqref="K14:P20">
    <cfRule type="cellIs" dxfId="134" priority="22" operator="equal">
      <formula>0</formula>
    </cfRule>
  </conditionalFormatting>
  <conditionalFormatting sqref="L21:P21">
    <cfRule type="cellIs" dxfId="133" priority="31" operator="equal">
      <formula>0</formula>
    </cfRule>
  </conditionalFormatting>
  <conditionalFormatting sqref="N9:O9">
    <cfRule type="cellIs" dxfId="132" priority="40" operator="equal">
      <formula>0</formula>
    </cfRule>
  </conditionalFormatting>
  <conditionalFormatting sqref="Q14:Q20">
    <cfRule type="cellIs" dxfId="131" priority="21" operator="equal">
      <formula>0</formula>
    </cfRule>
  </conditionalFormatting>
  <dataValidations count="1">
    <dataValidation type="list" allowBlank="1" showInputMessage="1" showErrorMessage="1" sqref="Q14:Q20" xr:uid="{00000000-0002-0000-2000-000000000000}">
      <formula1>$Q$9:$Q$12</formula1>
    </dataValidation>
  </dataValidations>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containsText" priority="35" operator="containsText" id="{7147BC1D-48D1-42AC-A18F-E1A61E03E1A7}">
            <xm:f>NOT(ISERROR(SEARCH("Tāme sastādīta ____. gada ___. ______________",A27)))</xm:f>
            <xm:f>"Tāme sastādīta ____. gada ___. ______________"</xm:f>
            <x14:dxf>
              <font>
                <color auto="1"/>
              </font>
              <fill>
                <patternFill>
                  <bgColor rgb="FFC6EFCE"/>
                </patternFill>
              </fill>
            </x14:dxf>
          </x14:cfRule>
          <xm:sqref>A27</xm:sqref>
        </x14:conditionalFormatting>
        <x14:conditionalFormatting xmlns:xm="http://schemas.microsoft.com/office/excel/2006/main">
          <x14:cfRule type="containsText" priority="34" operator="containsText" id="{694EE524-F5D1-40CC-8DDC-9A24CDC41892}">
            <xm:f>NOT(ISERROR(SEARCH("Sertifikāta Nr. _________________________________",A32)))</xm:f>
            <xm:f>"Sertifikāta Nr. _________________________________"</xm:f>
            <x14:dxf>
              <font>
                <color auto="1"/>
              </font>
              <fill>
                <patternFill>
                  <bgColor rgb="FFC6EFCE"/>
                </patternFill>
              </fill>
            </x14:dxf>
          </x14:cfRule>
          <xm:sqref>A32</xm:sqref>
        </x14:conditionalFormatting>
      </x14:conditionalFormattings>
    </ext>
  </extLst>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6">
    <tabColor rgb="FF0070C0"/>
  </sheetPr>
  <dimension ref="A1:P31"/>
  <sheetViews>
    <sheetView workbookViewId="0">
      <selection activeCell="A19" sqref="A19:XFD1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'7a+c+n'!D1</f>
        <v>7</v>
      </c>
      <c r="E1" s="26"/>
      <c r="F1" s="26"/>
      <c r="G1" s="26"/>
      <c r="H1" s="26"/>
      <c r="I1" s="26"/>
      <c r="J1" s="26"/>
      <c r="N1" s="30"/>
      <c r="O1" s="31"/>
      <c r="P1" s="32"/>
    </row>
    <row r="2" spans="1:16">
      <c r="A2" s="33"/>
      <c r="B2" s="33"/>
      <c r="C2" s="308" t="str">
        <f>'7a+c+n'!C2:I2</f>
        <v>Iekštelpu darbi</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P19</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128" t="s">
        <v>61</v>
      </c>
    </row>
    <row r="14" spans="1:16">
      <c r="A14" s="63">
        <f>IF(P14=0,0,IF(COUNTBLANK(P14)=1,0,COUNTA($P$14:P14)))</f>
        <v>0</v>
      </c>
      <c r="B14" s="27">
        <f>IF($C$4="Attiecināmās izmaksas",IF('7a+c+n'!$Q14="A",'7a+c+n'!B14,0),0)</f>
        <v>0</v>
      </c>
      <c r="C14" s="27">
        <f>IF($C$4="Attiecināmās izmaksas",IF('7a+c+n'!$Q14="A",'7a+c+n'!C14,0),0)</f>
        <v>0</v>
      </c>
      <c r="D14" s="27">
        <f>IF($C$4="Attiecināmās izmaksas",IF('7a+c+n'!$Q14="A",'7a+c+n'!D14,0),0)</f>
        <v>0</v>
      </c>
      <c r="E14" s="57"/>
      <c r="F14" s="79"/>
      <c r="G14" s="27">
        <f>IF($C$4="Attiecināmās izmaksas",IF('7a+c+n'!$Q14="A",'7a+c+n'!G14,0),0)</f>
        <v>0</v>
      </c>
      <c r="H14" s="27">
        <f>IF($C$4="Attiecināmās izmaksas",IF('7a+c+n'!$Q14="A",'7a+c+n'!H14,0),0)</f>
        <v>0</v>
      </c>
      <c r="I14" s="27"/>
      <c r="J14" s="27"/>
      <c r="K14" s="57">
        <f>IF($C$4="Attiecināmās izmaksas",IF('7a+c+n'!$Q14="A",'7a+c+n'!K14,0),0)</f>
        <v>0</v>
      </c>
      <c r="L14" s="79">
        <f>IF($C$4="Attiecināmās izmaksas",IF('7a+c+n'!$Q14="A",'7a+c+n'!L14,0),0)</f>
        <v>0</v>
      </c>
      <c r="M14" s="27">
        <f>IF($C$4="Attiecināmās izmaksas",IF('7a+c+n'!$Q14="A",'7a+c+n'!M14,0),0)</f>
        <v>0</v>
      </c>
      <c r="N14" s="27">
        <f>IF($C$4="Attiecināmās izmaksas",IF('7a+c+n'!$Q14="A",'7a+c+n'!N14,0),0)</f>
        <v>0</v>
      </c>
      <c r="O14" s="27">
        <f>IF($C$4="Attiecināmās izmaksas",IF('7a+c+n'!$Q14="A",'7a+c+n'!O14,0),0)</f>
        <v>0</v>
      </c>
      <c r="P14" s="57">
        <f>IF($C$4="Attiecināmās izmaksas",IF('7a+c+n'!$Q14="A",'7a+c+n'!P14,0),0)</f>
        <v>0</v>
      </c>
    </row>
    <row r="15" spans="1:16">
      <c r="A15" s="64">
        <f>IF(P15=0,0,IF(COUNTBLANK(P15)=1,0,COUNTA($P$14:P15)))</f>
        <v>0</v>
      </c>
      <c r="B15" s="28">
        <f>IF($C$4="Attiecināmās izmaksas",IF('7a+c+n'!$Q15="A",'7a+c+n'!B15,0),0)</f>
        <v>0</v>
      </c>
      <c r="C15" s="28">
        <f>IF($C$4="Attiecināmās izmaksas",IF('7a+c+n'!$Q15="A",'7a+c+n'!C15,0),0)</f>
        <v>0</v>
      </c>
      <c r="D15" s="28">
        <f>IF($C$4="Attiecināmās izmaksas",IF('7a+c+n'!$Q15="A",'7a+c+n'!D15,0),0)</f>
        <v>0</v>
      </c>
      <c r="E15" s="59"/>
      <c r="F15" s="81"/>
      <c r="G15" s="28"/>
      <c r="H15" s="28">
        <f>IF($C$4="Attiecināmās izmaksas",IF('7a+c+n'!$Q15="A",'7a+c+n'!H15,0),0)</f>
        <v>0</v>
      </c>
      <c r="I15" s="28"/>
      <c r="J15" s="28"/>
      <c r="K15" s="59">
        <f>IF($C$4="Attiecināmās izmaksas",IF('7a+c+n'!$Q15="A",'7a+c+n'!K15,0),0)</f>
        <v>0</v>
      </c>
      <c r="L15" s="81">
        <f>IF($C$4="Attiecināmās izmaksas",IF('7a+c+n'!$Q15="A",'7a+c+n'!L15,0),0)</f>
        <v>0</v>
      </c>
      <c r="M15" s="28">
        <f>IF($C$4="Attiecināmās izmaksas",IF('7a+c+n'!$Q15="A",'7a+c+n'!M15,0),0)</f>
        <v>0</v>
      </c>
      <c r="N15" s="28">
        <f>IF($C$4="Attiecināmās izmaksas",IF('7a+c+n'!$Q15="A",'7a+c+n'!N15,0),0)</f>
        <v>0</v>
      </c>
      <c r="O15" s="28">
        <f>IF($C$4="Attiecināmās izmaksas",IF('7a+c+n'!$Q15="A",'7a+c+n'!O15,0),0)</f>
        <v>0</v>
      </c>
      <c r="P15" s="59">
        <f>IF($C$4="Attiecināmās izmaksas",IF('7a+c+n'!$Q15="A",'7a+c+n'!P15,0),0)</f>
        <v>0</v>
      </c>
    </row>
    <row r="16" spans="1:16">
      <c r="A16" s="64">
        <f>IF(P16=0,0,IF(COUNTBLANK(P16)=1,0,COUNTA($P$14:P16)))</f>
        <v>0</v>
      </c>
      <c r="B16" s="28">
        <f>IF($C$4="Attiecināmās izmaksas",IF('7a+c+n'!$Q16="A",'7a+c+n'!B16,0),0)</f>
        <v>0</v>
      </c>
      <c r="C16" s="28">
        <f>IF($C$4="Attiecināmās izmaksas",IF('7a+c+n'!$Q16="A",'7a+c+n'!C16,0),0)</f>
        <v>0</v>
      </c>
      <c r="D16" s="28">
        <f>IF($C$4="Attiecināmās izmaksas",IF('7a+c+n'!$Q16="A",'7a+c+n'!D16,0),0)</f>
        <v>0</v>
      </c>
      <c r="E16" s="59"/>
      <c r="F16" s="81"/>
      <c r="G16" s="28"/>
      <c r="H16" s="28">
        <f>IF($C$4="Attiecināmās izmaksas",IF('7a+c+n'!$Q16="A",'7a+c+n'!H16,0),0)</f>
        <v>0</v>
      </c>
      <c r="I16" s="28"/>
      <c r="J16" s="28"/>
      <c r="K16" s="59">
        <f>IF($C$4="Attiecināmās izmaksas",IF('7a+c+n'!$Q16="A",'7a+c+n'!K16,0),0)</f>
        <v>0</v>
      </c>
      <c r="L16" s="81">
        <f>IF($C$4="Attiecināmās izmaksas",IF('7a+c+n'!$Q16="A",'7a+c+n'!L16,0),0)</f>
        <v>0</v>
      </c>
      <c r="M16" s="28">
        <f>IF($C$4="Attiecināmās izmaksas",IF('7a+c+n'!$Q16="A",'7a+c+n'!M16,0),0)</f>
        <v>0</v>
      </c>
      <c r="N16" s="28">
        <f>IF($C$4="Attiecināmās izmaksas",IF('7a+c+n'!$Q16="A",'7a+c+n'!N16,0),0)</f>
        <v>0</v>
      </c>
      <c r="O16" s="28">
        <f>IF($C$4="Attiecināmās izmaksas",IF('7a+c+n'!$Q16="A",'7a+c+n'!O16,0),0)</f>
        <v>0</v>
      </c>
      <c r="P16" s="59">
        <f>IF($C$4="Attiecināmās izmaksas",IF('7a+c+n'!$Q16="A",'7a+c+n'!P16,0),0)</f>
        <v>0</v>
      </c>
    </row>
    <row r="17" spans="1:16">
      <c r="A17" s="64">
        <f>IF(P17=0,0,IF(COUNTBLANK(P17)=1,0,COUNTA($P$14:P17)))</f>
        <v>0</v>
      </c>
      <c r="B17" s="28">
        <f>IF($C$4="Attiecināmās izmaksas",IF('7a+c+n'!$Q17="A",'7a+c+n'!B17,0),0)</f>
        <v>0</v>
      </c>
      <c r="C17" s="28">
        <f>IF($C$4="Attiecināmās izmaksas",IF('7a+c+n'!$Q17="A",'7a+c+n'!C17,0),0)</f>
        <v>0</v>
      </c>
      <c r="D17" s="28">
        <f>IF($C$4="Attiecināmās izmaksas",IF('7a+c+n'!$Q17="A",'7a+c+n'!D17,0),0)</f>
        <v>0</v>
      </c>
      <c r="E17" s="59"/>
      <c r="F17" s="81"/>
      <c r="G17" s="28"/>
      <c r="H17" s="28">
        <f>IF($C$4="Attiecināmās izmaksas",IF('7a+c+n'!$Q17="A",'7a+c+n'!H17,0),0)</f>
        <v>0</v>
      </c>
      <c r="I17" s="28"/>
      <c r="J17" s="28"/>
      <c r="K17" s="59">
        <f>IF($C$4="Attiecināmās izmaksas",IF('7a+c+n'!$Q17="A",'7a+c+n'!K17,0),0)</f>
        <v>0</v>
      </c>
      <c r="L17" s="81">
        <f>IF($C$4="Attiecināmās izmaksas",IF('7a+c+n'!$Q17="A",'7a+c+n'!L17,0),0)</f>
        <v>0</v>
      </c>
      <c r="M17" s="28">
        <f>IF($C$4="Attiecināmās izmaksas",IF('7a+c+n'!$Q17="A",'7a+c+n'!M17,0),0)</f>
        <v>0</v>
      </c>
      <c r="N17" s="28">
        <f>IF($C$4="Attiecināmās izmaksas",IF('7a+c+n'!$Q17="A",'7a+c+n'!N17,0),0)</f>
        <v>0</v>
      </c>
      <c r="O17" s="28">
        <f>IF($C$4="Attiecināmās izmaksas",IF('7a+c+n'!$Q17="A",'7a+c+n'!O17,0),0)</f>
        <v>0</v>
      </c>
      <c r="P17" s="59">
        <f>IF($C$4="Attiecināmās izmaksas",IF('7a+c+n'!$Q17="A",'7a+c+n'!P17,0),0)</f>
        <v>0</v>
      </c>
    </row>
    <row r="18" spans="1:16">
      <c r="A18" s="64">
        <f>IF(P18=0,0,IF(COUNTBLANK(P18)=1,0,COUNTA($P$14:P18)))</f>
        <v>0</v>
      </c>
      <c r="B18" s="28">
        <f>IF($C$4="Attiecināmās izmaksas",IF('7a+c+n'!$Q20="A",'7a+c+n'!B20,0),0)</f>
        <v>0</v>
      </c>
      <c r="C18" s="28">
        <f>IF($C$4="Attiecināmās izmaksas",IF('7a+c+n'!$Q20="A",'7a+c+n'!C20,0),0)</f>
        <v>0</v>
      </c>
      <c r="D18" s="28">
        <f>IF($C$4="Attiecināmās izmaksas",IF('7a+c+n'!$Q20="A",'7a+c+n'!D20,0),0)</f>
        <v>0</v>
      </c>
      <c r="E18" s="59"/>
      <c r="F18" s="81"/>
      <c r="G18" s="28"/>
      <c r="H18" s="28">
        <f>IF($C$4="Attiecināmās izmaksas",IF('7a+c+n'!$Q20="A",'7a+c+n'!H20,0),0)</f>
        <v>0</v>
      </c>
      <c r="I18" s="28"/>
      <c r="J18" s="28"/>
      <c r="K18" s="59">
        <f>IF($C$4="Attiecināmās izmaksas",IF('7a+c+n'!$Q20="A",'7a+c+n'!K20,0),0)</f>
        <v>0</v>
      </c>
      <c r="L18" s="81">
        <f>IF($C$4="Attiecināmās izmaksas",IF('7a+c+n'!$Q20="A",'7a+c+n'!L20,0),0)</f>
        <v>0</v>
      </c>
      <c r="M18" s="28">
        <f>IF($C$4="Attiecināmās izmaksas",IF('7a+c+n'!$Q20="A",'7a+c+n'!M20,0),0)</f>
        <v>0</v>
      </c>
      <c r="N18" s="28">
        <f>IF($C$4="Attiecināmās izmaksas",IF('7a+c+n'!$Q20="A",'7a+c+n'!N20,0),0)</f>
        <v>0</v>
      </c>
      <c r="O18" s="28">
        <f>IF($C$4="Attiecināmās izmaksas",IF('7a+c+n'!$Q20="A",'7a+c+n'!O20,0),0)</f>
        <v>0</v>
      </c>
      <c r="P18" s="59">
        <f>IF($C$4="Attiecināmās izmaksas",IF('7a+c+n'!$Q20="A",'7a+c+n'!P20,0),0)</f>
        <v>0</v>
      </c>
    </row>
    <row r="19" spans="1:16" ht="12" customHeight="1" thickBot="1">
      <c r="A19" s="293" t="s">
        <v>63</v>
      </c>
      <c r="B19" s="294"/>
      <c r="C19" s="294"/>
      <c r="D19" s="294"/>
      <c r="E19" s="294"/>
      <c r="F19" s="294"/>
      <c r="G19" s="294"/>
      <c r="H19" s="294"/>
      <c r="I19" s="294"/>
      <c r="J19" s="294"/>
      <c r="K19" s="295"/>
      <c r="L19" s="74">
        <f>SUM(L14:L18)</f>
        <v>0</v>
      </c>
      <c r="M19" s="75">
        <f>SUM(M14:M18)</f>
        <v>0</v>
      </c>
      <c r="N19" s="75">
        <f>SUM(N14:N18)</f>
        <v>0</v>
      </c>
      <c r="O19" s="75">
        <f>SUM(O14:O18)</f>
        <v>0</v>
      </c>
      <c r="P19" s="76">
        <f>SUM(P14:P18)</f>
        <v>0</v>
      </c>
    </row>
    <row r="20" spans="1:16">
      <c r="A20" s="20"/>
      <c r="B20" s="20"/>
      <c r="C20" s="20"/>
      <c r="D20" s="20"/>
      <c r="E20" s="20"/>
      <c r="F20" s="20"/>
      <c r="G20" s="20"/>
      <c r="H20" s="20"/>
      <c r="I20" s="20"/>
      <c r="J20" s="20"/>
      <c r="K20" s="20"/>
      <c r="L20" s="20"/>
      <c r="M20" s="20"/>
      <c r="N20" s="20"/>
      <c r="O20" s="20"/>
      <c r="P20" s="20"/>
    </row>
    <row r="21" spans="1:16">
      <c r="A21" s="20"/>
      <c r="B21" s="20"/>
      <c r="C21" s="20"/>
      <c r="D21" s="20"/>
      <c r="E21" s="20"/>
      <c r="F21" s="20"/>
      <c r="G21" s="20"/>
      <c r="H21" s="20"/>
      <c r="I21" s="20"/>
      <c r="J21" s="20"/>
      <c r="K21" s="20"/>
      <c r="L21" s="20"/>
      <c r="M21" s="20"/>
      <c r="N21" s="20"/>
      <c r="O21" s="20"/>
      <c r="P21" s="20"/>
    </row>
    <row r="22" spans="1:16">
      <c r="A22" s="1" t="s">
        <v>14</v>
      </c>
      <c r="B22" s="20"/>
      <c r="C22" s="296">
        <f>'Kops n'!C35:H35</f>
        <v>0</v>
      </c>
      <c r="D22" s="296"/>
      <c r="E22" s="296"/>
      <c r="F22" s="296"/>
      <c r="G22" s="296"/>
      <c r="H22" s="296"/>
      <c r="I22" s="20"/>
      <c r="J22" s="20"/>
      <c r="K22" s="20"/>
      <c r="L22" s="20"/>
      <c r="M22" s="20"/>
      <c r="N22" s="20"/>
      <c r="O22" s="20"/>
      <c r="P22" s="20"/>
    </row>
    <row r="23" spans="1:16">
      <c r="A23" s="20"/>
      <c r="B23" s="20"/>
      <c r="C23" s="222" t="s">
        <v>15</v>
      </c>
      <c r="D23" s="222"/>
      <c r="E23" s="222"/>
      <c r="F23" s="222"/>
      <c r="G23" s="222"/>
      <c r="H23" s="222"/>
      <c r="I23" s="20"/>
      <c r="J23" s="20"/>
      <c r="K23" s="20"/>
      <c r="L23" s="20"/>
      <c r="M23" s="20"/>
      <c r="N23" s="20"/>
      <c r="O23" s="20"/>
      <c r="P23" s="20"/>
    </row>
    <row r="24" spans="1:16">
      <c r="A24" s="20"/>
      <c r="B24" s="20"/>
      <c r="C24" s="20"/>
      <c r="D24" s="20"/>
      <c r="E24" s="20"/>
      <c r="F24" s="20"/>
      <c r="G24" s="20"/>
      <c r="H24" s="20"/>
      <c r="I24" s="20"/>
      <c r="J24" s="20"/>
      <c r="K24" s="20"/>
      <c r="L24" s="20"/>
      <c r="M24" s="20"/>
      <c r="N24" s="20"/>
      <c r="O24" s="20"/>
      <c r="P24" s="20"/>
    </row>
    <row r="25" spans="1:16">
      <c r="A25" s="240" t="str">
        <f>'Kops n'!A38:D38</f>
        <v>Tāme sastādīta 2023. gada __. _____</v>
      </c>
      <c r="B25" s="241"/>
      <c r="C25" s="241"/>
      <c r="D25" s="241"/>
      <c r="E25" s="20"/>
      <c r="F25" s="20"/>
      <c r="G25" s="20"/>
      <c r="H25" s="20"/>
      <c r="I25" s="20"/>
      <c r="J25" s="20"/>
      <c r="K25" s="20"/>
      <c r="L25" s="20"/>
      <c r="M25" s="20"/>
      <c r="N25" s="20"/>
      <c r="O25" s="20"/>
      <c r="P25" s="20"/>
    </row>
    <row r="26" spans="1:16">
      <c r="A26" s="20"/>
      <c r="B26" s="20"/>
      <c r="C26" s="20"/>
      <c r="D26" s="20"/>
      <c r="E26" s="20"/>
      <c r="F26" s="20"/>
      <c r="G26" s="20"/>
      <c r="H26" s="20"/>
      <c r="I26" s="20"/>
      <c r="J26" s="20"/>
      <c r="K26" s="20"/>
      <c r="L26" s="20"/>
      <c r="M26" s="20"/>
      <c r="N26" s="20"/>
      <c r="O26" s="20"/>
      <c r="P26" s="20"/>
    </row>
    <row r="27" spans="1:16">
      <c r="A27" s="1" t="s">
        <v>41</v>
      </c>
      <c r="B27" s="20"/>
      <c r="C27" s="296">
        <f>'Kops n'!C40:H40</f>
        <v>0</v>
      </c>
      <c r="D27" s="296"/>
      <c r="E27" s="296"/>
      <c r="F27" s="296"/>
      <c r="G27" s="296"/>
      <c r="H27" s="296"/>
      <c r="I27" s="20"/>
      <c r="J27" s="20"/>
      <c r="K27" s="20"/>
      <c r="L27" s="20"/>
      <c r="M27" s="20"/>
      <c r="N27" s="20"/>
      <c r="O27" s="20"/>
      <c r="P27" s="20"/>
    </row>
    <row r="28" spans="1:16">
      <c r="A28" s="20"/>
      <c r="B28" s="20"/>
      <c r="C28" s="222" t="s">
        <v>15</v>
      </c>
      <c r="D28" s="222"/>
      <c r="E28" s="222"/>
      <c r="F28" s="222"/>
      <c r="G28" s="222"/>
      <c r="H28" s="222"/>
      <c r="I28" s="20"/>
      <c r="J28" s="20"/>
      <c r="K28" s="20"/>
      <c r="L28" s="20"/>
      <c r="M28" s="20"/>
      <c r="N28" s="20"/>
      <c r="O28" s="20"/>
      <c r="P28" s="20"/>
    </row>
    <row r="29" spans="1:16">
      <c r="A29" s="20"/>
      <c r="B29" s="20"/>
      <c r="C29" s="20"/>
      <c r="D29" s="20"/>
      <c r="E29" s="20"/>
      <c r="F29" s="20"/>
      <c r="G29" s="20"/>
      <c r="H29" s="20"/>
      <c r="I29" s="20"/>
      <c r="J29" s="20"/>
      <c r="K29" s="20"/>
      <c r="L29" s="20"/>
      <c r="M29" s="20"/>
      <c r="N29" s="20"/>
      <c r="O29" s="20"/>
      <c r="P29" s="20"/>
    </row>
    <row r="30" spans="1:16">
      <c r="A30" s="103" t="s">
        <v>16</v>
      </c>
      <c r="B30" s="52"/>
      <c r="C30" s="115">
        <f>'Kops n'!C43</f>
        <v>0</v>
      </c>
      <c r="D30" s="52"/>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28:H28"/>
    <mergeCell ref="C4:I4"/>
    <mergeCell ref="F12:K12"/>
    <mergeCell ref="A9:F9"/>
    <mergeCell ref="J9:M9"/>
    <mergeCell ref="D8:L8"/>
    <mergeCell ref="A19:K19"/>
    <mergeCell ref="C22:H22"/>
    <mergeCell ref="C23:H23"/>
    <mergeCell ref="A25:D25"/>
    <mergeCell ref="C27:H27"/>
  </mergeCells>
  <conditionalFormatting sqref="A19:K19">
    <cfRule type="containsText" dxfId="128" priority="3" operator="containsText" text="Tiešās izmaksas kopā, t. sk. darba devēja sociālais nodoklis __.__% ">
      <formula>NOT(ISERROR(SEARCH("Tiešās izmaksas kopā, t. sk. darba devēja sociālais nodoklis __.__% ",A19)))</formula>
    </cfRule>
  </conditionalFormatting>
  <conditionalFormatting sqref="A14:P18">
    <cfRule type="cellIs" dxfId="127" priority="1" operator="equal">
      <formula>0</formula>
    </cfRule>
  </conditionalFormatting>
  <conditionalFormatting sqref="C2:I2 D5:L8 N9:O9 L19:P19 C22:H22 C27:H27 C30">
    <cfRule type="cellIs" dxfId="126" priority="2" operator="equal">
      <formula>0</formula>
    </cfRule>
  </conditionalFormatting>
  <pageMargins left="0.7" right="0.7" top="0.75" bottom="0.75" header="0.3" footer="0.3"/>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tabColor rgb="FF0070C0"/>
  </sheetPr>
  <dimension ref="A1:P30"/>
  <sheetViews>
    <sheetView topLeftCell="A10" workbookViewId="0">
      <selection activeCell="P15" sqref="P15:P17"/>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'7a+c+n'!D1</f>
        <v>7</v>
      </c>
      <c r="E1" s="26"/>
      <c r="F1" s="26"/>
      <c r="G1" s="26"/>
      <c r="H1" s="26"/>
      <c r="I1" s="26"/>
      <c r="J1" s="26"/>
      <c r="N1" s="30"/>
      <c r="O1" s="31"/>
      <c r="P1" s="32"/>
    </row>
    <row r="2" spans="1:16">
      <c r="A2" s="33"/>
      <c r="B2" s="33"/>
      <c r="C2" s="308" t="str">
        <f>'7a+c+n'!C2:I2</f>
        <v>Iekštelpu darbi</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P18</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izmaksas",IF('7a+c+n'!$Q14="C",'7a+c+n'!B14,0))</f>
        <v>0</v>
      </c>
      <c r="C14" s="27">
        <f>IF($C$4="citu pasākumu izmaksas",IF('7a+c+n'!$Q14="C",'7a+c+n'!C14,0))</f>
        <v>0</v>
      </c>
      <c r="D14" s="27">
        <f>IF($C$4="citu pasākumu izmaksas",IF('7a+c+n'!$Q14="C",'7a+c+n'!D14,0))</f>
        <v>0</v>
      </c>
      <c r="E14" s="57"/>
      <c r="F14" s="79"/>
      <c r="G14" s="27">
        <f>IF($C$4="citu pasākumu izmaksas",IF('7a+c+n'!$Q14="C",'7a+c+n'!G14,0))</f>
        <v>0</v>
      </c>
      <c r="H14" s="27">
        <f>IF($C$4="citu pasākumu izmaksas",IF('7a+c+n'!$Q14="C",'7a+c+n'!H14,0))</f>
        <v>0</v>
      </c>
      <c r="I14" s="27"/>
      <c r="J14" s="27"/>
      <c r="K14" s="57">
        <f>IF($C$4="citu pasākumu izmaksas",IF('7a+c+n'!$Q14="C",'7a+c+n'!K14,0))</f>
        <v>0</v>
      </c>
      <c r="L14" s="108">
        <f>IF($C$4="citu pasākumu izmaksas",IF('7a+c+n'!$Q14="C",'7a+c+n'!L14,0))</f>
        <v>0</v>
      </c>
      <c r="M14" s="27">
        <f>IF($C$4="citu pasākumu izmaksas",IF('7a+c+n'!$Q14="C",'7a+c+n'!M14,0))</f>
        <v>0</v>
      </c>
      <c r="N14" s="27">
        <f>IF($C$4="citu pasākumu izmaksas",IF('7a+c+n'!$Q14="C",'7a+c+n'!N14,0))</f>
        <v>0</v>
      </c>
      <c r="O14" s="27">
        <f>IF($C$4="citu pasākumu izmaksas",IF('7a+c+n'!$Q14="C",'7a+c+n'!O14,0))</f>
        <v>0</v>
      </c>
      <c r="P14" s="57">
        <f>IF($C$4="citu pasākumu izmaksas",IF('7a+c+n'!$Q14="C",'7a+c+n'!P14,0))</f>
        <v>0</v>
      </c>
    </row>
    <row r="15" spans="1:16" ht="56.25">
      <c r="A15" s="64">
        <f>IF(P15=0,0,IF(COUNTBLANK(P15)=1,0,COUNTA($P$14:P15)))</f>
        <v>0</v>
      </c>
      <c r="B15" s="28" t="str">
        <f>IF($C$4="citu pasākumu izmaksas",IF('7a+c+n'!$Q15="C",'7a+c+n'!B15,0))</f>
        <v>10-00000</v>
      </c>
      <c r="C15" s="28" t="str">
        <f>IF($C$4="citu pasākumu izmaksas",IF('7a+c+n'!$Q15="C",'7a+c+n'!C15,0))</f>
        <v>Sienu atjaunošana, t.sk. virsmas sagatavošana, gruntēšana, špaktelēšana ar Baumit MPI 35 vai ekvivalentu, virsmas izlīdzināšana ar Baumit Glema Briliant vai ekviv., krāsošana ar iekštelpu krāsu, toni saskaņojot ar Pasūtītāju</v>
      </c>
      <c r="D15" s="28" t="str">
        <f>IF($C$4="citu pasākumu izmaksas",IF('7a+c+n'!$Q15="C",'7a+c+n'!D15,0))</f>
        <v>m2</v>
      </c>
      <c r="E15" s="59"/>
      <c r="F15" s="81"/>
      <c r="G15" s="28"/>
      <c r="H15" s="28">
        <f>IF($C$4="citu pasākumu izmaksas",IF('7a+c+n'!$Q15="C",'7a+c+n'!H15,0))</f>
        <v>0</v>
      </c>
      <c r="I15" s="28"/>
      <c r="J15" s="28"/>
      <c r="K15" s="59">
        <f>IF($C$4="citu pasākumu izmaksas",IF('7a+c+n'!$Q15="C",'7a+c+n'!K15,0))</f>
        <v>0</v>
      </c>
      <c r="L15" s="109">
        <f>IF($C$4="citu pasākumu izmaksas",IF('7a+c+n'!$Q15="C",'7a+c+n'!L15,0))</f>
        <v>0</v>
      </c>
      <c r="M15" s="28">
        <f>IF($C$4="citu pasākumu izmaksas",IF('7a+c+n'!$Q15="C",'7a+c+n'!M15,0))</f>
        <v>0</v>
      </c>
      <c r="N15" s="28">
        <f>IF($C$4="citu pasākumu izmaksas",IF('7a+c+n'!$Q15="C",'7a+c+n'!N15,0))</f>
        <v>0</v>
      </c>
      <c r="O15" s="28">
        <f>IF($C$4="citu pasākumu izmaksas",IF('7a+c+n'!$Q15="C",'7a+c+n'!O15,0))</f>
        <v>0</v>
      </c>
      <c r="P15" s="59">
        <f>IF($C$4="citu pasākumu izmaksas",IF('7a+c+n'!$Q15="C",'7a+c+n'!P15,0))</f>
        <v>0</v>
      </c>
    </row>
    <row r="16" spans="1:16" ht="33.75">
      <c r="A16" s="64">
        <f>IF(P16=0,0,IF(COUNTBLANK(P16)=1,0,COUNTA($P$14:P16)))</f>
        <v>0</v>
      </c>
      <c r="B16" s="28" t="str">
        <f>IF($C$4="citu pasākumu izmaksas",IF('7a+c+n'!$Q16="C",'7a+c+n'!B16,0))</f>
        <v>10-00000</v>
      </c>
      <c r="C16" s="28" t="str">
        <f>IF($C$4="citu pasākumu izmaksas",IF('7a+c+n'!$Q16="C",'7a+c+n'!C16,0))</f>
        <v>Griestu atjaunošanu, t.sk. vismas sagatavošana, špaktelēšana un krāsošanana, toni saskaņojot ar Pasūtītāju</v>
      </c>
      <c r="D16" s="28" t="str">
        <f>IF($C$4="citu pasākumu izmaksas",IF('7a+c+n'!$Q16="C",'7a+c+n'!D16,0))</f>
        <v>m2</v>
      </c>
      <c r="E16" s="59"/>
      <c r="F16" s="81"/>
      <c r="G16" s="28"/>
      <c r="H16" s="28">
        <f>IF($C$4="citu pasākumu izmaksas",IF('7a+c+n'!$Q16="C",'7a+c+n'!H16,0))</f>
        <v>0</v>
      </c>
      <c r="I16" s="28"/>
      <c r="J16" s="28"/>
      <c r="K16" s="59">
        <f>IF($C$4="citu pasākumu izmaksas",IF('7a+c+n'!$Q16="C",'7a+c+n'!K16,0))</f>
        <v>0</v>
      </c>
      <c r="L16" s="109">
        <f>IF($C$4="citu pasākumu izmaksas",IF('7a+c+n'!$Q16="C",'7a+c+n'!L16,0))</f>
        <v>0</v>
      </c>
      <c r="M16" s="28">
        <f>IF($C$4="citu pasākumu izmaksas",IF('7a+c+n'!$Q16="C",'7a+c+n'!M16,0))</f>
        <v>0</v>
      </c>
      <c r="N16" s="28">
        <f>IF($C$4="citu pasākumu izmaksas",IF('7a+c+n'!$Q16="C",'7a+c+n'!N16,0))</f>
        <v>0</v>
      </c>
      <c r="O16" s="28">
        <f>IF($C$4="citu pasākumu izmaksas",IF('7a+c+n'!$Q16="C",'7a+c+n'!O16,0))</f>
        <v>0</v>
      </c>
      <c r="P16" s="59">
        <f>IF($C$4="citu pasākumu izmaksas",IF('7a+c+n'!$Q16="C",'7a+c+n'!P16,0))</f>
        <v>0</v>
      </c>
    </row>
    <row r="17" spans="1:16" ht="45.75" thickBot="1">
      <c r="A17" s="64">
        <f>IF(P17=0,0,IF(COUNTBLANK(P17)=1,0,COUNTA($P$14:P17)))</f>
        <v>0</v>
      </c>
      <c r="B17" s="28" t="str">
        <f>IF($C$4="citu pasākumu izmaksas",IF('7a+c+n'!$Q17="C",'7a+c+n'!B17,0))</f>
        <v>10-00000</v>
      </c>
      <c r="C17" s="28" t="str">
        <f>IF($C$4="citu pasākumu izmaksas",IF('7a+c+n'!$Q17="C",'7a+c+n'!C17,0))</f>
        <v>Esošo grīdu atjaunošana, izmantojot atbilstošo remontsastāvu ~ 20% no grīdu platības, t.sk. esošās izlīdzinošās kārtas nokalšana, ja nepieciešams, gruntēšana</v>
      </c>
      <c r="D17" s="28" t="str">
        <f>IF($C$4="citu pasākumu izmaksas",IF('7a+c+n'!$Q17="C",'7a+c+n'!D17,0))</f>
        <v>m2</v>
      </c>
      <c r="E17" s="59"/>
      <c r="F17" s="81"/>
      <c r="G17" s="28"/>
      <c r="H17" s="28">
        <f>IF($C$4="citu pasākumu izmaksas",IF('7a+c+n'!$Q17="C",'7a+c+n'!H17,0))</f>
        <v>0</v>
      </c>
      <c r="I17" s="28"/>
      <c r="J17" s="28"/>
      <c r="K17" s="59">
        <f>IF($C$4="citu pasākumu izmaksas",IF('7a+c+n'!$Q17="C",'7a+c+n'!K17,0))</f>
        <v>0</v>
      </c>
      <c r="L17" s="109">
        <f>IF($C$4="citu pasākumu izmaksas",IF('7a+c+n'!$Q17="C",'7a+c+n'!L17,0))</f>
        <v>0</v>
      </c>
      <c r="M17" s="28">
        <f>IF($C$4="citu pasākumu izmaksas",IF('7a+c+n'!$Q17="C",'7a+c+n'!M17,0))</f>
        <v>0</v>
      </c>
      <c r="N17" s="28">
        <f>IF($C$4="citu pasākumu izmaksas",IF('7a+c+n'!$Q17="C",'7a+c+n'!N17,0))</f>
        <v>0</v>
      </c>
      <c r="O17" s="28">
        <f>IF($C$4="citu pasākumu izmaksas",IF('7a+c+n'!$Q17="C",'7a+c+n'!O17,0))</f>
        <v>0</v>
      </c>
      <c r="P17" s="59">
        <f>IF($C$4="citu pasākumu izmaksas",IF('7a+c+n'!$Q17="C",'7a+c+n'!P17,0))</f>
        <v>0</v>
      </c>
    </row>
    <row r="18" spans="1:16" ht="12" customHeight="1" thickBot="1">
      <c r="A18" s="293" t="s">
        <v>63</v>
      </c>
      <c r="B18" s="294"/>
      <c r="C18" s="294"/>
      <c r="D18" s="294"/>
      <c r="E18" s="294"/>
      <c r="F18" s="294"/>
      <c r="G18" s="294"/>
      <c r="H18" s="294"/>
      <c r="I18" s="294"/>
      <c r="J18" s="294"/>
      <c r="K18" s="295"/>
      <c r="L18" s="110">
        <f>SUM(L14:L17)</f>
        <v>0</v>
      </c>
      <c r="M18" s="111">
        <f>SUM(M14:M17)</f>
        <v>0</v>
      </c>
      <c r="N18" s="111">
        <f>SUM(N14:N17)</f>
        <v>0</v>
      </c>
      <c r="O18" s="111">
        <f>SUM(O14:O17)</f>
        <v>0</v>
      </c>
      <c r="P18" s="112">
        <f>SUM(P14:P17)</f>
        <v>0</v>
      </c>
    </row>
    <row r="19" spans="1:16">
      <c r="A19" s="20"/>
      <c r="B19" s="20"/>
      <c r="C19" s="20"/>
      <c r="D19" s="20"/>
      <c r="E19" s="20"/>
      <c r="F19" s="20"/>
      <c r="G19" s="20"/>
      <c r="H19" s="20"/>
      <c r="I19" s="20"/>
      <c r="J19" s="20"/>
      <c r="K19" s="20"/>
      <c r="L19" s="20"/>
      <c r="M19" s="20"/>
      <c r="N19" s="20"/>
      <c r="O19" s="20"/>
      <c r="P19" s="20"/>
    </row>
    <row r="20" spans="1:16">
      <c r="A20" s="20"/>
      <c r="B20" s="20"/>
      <c r="C20" s="20"/>
      <c r="D20" s="20"/>
      <c r="E20" s="20"/>
      <c r="F20" s="20"/>
      <c r="G20" s="20"/>
      <c r="H20" s="20"/>
      <c r="I20" s="20"/>
      <c r="J20" s="20"/>
      <c r="K20" s="20"/>
      <c r="L20" s="20"/>
      <c r="M20" s="20"/>
      <c r="N20" s="20"/>
      <c r="O20" s="20"/>
      <c r="P20" s="20"/>
    </row>
    <row r="21" spans="1:16">
      <c r="A21" s="1" t="s">
        <v>14</v>
      </c>
      <c r="B21" s="20"/>
      <c r="C21" s="296">
        <f>'Kops c'!C35:H35</f>
        <v>0</v>
      </c>
      <c r="D21" s="296"/>
      <c r="E21" s="296"/>
      <c r="F21" s="296"/>
      <c r="G21" s="296"/>
      <c r="H21" s="296"/>
      <c r="I21" s="20"/>
      <c r="J21" s="20"/>
      <c r="K21" s="20"/>
      <c r="L21" s="20"/>
      <c r="M21" s="20"/>
      <c r="N21" s="20"/>
      <c r="O21" s="20"/>
      <c r="P21" s="20"/>
    </row>
    <row r="22" spans="1:16">
      <c r="A22" s="20"/>
      <c r="B22" s="20"/>
      <c r="C22" s="222" t="s">
        <v>15</v>
      </c>
      <c r="D22" s="222"/>
      <c r="E22" s="222"/>
      <c r="F22" s="222"/>
      <c r="G22" s="222"/>
      <c r="H22" s="222"/>
      <c r="I22" s="20"/>
      <c r="J22" s="20"/>
      <c r="K22" s="20"/>
      <c r="L22" s="20"/>
      <c r="M22" s="20"/>
      <c r="N22" s="20"/>
      <c r="O22" s="20"/>
      <c r="P22" s="20"/>
    </row>
    <row r="23" spans="1:16">
      <c r="A23" s="20"/>
      <c r="B23" s="20"/>
      <c r="C23" s="20"/>
      <c r="D23" s="20"/>
      <c r="E23" s="20"/>
      <c r="F23" s="20"/>
      <c r="G23" s="20"/>
      <c r="H23" s="20"/>
      <c r="I23" s="20"/>
      <c r="J23" s="20"/>
      <c r="K23" s="20"/>
      <c r="L23" s="20"/>
      <c r="M23" s="20"/>
      <c r="N23" s="20"/>
      <c r="O23" s="20"/>
      <c r="P23" s="20"/>
    </row>
    <row r="24" spans="1:16">
      <c r="A24" s="240" t="str">
        <f>'Kops n'!A38:D38</f>
        <v>Tāme sastādīta 2023. gada __. _____</v>
      </c>
      <c r="B24" s="241"/>
      <c r="C24" s="241"/>
      <c r="D24" s="241"/>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41</v>
      </c>
      <c r="B26" s="20"/>
      <c r="C26" s="296">
        <f>'Kops c'!C40:H40</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103" t="s">
        <v>16</v>
      </c>
      <c r="B29" s="52"/>
      <c r="C29" s="115">
        <f>'Kops c'!C43</f>
        <v>0</v>
      </c>
      <c r="D29" s="52"/>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27:H27"/>
    <mergeCell ref="L12:P12"/>
    <mergeCell ref="A18:K18"/>
    <mergeCell ref="C21:H21"/>
    <mergeCell ref="C22:H22"/>
    <mergeCell ref="A24:D24"/>
    <mergeCell ref="C26:H26"/>
  </mergeCells>
  <conditionalFormatting sqref="A18:K18">
    <cfRule type="containsText" dxfId="125" priority="3" operator="containsText" text="Tiešās izmaksas kopā, t. sk. darba devēja sociālais nodoklis __.__% ">
      <formula>NOT(ISERROR(SEARCH("Tiešās izmaksas kopā, t. sk. darba devēja sociālais nodoklis __.__% ",A18)))</formula>
    </cfRule>
  </conditionalFormatting>
  <conditionalFormatting sqref="A14:P17">
    <cfRule type="cellIs" dxfId="124" priority="1" operator="equal">
      <formula>0</formula>
    </cfRule>
  </conditionalFormatting>
  <conditionalFormatting sqref="C2:I2 D5:L8 N9:O9 L18:P18 C21:H21 C26:H26 C29">
    <cfRule type="cellIs" dxfId="123" priority="2" operator="equal">
      <formula>0</formula>
    </cfRule>
  </conditionalFormatting>
  <pageMargins left="0.7" right="0.7" top="0.75" bottom="0.75" header="0.3" footer="0.3"/>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300-000000000000}">
  <sheetPr codeName="Sheet27">
    <tabColor rgb="FF0070C0"/>
  </sheetPr>
  <dimension ref="A1:P30"/>
  <sheetViews>
    <sheetView workbookViewId="0">
      <selection activeCell="T16" sqref="T16"/>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'7a+c+n'!D1</f>
        <v>7</v>
      </c>
      <c r="E1" s="26"/>
      <c r="F1" s="26"/>
      <c r="G1" s="26"/>
      <c r="H1" s="26"/>
      <c r="I1" s="26"/>
      <c r="J1" s="26"/>
      <c r="N1" s="30"/>
      <c r="O1" s="31"/>
      <c r="P1" s="32"/>
    </row>
    <row r="2" spans="1:16">
      <c r="A2" s="33"/>
      <c r="B2" s="33"/>
      <c r="C2" s="308" t="str">
        <f>'7a+c+n'!C2:I2</f>
        <v>Iekštelpu darbi</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P18</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4">
        <f>IF(P14=0,0,IF(COUNTBLANK(P14)=1,0,COUNTA($P$14:P14)))</f>
        <v>0</v>
      </c>
      <c r="B14" s="28">
        <f>IF($C$4="Neattiecināmās izmaksas",IF('7a+c+n'!$Q17="N",'7a+c+n'!B17,0))</f>
        <v>0</v>
      </c>
      <c r="C14" s="28">
        <f>IF($C$4="Neattiecināmās izmaksas",IF('7a+c+n'!$Q17="N",'7a+c+n'!C17,0))</f>
        <v>0</v>
      </c>
      <c r="D14" s="28">
        <f>IF($C$4="Neattiecināmās izmaksas",IF('7a+c+n'!$Q17="N",'7a+c+n'!D17,0))</f>
        <v>0</v>
      </c>
      <c r="E14" s="59"/>
      <c r="F14" s="81"/>
      <c r="G14" s="28"/>
      <c r="H14" s="28">
        <f>IF($C$4="Neattiecināmās izmaksas",IF('7a+c+n'!$Q17="N",'7a+c+n'!H17,0))</f>
        <v>0</v>
      </c>
      <c r="I14" s="28"/>
      <c r="J14" s="28"/>
      <c r="K14" s="59">
        <f>IF($C$4="Neattiecināmās izmaksas",IF('7a+c+n'!$Q17="N",'7a+c+n'!K17,0))</f>
        <v>0</v>
      </c>
      <c r="L14" s="109">
        <f>IF($C$4="Neattiecināmās izmaksas",IF('7a+c+n'!$Q17="N",'7a+c+n'!L17,0))</f>
        <v>0</v>
      </c>
      <c r="M14" s="28">
        <f>IF($C$4="Neattiecināmās izmaksas",IF('7a+c+n'!$Q17="N",'7a+c+n'!M17,0))</f>
        <v>0</v>
      </c>
      <c r="N14" s="28">
        <f>IF($C$4="Neattiecināmās izmaksas",IF('7a+c+n'!$Q17="N",'7a+c+n'!N17,0))</f>
        <v>0</v>
      </c>
      <c r="O14" s="28">
        <f>IF($C$4="Neattiecināmās izmaksas",IF('7a+c+n'!$Q17="N",'7a+c+n'!O17,0))</f>
        <v>0</v>
      </c>
      <c r="P14" s="59">
        <f>IF($C$4="Neattiecināmās izmaksas",IF('7a+c+n'!$Q17="N",'7a+c+n'!P17,0))</f>
        <v>0</v>
      </c>
    </row>
    <row r="15" spans="1:16" ht="67.5">
      <c r="A15" s="64">
        <f>IF(P15=0,0,IF(COUNTBLANK(P15)=1,0,COUNTA($P$14:P15)))</f>
        <v>0</v>
      </c>
      <c r="B15" s="28" t="str">
        <f>IF($C$4="Neattiecināmās izmaksas",IF('7a+c+n'!$Q18="N",'7a+c+n'!B18,0))</f>
        <v>10-00000</v>
      </c>
      <c r="C15" s="28" t="str">
        <f>IF($C$4="Neattiecināmās izmaksas",IF('7a+c+n'!$Q18="N",'7a+c+n'!C18,0))</f>
        <v>Esošo pakāpienu atjaunošana izmantojot atbilstošo remontsastāvu ~ 20% no kopējās platības, t.sk. esošās izlīdzinošās kārtas nokalšana, ja nepieciešams, gruntēšana. Krāsošana ar atbilstošu, nodilumizturīgu krāsu. Tonis saskaņojams ar Pasūtītāju.</v>
      </c>
      <c r="D15" s="28" t="str">
        <f>IF($C$4="Neattiecināmās izmaksas",IF('7a+c+n'!$Q18="N",'7a+c+n'!D18,0))</f>
        <v>m2</v>
      </c>
      <c r="E15" s="59"/>
      <c r="F15" s="81"/>
      <c r="G15" s="28"/>
      <c r="H15" s="28">
        <f>IF($C$4="Neattiecināmās izmaksas",IF('7a+c+n'!$Q18="N",'7a+c+n'!H18,0))</f>
        <v>0</v>
      </c>
      <c r="I15" s="28"/>
      <c r="J15" s="28"/>
      <c r="K15" s="59">
        <f>IF($C$4="Neattiecināmās izmaksas",IF('7a+c+n'!$Q18="N",'7a+c+n'!K18,0))</f>
        <v>0</v>
      </c>
      <c r="L15" s="109">
        <f>IF($C$4="Neattiecināmās izmaksas",IF('7a+c+n'!$Q18="N",'7a+c+n'!L18,0))</f>
        <v>0</v>
      </c>
      <c r="M15" s="28">
        <f>IF($C$4="Neattiecināmās izmaksas",IF('7a+c+n'!$Q18="N",'7a+c+n'!M18,0))</f>
        <v>0</v>
      </c>
      <c r="N15" s="28">
        <f>IF($C$4="Neattiecināmās izmaksas",IF('7a+c+n'!$Q18="N",'7a+c+n'!N18,0))</f>
        <v>0</v>
      </c>
      <c r="O15" s="28">
        <f>IF($C$4="Neattiecināmās izmaksas",IF('7a+c+n'!$Q18="N",'7a+c+n'!O18,0))</f>
        <v>0</v>
      </c>
      <c r="P15" s="59">
        <f>IF($C$4="Neattiecināmās izmaksas",IF('7a+c+n'!$Q18="N",'7a+c+n'!P18,0))</f>
        <v>0</v>
      </c>
    </row>
    <row r="16" spans="1:16" ht="22.5">
      <c r="A16" s="64">
        <f>IF(P16=0,0,IF(COUNTBLANK(P16)=1,0,COUNTA($P$14:P16)))</f>
        <v>0</v>
      </c>
      <c r="B16" s="28" t="str">
        <f>IF($C$4="Neattiecināmās izmaksas",IF('7a+c+n'!$Q19="N",'7a+c+n'!B19,0))</f>
        <v>10-00000</v>
      </c>
      <c r="C16" s="28" t="str">
        <f>IF($C$4="Neattiecināmās izmaksas",IF('7a+c+n'!$Q19="N",'7a+c+n'!C19,0))</f>
        <v>Jauna PVC lentera uzstādīšana, krāsa saskaņojama ar Pasūtītāju t.s. materiāli.</v>
      </c>
      <c r="D16" s="28" t="str">
        <f>IF($C$4="Neattiecināmās izmaksas",IF('7a+c+n'!$Q19="N",'7a+c+n'!D19,0))</f>
        <v>tm</v>
      </c>
      <c r="E16" s="59"/>
      <c r="F16" s="81"/>
      <c r="G16" s="28"/>
      <c r="H16" s="28">
        <f>IF($C$4="Neattiecināmās izmaksas",IF('7a+c+n'!$Q19="N",'7a+c+n'!H19,0))</f>
        <v>0</v>
      </c>
      <c r="I16" s="28"/>
      <c r="J16" s="28"/>
      <c r="K16" s="59">
        <f>IF($C$4="Neattiecināmās izmaksas",IF('7a+c+n'!$Q19="N",'7a+c+n'!K19,0))</f>
        <v>0</v>
      </c>
      <c r="L16" s="109">
        <f>IF($C$4="Neattiecināmās izmaksas",IF('7a+c+n'!$Q19="N",'7a+c+n'!L19,0))</f>
        <v>0</v>
      </c>
      <c r="M16" s="28">
        <f>IF($C$4="Neattiecināmās izmaksas",IF('7a+c+n'!$Q19="N",'7a+c+n'!M19,0))</f>
        <v>0</v>
      </c>
      <c r="N16" s="28">
        <f>IF($C$4="Neattiecināmās izmaksas",IF('7a+c+n'!$Q19="N",'7a+c+n'!N19,0))</f>
        <v>0</v>
      </c>
      <c r="O16" s="28">
        <f>IF($C$4="Neattiecināmās izmaksas",IF('7a+c+n'!$Q19="N",'7a+c+n'!O19,0))</f>
        <v>0</v>
      </c>
      <c r="P16" s="59">
        <f>IF($C$4="Neattiecināmās izmaksas",IF('7a+c+n'!$Q19="N",'7a+c+n'!P19,0))</f>
        <v>0</v>
      </c>
    </row>
    <row r="17" spans="1:16" ht="23.25" thickBot="1">
      <c r="A17" s="64">
        <f>IF(P17=0,0,IF(COUNTBLANK(P17)=1,0,COUNTA($P$14:P17)))</f>
        <v>0</v>
      </c>
      <c r="B17" s="28" t="str">
        <f>IF($C$4="Neattiecināmās izmaksas",IF('7a+c+n'!$Q20="N",'7a+c+n'!B20,0))</f>
        <v>10-00000</v>
      </c>
      <c r="C17" s="28" t="str">
        <f>IF($C$4="Neattiecināmās izmaksas",IF('7a+c+n'!$Q20="N",'7a+c+n'!C20,0))</f>
        <v>Esošo margu atjaunošana, t.sk. esošās krāsas noņemšana, krāsošana, saskaņojot ar Pasūtītāju</v>
      </c>
      <c r="D17" s="28" t="str">
        <f>IF($C$4="Neattiecināmās izmaksas",IF('7a+c+n'!$Q20="N",'7a+c+n'!D20,0))</f>
        <v>tm</v>
      </c>
      <c r="E17" s="59"/>
      <c r="F17" s="81"/>
      <c r="G17" s="28"/>
      <c r="H17" s="28">
        <f>IF($C$4="Neattiecināmās izmaksas",IF('7a+c+n'!$Q20="N",'7a+c+n'!H20,0))</f>
        <v>0</v>
      </c>
      <c r="I17" s="28"/>
      <c r="J17" s="28"/>
      <c r="K17" s="59">
        <f>IF($C$4="Neattiecināmās izmaksas",IF('7a+c+n'!$Q20="N",'7a+c+n'!K20,0))</f>
        <v>0</v>
      </c>
      <c r="L17" s="109">
        <f>IF($C$4="Neattiecināmās izmaksas",IF('7a+c+n'!$Q20="N",'7a+c+n'!L20,0))</f>
        <v>0</v>
      </c>
      <c r="M17" s="28">
        <f>IF($C$4="Neattiecināmās izmaksas",IF('7a+c+n'!$Q20="N",'7a+c+n'!M20,0))</f>
        <v>0</v>
      </c>
      <c r="N17" s="28">
        <f>IF($C$4="Neattiecināmās izmaksas",IF('7a+c+n'!$Q20="N",'7a+c+n'!N20,0))</f>
        <v>0</v>
      </c>
      <c r="O17" s="28">
        <f>IF($C$4="Neattiecināmās izmaksas",IF('7a+c+n'!$Q20="N",'7a+c+n'!O20,0))</f>
        <v>0</v>
      </c>
      <c r="P17" s="59">
        <f>IF($C$4="Neattiecināmās izmaksas",IF('7a+c+n'!$Q20="N",'7a+c+n'!P20,0))</f>
        <v>0</v>
      </c>
    </row>
    <row r="18" spans="1:16" ht="12" customHeight="1" thickBot="1">
      <c r="A18" s="293" t="s">
        <v>63</v>
      </c>
      <c r="B18" s="294"/>
      <c r="C18" s="294"/>
      <c r="D18" s="294"/>
      <c r="E18" s="294"/>
      <c r="F18" s="294"/>
      <c r="G18" s="294"/>
      <c r="H18" s="294"/>
      <c r="I18" s="294"/>
      <c r="J18" s="294"/>
      <c r="K18" s="295"/>
      <c r="L18" s="110">
        <f>SUM(L14:L17)</f>
        <v>0</v>
      </c>
      <c r="M18" s="111">
        <f>SUM(M14:M17)</f>
        <v>0</v>
      </c>
      <c r="N18" s="111">
        <f>SUM(N14:N17)</f>
        <v>0</v>
      </c>
      <c r="O18" s="111">
        <f>SUM(O14:O17)</f>
        <v>0</v>
      </c>
      <c r="P18" s="112">
        <f>SUM(P14:P17)</f>
        <v>0</v>
      </c>
    </row>
    <row r="19" spans="1:16">
      <c r="A19" s="20"/>
      <c r="B19" s="20"/>
      <c r="C19" s="20"/>
      <c r="D19" s="20"/>
      <c r="E19" s="20"/>
      <c r="F19" s="20"/>
      <c r="G19" s="20"/>
      <c r="H19" s="20"/>
      <c r="I19" s="20"/>
      <c r="J19" s="20"/>
      <c r="K19" s="20"/>
      <c r="L19" s="20"/>
      <c r="M19" s="20"/>
      <c r="N19" s="20"/>
      <c r="O19" s="20"/>
      <c r="P19" s="20"/>
    </row>
    <row r="20" spans="1:16">
      <c r="A20" s="20"/>
      <c r="B20" s="20"/>
      <c r="C20" s="20"/>
      <c r="D20" s="20"/>
      <c r="E20" s="20"/>
      <c r="F20" s="20"/>
      <c r="G20" s="20"/>
      <c r="H20" s="20"/>
      <c r="I20" s="20"/>
      <c r="J20" s="20"/>
      <c r="K20" s="20"/>
      <c r="L20" s="20"/>
      <c r="M20" s="20"/>
      <c r="N20" s="20"/>
      <c r="O20" s="20"/>
      <c r="P20" s="20"/>
    </row>
    <row r="21" spans="1:16">
      <c r="A21" s="1" t="s">
        <v>14</v>
      </c>
      <c r="B21" s="20"/>
      <c r="C21" s="296">
        <f>'Kops n'!C35:H35</f>
        <v>0</v>
      </c>
      <c r="D21" s="296"/>
      <c r="E21" s="296"/>
      <c r="F21" s="296"/>
      <c r="G21" s="296"/>
      <c r="H21" s="296"/>
      <c r="I21" s="20"/>
      <c r="J21" s="20"/>
      <c r="K21" s="20"/>
      <c r="L21" s="20"/>
      <c r="M21" s="20"/>
      <c r="N21" s="20"/>
      <c r="O21" s="20"/>
      <c r="P21" s="20"/>
    </row>
    <row r="22" spans="1:16">
      <c r="A22" s="20"/>
      <c r="B22" s="20"/>
      <c r="C22" s="222" t="s">
        <v>15</v>
      </c>
      <c r="D22" s="222"/>
      <c r="E22" s="222"/>
      <c r="F22" s="222"/>
      <c r="G22" s="222"/>
      <c r="H22" s="222"/>
      <c r="I22" s="20"/>
      <c r="J22" s="20"/>
      <c r="K22" s="20"/>
      <c r="L22" s="20"/>
      <c r="M22" s="20"/>
      <c r="N22" s="20"/>
      <c r="O22" s="20"/>
      <c r="P22" s="20"/>
    </row>
    <row r="23" spans="1:16">
      <c r="A23" s="20"/>
      <c r="B23" s="20"/>
      <c r="C23" s="20"/>
      <c r="D23" s="20"/>
      <c r="E23" s="20"/>
      <c r="F23" s="20"/>
      <c r="G23" s="20"/>
      <c r="H23" s="20"/>
      <c r="I23" s="20"/>
      <c r="J23" s="20"/>
      <c r="K23" s="20"/>
      <c r="L23" s="20"/>
      <c r="M23" s="20"/>
      <c r="N23" s="20"/>
      <c r="O23" s="20"/>
      <c r="P23" s="20"/>
    </row>
    <row r="24" spans="1:16">
      <c r="A24" s="240" t="str">
        <f>'Kops n'!A38:D38</f>
        <v>Tāme sastādīta 2023. gada __. _____</v>
      </c>
      <c r="B24" s="241"/>
      <c r="C24" s="241"/>
      <c r="D24" s="241"/>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41</v>
      </c>
      <c r="B26" s="20"/>
      <c r="C26" s="296">
        <f>'Kops n'!C40:H40</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103" t="s">
        <v>16</v>
      </c>
      <c r="B29" s="52"/>
      <c r="C29" s="115">
        <f>'Kops n'!C43</f>
        <v>0</v>
      </c>
      <c r="D29" s="52"/>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sheetData>
  <mergeCells count="23">
    <mergeCell ref="C2:I2"/>
    <mergeCell ref="C3:I3"/>
    <mergeCell ref="C4:I4"/>
    <mergeCell ref="D5:L5"/>
    <mergeCell ref="D6:L6"/>
    <mergeCell ref="D8:L8"/>
    <mergeCell ref="A9:F9"/>
    <mergeCell ref="J9:M9"/>
    <mergeCell ref="N9:O9"/>
    <mergeCell ref="D7:L7"/>
    <mergeCell ref="C27:H27"/>
    <mergeCell ref="L12:P12"/>
    <mergeCell ref="A18:K18"/>
    <mergeCell ref="C21:H21"/>
    <mergeCell ref="C22:H22"/>
    <mergeCell ref="A24:D24"/>
    <mergeCell ref="C26:H26"/>
    <mergeCell ref="A12:A13"/>
    <mergeCell ref="B12:B13"/>
    <mergeCell ref="C12:C13"/>
    <mergeCell ref="D12:D13"/>
    <mergeCell ref="E12:E13"/>
    <mergeCell ref="F12:K12"/>
  </mergeCells>
  <conditionalFormatting sqref="A18:K18">
    <cfRule type="containsText" dxfId="122" priority="3" operator="containsText" text="Tiešās izmaksas kopā, t. sk. darba devēja sociālais nodoklis __.__% ">
      <formula>NOT(ISERROR(SEARCH("Tiešās izmaksas kopā, t. sk. darba devēja sociālais nodoklis __.__% ",A18)))</formula>
    </cfRule>
  </conditionalFormatting>
  <conditionalFormatting sqref="A14:P17">
    <cfRule type="cellIs" dxfId="121" priority="1" operator="equal">
      <formula>0</formula>
    </cfRule>
  </conditionalFormatting>
  <conditionalFormatting sqref="C2:I2 D5:L8 N9:O9 L18:P18 C21:H21 C26:H26 C29">
    <cfRule type="cellIs" dxfId="120" priority="2" operator="equal">
      <formula>0</formula>
    </cfRule>
  </conditionalFormatting>
  <pageMargins left="0.7" right="0.7" top="0.75" bottom="0.75" header="0.3" footer="0.3"/>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400-000000000000}">
  <sheetPr codeName="Sheet28">
    <tabColor rgb="FF002060"/>
  </sheetPr>
  <dimension ref="A1:Q49"/>
  <sheetViews>
    <sheetView zoomScaleNormal="100" workbookViewId="0">
      <selection activeCell="I15" sqref="I15:J36"/>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8</v>
      </c>
      <c r="E1" s="26"/>
      <c r="F1" s="26"/>
      <c r="G1" s="26"/>
      <c r="H1" s="26"/>
      <c r="I1" s="26"/>
      <c r="J1" s="26"/>
      <c r="N1" s="30"/>
      <c r="O1" s="31"/>
      <c r="P1" s="32"/>
    </row>
    <row r="2" spans="1:17">
      <c r="A2" s="33"/>
      <c r="B2" s="33"/>
      <c r="C2" s="308" t="s">
        <v>227</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P37</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140</v>
      </c>
      <c r="D14" s="27"/>
      <c r="E14" s="57"/>
      <c r="F14" s="172"/>
      <c r="G14" s="90"/>
      <c r="H14" s="90">
        <f>F14*G14</f>
        <v>0</v>
      </c>
      <c r="I14" s="90"/>
      <c r="J14" s="90"/>
      <c r="K14" s="91">
        <f>SUM(H14:J14)</f>
        <v>0</v>
      </c>
      <c r="L14" s="89">
        <f>E14*F14</f>
        <v>0</v>
      </c>
      <c r="M14" s="90">
        <f>H14*E14</f>
        <v>0</v>
      </c>
      <c r="N14" s="90">
        <f>I14*E14</f>
        <v>0</v>
      </c>
      <c r="O14" s="90">
        <f>J14*E14</f>
        <v>0</v>
      </c>
      <c r="P14" s="106">
        <f>SUM(M14:O14)</f>
        <v>0</v>
      </c>
      <c r="Q14" s="70"/>
    </row>
    <row r="15" spans="1:17" ht="33.75">
      <c r="A15" s="64">
        <v>1</v>
      </c>
      <c r="B15" s="28" t="s">
        <v>149</v>
      </c>
      <c r="C15" s="136" t="s">
        <v>247</v>
      </c>
      <c r="D15" s="150" t="s">
        <v>87</v>
      </c>
      <c r="E15" s="137">
        <v>0.38</v>
      </c>
      <c r="F15" s="200"/>
      <c r="G15" s="138"/>
      <c r="H15" s="49">
        <f t="shared" ref="H15:H16" si="0">F15*G15</f>
        <v>0</v>
      </c>
      <c r="I15" s="175"/>
      <c r="J15" s="175"/>
      <c r="K15" s="50">
        <f t="shared" ref="K15:K28" si="1">SUM(H15:J15)</f>
        <v>0</v>
      </c>
      <c r="L15" s="51">
        <f t="shared" ref="L15:L16" si="2">E15*F15</f>
        <v>0</v>
      </c>
      <c r="M15" s="49">
        <f t="shared" ref="M15:M16" si="3">H15*E15</f>
        <v>0</v>
      </c>
      <c r="N15" s="49">
        <f t="shared" ref="N15:N16" si="4">I15*E15</f>
        <v>0</v>
      </c>
      <c r="O15" s="49">
        <f t="shared" ref="O15:O16" si="5">J15*E15</f>
        <v>0</v>
      </c>
      <c r="P15" s="107">
        <f t="shared" ref="P15:P16" si="6">SUM(M15:O15)</f>
        <v>0</v>
      </c>
      <c r="Q15" s="174" t="s">
        <v>47</v>
      </c>
    </row>
    <row r="16" spans="1:17" ht="33.75">
      <c r="A16" s="64">
        <v>2</v>
      </c>
      <c r="B16" s="28" t="s">
        <v>149</v>
      </c>
      <c r="C16" s="136" t="s">
        <v>248</v>
      </c>
      <c r="D16" s="132" t="s">
        <v>88</v>
      </c>
      <c r="E16" s="137">
        <v>1</v>
      </c>
      <c r="F16" s="200"/>
      <c r="G16" s="138"/>
      <c r="H16" s="49">
        <f t="shared" si="0"/>
        <v>0</v>
      </c>
      <c r="I16" s="175"/>
      <c r="J16" s="175"/>
      <c r="K16" s="50">
        <f t="shared" si="1"/>
        <v>0</v>
      </c>
      <c r="L16" s="51">
        <f t="shared" si="2"/>
        <v>0</v>
      </c>
      <c r="M16" s="49">
        <f t="shared" si="3"/>
        <v>0</v>
      </c>
      <c r="N16" s="49">
        <f t="shared" si="4"/>
        <v>0</v>
      </c>
      <c r="O16" s="49">
        <f t="shared" si="5"/>
        <v>0</v>
      </c>
      <c r="P16" s="107">
        <f t="shared" si="6"/>
        <v>0</v>
      </c>
      <c r="Q16" s="174" t="s">
        <v>47</v>
      </c>
    </row>
    <row r="17" spans="1:17" ht="22.5">
      <c r="A17" s="64">
        <v>3</v>
      </c>
      <c r="B17" s="28" t="s">
        <v>149</v>
      </c>
      <c r="C17" s="136" t="s">
        <v>249</v>
      </c>
      <c r="D17" s="132" t="s">
        <v>77</v>
      </c>
      <c r="E17" s="133">
        <v>65</v>
      </c>
      <c r="F17" s="200"/>
      <c r="G17" s="143"/>
      <c r="H17" s="49">
        <f>F17*G17</f>
        <v>0</v>
      </c>
      <c r="I17" s="175"/>
      <c r="J17" s="175"/>
      <c r="K17" s="50">
        <f t="shared" si="1"/>
        <v>0</v>
      </c>
      <c r="L17" s="51">
        <f t="shared" ref="L17:L18" si="7">E17*F17</f>
        <v>0</v>
      </c>
      <c r="M17" s="49">
        <f t="shared" ref="M17:M18" si="8">H17*E17</f>
        <v>0</v>
      </c>
      <c r="N17" s="49">
        <f t="shared" ref="N17:N18" si="9">I17*E17</f>
        <v>0</v>
      </c>
      <c r="O17" s="49">
        <f t="shared" ref="O17:O18" si="10">J17*E17</f>
        <v>0</v>
      </c>
      <c r="P17" s="107">
        <f t="shared" ref="P17:P18" si="11">SUM(M17:O17)</f>
        <v>0</v>
      </c>
      <c r="Q17" s="174" t="s">
        <v>47</v>
      </c>
    </row>
    <row r="18" spans="1:17" ht="22.5">
      <c r="A18" s="64">
        <v>4</v>
      </c>
      <c r="B18" s="92"/>
      <c r="C18" s="145" t="s">
        <v>253</v>
      </c>
      <c r="D18" s="28"/>
      <c r="E18" s="59"/>
      <c r="F18" s="159"/>
      <c r="G18" s="49"/>
      <c r="H18" s="49">
        <f t="shared" ref="H18:H36" si="12">F18*G18</f>
        <v>0</v>
      </c>
      <c r="I18" s="49"/>
      <c r="J18" s="49"/>
      <c r="K18" s="50">
        <f t="shared" si="1"/>
        <v>0</v>
      </c>
      <c r="L18" s="51">
        <f t="shared" si="7"/>
        <v>0</v>
      </c>
      <c r="M18" s="49">
        <f t="shared" si="8"/>
        <v>0</v>
      </c>
      <c r="N18" s="49">
        <f t="shared" si="9"/>
        <v>0</v>
      </c>
      <c r="O18" s="49">
        <f t="shared" si="10"/>
        <v>0</v>
      </c>
      <c r="P18" s="107">
        <f t="shared" si="11"/>
        <v>0</v>
      </c>
      <c r="Q18" s="174" t="s">
        <v>282</v>
      </c>
    </row>
    <row r="19" spans="1:17" ht="22.5">
      <c r="A19" s="64">
        <v>5</v>
      </c>
      <c r="B19" s="28" t="s">
        <v>149</v>
      </c>
      <c r="C19" s="152" t="s">
        <v>351</v>
      </c>
      <c r="D19" s="132" t="s">
        <v>88</v>
      </c>
      <c r="E19" s="133">
        <v>120</v>
      </c>
      <c r="F19" s="200"/>
      <c r="G19" s="143"/>
      <c r="H19" s="49">
        <f t="shared" si="12"/>
        <v>0</v>
      </c>
      <c r="I19" s="175"/>
      <c r="J19" s="175"/>
      <c r="K19" s="50">
        <f t="shared" si="1"/>
        <v>0</v>
      </c>
      <c r="L19" s="51">
        <f t="shared" ref="L19:L22" si="13">E19*F19</f>
        <v>0</v>
      </c>
      <c r="M19" s="49">
        <f t="shared" ref="M19:M22" si="14">H19*E19</f>
        <v>0</v>
      </c>
      <c r="N19" s="49">
        <f t="shared" ref="N19:N22" si="15">I19*E19</f>
        <v>0</v>
      </c>
      <c r="O19" s="49">
        <f t="shared" ref="O19:O22" si="16">J19*E19</f>
        <v>0</v>
      </c>
      <c r="P19" s="107">
        <f t="shared" ref="P19:P22" si="17">SUM(M19:O19)</f>
        <v>0</v>
      </c>
      <c r="Q19" s="174" t="s">
        <v>47</v>
      </c>
    </row>
    <row r="20" spans="1:17" ht="22.5">
      <c r="A20" s="64">
        <v>6</v>
      </c>
      <c r="B20" s="28" t="s">
        <v>149</v>
      </c>
      <c r="C20" s="152" t="s">
        <v>250</v>
      </c>
      <c r="D20" s="150" t="s">
        <v>90</v>
      </c>
      <c r="E20" s="137">
        <v>30</v>
      </c>
      <c r="F20" s="200"/>
      <c r="G20" s="143"/>
      <c r="H20" s="49">
        <f t="shared" si="12"/>
        <v>0</v>
      </c>
      <c r="I20" s="175"/>
      <c r="J20" s="175"/>
      <c r="K20" s="50">
        <f t="shared" si="1"/>
        <v>0</v>
      </c>
      <c r="L20" s="51">
        <f t="shared" si="13"/>
        <v>0</v>
      </c>
      <c r="M20" s="49">
        <f t="shared" si="14"/>
        <v>0</v>
      </c>
      <c r="N20" s="49">
        <f t="shared" si="15"/>
        <v>0</v>
      </c>
      <c r="O20" s="49">
        <f t="shared" si="16"/>
        <v>0</v>
      </c>
      <c r="P20" s="107">
        <f t="shared" si="17"/>
        <v>0</v>
      </c>
      <c r="Q20" s="174" t="s">
        <v>47</v>
      </c>
    </row>
    <row r="21" spans="1:17" ht="22.5">
      <c r="A21" s="64">
        <v>7</v>
      </c>
      <c r="B21" s="28" t="s">
        <v>149</v>
      </c>
      <c r="C21" s="152" t="s">
        <v>251</v>
      </c>
      <c r="D21" s="150" t="s">
        <v>90</v>
      </c>
      <c r="E21" s="137">
        <v>600</v>
      </c>
      <c r="F21" s="200"/>
      <c r="G21" s="143"/>
      <c r="H21" s="49">
        <f t="shared" si="12"/>
        <v>0</v>
      </c>
      <c r="I21" s="175"/>
      <c r="J21" s="175"/>
      <c r="K21" s="50">
        <f t="shared" si="1"/>
        <v>0</v>
      </c>
      <c r="L21" s="51">
        <f t="shared" si="13"/>
        <v>0</v>
      </c>
      <c r="M21" s="49">
        <f t="shared" si="14"/>
        <v>0</v>
      </c>
      <c r="N21" s="49">
        <f t="shared" si="15"/>
        <v>0</v>
      </c>
      <c r="O21" s="49">
        <f t="shared" si="16"/>
        <v>0</v>
      </c>
      <c r="P21" s="107">
        <f t="shared" si="17"/>
        <v>0</v>
      </c>
      <c r="Q21" s="174" t="s">
        <v>47</v>
      </c>
    </row>
    <row r="22" spans="1:17" ht="22.5">
      <c r="A22" s="64">
        <v>8</v>
      </c>
      <c r="B22" s="28" t="s">
        <v>149</v>
      </c>
      <c r="C22" s="136" t="s">
        <v>252</v>
      </c>
      <c r="D22" s="132" t="s">
        <v>88</v>
      </c>
      <c r="E22" s="133">
        <v>120</v>
      </c>
      <c r="F22" s="200"/>
      <c r="G22" s="143"/>
      <c r="H22" s="49">
        <f t="shared" si="12"/>
        <v>0</v>
      </c>
      <c r="I22" s="175"/>
      <c r="J22" s="175"/>
      <c r="K22" s="50">
        <f t="shared" si="1"/>
        <v>0</v>
      </c>
      <c r="L22" s="51">
        <f t="shared" si="13"/>
        <v>0</v>
      </c>
      <c r="M22" s="49">
        <f t="shared" si="14"/>
        <v>0</v>
      </c>
      <c r="N22" s="49">
        <f t="shared" si="15"/>
        <v>0</v>
      </c>
      <c r="O22" s="49">
        <f t="shared" si="16"/>
        <v>0</v>
      </c>
      <c r="P22" s="107">
        <f t="shared" si="17"/>
        <v>0</v>
      </c>
      <c r="Q22" s="174" t="s">
        <v>47</v>
      </c>
    </row>
    <row r="23" spans="1:17" ht="22.5">
      <c r="A23" s="64">
        <v>9</v>
      </c>
      <c r="B23" s="28" t="s">
        <v>149</v>
      </c>
      <c r="C23" s="136" t="s">
        <v>352</v>
      </c>
      <c r="D23" s="132" t="s">
        <v>88</v>
      </c>
      <c r="E23" s="133">
        <v>130</v>
      </c>
      <c r="F23" s="200"/>
      <c r="G23" s="135"/>
      <c r="H23" s="49">
        <f t="shared" si="12"/>
        <v>0</v>
      </c>
      <c r="I23" s="175"/>
      <c r="J23" s="175"/>
      <c r="K23" s="50">
        <f t="shared" ref="K23:K25" si="18">SUM(H23:J23)</f>
        <v>0</v>
      </c>
      <c r="L23" s="51">
        <f t="shared" ref="L23:L25" si="19">E23*F23</f>
        <v>0</v>
      </c>
      <c r="M23" s="49">
        <f t="shared" ref="M23:M25" si="20">H23*E23</f>
        <v>0</v>
      </c>
      <c r="N23" s="49">
        <f t="shared" ref="N23:N25" si="21">I23*E23</f>
        <v>0</v>
      </c>
      <c r="O23" s="49">
        <f t="shared" ref="O23:O25" si="22">J23*E23</f>
        <v>0</v>
      </c>
      <c r="P23" s="107">
        <f t="shared" ref="P23:P25" si="23">SUM(M23:O23)</f>
        <v>0</v>
      </c>
      <c r="Q23" s="174" t="s">
        <v>47</v>
      </c>
    </row>
    <row r="24" spans="1:17" ht="22.5">
      <c r="A24" s="64">
        <v>10</v>
      </c>
      <c r="B24" s="28" t="s">
        <v>149</v>
      </c>
      <c r="C24" s="152" t="s">
        <v>353</v>
      </c>
      <c r="D24" s="132" t="s">
        <v>88</v>
      </c>
      <c r="E24" s="133">
        <v>120</v>
      </c>
      <c r="F24" s="200"/>
      <c r="G24" s="135"/>
      <c r="H24" s="49">
        <f t="shared" si="12"/>
        <v>0</v>
      </c>
      <c r="I24" s="175"/>
      <c r="J24" s="175"/>
      <c r="K24" s="50">
        <f t="shared" si="18"/>
        <v>0</v>
      </c>
      <c r="L24" s="51">
        <f t="shared" si="19"/>
        <v>0</v>
      </c>
      <c r="M24" s="49">
        <f t="shared" si="20"/>
        <v>0</v>
      </c>
      <c r="N24" s="49">
        <f t="shared" si="21"/>
        <v>0</v>
      </c>
      <c r="O24" s="49">
        <f t="shared" si="22"/>
        <v>0</v>
      </c>
      <c r="P24" s="107">
        <f t="shared" si="23"/>
        <v>0</v>
      </c>
      <c r="Q24" s="174" t="s">
        <v>47</v>
      </c>
    </row>
    <row r="25" spans="1:17" ht="22.5">
      <c r="A25" s="64">
        <v>11</v>
      </c>
      <c r="B25" s="92"/>
      <c r="C25" s="145" t="s">
        <v>156</v>
      </c>
      <c r="D25" s="28"/>
      <c r="E25" s="59"/>
      <c r="F25" s="159"/>
      <c r="G25" s="49"/>
      <c r="H25" s="167">
        <f t="shared" si="12"/>
        <v>0</v>
      </c>
      <c r="I25" s="49"/>
      <c r="J25" s="49"/>
      <c r="K25" s="168">
        <f t="shared" si="18"/>
        <v>0</v>
      </c>
      <c r="L25" s="166">
        <f t="shared" si="19"/>
        <v>0</v>
      </c>
      <c r="M25" s="167">
        <f t="shared" si="20"/>
        <v>0</v>
      </c>
      <c r="N25" s="167">
        <f t="shared" si="21"/>
        <v>0</v>
      </c>
      <c r="O25" s="167">
        <f t="shared" si="22"/>
        <v>0</v>
      </c>
      <c r="P25" s="169">
        <f t="shared" si="23"/>
        <v>0</v>
      </c>
      <c r="Q25" s="174" t="s">
        <v>47</v>
      </c>
    </row>
    <row r="26" spans="1:17" ht="22.5">
      <c r="A26" s="64">
        <v>12</v>
      </c>
      <c r="B26" s="28" t="s">
        <v>86</v>
      </c>
      <c r="C26" s="152" t="s">
        <v>254</v>
      </c>
      <c r="D26" s="132" t="s">
        <v>88</v>
      </c>
      <c r="E26" s="137">
        <v>972.40000000000009</v>
      </c>
      <c r="F26" s="200"/>
      <c r="G26" s="143"/>
      <c r="H26" s="49">
        <f t="shared" si="12"/>
        <v>0</v>
      </c>
      <c r="I26" s="175"/>
      <c r="J26" s="175"/>
      <c r="K26" s="50">
        <f t="shared" si="1"/>
        <v>0</v>
      </c>
      <c r="L26" s="51">
        <f t="shared" ref="L26:L28" si="24">E26*F26</f>
        <v>0</v>
      </c>
      <c r="M26" s="49">
        <f t="shared" ref="M26:M28" si="25">H26*E26</f>
        <v>0</v>
      </c>
      <c r="N26" s="49">
        <f t="shared" ref="N26:N28" si="26">I26*E26</f>
        <v>0</v>
      </c>
      <c r="O26" s="49">
        <f t="shared" ref="O26:O28" si="27">J26*E26</f>
        <v>0</v>
      </c>
      <c r="P26" s="107">
        <f t="shared" ref="P26:P28" si="28">SUM(M26:O26)</f>
        <v>0</v>
      </c>
      <c r="Q26" s="77" t="s">
        <v>47</v>
      </c>
    </row>
    <row r="27" spans="1:17" ht="33.75">
      <c r="A27" s="64">
        <v>13</v>
      </c>
      <c r="B27" s="28" t="s">
        <v>86</v>
      </c>
      <c r="C27" s="152" t="s">
        <v>366</v>
      </c>
      <c r="D27" s="150" t="s">
        <v>87</v>
      </c>
      <c r="E27" s="137">
        <v>99.000000000000014</v>
      </c>
      <c r="F27" s="200"/>
      <c r="G27" s="143"/>
      <c r="H27" s="49">
        <f t="shared" si="12"/>
        <v>0</v>
      </c>
      <c r="I27" s="175"/>
      <c r="J27" s="175"/>
      <c r="K27" s="50">
        <f t="shared" si="1"/>
        <v>0</v>
      </c>
      <c r="L27" s="51">
        <f t="shared" si="24"/>
        <v>0</v>
      </c>
      <c r="M27" s="49">
        <f t="shared" si="25"/>
        <v>0</v>
      </c>
      <c r="N27" s="49">
        <f t="shared" si="26"/>
        <v>0</v>
      </c>
      <c r="O27" s="49">
        <f t="shared" si="27"/>
        <v>0</v>
      </c>
      <c r="P27" s="107">
        <f t="shared" si="28"/>
        <v>0</v>
      </c>
      <c r="Q27" s="77" t="s">
        <v>47</v>
      </c>
    </row>
    <row r="28" spans="1:17" ht="33.75">
      <c r="A28" s="64">
        <v>14</v>
      </c>
      <c r="B28" s="28" t="s">
        <v>86</v>
      </c>
      <c r="C28" s="152" t="s">
        <v>367</v>
      </c>
      <c r="D28" s="150" t="s">
        <v>77</v>
      </c>
      <c r="E28" s="137">
        <v>1</v>
      </c>
      <c r="F28" s="200"/>
      <c r="G28" s="143"/>
      <c r="H28" s="49">
        <f t="shared" si="12"/>
        <v>0</v>
      </c>
      <c r="I28" s="175"/>
      <c r="J28" s="175"/>
      <c r="K28" s="50">
        <f t="shared" si="1"/>
        <v>0</v>
      </c>
      <c r="L28" s="51">
        <f t="shared" si="24"/>
        <v>0</v>
      </c>
      <c r="M28" s="49">
        <f t="shared" si="25"/>
        <v>0</v>
      </c>
      <c r="N28" s="49">
        <f t="shared" si="26"/>
        <v>0</v>
      </c>
      <c r="O28" s="49">
        <f t="shared" si="27"/>
        <v>0</v>
      </c>
      <c r="P28" s="107">
        <f t="shared" si="28"/>
        <v>0</v>
      </c>
      <c r="Q28" s="77" t="s">
        <v>47</v>
      </c>
    </row>
    <row r="29" spans="1:17" ht="22.5">
      <c r="A29" s="64">
        <v>15</v>
      </c>
      <c r="B29" s="28"/>
      <c r="C29" s="145" t="s">
        <v>255</v>
      </c>
      <c r="D29" s="28"/>
      <c r="E29" s="59"/>
      <c r="F29" s="177"/>
      <c r="G29" s="143"/>
      <c r="H29" s="49">
        <f t="shared" si="12"/>
        <v>0</v>
      </c>
      <c r="I29" s="138"/>
      <c r="J29" s="138"/>
      <c r="K29" s="50">
        <f t="shared" ref="K29:K36" si="29">SUM(H29:J29)</f>
        <v>0</v>
      </c>
      <c r="L29" s="51">
        <f t="shared" ref="L29:L36" si="30">E29*F29</f>
        <v>0</v>
      </c>
      <c r="M29" s="49">
        <f t="shared" ref="M29:M36" si="31">H29*E29</f>
        <v>0</v>
      </c>
      <c r="N29" s="49">
        <f t="shared" ref="N29:N36" si="32">I29*E29</f>
        <v>0</v>
      </c>
      <c r="O29" s="49">
        <f t="shared" ref="O29:O36" si="33">J29*E29</f>
        <v>0</v>
      </c>
      <c r="P29" s="107">
        <f t="shared" ref="P29:P36" si="34">SUM(M29:O29)</f>
        <v>0</v>
      </c>
      <c r="Q29" s="77"/>
    </row>
    <row r="30" spans="1:17" ht="22.5">
      <c r="A30" s="64">
        <v>16</v>
      </c>
      <c r="B30" s="28" t="s">
        <v>86</v>
      </c>
      <c r="C30" s="136" t="s">
        <v>143</v>
      </c>
      <c r="D30" s="132" t="s">
        <v>88</v>
      </c>
      <c r="E30" s="137">
        <v>156.02400000000003</v>
      </c>
      <c r="F30" s="134"/>
      <c r="G30" s="143"/>
      <c r="H30" s="49">
        <f t="shared" si="12"/>
        <v>0</v>
      </c>
      <c r="I30" s="135"/>
      <c r="J30" s="135"/>
      <c r="K30" s="50">
        <f t="shared" si="29"/>
        <v>0</v>
      </c>
      <c r="L30" s="51">
        <f t="shared" si="30"/>
        <v>0</v>
      </c>
      <c r="M30" s="49">
        <f t="shared" si="31"/>
        <v>0</v>
      </c>
      <c r="N30" s="49">
        <f t="shared" si="32"/>
        <v>0</v>
      </c>
      <c r="O30" s="49">
        <f t="shared" si="33"/>
        <v>0</v>
      </c>
      <c r="P30" s="107">
        <f t="shared" si="34"/>
        <v>0</v>
      </c>
      <c r="Q30" s="77" t="s">
        <v>47</v>
      </c>
    </row>
    <row r="31" spans="1:17" ht="33.75">
      <c r="A31" s="64">
        <v>17</v>
      </c>
      <c r="B31" s="28" t="s">
        <v>86</v>
      </c>
      <c r="C31" s="136" t="s">
        <v>336</v>
      </c>
      <c r="D31" s="132" t="s">
        <v>90</v>
      </c>
      <c r="E31" s="133">
        <v>858.13200000000018</v>
      </c>
      <c r="F31" s="134"/>
      <c r="G31" s="143"/>
      <c r="H31" s="49">
        <f t="shared" si="12"/>
        <v>0</v>
      </c>
      <c r="I31" s="135"/>
      <c r="J31" s="135"/>
      <c r="K31" s="50">
        <f t="shared" si="29"/>
        <v>0</v>
      </c>
      <c r="L31" s="51">
        <f t="shared" si="30"/>
        <v>0</v>
      </c>
      <c r="M31" s="49">
        <f t="shared" si="31"/>
        <v>0</v>
      </c>
      <c r="N31" s="49">
        <f t="shared" si="32"/>
        <v>0</v>
      </c>
      <c r="O31" s="49">
        <f t="shared" si="33"/>
        <v>0</v>
      </c>
      <c r="P31" s="107">
        <f t="shared" si="34"/>
        <v>0</v>
      </c>
      <c r="Q31" s="77" t="s">
        <v>47</v>
      </c>
    </row>
    <row r="32" spans="1:17" ht="22.5">
      <c r="A32" s="64">
        <v>18</v>
      </c>
      <c r="B32" s="28" t="s">
        <v>86</v>
      </c>
      <c r="C32" s="136" t="s">
        <v>309</v>
      </c>
      <c r="D32" s="132" t="s">
        <v>88</v>
      </c>
      <c r="E32" s="137">
        <v>156.02000000000001</v>
      </c>
      <c r="F32" s="134"/>
      <c r="G32" s="143"/>
      <c r="H32" s="49">
        <f t="shared" si="12"/>
        <v>0</v>
      </c>
      <c r="I32" s="135"/>
      <c r="J32" s="135"/>
      <c r="K32" s="50">
        <f t="shared" si="29"/>
        <v>0</v>
      </c>
      <c r="L32" s="51">
        <f t="shared" si="30"/>
        <v>0</v>
      </c>
      <c r="M32" s="49">
        <f t="shared" si="31"/>
        <v>0</v>
      </c>
      <c r="N32" s="49">
        <f t="shared" si="32"/>
        <v>0</v>
      </c>
      <c r="O32" s="49">
        <f t="shared" si="33"/>
        <v>0</v>
      </c>
      <c r="P32" s="107">
        <f t="shared" si="34"/>
        <v>0</v>
      </c>
      <c r="Q32" s="77" t="s">
        <v>47</v>
      </c>
    </row>
    <row r="33" spans="1:17" ht="22.5">
      <c r="A33" s="64">
        <v>19</v>
      </c>
      <c r="B33" s="28" t="s">
        <v>86</v>
      </c>
      <c r="C33" s="136" t="s">
        <v>97</v>
      </c>
      <c r="D33" s="132" t="s">
        <v>90</v>
      </c>
      <c r="E33" s="133">
        <v>702.09</v>
      </c>
      <c r="F33" s="134"/>
      <c r="G33" s="143"/>
      <c r="H33" s="49">
        <f t="shared" si="12"/>
        <v>0</v>
      </c>
      <c r="I33" s="135"/>
      <c r="J33" s="135"/>
      <c r="K33" s="50">
        <f t="shared" si="29"/>
        <v>0</v>
      </c>
      <c r="L33" s="51">
        <f t="shared" si="30"/>
        <v>0</v>
      </c>
      <c r="M33" s="49">
        <f t="shared" si="31"/>
        <v>0</v>
      </c>
      <c r="N33" s="49">
        <f t="shared" si="32"/>
        <v>0</v>
      </c>
      <c r="O33" s="49">
        <f t="shared" si="33"/>
        <v>0</v>
      </c>
      <c r="P33" s="107">
        <f t="shared" si="34"/>
        <v>0</v>
      </c>
      <c r="Q33" s="77" t="s">
        <v>47</v>
      </c>
    </row>
    <row r="34" spans="1:17" ht="22.5">
      <c r="A34" s="64">
        <v>20</v>
      </c>
      <c r="B34" s="28" t="s">
        <v>86</v>
      </c>
      <c r="C34" s="136" t="s">
        <v>144</v>
      </c>
      <c r="D34" s="132" t="s">
        <v>88</v>
      </c>
      <c r="E34" s="133">
        <v>156.02000000000001</v>
      </c>
      <c r="F34" s="134"/>
      <c r="G34" s="143"/>
      <c r="H34" s="49">
        <f t="shared" si="12"/>
        <v>0</v>
      </c>
      <c r="I34" s="135"/>
      <c r="J34" s="135"/>
      <c r="K34" s="50">
        <f t="shared" si="29"/>
        <v>0</v>
      </c>
      <c r="L34" s="51">
        <f t="shared" si="30"/>
        <v>0</v>
      </c>
      <c r="M34" s="49">
        <f t="shared" si="31"/>
        <v>0</v>
      </c>
      <c r="N34" s="49">
        <f t="shared" si="32"/>
        <v>0</v>
      </c>
      <c r="O34" s="49">
        <f t="shared" si="33"/>
        <v>0</v>
      </c>
      <c r="P34" s="107">
        <f t="shared" si="34"/>
        <v>0</v>
      </c>
      <c r="Q34" s="77" t="s">
        <v>47</v>
      </c>
    </row>
    <row r="35" spans="1:17">
      <c r="A35" s="64">
        <v>21</v>
      </c>
      <c r="B35" s="28"/>
      <c r="C35" s="145" t="s">
        <v>155</v>
      </c>
      <c r="D35" s="28"/>
      <c r="E35" s="59"/>
      <c r="F35" s="177"/>
      <c r="G35" s="143"/>
      <c r="H35" s="49">
        <f t="shared" si="12"/>
        <v>0</v>
      </c>
      <c r="I35" s="138"/>
      <c r="J35" s="138"/>
      <c r="K35" s="50">
        <f t="shared" si="29"/>
        <v>0</v>
      </c>
      <c r="L35" s="51">
        <f t="shared" si="30"/>
        <v>0</v>
      </c>
      <c r="M35" s="49">
        <f t="shared" si="31"/>
        <v>0</v>
      </c>
      <c r="N35" s="49">
        <f t="shared" si="32"/>
        <v>0</v>
      </c>
      <c r="O35" s="49">
        <f t="shared" si="33"/>
        <v>0</v>
      </c>
      <c r="P35" s="107">
        <f t="shared" si="34"/>
        <v>0</v>
      </c>
      <c r="Q35" s="77"/>
    </row>
    <row r="36" spans="1:17" ht="22.5">
      <c r="A36" s="64">
        <v>22</v>
      </c>
      <c r="B36" s="28" t="s">
        <v>256</v>
      </c>
      <c r="C36" s="152" t="s">
        <v>354</v>
      </c>
      <c r="D36" s="132" t="s">
        <v>77</v>
      </c>
      <c r="E36" s="137">
        <v>1</v>
      </c>
      <c r="F36" s="200"/>
      <c r="G36" s="135"/>
      <c r="H36" s="49">
        <f t="shared" si="12"/>
        <v>0</v>
      </c>
      <c r="I36" s="175"/>
      <c r="J36" s="175"/>
      <c r="K36" s="50">
        <f t="shared" si="29"/>
        <v>0</v>
      </c>
      <c r="L36" s="51">
        <f t="shared" si="30"/>
        <v>0</v>
      </c>
      <c r="M36" s="49">
        <f t="shared" si="31"/>
        <v>0</v>
      </c>
      <c r="N36" s="49">
        <f t="shared" si="32"/>
        <v>0</v>
      </c>
      <c r="O36" s="49">
        <f t="shared" si="33"/>
        <v>0</v>
      </c>
      <c r="P36" s="107">
        <f t="shared" si="34"/>
        <v>0</v>
      </c>
      <c r="Q36" s="77" t="s">
        <v>47</v>
      </c>
    </row>
    <row r="37" spans="1:17" ht="12" customHeight="1" thickBot="1">
      <c r="A37" s="293" t="s">
        <v>63</v>
      </c>
      <c r="B37" s="294"/>
      <c r="C37" s="294"/>
      <c r="D37" s="294"/>
      <c r="E37" s="294"/>
      <c r="F37" s="294"/>
      <c r="G37" s="294"/>
      <c r="H37" s="294"/>
      <c r="I37" s="294"/>
      <c r="J37" s="294"/>
      <c r="K37" s="295"/>
      <c r="L37" s="74">
        <f>SUM(L14:L36)</f>
        <v>0</v>
      </c>
      <c r="M37" s="75">
        <f>SUM(M14:M36)</f>
        <v>0</v>
      </c>
      <c r="N37" s="75">
        <f>SUM(N14:N36)</f>
        <v>0</v>
      </c>
      <c r="O37" s="75">
        <f>SUM(O14:O36)</f>
        <v>0</v>
      </c>
      <c r="P37" s="76">
        <f>SUM(P14:P36)</f>
        <v>0</v>
      </c>
    </row>
    <row r="38" spans="1:17">
      <c r="A38" s="20"/>
      <c r="B38" s="20"/>
      <c r="C38" s="20"/>
      <c r="D38" s="20"/>
      <c r="E38" s="20"/>
      <c r="F38" s="20"/>
      <c r="G38" s="20"/>
      <c r="H38" s="20"/>
      <c r="I38" s="20"/>
      <c r="J38" s="20"/>
      <c r="K38" s="20"/>
      <c r="L38" s="20"/>
      <c r="M38" s="20"/>
      <c r="N38" s="20"/>
      <c r="O38" s="20"/>
      <c r="P38" s="20"/>
    </row>
    <row r="39" spans="1:17">
      <c r="A39" s="20"/>
      <c r="B39" s="20"/>
      <c r="C39" s="20"/>
      <c r="D39" s="20"/>
      <c r="E39" s="20"/>
      <c r="F39" s="20"/>
      <c r="G39" s="20"/>
      <c r="H39" s="20"/>
      <c r="I39" s="20"/>
      <c r="J39" s="20"/>
      <c r="K39" s="20"/>
      <c r="L39" s="20"/>
      <c r="M39" s="20"/>
      <c r="N39" s="20"/>
      <c r="O39" s="20"/>
      <c r="P39" s="20"/>
    </row>
    <row r="40" spans="1:17">
      <c r="A40" s="1" t="s">
        <v>14</v>
      </c>
      <c r="B40" s="20"/>
      <c r="C40" s="296">
        <f>'Kops n'!C35:H35</f>
        <v>0</v>
      </c>
      <c r="D40" s="296"/>
      <c r="E40" s="296"/>
      <c r="F40" s="296"/>
      <c r="G40" s="296"/>
      <c r="H40" s="296"/>
      <c r="I40" s="20"/>
      <c r="J40" s="20"/>
      <c r="K40" s="20"/>
      <c r="L40" s="20"/>
      <c r="M40" s="20"/>
      <c r="N40" s="20"/>
      <c r="O40" s="20"/>
      <c r="P40" s="20"/>
    </row>
    <row r="41" spans="1:17">
      <c r="A41" s="20"/>
      <c r="B41" s="20"/>
      <c r="C41" s="222" t="s">
        <v>15</v>
      </c>
      <c r="D41" s="222"/>
      <c r="E41" s="222"/>
      <c r="F41" s="222"/>
      <c r="G41" s="222"/>
      <c r="H41" s="222"/>
      <c r="I41" s="20"/>
      <c r="J41" s="20"/>
      <c r="K41" s="20"/>
      <c r="L41" s="20"/>
      <c r="M41" s="20"/>
      <c r="N41" s="20"/>
      <c r="O41" s="20"/>
      <c r="P41" s="20"/>
    </row>
    <row r="42" spans="1:17">
      <c r="A42" s="20"/>
      <c r="B42" s="20"/>
      <c r="C42" s="20"/>
      <c r="D42" s="20"/>
      <c r="E42" s="20"/>
      <c r="F42" s="20"/>
      <c r="G42" s="20"/>
      <c r="H42" s="20"/>
      <c r="I42" s="20"/>
      <c r="J42" s="20"/>
      <c r="K42" s="20"/>
      <c r="L42" s="20"/>
      <c r="M42" s="20"/>
      <c r="N42" s="20"/>
      <c r="O42" s="20"/>
      <c r="P42" s="20"/>
    </row>
    <row r="43" spans="1:17">
      <c r="A43" s="240" t="str">
        <f>'Kops n'!A38:D38</f>
        <v>Tāme sastādīta 2023. gada __. _____</v>
      </c>
      <c r="B43" s="241"/>
      <c r="C43" s="241"/>
      <c r="D43" s="241"/>
      <c r="E43" s="20"/>
      <c r="F43" s="20"/>
      <c r="G43" s="20"/>
      <c r="H43" s="20"/>
      <c r="I43" s="20"/>
      <c r="J43" s="20"/>
      <c r="K43" s="20"/>
      <c r="L43" s="20"/>
      <c r="M43" s="20"/>
      <c r="N43" s="20"/>
      <c r="O43" s="20"/>
      <c r="P43" s="20"/>
    </row>
    <row r="44" spans="1:17">
      <c r="A44" s="20"/>
      <c r="B44" s="20"/>
      <c r="C44" s="20"/>
      <c r="D44" s="20"/>
      <c r="E44" s="20"/>
      <c r="F44" s="20"/>
      <c r="G44" s="20"/>
      <c r="H44" s="20"/>
      <c r="I44" s="20"/>
      <c r="J44" s="20"/>
      <c r="K44" s="20"/>
      <c r="L44" s="20"/>
      <c r="M44" s="20"/>
      <c r="N44" s="20"/>
      <c r="O44" s="20"/>
      <c r="P44" s="20"/>
    </row>
    <row r="45" spans="1:17">
      <c r="A45" s="1" t="s">
        <v>41</v>
      </c>
      <c r="B45" s="20"/>
      <c r="C45" s="296">
        <f>'Kops n'!C40:H40</f>
        <v>0</v>
      </c>
      <c r="D45" s="296"/>
      <c r="E45" s="296"/>
      <c r="F45" s="296"/>
      <c r="G45" s="296"/>
      <c r="H45" s="296"/>
      <c r="I45" s="20"/>
      <c r="J45" s="20"/>
      <c r="K45" s="20"/>
      <c r="L45" s="20"/>
      <c r="M45" s="20"/>
      <c r="N45" s="20"/>
      <c r="O45" s="20"/>
      <c r="P45" s="20"/>
    </row>
    <row r="46" spans="1:17">
      <c r="A46" s="20"/>
      <c r="B46" s="20"/>
      <c r="C46" s="222" t="s">
        <v>15</v>
      </c>
      <c r="D46" s="222"/>
      <c r="E46" s="222"/>
      <c r="F46" s="222"/>
      <c r="G46" s="222"/>
      <c r="H46" s="222"/>
      <c r="I46" s="20"/>
      <c r="J46" s="20"/>
      <c r="K46" s="20"/>
      <c r="L46" s="20"/>
      <c r="M46" s="20"/>
      <c r="N46" s="20"/>
      <c r="O46" s="20"/>
      <c r="P46" s="20"/>
    </row>
    <row r="47" spans="1:17">
      <c r="A47" s="20"/>
      <c r="B47" s="20"/>
      <c r="C47" s="20"/>
      <c r="D47" s="20"/>
      <c r="E47" s="20"/>
      <c r="F47" s="20"/>
      <c r="G47" s="20"/>
      <c r="H47" s="20"/>
      <c r="I47" s="20"/>
      <c r="J47" s="20"/>
      <c r="K47" s="20"/>
      <c r="L47" s="20"/>
      <c r="M47" s="20"/>
      <c r="N47" s="20"/>
      <c r="O47" s="20"/>
      <c r="P47" s="20"/>
    </row>
    <row r="48" spans="1:17">
      <c r="A48" s="103" t="s">
        <v>16</v>
      </c>
      <c r="B48" s="52"/>
      <c r="C48" s="115">
        <f>'Kops n'!C43</f>
        <v>0</v>
      </c>
      <c r="D48" s="52"/>
      <c r="E48" s="20"/>
      <c r="F48" s="20"/>
      <c r="G48" s="20"/>
      <c r="H48" s="20"/>
      <c r="I48" s="20"/>
      <c r="J48" s="20"/>
      <c r="K48" s="20"/>
      <c r="L48" s="20"/>
      <c r="M48" s="20"/>
      <c r="N48" s="20"/>
      <c r="O48" s="20"/>
      <c r="P48" s="20"/>
    </row>
    <row r="49" spans="1:16">
      <c r="A49" s="20"/>
      <c r="B49" s="20"/>
      <c r="C49" s="20"/>
      <c r="D49" s="20"/>
      <c r="E49" s="20"/>
      <c r="F49" s="20"/>
      <c r="G49" s="20"/>
      <c r="H49" s="20"/>
      <c r="I49" s="20"/>
      <c r="J49" s="20"/>
      <c r="K49" s="20"/>
      <c r="L49" s="20"/>
      <c r="M49" s="20"/>
      <c r="N49" s="20"/>
      <c r="O49" s="20"/>
      <c r="P49"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46:H46"/>
    <mergeCell ref="C4:I4"/>
    <mergeCell ref="F12:K12"/>
    <mergeCell ref="A9:F9"/>
    <mergeCell ref="J9:M9"/>
    <mergeCell ref="D8:L8"/>
    <mergeCell ref="A37:K37"/>
    <mergeCell ref="C40:H40"/>
    <mergeCell ref="C41:H41"/>
    <mergeCell ref="A43:D43"/>
    <mergeCell ref="C45:H45"/>
  </mergeCells>
  <conditionalFormatting sqref="A9:F9">
    <cfRule type="containsText" dxfId="119" priority="182" operator="containsText" text="Tāme sastādīta  20__. gada tirgus cenās, pamatojoties uz ___ daļas rasējumiem">
      <formula>NOT(ISERROR(SEARCH("Tāme sastādīta  20__. gada tirgus cenās, pamatojoties uz ___ daļas rasējumiem",A9)))</formula>
    </cfRule>
  </conditionalFormatting>
  <conditionalFormatting sqref="A37:K37">
    <cfRule type="containsText" dxfId="118" priority="168" operator="containsText" text="Tiešās izmaksas kopā, t. sk. darba devēja sociālais nodoklis __.__% ">
      <formula>NOT(ISERROR(SEARCH("Tiešās izmaksas kopā, t. sk. darba devēja sociālais nodoklis __.__% ",A37)))</formula>
    </cfRule>
  </conditionalFormatting>
  <conditionalFormatting sqref="C31">
    <cfRule type="cellIs" dxfId="117" priority="24" operator="equal">
      <formula>0</formula>
    </cfRule>
  </conditionalFormatting>
  <conditionalFormatting sqref="C33:C34">
    <cfRule type="cellIs" dxfId="116" priority="23" operator="equal">
      <formula>0</formula>
    </cfRule>
  </conditionalFormatting>
  <conditionalFormatting sqref="C19:D21">
    <cfRule type="cellIs" dxfId="115" priority="40" operator="equal">
      <formula>0</formula>
    </cfRule>
  </conditionalFormatting>
  <conditionalFormatting sqref="C23:D24">
    <cfRule type="cellIs" dxfId="114" priority="46" operator="equal">
      <formula>0</formula>
    </cfRule>
  </conditionalFormatting>
  <conditionalFormatting sqref="C15:E16">
    <cfRule type="cellIs" dxfId="113" priority="4" operator="equal">
      <formula>0</formula>
    </cfRule>
  </conditionalFormatting>
  <conditionalFormatting sqref="C20:E21">
    <cfRule type="cellIs" dxfId="112" priority="38" operator="equal">
      <formula>0</formula>
    </cfRule>
  </conditionalFormatting>
  <conditionalFormatting sqref="C30:E30">
    <cfRule type="cellIs" dxfId="111" priority="25" operator="equal">
      <formula>0</formula>
    </cfRule>
  </conditionalFormatting>
  <conditionalFormatting sqref="C26:F29">
    <cfRule type="cellIs" dxfId="110" priority="30" operator="equal">
      <formula>0</formula>
    </cfRule>
  </conditionalFormatting>
  <conditionalFormatting sqref="C35:F36">
    <cfRule type="cellIs" dxfId="109" priority="8" operator="equal">
      <formula>0</formula>
    </cfRule>
  </conditionalFormatting>
  <conditionalFormatting sqref="C14:G14 C18:G18 C25:G25">
    <cfRule type="cellIs" dxfId="108" priority="172" operator="equal">
      <formula>0</formula>
    </cfRule>
  </conditionalFormatting>
  <conditionalFormatting sqref="C40:H40">
    <cfRule type="cellIs" dxfId="107" priority="175" operator="equal">
      <formula>0</formula>
    </cfRule>
  </conditionalFormatting>
  <conditionalFormatting sqref="C45:H45">
    <cfRule type="cellIs" dxfId="106" priority="176" operator="equal">
      <formula>0</formula>
    </cfRule>
  </conditionalFormatting>
  <conditionalFormatting sqref="C2:I2">
    <cfRule type="cellIs" dxfId="105" priority="181" operator="equal">
      <formula>0</formula>
    </cfRule>
  </conditionalFormatting>
  <conditionalFormatting sqref="C4:I4">
    <cfRule type="cellIs" dxfId="104" priority="173" operator="equal">
      <formula>0</formula>
    </cfRule>
  </conditionalFormatting>
  <conditionalFormatting sqref="D1 A14:B36 Q14:Q36">
    <cfRule type="cellIs" dxfId="103" priority="170" operator="equal">
      <formula>0</formula>
    </cfRule>
  </conditionalFormatting>
  <conditionalFormatting sqref="D19">
    <cfRule type="cellIs" dxfId="102" priority="45" operator="equal">
      <formula>0</formula>
    </cfRule>
  </conditionalFormatting>
  <conditionalFormatting sqref="D21:D24">
    <cfRule type="cellIs" dxfId="101" priority="39" operator="equal">
      <formula>0</formula>
    </cfRule>
  </conditionalFormatting>
  <conditionalFormatting sqref="D28">
    <cfRule type="cellIs" dxfId="100" priority="28" operator="equal">
      <formula>0</formula>
    </cfRule>
  </conditionalFormatting>
  <conditionalFormatting sqref="D5:L8 H14:H36 K14:P36">
    <cfRule type="cellIs" dxfId="99" priority="171" operator="equal">
      <formula>0</formula>
    </cfRule>
  </conditionalFormatting>
  <conditionalFormatting sqref="E32">
    <cfRule type="cellIs" dxfId="98" priority="17" operator="equal">
      <formula>0</formula>
    </cfRule>
  </conditionalFormatting>
  <conditionalFormatting sqref="F30:F34">
    <cfRule type="cellIs" dxfId="97" priority="18" operator="equal">
      <formula>0</formula>
    </cfRule>
  </conditionalFormatting>
  <conditionalFormatting sqref="F15:G17">
    <cfRule type="cellIs" dxfId="96" priority="143" operator="equal">
      <formula>0</formula>
    </cfRule>
  </conditionalFormatting>
  <conditionalFormatting sqref="F19:G24">
    <cfRule type="cellIs" dxfId="95" priority="35" operator="equal">
      <formula>0</formula>
    </cfRule>
  </conditionalFormatting>
  <conditionalFormatting sqref="G26:G36">
    <cfRule type="cellIs" dxfId="94" priority="79" operator="equal">
      <formula>0</formula>
    </cfRule>
  </conditionalFormatting>
  <conditionalFormatting sqref="I14:J36">
    <cfRule type="cellIs" dxfId="93" priority="1" operator="equal">
      <formula>0</formula>
    </cfRule>
  </conditionalFormatting>
  <conditionalFormatting sqref="L37:P37">
    <cfRule type="cellIs" dxfId="92" priority="174" operator="equal">
      <formula>0</formula>
    </cfRule>
  </conditionalFormatting>
  <conditionalFormatting sqref="N9:O9">
    <cfRule type="cellIs" dxfId="91" priority="183" operator="equal">
      <formula>0</formula>
    </cfRule>
  </conditionalFormatting>
  <dataValidations disablePrompts="1" count="1">
    <dataValidation type="list" allowBlank="1" showInputMessage="1" showErrorMessage="1" sqref="Q14:Q36" xr:uid="{00000000-0002-0000-2400-000000000000}">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178" operator="containsText" id="{691F4930-6CFB-4D6E-9602-D8BBD1FA0B0A}">
            <xm:f>NOT(ISERROR(SEARCH("Tāme sastādīta ____. gada ___. ______________",A43)))</xm:f>
            <xm:f>"Tāme sastādīta ____. gada ___. ______________"</xm:f>
            <x14:dxf>
              <font>
                <color auto="1"/>
              </font>
              <fill>
                <patternFill>
                  <bgColor rgb="FFC6EFCE"/>
                </patternFill>
              </fill>
            </x14:dxf>
          </x14:cfRule>
          <xm:sqref>A43</xm:sqref>
        </x14:conditionalFormatting>
        <x14:conditionalFormatting xmlns:xm="http://schemas.microsoft.com/office/excel/2006/main">
          <x14:cfRule type="containsText" priority="177" operator="containsText" id="{5235297E-D242-4173-AE1C-DA1CD197EAF6}">
            <xm:f>NOT(ISERROR(SEARCH("Sertifikāta Nr. _________________________________",A48)))</xm:f>
            <xm:f>"Sertifikāta Nr. _________________________________"</xm:f>
            <x14:dxf>
              <font>
                <color auto="1"/>
              </font>
              <fill>
                <patternFill>
                  <bgColor rgb="FFC6EFCE"/>
                </patternFill>
              </fill>
            </x14:dxf>
          </x14:cfRule>
          <xm:sqref>A48</xm:sqref>
        </x14:conditionalFormatting>
      </x14:conditionalFormattings>
    </ext>
  </extLst>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500-000000000000}">
  <sheetPr codeName="Sheet29">
    <tabColor rgb="FF002060"/>
  </sheetPr>
  <dimension ref="A1:P49"/>
  <sheetViews>
    <sheetView topLeftCell="A20" workbookViewId="0">
      <selection activeCell="A37" sqref="A37:XFD5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'8a+c+n'!D1</f>
        <v>8</v>
      </c>
      <c r="E1" s="26"/>
      <c r="F1" s="26"/>
      <c r="G1" s="26"/>
      <c r="H1" s="26"/>
      <c r="I1" s="26"/>
      <c r="J1" s="26"/>
      <c r="N1" s="30"/>
      <c r="O1" s="31"/>
      <c r="P1" s="32"/>
    </row>
    <row r="2" spans="1:16">
      <c r="A2" s="33"/>
      <c r="B2" s="33"/>
      <c r="C2" s="308" t="str">
        <f>'8a+c+n'!C2:I2</f>
        <v>Bēniņu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P37</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c r="A14" s="63">
        <f>IF(P14=0,0,IF(COUNTBLANK(P14)=1,0,COUNTA($P$14:P14)))</f>
        <v>0</v>
      </c>
      <c r="B14" s="85">
        <f>IF($C$4="Attiecināmās izmaksas",IF('8a+c+n'!$Q14="A",'8a+c+n'!B14,0),0)</f>
        <v>0</v>
      </c>
      <c r="C14" s="85">
        <f>IF($C$4="Attiecināmās izmaksas",IF('8a+c+n'!$Q14="A",'8a+c+n'!C14,0),0)</f>
        <v>0</v>
      </c>
      <c r="D14" s="85">
        <f>IF($C$4="Attiecināmās izmaksas",IF('8a+c+n'!$Q14="A",'8a+c+n'!D14,0),0)</f>
        <v>0</v>
      </c>
      <c r="E14" s="185"/>
      <c r="F14" s="63"/>
      <c r="G14" s="85">
        <f>IF($C$4="Attiecināmās izmaksas",IF('8a+c+n'!$Q14="A",'8a+c+n'!G14,0),0)</f>
        <v>0</v>
      </c>
      <c r="H14" s="85">
        <f>IF($C$4="Attiecināmās izmaksas",IF('8a+c+n'!$Q14="A",'8a+c+n'!H14,0),0)</f>
        <v>0</v>
      </c>
      <c r="I14" s="85"/>
      <c r="J14" s="85"/>
      <c r="K14" s="185">
        <f>IF($C$4="Attiecināmās izmaksas",IF('8a+c+n'!$Q14="A",'8a+c+n'!K14,0),0)</f>
        <v>0</v>
      </c>
      <c r="L14" s="63">
        <f>IF($C$4="Attiecināmās izmaksas",IF('8a+c+n'!$Q14="A",'8a+c+n'!L14,0),0)</f>
        <v>0</v>
      </c>
      <c r="M14" s="85">
        <f>IF($C$4="Attiecināmās izmaksas",IF('8a+c+n'!$Q14="A",'8a+c+n'!M14,0),0)</f>
        <v>0</v>
      </c>
      <c r="N14" s="85">
        <f>IF($C$4="Attiecināmās izmaksas",IF('8a+c+n'!$Q14="A",'8a+c+n'!N14,0),0)</f>
        <v>0</v>
      </c>
      <c r="O14" s="85">
        <f>IF($C$4="Attiecināmās izmaksas",IF('8a+c+n'!$Q14="A",'8a+c+n'!O14,0),0)</f>
        <v>0</v>
      </c>
      <c r="P14" s="113">
        <f>IF($C$4="Attiecināmās izmaksas",IF('8a+c+n'!$Q14="A",'8a+c+n'!P14,0),0)</f>
        <v>0</v>
      </c>
    </row>
    <row r="15" spans="1:16" ht="33.75">
      <c r="A15" s="64">
        <f>IF(P15=0,0,IF(COUNTBLANK(P15)=1,0,COUNTA($P$14:P15)))</f>
        <v>0</v>
      </c>
      <c r="B15" s="84" t="str">
        <f>IF($C$4="Attiecināmās izmaksas",IF('8a+c+n'!$Q15="A",'8a+c+n'!B15,0),0)</f>
        <v>09-00000</v>
      </c>
      <c r="C15" s="84" t="str">
        <f>IF($C$4="Attiecināmās izmaksas",IF('8a+c+n'!$Q15="A",'8a+c+n'!C15,0),0)</f>
        <v>BAUROC (Aeroc) Clasic 150x200 vai ekviv. mūrējums, samazinot duvju aili par 300 mm un veidojot pakāpienus, t.sk. java</v>
      </c>
      <c r="D15" s="84" t="str">
        <f>IF($C$4="Attiecināmās izmaksas",IF('8a+c+n'!$Q15="A",'8a+c+n'!D15,0),0)</f>
        <v>m3</v>
      </c>
      <c r="E15" s="186"/>
      <c r="F15" s="64"/>
      <c r="G15" s="84">
        <f>IF($C$4="Attiecināmās izmaksas",IF('8a+c+n'!$Q15="A",'8a+c+n'!G15,0),0)</f>
        <v>0</v>
      </c>
      <c r="H15" s="84">
        <f>IF($C$4="Attiecināmās izmaksas",IF('8a+c+n'!$Q15="A",'8a+c+n'!H15,0),0)</f>
        <v>0</v>
      </c>
      <c r="I15" s="84"/>
      <c r="J15" s="84"/>
      <c r="K15" s="186">
        <f>IF($C$4="Attiecināmās izmaksas",IF('8a+c+n'!$Q15="A",'8a+c+n'!K15,0),0)</f>
        <v>0</v>
      </c>
      <c r="L15" s="64">
        <f>IF($C$4="Attiecināmās izmaksas",IF('8a+c+n'!$Q15="A",'8a+c+n'!L15,0),0)</f>
        <v>0</v>
      </c>
      <c r="M15" s="84">
        <f>IF($C$4="Attiecināmās izmaksas",IF('8a+c+n'!$Q15="A",'8a+c+n'!M15,0),0)</f>
        <v>0</v>
      </c>
      <c r="N15" s="84">
        <f>IF($C$4="Attiecināmās izmaksas",IF('8a+c+n'!$Q15="A",'8a+c+n'!N15,0),0)</f>
        <v>0</v>
      </c>
      <c r="O15" s="84">
        <f>IF($C$4="Attiecināmās izmaksas",IF('8a+c+n'!$Q15="A",'8a+c+n'!O15,0),0)</f>
        <v>0</v>
      </c>
      <c r="P15" s="114">
        <f>IF($C$4="Attiecināmās izmaksas",IF('8a+c+n'!$Q15="A",'8a+c+n'!P15,0),0)</f>
        <v>0</v>
      </c>
    </row>
    <row r="16" spans="1:16" ht="33.75">
      <c r="A16" s="64">
        <f>IF(P16=0,0,IF(COUNTBLANK(P16)=1,0,COUNTA($P$14:P16)))</f>
        <v>0</v>
      </c>
      <c r="B16" s="84" t="str">
        <f>IF($C$4="Attiecināmās izmaksas",IF('8a+c+n'!$Q16="A",'8a+c+n'!B16,0),0)</f>
        <v>09-00000</v>
      </c>
      <c r="C16" s="84" t="str">
        <f>IF($C$4="Attiecināmās izmaksas",IF('8a+c+n'!$Q16="A",'8a+c+n'!C16,0),0)</f>
        <v>Iekštelpu flīzes jaunizveidotiem pakāpieniem, pretslīdes koeficiens R11. Tips un tonis saskaņojams ar Pasūtītāju</v>
      </c>
      <c r="D16" s="84" t="str">
        <f>IF($C$4="Attiecināmās izmaksas",IF('8a+c+n'!$Q16="A",'8a+c+n'!D16,0),0)</f>
        <v>m2</v>
      </c>
      <c r="E16" s="186"/>
      <c r="F16" s="64"/>
      <c r="G16" s="84">
        <f>IF($C$4="Attiecināmās izmaksas",IF('8a+c+n'!$Q16="A",'8a+c+n'!G16,0),0)</f>
        <v>0</v>
      </c>
      <c r="H16" s="84">
        <f>IF($C$4="Attiecināmās izmaksas",IF('8a+c+n'!$Q16="A",'8a+c+n'!H16,0),0)</f>
        <v>0</v>
      </c>
      <c r="I16" s="84"/>
      <c r="J16" s="84"/>
      <c r="K16" s="186">
        <f>IF($C$4="Attiecināmās izmaksas",IF('8a+c+n'!$Q16="A",'8a+c+n'!K16,0),0)</f>
        <v>0</v>
      </c>
      <c r="L16" s="64">
        <f>IF($C$4="Attiecināmās izmaksas",IF('8a+c+n'!$Q16="A",'8a+c+n'!L16,0),0)</f>
        <v>0</v>
      </c>
      <c r="M16" s="84">
        <f>IF($C$4="Attiecināmās izmaksas",IF('8a+c+n'!$Q16="A",'8a+c+n'!M16,0),0)</f>
        <v>0</v>
      </c>
      <c r="N16" s="84">
        <f>IF($C$4="Attiecināmās izmaksas",IF('8a+c+n'!$Q16="A",'8a+c+n'!N16,0),0)</f>
        <v>0</v>
      </c>
      <c r="O16" s="84">
        <f>IF($C$4="Attiecināmās izmaksas",IF('8a+c+n'!$Q16="A",'8a+c+n'!O16,0),0)</f>
        <v>0</v>
      </c>
      <c r="P16" s="114">
        <f>IF($C$4="Attiecināmās izmaksas",IF('8a+c+n'!$Q16="A",'8a+c+n'!P16,0),0)</f>
        <v>0</v>
      </c>
    </row>
    <row r="17" spans="1:16" ht="22.5">
      <c r="A17" s="64">
        <f>IF(P17=0,0,IF(COUNTBLANK(P17)=1,0,COUNTA($P$14:P17)))</f>
        <v>0</v>
      </c>
      <c r="B17" s="84" t="str">
        <f>IF($C$4="Attiecināmās izmaksas",IF('8a+c+n'!$Q17="A",'8a+c+n'!B17,0),0)</f>
        <v>09-00000</v>
      </c>
      <c r="C17" s="84" t="str">
        <f>IF($C$4="Attiecināmās izmaksas",IF('8a+c+n'!$Q17="A",'8a+c+n'!C17,0),0)</f>
        <v>Gaisa kanālu veidošana siltumizolācijas slānī, t.s. Lokanas gofrētas caurules uzstādīšna DN100</v>
      </c>
      <c r="D17" s="84" t="str">
        <f>IF($C$4="Attiecināmās izmaksas",IF('8a+c+n'!$Q17="A",'8a+c+n'!D17,0),0)</f>
        <v>kompl</v>
      </c>
      <c r="E17" s="186"/>
      <c r="F17" s="64"/>
      <c r="G17" s="84">
        <f>IF($C$4="Attiecināmās izmaksas",IF('8a+c+n'!$Q17="A",'8a+c+n'!G17,0),0)</f>
        <v>0</v>
      </c>
      <c r="H17" s="84">
        <f>IF($C$4="Attiecināmās izmaksas",IF('8a+c+n'!$Q17="A",'8a+c+n'!H17,0),0)</f>
        <v>0</v>
      </c>
      <c r="I17" s="84"/>
      <c r="J17" s="84"/>
      <c r="K17" s="186">
        <f>IF($C$4="Attiecināmās izmaksas",IF('8a+c+n'!$Q17="A",'8a+c+n'!K17,0),0)</f>
        <v>0</v>
      </c>
      <c r="L17" s="64">
        <f>IF($C$4="Attiecināmās izmaksas",IF('8a+c+n'!$Q17="A",'8a+c+n'!L17,0),0)</f>
        <v>0</v>
      </c>
      <c r="M17" s="84">
        <f>IF($C$4="Attiecināmās izmaksas",IF('8a+c+n'!$Q17="A",'8a+c+n'!M17,0),0)</f>
        <v>0</v>
      </c>
      <c r="N17" s="84">
        <f>IF($C$4="Attiecināmās izmaksas",IF('8a+c+n'!$Q17="A",'8a+c+n'!N17,0),0)</f>
        <v>0</v>
      </c>
      <c r="O17" s="84">
        <f>IF($C$4="Attiecināmās izmaksas",IF('8a+c+n'!$Q17="A",'8a+c+n'!O17,0),0)</f>
        <v>0</v>
      </c>
      <c r="P17" s="114">
        <f>IF($C$4="Attiecināmās izmaksas",IF('8a+c+n'!$Q17="A",'8a+c+n'!P17,0),0)</f>
        <v>0</v>
      </c>
    </row>
    <row r="18" spans="1:16">
      <c r="A18" s="64">
        <f>IF(P18=0,0,IF(COUNTBLANK(P18)=1,0,COUNTA($P$14:P18)))</f>
        <v>0</v>
      </c>
      <c r="B18" s="84">
        <f>IF($C$4="Attiecināmās izmaksas",IF('8a+c+n'!$Q18="A",'8a+c+n'!B18,0),0)</f>
        <v>0</v>
      </c>
      <c r="C18" s="84">
        <f>IF($C$4="Attiecināmās izmaksas",IF('8a+c+n'!$Q18="A",'8a+c+n'!C18,0),0)</f>
        <v>0</v>
      </c>
      <c r="D18" s="84">
        <f>IF($C$4="Attiecināmās izmaksas",IF('8a+c+n'!$Q18="A",'8a+c+n'!D18,0),0)</f>
        <v>0</v>
      </c>
      <c r="E18" s="186"/>
      <c r="F18" s="64"/>
      <c r="G18" s="84">
        <f>IF($C$4="Attiecināmās izmaksas",IF('8a+c+n'!$Q18="A",'8a+c+n'!G18,0),0)</f>
        <v>0</v>
      </c>
      <c r="H18" s="84">
        <f>IF($C$4="Attiecināmās izmaksas",IF('8a+c+n'!$Q18="A",'8a+c+n'!H18,0),0)</f>
        <v>0</v>
      </c>
      <c r="I18" s="84"/>
      <c r="J18" s="84"/>
      <c r="K18" s="186">
        <f>IF($C$4="Attiecināmās izmaksas",IF('8a+c+n'!$Q18="A",'8a+c+n'!K18,0),0)</f>
        <v>0</v>
      </c>
      <c r="L18" s="64">
        <f>IF($C$4="Attiecināmās izmaksas",IF('8a+c+n'!$Q18="A",'8a+c+n'!L18,0),0)</f>
        <v>0</v>
      </c>
      <c r="M18" s="84">
        <f>IF($C$4="Attiecināmās izmaksas",IF('8a+c+n'!$Q18="A",'8a+c+n'!M18,0),0)</f>
        <v>0</v>
      </c>
      <c r="N18" s="84">
        <f>IF($C$4="Attiecināmās izmaksas",IF('8a+c+n'!$Q18="A",'8a+c+n'!N18,0),0)</f>
        <v>0</v>
      </c>
      <c r="O18" s="84">
        <f>IF($C$4="Attiecināmās izmaksas",IF('8a+c+n'!$Q18="A",'8a+c+n'!O18,0),0)</f>
        <v>0</v>
      </c>
      <c r="P18" s="114">
        <f>IF($C$4="Attiecināmās izmaksas",IF('8a+c+n'!$Q18="A",'8a+c+n'!P18,0),0)</f>
        <v>0</v>
      </c>
    </row>
    <row r="19" spans="1:16" ht="22.5">
      <c r="A19" s="64">
        <f>IF(P19=0,0,IF(COUNTBLANK(P19)=1,0,COUNTA($P$14:P19)))</f>
        <v>0</v>
      </c>
      <c r="B19" s="84" t="str">
        <f>IF($C$4="Attiecināmās izmaksas",IF('8a+c+n'!$Q19="A",'8a+c+n'!B19,0),0)</f>
        <v>09-00000</v>
      </c>
      <c r="C19" s="84" t="str">
        <f>IF($C$4="Attiecināmās izmaksas",IF('8a+c+n'!$Q19="A",'8a+c+n'!C19,0),0)</f>
        <v>Esošā jumta metala seguma pagaidu demontāža lai nosiltinātu kāpņu telpas griestus</v>
      </c>
      <c r="D19" s="84" t="str">
        <f>IF($C$4="Attiecināmās izmaksas",IF('8a+c+n'!$Q19="A",'8a+c+n'!D19,0),0)</f>
        <v>m2</v>
      </c>
      <c r="E19" s="186"/>
      <c r="F19" s="64"/>
      <c r="G19" s="84">
        <f>IF($C$4="Attiecināmās izmaksas",IF('8a+c+n'!$Q19="A",'8a+c+n'!G19,0),0)</f>
        <v>0</v>
      </c>
      <c r="H19" s="84">
        <f>IF($C$4="Attiecināmās izmaksas",IF('8a+c+n'!$Q19="A",'8a+c+n'!H19,0),0)</f>
        <v>0</v>
      </c>
      <c r="I19" s="84"/>
      <c r="J19" s="84"/>
      <c r="K19" s="186">
        <f>IF($C$4="Attiecināmās izmaksas",IF('8a+c+n'!$Q19="A",'8a+c+n'!K19,0),0)</f>
        <v>0</v>
      </c>
      <c r="L19" s="64">
        <f>IF($C$4="Attiecināmās izmaksas",IF('8a+c+n'!$Q19="A",'8a+c+n'!L19,0),0)</f>
        <v>0</v>
      </c>
      <c r="M19" s="84">
        <f>IF($C$4="Attiecināmās izmaksas",IF('8a+c+n'!$Q19="A",'8a+c+n'!M19,0),0)</f>
        <v>0</v>
      </c>
      <c r="N19" s="84">
        <f>IF($C$4="Attiecināmās izmaksas",IF('8a+c+n'!$Q19="A",'8a+c+n'!N19,0),0)</f>
        <v>0</v>
      </c>
      <c r="O19" s="84">
        <f>IF($C$4="Attiecināmās izmaksas",IF('8a+c+n'!$Q19="A",'8a+c+n'!O19,0),0)</f>
        <v>0</v>
      </c>
      <c r="P19" s="114">
        <f>IF($C$4="Attiecināmās izmaksas",IF('8a+c+n'!$Q19="A",'8a+c+n'!P19,0),0)</f>
        <v>0</v>
      </c>
    </row>
    <row r="20" spans="1:16" ht="22.5">
      <c r="A20" s="64">
        <f>IF(P20=0,0,IF(COUNTBLANK(P20)=1,0,COUNTA($P$14:P20)))</f>
        <v>0</v>
      </c>
      <c r="B20" s="84" t="str">
        <f>IF($C$4="Attiecināmās izmaksas",IF('8a+c+n'!$Q20="A",'8a+c+n'!B20,0),0)</f>
        <v>09-00000</v>
      </c>
      <c r="C20" s="84" t="str">
        <f>IF($C$4="Attiecināmās izmaksas",IF('8a+c+n'!$Q20="A",'8a+c+n'!C20,0),0)</f>
        <v>Apstrāde ar grunti Baumit Tiefengrund vai ekviv.</v>
      </c>
      <c r="D20" s="84" t="str">
        <f>IF($C$4="Attiecināmās izmaksas",IF('8a+c+n'!$Q20="A",'8a+c+n'!D20,0),0)</f>
        <v>kg</v>
      </c>
      <c r="E20" s="186"/>
      <c r="F20" s="64"/>
      <c r="G20" s="84">
        <f>IF($C$4="Attiecināmās izmaksas",IF('8a+c+n'!$Q20="A",'8a+c+n'!G20,0),0)</f>
        <v>0</v>
      </c>
      <c r="H20" s="84">
        <f>IF($C$4="Attiecināmās izmaksas",IF('8a+c+n'!$Q20="A",'8a+c+n'!H20,0),0)</f>
        <v>0</v>
      </c>
      <c r="I20" s="84"/>
      <c r="J20" s="84"/>
      <c r="K20" s="186">
        <f>IF($C$4="Attiecināmās izmaksas",IF('8a+c+n'!$Q20="A",'8a+c+n'!K20,0),0)</f>
        <v>0</v>
      </c>
      <c r="L20" s="64">
        <f>IF($C$4="Attiecināmās izmaksas",IF('8a+c+n'!$Q20="A",'8a+c+n'!L20,0),0)</f>
        <v>0</v>
      </c>
      <c r="M20" s="84">
        <f>IF($C$4="Attiecināmās izmaksas",IF('8a+c+n'!$Q20="A",'8a+c+n'!M20,0),0)</f>
        <v>0</v>
      </c>
      <c r="N20" s="84">
        <f>IF($C$4="Attiecināmās izmaksas",IF('8a+c+n'!$Q20="A",'8a+c+n'!N20,0),0)</f>
        <v>0</v>
      </c>
      <c r="O20" s="84">
        <f>IF($C$4="Attiecināmās izmaksas",IF('8a+c+n'!$Q20="A",'8a+c+n'!O20,0),0)</f>
        <v>0</v>
      </c>
      <c r="P20" s="114">
        <f>IF($C$4="Attiecināmās izmaksas",IF('8a+c+n'!$Q20="A",'8a+c+n'!P20,0),0)</f>
        <v>0</v>
      </c>
    </row>
    <row r="21" spans="1:16" ht="22.5">
      <c r="A21" s="64">
        <f>IF(P21=0,0,IF(COUNTBLANK(P21)=1,0,COUNTA($P$14:P21)))</f>
        <v>0</v>
      </c>
      <c r="B21" s="84" t="str">
        <f>IF($C$4="Attiecināmās izmaksas",IF('8a+c+n'!$Q21="A",'8a+c+n'!B21,0),0)</f>
        <v>09-00000</v>
      </c>
      <c r="C21" s="84" t="str">
        <f>IF($C$4="Attiecināmās izmaksas",IF('8a+c+n'!$Q21="A",'8a+c+n'!C21,0),0)</f>
        <v>Siltumizolācijas materiāla stiprināšana ar līmjavu Baumit Nivofix vai ekviv.</v>
      </c>
      <c r="D21" s="84" t="str">
        <f>IF($C$4="Attiecināmās izmaksas",IF('8a+c+n'!$Q21="A",'8a+c+n'!D21,0),0)</f>
        <v>kg</v>
      </c>
      <c r="E21" s="186"/>
      <c r="F21" s="64"/>
      <c r="G21" s="84">
        <f>IF($C$4="Attiecināmās izmaksas",IF('8a+c+n'!$Q21="A",'8a+c+n'!G21,0),0)</f>
        <v>0</v>
      </c>
      <c r="H21" s="84">
        <f>IF($C$4="Attiecināmās izmaksas",IF('8a+c+n'!$Q21="A",'8a+c+n'!H21,0),0)</f>
        <v>0</v>
      </c>
      <c r="I21" s="84"/>
      <c r="J21" s="84"/>
      <c r="K21" s="186">
        <f>IF($C$4="Attiecināmās izmaksas",IF('8a+c+n'!$Q21="A",'8a+c+n'!K21,0),0)</f>
        <v>0</v>
      </c>
      <c r="L21" s="64">
        <f>IF($C$4="Attiecināmās izmaksas",IF('8a+c+n'!$Q21="A",'8a+c+n'!L21,0),0)</f>
        <v>0</v>
      </c>
      <c r="M21" s="84">
        <f>IF($C$4="Attiecināmās izmaksas",IF('8a+c+n'!$Q21="A",'8a+c+n'!M21,0),0)</f>
        <v>0</v>
      </c>
      <c r="N21" s="84">
        <f>IF($C$4="Attiecināmās izmaksas",IF('8a+c+n'!$Q21="A",'8a+c+n'!N21,0),0)</f>
        <v>0</v>
      </c>
      <c r="O21" s="84">
        <f>IF($C$4="Attiecināmās izmaksas",IF('8a+c+n'!$Q21="A",'8a+c+n'!O21,0),0)</f>
        <v>0</v>
      </c>
      <c r="P21" s="114">
        <f>IF($C$4="Attiecināmās izmaksas",IF('8a+c+n'!$Q21="A",'8a+c+n'!P21,0),0)</f>
        <v>0</v>
      </c>
    </row>
    <row r="22" spans="1:16" ht="22.5">
      <c r="A22" s="64">
        <f>IF(P22=0,0,IF(COUNTBLANK(P22)=1,0,COUNTA($P$14:P22)))</f>
        <v>0</v>
      </c>
      <c r="B22" s="84" t="str">
        <f>IF($C$4="Attiecināmās izmaksas",IF('8a+c+n'!$Q22="A",'8a+c+n'!B22,0),0)</f>
        <v>09-00000</v>
      </c>
      <c r="C22" s="84" t="str">
        <f>IF($C$4="Attiecināmās izmaksas",IF('8a+c+n'!$Q22="A",'8a+c+n'!C22,0),0)</f>
        <v>Siltumizolācijas materiāla Paroc eXtra vai ekvivalenta montāža - λ&lt;=0,036 W/(mK), b=100 mm</v>
      </c>
      <c r="D22" s="84" t="str">
        <f>IF($C$4="Attiecināmās izmaksas",IF('8a+c+n'!$Q22="A",'8a+c+n'!D22,0),0)</f>
        <v>m2</v>
      </c>
      <c r="E22" s="186"/>
      <c r="F22" s="64"/>
      <c r="G22" s="84">
        <f>IF($C$4="Attiecināmās izmaksas",IF('8a+c+n'!$Q22="A",'8a+c+n'!G22,0),0)</f>
        <v>0</v>
      </c>
      <c r="H22" s="84">
        <f>IF($C$4="Attiecināmās izmaksas",IF('8a+c+n'!$Q22="A",'8a+c+n'!H22,0),0)</f>
        <v>0</v>
      </c>
      <c r="I22" s="84"/>
      <c r="J22" s="84"/>
      <c r="K22" s="186">
        <f>IF($C$4="Attiecināmās izmaksas",IF('8a+c+n'!$Q22="A",'8a+c+n'!K22,0),0)</f>
        <v>0</v>
      </c>
      <c r="L22" s="64">
        <f>IF($C$4="Attiecināmās izmaksas",IF('8a+c+n'!$Q22="A",'8a+c+n'!L22,0),0)</f>
        <v>0</v>
      </c>
      <c r="M22" s="84">
        <f>IF($C$4="Attiecināmās izmaksas",IF('8a+c+n'!$Q22="A",'8a+c+n'!M22,0),0)</f>
        <v>0</v>
      </c>
      <c r="N22" s="84">
        <f>IF($C$4="Attiecināmās izmaksas",IF('8a+c+n'!$Q22="A",'8a+c+n'!N22,0),0)</f>
        <v>0</v>
      </c>
      <c r="O22" s="84">
        <f>IF($C$4="Attiecināmās izmaksas",IF('8a+c+n'!$Q22="A",'8a+c+n'!O22,0),0)</f>
        <v>0</v>
      </c>
      <c r="P22" s="114">
        <f>IF($C$4="Attiecināmās izmaksas",IF('8a+c+n'!$Q22="A",'8a+c+n'!P22,0),0)</f>
        <v>0</v>
      </c>
    </row>
    <row r="23" spans="1:16" ht="22.5">
      <c r="A23" s="64">
        <f>IF(P23=0,0,IF(COUNTBLANK(P23)=1,0,COUNTA($P$14:P23)))</f>
        <v>0</v>
      </c>
      <c r="B23" s="84" t="str">
        <f>IF($C$4="Attiecināmās izmaksas",IF('8a+c+n'!$Q23="A",'8a+c+n'!B23,0),0)</f>
        <v>09-00000</v>
      </c>
      <c r="C23" s="84" t="str">
        <f>IF($C$4="Attiecināmās izmaksas",IF('8a+c+n'!$Q23="A",'8a+c+n'!C23,0),0)</f>
        <v>Antikondensāta plēves ieklāšana t.sk. antikondensāta plēve</v>
      </c>
      <c r="D23" s="84" t="str">
        <f>IF($C$4="Attiecināmās izmaksas",IF('8a+c+n'!$Q23="A",'8a+c+n'!D23,0),0)</f>
        <v>m2</v>
      </c>
      <c r="E23" s="186"/>
      <c r="F23" s="64"/>
      <c r="G23" s="84">
        <f>IF($C$4="Attiecināmās izmaksas",IF('8a+c+n'!$Q23="A",'8a+c+n'!G23,0),0)</f>
        <v>0</v>
      </c>
      <c r="H23" s="84">
        <f>IF($C$4="Attiecināmās izmaksas",IF('8a+c+n'!$Q23="A",'8a+c+n'!H23,0),0)</f>
        <v>0</v>
      </c>
      <c r="I23" s="84"/>
      <c r="J23" s="84"/>
      <c r="K23" s="186">
        <f>IF($C$4="Attiecināmās izmaksas",IF('8a+c+n'!$Q23="A",'8a+c+n'!K23,0),0)</f>
        <v>0</v>
      </c>
      <c r="L23" s="64">
        <f>IF($C$4="Attiecināmās izmaksas",IF('8a+c+n'!$Q23="A",'8a+c+n'!L23,0),0)</f>
        <v>0</v>
      </c>
      <c r="M23" s="84">
        <f>IF($C$4="Attiecināmās izmaksas",IF('8a+c+n'!$Q23="A",'8a+c+n'!M23,0),0)</f>
        <v>0</v>
      </c>
      <c r="N23" s="84">
        <f>IF($C$4="Attiecināmās izmaksas",IF('8a+c+n'!$Q23="A",'8a+c+n'!N23,0),0)</f>
        <v>0</v>
      </c>
      <c r="O23" s="84">
        <f>IF($C$4="Attiecināmās izmaksas",IF('8a+c+n'!$Q23="A",'8a+c+n'!O23,0),0)</f>
        <v>0</v>
      </c>
      <c r="P23" s="114">
        <f>IF($C$4="Attiecināmās izmaksas",IF('8a+c+n'!$Q23="A",'8a+c+n'!P23,0),0)</f>
        <v>0</v>
      </c>
    </row>
    <row r="24" spans="1:16" ht="22.5">
      <c r="A24" s="64">
        <f>IF(P24=0,0,IF(COUNTBLANK(P24)=1,0,COUNTA($P$14:P24)))</f>
        <v>0</v>
      </c>
      <c r="B24" s="84" t="str">
        <f>IF($C$4="Attiecināmās izmaksas",IF('8a+c+n'!$Q24="A",'8a+c+n'!B24,0),0)</f>
        <v>09-00000</v>
      </c>
      <c r="C24" s="84" t="str">
        <f>IF($C$4="Attiecināmās izmaksas",IF('8a+c+n'!$Q24="A",'8a+c+n'!C24,0),0)</f>
        <v>Esošā jumta metala seguma montāža iepriekšējā vietā</v>
      </c>
      <c r="D24" s="84" t="str">
        <f>IF($C$4="Attiecināmās izmaksas",IF('8a+c+n'!$Q24="A",'8a+c+n'!D24,0),0)</f>
        <v>m2</v>
      </c>
      <c r="E24" s="186"/>
      <c r="F24" s="64"/>
      <c r="G24" s="84">
        <f>IF($C$4="Attiecināmās izmaksas",IF('8a+c+n'!$Q24="A",'8a+c+n'!G24,0),0)</f>
        <v>0</v>
      </c>
      <c r="H24" s="84">
        <f>IF($C$4="Attiecināmās izmaksas",IF('8a+c+n'!$Q24="A",'8a+c+n'!H24,0),0)</f>
        <v>0</v>
      </c>
      <c r="I24" s="84"/>
      <c r="J24" s="84"/>
      <c r="K24" s="186">
        <f>IF($C$4="Attiecināmās izmaksas",IF('8a+c+n'!$Q24="A",'8a+c+n'!K24,0),0)</f>
        <v>0</v>
      </c>
      <c r="L24" s="64">
        <f>IF($C$4="Attiecināmās izmaksas",IF('8a+c+n'!$Q24="A",'8a+c+n'!L24,0),0)</f>
        <v>0</v>
      </c>
      <c r="M24" s="84">
        <f>IF($C$4="Attiecināmās izmaksas",IF('8a+c+n'!$Q24="A",'8a+c+n'!M24,0),0)</f>
        <v>0</v>
      </c>
      <c r="N24" s="84">
        <f>IF($C$4="Attiecināmās izmaksas",IF('8a+c+n'!$Q24="A",'8a+c+n'!N24,0),0)</f>
        <v>0</v>
      </c>
      <c r="O24" s="84">
        <f>IF($C$4="Attiecināmās izmaksas",IF('8a+c+n'!$Q24="A",'8a+c+n'!O24,0),0)</f>
        <v>0</v>
      </c>
      <c r="P24" s="114">
        <f>IF($C$4="Attiecināmās izmaksas",IF('8a+c+n'!$Q24="A",'8a+c+n'!P24,0),0)</f>
        <v>0</v>
      </c>
    </row>
    <row r="25" spans="1:16">
      <c r="A25" s="64">
        <f>IF(P25=0,0,IF(COUNTBLANK(P25)=1,0,COUNTA($P$14:P25)))</f>
        <v>0</v>
      </c>
      <c r="B25" s="84">
        <f>IF($C$4="Attiecināmās izmaksas",IF('8a+c+n'!$Q25="A",'8a+c+n'!B25,0),0)</f>
        <v>0</v>
      </c>
      <c r="C25" s="84" t="str">
        <f>IF($C$4="Attiecināmās izmaksas",IF('8a+c+n'!$Q25="A",'8a+c+n'!C25,0),0)</f>
        <v>Bēniņu pārseguma siltinājums atbilstoši pīrāgam P2</v>
      </c>
      <c r="D25" s="84">
        <f>IF($C$4="Attiecināmās izmaksas",IF('8a+c+n'!$Q25="A",'8a+c+n'!D25,0),0)</f>
        <v>0</v>
      </c>
      <c r="E25" s="186"/>
      <c r="F25" s="64"/>
      <c r="G25" s="84">
        <f>IF($C$4="Attiecināmās izmaksas",IF('8a+c+n'!$Q25="A",'8a+c+n'!G25,0),0)</f>
        <v>0</v>
      </c>
      <c r="H25" s="84">
        <f>IF($C$4="Attiecināmās izmaksas",IF('8a+c+n'!$Q25="A",'8a+c+n'!H25,0),0)</f>
        <v>0</v>
      </c>
      <c r="I25" s="84"/>
      <c r="J25" s="84"/>
      <c r="K25" s="186">
        <f>IF($C$4="Attiecināmās izmaksas",IF('8a+c+n'!$Q25="A",'8a+c+n'!K25,0),0)</f>
        <v>0</v>
      </c>
      <c r="L25" s="64">
        <f>IF($C$4="Attiecināmās izmaksas",IF('8a+c+n'!$Q25="A",'8a+c+n'!L25,0),0)</f>
        <v>0</v>
      </c>
      <c r="M25" s="84">
        <f>IF($C$4="Attiecināmās izmaksas",IF('8a+c+n'!$Q25="A",'8a+c+n'!M25,0),0)</f>
        <v>0</v>
      </c>
      <c r="N25" s="84">
        <f>IF($C$4="Attiecināmās izmaksas",IF('8a+c+n'!$Q25="A",'8a+c+n'!N25,0),0)</f>
        <v>0</v>
      </c>
      <c r="O25" s="84">
        <f>IF($C$4="Attiecināmās izmaksas",IF('8a+c+n'!$Q25="A",'8a+c+n'!O25,0),0)</f>
        <v>0</v>
      </c>
      <c r="P25" s="114">
        <f>IF($C$4="Attiecināmās izmaksas",IF('8a+c+n'!$Q25="A",'8a+c+n'!P25,0),0)</f>
        <v>0</v>
      </c>
    </row>
    <row r="26" spans="1:16" ht="22.5">
      <c r="A26" s="64">
        <f>IF(P26=0,0,IF(COUNTBLANK(P26)=1,0,COUNTA($P$14:P26)))</f>
        <v>0</v>
      </c>
      <c r="B26" s="84" t="str">
        <f>IF($C$4="Attiecināmās izmaksas",IF('8a+c+n'!$Q26="A",'8a+c+n'!B26,0),0)</f>
        <v>13-00000</v>
      </c>
      <c r="C26" s="84" t="str">
        <f>IF($C$4="Attiecināmās izmaksas",IF('8a+c+n'!$Q26="A",'8a+c+n'!C26,0),0)</f>
        <v>Pretvēja plēve</v>
      </c>
      <c r="D26" s="84" t="str">
        <f>IF($C$4="Attiecināmās izmaksas",IF('8a+c+n'!$Q26="A",'8a+c+n'!D26,0),0)</f>
        <v>m2</v>
      </c>
      <c r="E26" s="186"/>
      <c r="F26" s="64"/>
      <c r="G26" s="84">
        <f>IF($C$4="Attiecināmās izmaksas",IF('8a+c+n'!$Q26="A",'8a+c+n'!G26,0),0)</f>
        <v>0</v>
      </c>
      <c r="H26" s="84">
        <f>IF($C$4="Attiecināmās izmaksas",IF('8a+c+n'!$Q26="A",'8a+c+n'!H26,0),0)</f>
        <v>0</v>
      </c>
      <c r="I26" s="84"/>
      <c r="J26" s="84"/>
      <c r="K26" s="186">
        <f>IF($C$4="Attiecināmās izmaksas",IF('8a+c+n'!$Q26="A",'8a+c+n'!K26,0),0)</f>
        <v>0</v>
      </c>
      <c r="L26" s="64">
        <f>IF($C$4="Attiecināmās izmaksas",IF('8a+c+n'!$Q26="A",'8a+c+n'!L26,0),0)</f>
        <v>0</v>
      </c>
      <c r="M26" s="84">
        <f>IF($C$4="Attiecināmās izmaksas",IF('8a+c+n'!$Q26="A",'8a+c+n'!M26,0),0)</f>
        <v>0</v>
      </c>
      <c r="N26" s="84">
        <f>IF($C$4="Attiecināmās izmaksas",IF('8a+c+n'!$Q26="A",'8a+c+n'!N26,0),0)</f>
        <v>0</v>
      </c>
      <c r="O26" s="84">
        <f>IF($C$4="Attiecināmās izmaksas",IF('8a+c+n'!$Q26="A",'8a+c+n'!O26,0),0)</f>
        <v>0</v>
      </c>
      <c r="P26" s="114">
        <f>IF($C$4="Attiecināmās izmaksas",IF('8a+c+n'!$Q26="A",'8a+c+n'!P26,0),0)</f>
        <v>0</v>
      </c>
    </row>
    <row r="27" spans="1:16" ht="33.75">
      <c r="A27" s="64">
        <f>IF(P27=0,0,IF(COUNTBLANK(P27)=1,0,COUNTA($P$14:P27)))</f>
        <v>0</v>
      </c>
      <c r="B27" s="84" t="str">
        <f>IF($C$4="Attiecināmās izmaksas",IF('8a+c+n'!$Q27="A",'8a+c+n'!B27,0),0)</f>
        <v>13-00000</v>
      </c>
      <c r="C27" s="84" t="str">
        <f>IF($C$4="Attiecināmās izmaksas",IF('8a+c+n'!$Q27="A",'8a+c+n'!C27,0),0)</f>
        <v xml:space="preserve">Beramās akmens vates siltumizolācijas slāņa ieklāšana PAROC BLT3 vai ekvivalentas (λ&lt;=0,041 W/(mK)) b=100mm, papildis apjoms 20% sēšanās. </v>
      </c>
      <c r="D27" s="84" t="str">
        <f>IF($C$4="Attiecināmās izmaksas",IF('8a+c+n'!$Q27="A",'8a+c+n'!D27,0),0)</f>
        <v>m3</v>
      </c>
      <c r="E27" s="186"/>
      <c r="F27" s="64"/>
      <c r="G27" s="84">
        <f>IF($C$4="Attiecināmās izmaksas",IF('8a+c+n'!$Q27="A",'8a+c+n'!G27,0),0)</f>
        <v>0</v>
      </c>
      <c r="H27" s="84">
        <f>IF($C$4="Attiecināmās izmaksas",IF('8a+c+n'!$Q27="A",'8a+c+n'!H27,0),0)</f>
        <v>0</v>
      </c>
      <c r="I27" s="84"/>
      <c r="J27" s="84"/>
      <c r="K27" s="186">
        <f>IF($C$4="Attiecināmās izmaksas",IF('8a+c+n'!$Q27="A",'8a+c+n'!K27,0),0)</f>
        <v>0</v>
      </c>
      <c r="L27" s="64">
        <f>IF($C$4="Attiecināmās izmaksas",IF('8a+c+n'!$Q27="A",'8a+c+n'!L27,0),0)</f>
        <v>0</v>
      </c>
      <c r="M27" s="84">
        <f>IF($C$4="Attiecināmās izmaksas",IF('8a+c+n'!$Q27="A",'8a+c+n'!M27,0),0)</f>
        <v>0</v>
      </c>
      <c r="N27" s="84">
        <f>IF($C$4="Attiecināmās izmaksas",IF('8a+c+n'!$Q27="A",'8a+c+n'!N27,0),0)</f>
        <v>0</v>
      </c>
      <c r="O27" s="84">
        <f>IF($C$4="Attiecināmās izmaksas",IF('8a+c+n'!$Q27="A",'8a+c+n'!O27,0),0)</f>
        <v>0</v>
      </c>
      <c r="P27" s="114">
        <f>IF($C$4="Attiecināmās izmaksas",IF('8a+c+n'!$Q27="A",'8a+c+n'!P27,0),0)</f>
        <v>0</v>
      </c>
    </row>
    <row r="28" spans="1:16" ht="33.75">
      <c r="A28" s="64">
        <f>IF(P28=0,0,IF(COUNTBLANK(P28)=1,0,COUNTA($P$14:P28)))</f>
        <v>0</v>
      </c>
      <c r="B28" s="84" t="str">
        <f>IF($C$4="Attiecināmās izmaksas",IF('8a+c+n'!$Q28="A",'8a+c+n'!B28,0),0)</f>
        <v>13-00000</v>
      </c>
      <c r="C28" s="84" t="str">
        <f>IF($C$4="Attiecināmās izmaksas",IF('8a+c+n'!$Q28="A",'8a+c+n'!C28,0),0)</f>
        <v>Esoša bojātā siltuizolācijas slāņa nomaiņa (λ&lt;=0,036 W/(mK)), apjoms precizējams būvniecības laikā. T.sk. bojātā siltumizolācijas slāņa utilizācija</v>
      </c>
      <c r="D28" s="84" t="str">
        <f>IF($C$4="Attiecināmās izmaksas",IF('8a+c+n'!$Q28="A",'8a+c+n'!D28,0),0)</f>
        <v>kompl</v>
      </c>
      <c r="E28" s="186"/>
      <c r="F28" s="64"/>
      <c r="G28" s="84">
        <f>IF($C$4="Attiecināmās izmaksas",IF('8a+c+n'!$Q28="A",'8a+c+n'!G28,0),0)</f>
        <v>0</v>
      </c>
      <c r="H28" s="84">
        <f>IF($C$4="Attiecināmās izmaksas",IF('8a+c+n'!$Q28="A",'8a+c+n'!H28,0),0)</f>
        <v>0</v>
      </c>
      <c r="I28" s="84"/>
      <c r="J28" s="84"/>
      <c r="K28" s="186">
        <f>IF($C$4="Attiecināmās izmaksas",IF('8a+c+n'!$Q28="A",'8a+c+n'!K28,0),0)</f>
        <v>0</v>
      </c>
      <c r="L28" s="64">
        <f>IF($C$4="Attiecināmās izmaksas",IF('8a+c+n'!$Q28="A",'8a+c+n'!L28,0),0)</f>
        <v>0</v>
      </c>
      <c r="M28" s="84">
        <f>IF($C$4="Attiecināmās izmaksas",IF('8a+c+n'!$Q28="A",'8a+c+n'!M28,0),0)</f>
        <v>0</v>
      </c>
      <c r="N28" s="84">
        <f>IF($C$4="Attiecināmās izmaksas",IF('8a+c+n'!$Q28="A",'8a+c+n'!N28,0),0)</f>
        <v>0</v>
      </c>
      <c r="O28" s="84">
        <f>IF($C$4="Attiecināmās izmaksas",IF('8a+c+n'!$Q28="A",'8a+c+n'!O28,0),0)</f>
        <v>0</v>
      </c>
      <c r="P28" s="114">
        <f>IF($C$4="Attiecināmās izmaksas",IF('8a+c+n'!$Q28="A",'8a+c+n'!P28,0),0)</f>
        <v>0</v>
      </c>
    </row>
    <row r="29" spans="1:16">
      <c r="A29" s="64">
        <f>IF(P29=0,0,IF(COUNTBLANK(P29)=1,0,COUNTA($P$14:P29)))</f>
        <v>0</v>
      </c>
      <c r="B29" s="84">
        <f>IF($C$4="Attiecināmās izmaksas",IF('8a+c+n'!$Q29="A",'8a+c+n'!B29,0),0)</f>
        <v>0</v>
      </c>
      <c r="C29" s="84">
        <f>IF($C$4="Attiecināmās izmaksas",IF('8a+c+n'!$Q29="A",'8a+c+n'!C29,0),0)</f>
        <v>0</v>
      </c>
      <c r="D29" s="84">
        <f>IF($C$4="Attiecināmās izmaksas",IF('8a+c+n'!$Q29="A",'8a+c+n'!D29,0),0)</f>
        <v>0</v>
      </c>
      <c r="E29" s="186"/>
      <c r="F29" s="64"/>
      <c r="G29" s="84">
        <f>IF($C$4="Attiecināmās izmaksas",IF('8a+c+n'!$Q29="A",'8a+c+n'!G29,0),0)</f>
        <v>0</v>
      </c>
      <c r="H29" s="84">
        <f>IF($C$4="Attiecināmās izmaksas",IF('8a+c+n'!$Q29="A",'8a+c+n'!H29,0),0)</f>
        <v>0</v>
      </c>
      <c r="I29" s="84"/>
      <c r="J29" s="84"/>
      <c r="K29" s="186">
        <f>IF($C$4="Attiecināmās izmaksas",IF('8a+c+n'!$Q29="A",'8a+c+n'!K29,0),0)</f>
        <v>0</v>
      </c>
      <c r="L29" s="64">
        <f>IF($C$4="Attiecināmās izmaksas",IF('8a+c+n'!$Q29="A",'8a+c+n'!L29,0),0)</f>
        <v>0</v>
      </c>
      <c r="M29" s="84">
        <f>IF($C$4="Attiecināmās izmaksas",IF('8a+c+n'!$Q29="A",'8a+c+n'!M29,0),0)</f>
        <v>0</v>
      </c>
      <c r="N29" s="84">
        <f>IF($C$4="Attiecināmās izmaksas",IF('8a+c+n'!$Q29="A",'8a+c+n'!N29,0),0)</f>
        <v>0</v>
      </c>
      <c r="O29" s="84">
        <f>IF($C$4="Attiecināmās izmaksas",IF('8a+c+n'!$Q29="A",'8a+c+n'!O29,0),0)</f>
        <v>0</v>
      </c>
      <c r="P29" s="114">
        <f>IF($C$4="Attiecināmās izmaksas",IF('8a+c+n'!$Q29="A",'8a+c+n'!P29,0),0)</f>
        <v>0</v>
      </c>
    </row>
    <row r="30" spans="1:16" ht="22.5">
      <c r="A30" s="64">
        <f>IF(P30=0,0,IF(COUNTBLANK(P30)=1,0,COUNTA($P$14:P30)))</f>
        <v>0</v>
      </c>
      <c r="B30" s="84" t="str">
        <f>IF($C$4="Attiecināmās izmaksas",IF('8a+c+n'!$Q30="A",'8a+c+n'!B30,0),0)</f>
        <v>13-00000</v>
      </c>
      <c r="C30" s="84" t="str">
        <f>IF($C$4="Attiecināmās izmaksas",IF('8a+c+n'!$Q30="A",'8a+c+n'!C30,0),0)</f>
        <v>Virsmas attīrīšana, izlīdzināšana, sagatavošana</v>
      </c>
      <c r="D30" s="84" t="str">
        <f>IF($C$4="Attiecināmās izmaksas",IF('8a+c+n'!$Q30="A",'8a+c+n'!D30,0),0)</f>
        <v>m2</v>
      </c>
      <c r="E30" s="186"/>
      <c r="F30" s="64"/>
      <c r="G30" s="84">
        <f>IF($C$4="Attiecināmās izmaksas",IF('8a+c+n'!$Q30="A",'8a+c+n'!G30,0),0)</f>
        <v>0</v>
      </c>
      <c r="H30" s="84">
        <f>IF($C$4="Attiecināmās izmaksas",IF('8a+c+n'!$Q30="A",'8a+c+n'!H30,0),0)</f>
        <v>0</v>
      </c>
      <c r="I30" s="84"/>
      <c r="J30" s="84"/>
      <c r="K30" s="186">
        <f>IF($C$4="Attiecināmās izmaksas",IF('8a+c+n'!$Q30="A",'8a+c+n'!K30,0),0)</f>
        <v>0</v>
      </c>
      <c r="L30" s="64">
        <f>IF($C$4="Attiecināmās izmaksas",IF('8a+c+n'!$Q30="A",'8a+c+n'!L30,0),0)</f>
        <v>0</v>
      </c>
      <c r="M30" s="84">
        <f>IF($C$4="Attiecināmās izmaksas",IF('8a+c+n'!$Q30="A",'8a+c+n'!M30,0),0)</f>
        <v>0</v>
      </c>
      <c r="N30" s="84">
        <f>IF($C$4="Attiecināmās izmaksas",IF('8a+c+n'!$Q30="A",'8a+c+n'!N30,0),0)</f>
        <v>0</v>
      </c>
      <c r="O30" s="84">
        <f>IF($C$4="Attiecināmās izmaksas",IF('8a+c+n'!$Q30="A",'8a+c+n'!O30,0),0)</f>
        <v>0</v>
      </c>
      <c r="P30" s="114">
        <f>IF($C$4="Attiecināmās izmaksas",IF('8a+c+n'!$Q30="A",'8a+c+n'!P30,0),0)</f>
        <v>0</v>
      </c>
    </row>
    <row r="31" spans="1:16" ht="33.75">
      <c r="A31" s="64">
        <f>IF(P31=0,0,IF(COUNTBLANK(P31)=1,0,COUNTA($P$14:P31)))</f>
        <v>0</v>
      </c>
      <c r="B31" s="84" t="str">
        <f>IF($C$4="Attiecināmās izmaksas",IF('8a+c+n'!$Q31="A",'8a+c+n'!B31,0),0)</f>
        <v>13-00000</v>
      </c>
      <c r="C31" s="84" t="str">
        <f>IF($C$4="Attiecināmās izmaksas",IF('8a+c+n'!$Q31="A",'8a+c+n'!C31,0),0)</f>
        <v>Siltumizolācijas materiālu stiprināšana ar līmjavu BAUMIT ProContact vai ekvivalentu. Pēc nepieciešamības pirms tam virsmas gruntēšana.</v>
      </c>
      <c r="D31" s="84" t="str">
        <f>IF($C$4="Attiecināmās izmaksas",IF('8a+c+n'!$Q31="A",'8a+c+n'!D31,0),0)</f>
        <v>kg</v>
      </c>
      <c r="E31" s="186"/>
      <c r="F31" s="64"/>
      <c r="G31" s="84">
        <f>IF($C$4="Attiecināmās izmaksas",IF('8a+c+n'!$Q31="A",'8a+c+n'!G31,0),0)</f>
        <v>0</v>
      </c>
      <c r="H31" s="84">
        <f>IF($C$4="Attiecināmās izmaksas",IF('8a+c+n'!$Q31="A",'8a+c+n'!H31,0),0)</f>
        <v>0</v>
      </c>
      <c r="I31" s="84"/>
      <c r="J31" s="84"/>
      <c r="K31" s="186">
        <f>IF($C$4="Attiecināmās izmaksas",IF('8a+c+n'!$Q31="A",'8a+c+n'!K31,0),0)</f>
        <v>0</v>
      </c>
      <c r="L31" s="64">
        <f>IF($C$4="Attiecināmās izmaksas",IF('8a+c+n'!$Q31="A",'8a+c+n'!L31,0),0)</f>
        <v>0</v>
      </c>
      <c r="M31" s="84">
        <f>IF($C$4="Attiecināmās izmaksas",IF('8a+c+n'!$Q31="A",'8a+c+n'!M31,0),0)</f>
        <v>0</v>
      </c>
      <c r="N31" s="84">
        <f>IF($C$4="Attiecināmās izmaksas",IF('8a+c+n'!$Q31="A",'8a+c+n'!N31,0),0)</f>
        <v>0</v>
      </c>
      <c r="O31" s="84">
        <f>IF($C$4="Attiecināmās izmaksas",IF('8a+c+n'!$Q31="A",'8a+c+n'!O31,0),0)</f>
        <v>0</v>
      </c>
      <c r="P31" s="114">
        <f>IF($C$4="Attiecināmās izmaksas",IF('8a+c+n'!$Q31="A",'8a+c+n'!P31,0),0)</f>
        <v>0</v>
      </c>
    </row>
    <row r="32" spans="1:16" ht="22.5">
      <c r="A32" s="64">
        <f>IF(P32=0,0,IF(COUNTBLANK(P32)=1,0,COUNTA($P$14:P32)))</f>
        <v>0</v>
      </c>
      <c r="B32" s="84" t="str">
        <f>IF($C$4="Attiecināmās izmaksas",IF('8a+c+n'!$Q32="A",'8a+c+n'!B32,0),0)</f>
        <v>13-00000</v>
      </c>
      <c r="C32" s="84" t="str">
        <f>IF($C$4="Attiecināmās izmaksas",IF('8a+c+n'!$Q32="A",'8a+c+n'!C32,0),0)</f>
        <v>Nedegoša akmens vates siltumizolācija plānajām apmetuma sistēmām - λ&lt;=0,036 W/(mK), b=150 mm</v>
      </c>
      <c r="D32" s="84" t="str">
        <f>IF($C$4="Attiecināmās izmaksas",IF('8a+c+n'!$Q32="A",'8a+c+n'!D32,0),0)</f>
        <v>m2</v>
      </c>
      <c r="E32" s="186"/>
      <c r="F32" s="64"/>
      <c r="G32" s="84">
        <f>IF($C$4="Attiecināmās izmaksas",IF('8a+c+n'!$Q32="A",'8a+c+n'!G32,0),0)</f>
        <v>0</v>
      </c>
      <c r="H32" s="84">
        <f>IF($C$4="Attiecināmās izmaksas",IF('8a+c+n'!$Q32="A",'8a+c+n'!H32,0),0)</f>
        <v>0</v>
      </c>
      <c r="I32" s="84"/>
      <c r="J32" s="84"/>
      <c r="K32" s="186">
        <f>IF($C$4="Attiecināmās izmaksas",IF('8a+c+n'!$Q32="A",'8a+c+n'!K32,0),0)</f>
        <v>0</v>
      </c>
      <c r="L32" s="64">
        <f>IF($C$4="Attiecināmās izmaksas",IF('8a+c+n'!$Q32="A",'8a+c+n'!L32,0),0)</f>
        <v>0</v>
      </c>
      <c r="M32" s="84">
        <f>IF($C$4="Attiecināmās izmaksas",IF('8a+c+n'!$Q32="A",'8a+c+n'!M32,0),0)</f>
        <v>0</v>
      </c>
      <c r="N32" s="84">
        <f>IF($C$4="Attiecināmās izmaksas",IF('8a+c+n'!$Q32="A",'8a+c+n'!N32,0),0)</f>
        <v>0</v>
      </c>
      <c r="O32" s="84">
        <f>IF($C$4="Attiecināmās izmaksas",IF('8a+c+n'!$Q32="A",'8a+c+n'!O32,0),0)</f>
        <v>0</v>
      </c>
      <c r="P32" s="114">
        <f>IF($C$4="Attiecināmās izmaksas",IF('8a+c+n'!$Q32="A",'8a+c+n'!P32,0),0)</f>
        <v>0</v>
      </c>
    </row>
    <row r="33" spans="1:16" ht="22.5">
      <c r="A33" s="64">
        <f>IF(P33=0,0,IF(COUNTBLANK(P33)=1,0,COUNTA($P$14:P33)))</f>
        <v>0</v>
      </c>
      <c r="B33" s="84" t="str">
        <f>IF($C$4="Attiecināmās izmaksas",IF('8a+c+n'!$Q33="A",'8a+c+n'!B33,0),0)</f>
        <v>13-00000</v>
      </c>
      <c r="C33" s="84" t="str">
        <f>IF($C$4="Attiecināmās izmaksas",IF('8a+c+n'!$Q33="A",'8a+c+n'!C33,0),0)</f>
        <v>Armējošā slāņa iestrāde ar javas kārtu BAUMIT ProContact vai ekvivalentu - 1 kārtā</v>
      </c>
      <c r="D33" s="84" t="str">
        <f>IF($C$4="Attiecināmās izmaksas",IF('8a+c+n'!$Q33="A",'8a+c+n'!D33,0),0)</f>
        <v>kg</v>
      </c>
      <c r="E33" s="186"/>
      <c r="F33" s="64"/>
      <c r="G33" s="84">
        <f>IF($C$4="Attiecināmās izmaksas",IF('8a+c+n'!$Q33="A",'8a+c+n'!G33,0),0)</f>
        <v>0</v>
      </c>
      <c r="H33" s="84">
        <f>IF($C$4="Attiecināmās izmaksas",IF('8a+c+n'!$Q33="A",'8a+c+n'!H33,0),0)</f>
        <v>0</v>
      </c>
      <c r="I33" s="84"/>
      <c r="J33" s="84"/>
      <c r="K33" s="186">
        <f>IF($C$4="Attiecināmās izmaksas",IF('8a+c+n'!$Q33="A",'8a+c+n'!K33,0),0)</f>
        <v>0</v>
      </c>
      <c r="L33" s="64">
        <f>IF($C$4="Attiecināmās izmaksas",IF('8a+c+n'!$Q33="A",'8a+c+n'!L33,0),0)</f>
        <v>0</v>
      </c>
      <c r="M33" s="84">
        <f>IF($C$4="Attiecināmās izmaksas",IF('8a+c+n'!$Q33="A",'8a+c+n'!M33,0),0)</f>
        <v>0</v>
      </c>
      <c r="N33" s="84">
        <f>IF($C$4="Attiecināmās izmaksas",IF('8a+c+n'!$Q33="A",'8a+c+n'!N33,0),0)</f>
        <v>0</v>
      </c>
      <c r="O33" s="84">
        <f>IF($C$4="Attiecināmās izmaksas",IF('8a+c+n'!$Q33="A",'8a+c+n'!O33,0),0)</f>
        <v>0</v>
      </c>
      <c r="P33" s="114">
        <f>IF($C$4="Attiecināmās izmaksas",IF('8a+c+n'!$Q33="A",'8a+c+n'!P33,0),0)</f>
        <v>0</v>
      </c>
    </row>
    <row r="34" spans="1:16" ht="22.5">
      <c r="A34" s="64">
        <f>IF(P34=0,0,IF(COUNTBLANK(P34)=1,0,COUNTA($P$14:P34)))</f>
        <v>0</v>
      </c>
      <c r="B34" s="84" t="str">
        <f>IF($C$4="Attiecināmās izmaksas",IF('8a+c+n'!$Q34="A",'8a+c+n'!B34,0),0)</f>
        <v>13-00000</v>
      </c>
      <c r="C34" s="84" t="str">
        <f>IF($C$4="Attiecināmās izmaksas",IF('8a+c+n'!$Q34="A",'8a+c+n'!C34,0),0)</f>
        <v>Baumit StarTex vai ekvivalents stiklušķiedras siets 160 g/m²  - 1 kārtā</v>
      </c>
      <c r="D34" s="84" t="str">
        <f>IF($C$4="Attiecināmās izmaksas",IF('8a+c+n'!$Q34="A",'8a+c+n'!D34,0),0)</f>
        <v>m2</v>
      </c>
      <c r="E34" s="186"/>
      <c r="F34" s="64"/>
      <c r="G34" s="84">
        <f>IF($C$4="Attiecināmās izmaksas",IF('8a+c+n'!$Q34="A",'8a+c+n'!G34,0),0)</f>
        <v>0</v>
      </c>
      <c r="H34" s="84">
        <f>IF($C$4="Attiecināmās izmaksas",IF('8a+c+n'!$Q34="A",'8a+c+n'!H34,0),0)</f>
        <v>0</v>
      </c>
      <c r="I34" s="84"/>
      <c r="J34" s="84"/>
      <c r="K34" s="186">
        <f>IF($C$4="Attiecināmās izmaksas",IF('8a+c+n'!$Q34="A",'8a+c+n'!K34,0),0)</f>
        <v>0</v>
      </c>
      <c r="L34" s="64">
        <f>IF($C$4="Attiecināmās izmaksas",IF('8a+c+n'!$Q34="A",'8a+c+n'!L34,0),0)</f>
        <v>0</v>
      </c>
      <c r="M34" s="84">
        <f>IF($C$4="Attiecināmās izmaksas",IF('8a+c+n'!$Q34="A",'8a+c+n'!M34,0),0)</f>
        <v>0</v>
      </c>
      <c r="N34" s="84">
        <f>IF($C$4="Attiecināmās izmaksas",IF('8a+c+n'!$Q34="A",'8a+c+n'!N34,0),0)</f>
        <v>0</v>
      </c>
      <c r="O34" s="84">
        <f>IF($C$4="Attiecināmās izmaksas",IF('8a+c+n'!$Q34="A",'8a+c+n'!O34,0),0)</f>
        <v>0</v>
      </c>
      <c r="P34" s="114">
        <f>IF($C$4="Attiecināmās izmaksas",IF('8a+c+n'!$Q34="A",'8a+c+n'!P34,0),0)</f>
        <v>0</v>
      </c>
    </row>
    <row r="35" spans="1:16">
      <c r="A35" s="64">
        <f>IF(P35=0,0,IF(COUNTBLANK(P35)=1,0,COUNTA($P$14:P35)))</f>
        <v>0</v>
      </c>
      <c r="B35" s="84">
        <f>IF($C$4="Attiecināmās izmaksas",IF('8a+c+n'!$Q35="A",'8a+c+n'!B35,0),0)</f>
        <v>0</v>
      </c>
      <c r="C35" s="84">
        <f>IF($C$4="Attiecināmās izmaksas",IF('8a+c+n'!$Q35="A",'8a+c+n'!C35,0),0)</f>
        <v>0</v>
      </c>
      <c r="D35" s="84">
        <f>IF($C$4="Attiecināmās izmaksas",IF('8a+c+n'!$Q35="A",'8a+c+n'!D35,0),0)</f>
        <v>0</v>
      </c>
      <c r="E35" s="186"/>
      <c r="F35" s="64"/>
      <c r="G35" s="84">
        <f>IF($C$4="Attiecināmās izmaksas",IF('8a+c+n'!$Q35="A",'8a+c+n'!G35,0),0)</f>
        <v>0</v>
      </c>
      <c r="H35" s="84">
        <f>IF($C$4="Attiecināmās izmaksas",IF('8a+c+n'!$Q35="A",'8a+c+n'!H35,0),0)</f>
        <v>0</v>
      </c>
      <c r="I35" s="84"/>
      <c r="J35" s="84"/>
      <c r="K35" s="186">
        <f>IF($C$4="Attiecināmās izmaksas",IF('8a+c+n'!$Q35="A",'8a+c+n'!K35,0),0)</f>
        <v>0</v>
      </c>
      <c r="L35" s="64">
        <f>IF($C$4="Attiecināmās izmaksas",IF('8a+c+n'!$Q35="A",'8a+c+n'!L35,0),0)</f>
        <v>0</v>
      </c>
      <c r="M35" s="84">
        <f>IF($C$4="Attiecināmās izmaksas",IF('8a+c+n'!$Q35="A",'8a+c+n'!M35,0),0)</f>
        <v>0</v>
      </c>
      <c r="N35" s="84">
        <f>IF($C$4="Attiecināmās izmaksas",IF('8a+c+n'!$Q35="A",'8a+c+n'!N35,0),0)</f>
        <v>0</v>
      </c>
      <c r="O35" s="84">
        <f>IF($C$4="Attiecināmās izmaksas",IF('8a+c+n'!$Q35="A",'8a+c+n'!O35,0),0)</f>
        <v>0</v>
      </c>
      <c r="P35" s="114">
        <f>IF($C$4="Attiecināmās izmaksas",IF('8a+c+n'!$Q35="A",'8a+c+n'!P35,0),0)</f>
        <v>0</v>
      </c>
    </row>
    <row r="36" spans="1:16" ht="22.5">
      <c r="A36" s="64">
        <f>IF(P36=0,0,IF(COUNTBLANK(P36)=1,0,COUNTA($P$14:P36)))</f>
        <v>0</v>
      </c>
      <c r="B36" s="84" t="str">
        <f>IF($C$4="Attiecināmās izmaksas",IF('8a+c+n'!$Q36="A",'8a+c+n'!B36,0),0)</f>
        <v>08-00000</v>
      </c>
      <c r="C36" s="84" t="str">
        <f>IF($C$4="Attiecināmās izmaksas",IF('8a+c+n'!$Q36="A",'8a+c+n'!C36,0),0)</f>
        <v>Esošās pārvietošanās laipas remonts</v>
      </c>
      <c r="D36" s="84" t="str">
        <f>IF($C$4="Attiecināmās izmaksas",IF('8a+c+n'!$Q36="A",'8a+c+n'!D36,0),0)</f>
        <v>kompl</v>
      </c>
      <c r="E36" s="186"/>
      <c r="F36" s="64"/>
      <c r="G36" s="84">
        <f>IF($C$4="Attiecināmās izmaksas",IF('8a+c+n'!$Q36="A",'8a+c+n'!G36,0),0)</f>
        <v>0</v>
      </c>
      <c r="H36" s="84">
        <f>IF($C$4="Attiecināmās izmaksas",IF('8a+c+n'!$Q36="A",'8a+c+n'!H36,0),0)</f>
        <v>0</v>
      </c>
      <c r="I36" s="84"/>
      <c r="J36" s="84"/>
      <c r="K36" s="186">
        <f>IF($C$4="Attiecināmās izmaksas",IF('8a+c+n'!$Q36="A",'8a+c+n'!K36,0),0)</f>
        <v>0</v>
      </c>
      <c r="L36" s="64">
        <f>IF($C$4="Attiecināmās izmaksas",IF('8a+c+n'!$Q36="A",'8a+c+n'!L36,0),0)</f>
        <v>0</v>
      </c>
      <c r="M36" s="84">
        <f>IF($C$4="Attiecināmās izmaksas",IF('8a+c+n'!$Q36="A",'8a+c+n'!M36,0),0)</f>
        <v>0</v>
      </c>
      <c r="N36" s="84">
        <f>IF($C$4="Attiecināmās izmaksas",IF('8a+c+n'!$Q36="A",'8a+c+n'!N36,0),0)</f>
        <v>0</v>
      </c>
      <c r="O36" s="84">
        <f>IF($C$4="Attiecināmās izmaksas",IF('8a+c+n'!$Q36="A",'8a+c+n'!O36,0),0)</f>
        <v>0</v>
      </c>
      <c r="P36" s="114">
        <f>IF($C$4="Attiecināmās izmaksas",IF('8a+c+n'!$Q36="A",'8a+c+n'!P36,0),0)</f>
        <v>0</v>
      </c>
    </row>
    <row r="37" spans="1:16" ht="12" customHeight="1" thickBot="1">
      <c r="A37" s="293" t="s">
        <v>63</v>
      </c>
      <c r="B37" s="294"/>
      <c r="C37" s="294"/>
      <c r="D37" s="294"/>
      <c r="E37" s="294"/>
      <c r="F37" s="294"/>
      <c r="G37" s="294"/>
      <c r="H37" s="294"/>
      <c r="I37" s="294"/>
      <c r="J37" s="294"/>
      <c r="K37" s="295"/>
      <c r="L37" s="74">
        <f>SUM(L14:L36)</f>
        <v>0</v>
      </c>
      <c r="M37" s="75">
        <f>SUM(M14:M36)</f>
        <v>0</v>
      </c>
      <c r="N37" s="75">
        <f>SUM(N14:N36)</f>
        <v>0</v>
      </c>
      <c r="O37" s="75">
        <f>SUM(O14:O36)</f>
        <v>0</v>
      </c>
      <c r="P37" s="76">
        <f>SUM(P14:P36)</f>
        <v>0</v>
      </c>
    </row>
    <row r="38" spans="1:16">
      <c r="A38" s="20"/>
      <c r="B38" s="20"/>
      <c r="C38" s="20"/>
      <c r="D38" s="20"/>
      <c r="E38" s="20"/>
      <c r="F38" s="20"/>
      <c r="G38" s="20"/>
      <c r="H38" s="20"/>
      <c r="I38" s="20"/>
      <c r="J38" s="20"/>
      <c r="K38" s="20"/>
      <c r="L38" s="20"/>
      <c r="M38" s="20"/>
      <c r="N38" s="20"/>
      <c r="O38" s="20"/>
      <c r="P38" s="20"/>
    </row>
    <row r="39" spans="1:16">
      <c r="A39" s="20"/>
      <c r="B39" s="20"/>
      <c r="C39" s="20"/>
      <c r="D39" s="20"/>
      <c r="E39" s="20"/>
      <c r="F39" s="20"/>
      <c r="G39" s="20"/>
      <c r="H39" s="20"/>
      <c r="I39" s="20"/>
      <c r="J39" s="20"/>
      <c r="K39" s="20"/>
      <c r="L39" s="20"/>
      <c r="M39" s="20"/>
      <c r="N39" s="20"/>
      <c r="O39" s="20"/>
      <c r="P39" s="20"/>
    </row>
    <row r="40" spans="1:16">
      <c r="A40" s="1" t="s">
        <v>14</v>
      </c>
      <c r="B40" s="20"/>
      <c r="C40" s="296">
        <f>'Kops n'!C35:H35</f>
        <v>0</v>
      </c>
      <c r="D40" s="296"/>
      <c r="E40" s="296"/>
      <c r="F40" s="296"/>
      <c r="G40" s="296"/>
      <c r="H40" s="296"/>
      <c r="I40" s="20"/>
      <c r="J40" s="20"/>
      <c r="K40" s="20"/>
      <c r="L40" s="20"/>
      <c r="M40" s="20"/>
      <c r="N40" s="20"/>
      <c r="O40" s="20"/>
      <c r="P40" s="20"/>
    </row>
    <row r="41" spans="1:16">
      <c r="A41" s="20"/>
      <c r="B41" s="20"/>
      <c r="C41" s="222" t="s">
        <v>15</v>
      </c>
      <c r="D41" s="222"/>
      <c r="E41" s="222"/>
      <c r="F41" s="222"/>
      <c r="G41" s="222"/>
      <c r="H41" s="222"/>
      <c r="I41" s="20"/>
      <c r="J41" s="20"/>
      <c r="K41" s="20"/>
      <c r="L41" s="20"/>
      <c r="M41" s="20"/>
      <c r="N41" s="20"/>
      <c r="O41" s="20"/>
      <c r="P41" s="20"/>
    </row>
    <row r="42" spans="1:16">
      <c r="A42" s="20"/>
      <c r="B42" s="20"/>
      <c r="C42" s="20"/>
      <c r="D42" s="20"/>
      <c r="E42" s="20"/>
      <c r="F42" s="20"/>
      <c r="G42" s="20"/>
      <c r="H42" s="20"/>
      <c r="I42" s="20"/>
      <c r="J42" s="20"/>
      <c r="K42" s="20"/>
      <c r="L42" s="20"/>
      <c r="M42" s="20"/>
      <c r="N42" s="20"/>
      <c r="O42" s="20"/>
      <c r="P42" s="20"/>
    </row>
    <row r="43" spans="1:16">
      <c r="A43" s="240" t="str">
        <f>'Kops n'!A38:D38</f>
        <v>Tāme sastādīta 2023. gada __. _____</v>
      </c>
      <c r="B43" s="241"/>
      <c r="C43" s="241"/>
      <c r="D43" s="241"/>
      <c r="E43" s="20"/>
      <c r="F43" s="20"/>
      <c r="G43" s="20"/>
      <c r="H43" s="20"/>
      <c r="I43" s="20"/>
      <c r="J43" s="20"/>
      <c r="K43" s="20"/>
      <c r="L43" s="20"/>
      <c r="M43" s="20"/>
      <c r="N43" s="20"/>
      <c r="O43" s="20"/>
      <c r="P43" s="20"/>
    </row>
    <row r="44" spans="1:16">
      <c r="A44" s="20"/>
      <c r="B44" s="20"/>
      <c r="C44" s="20"/>
      <c r="D44" s="20"/>
      <c r="E44" s="20"/>
      <c r="F44" s="20"/>
      <c r="G44" s="20"/>
      <c r="H44" s="20"/>
      <c r="I44" s="20"/>
      <c r="J44" s="20"/>
      <c r="K44" s="20"/>
      <c r="L44" s="20"/>
      <c r="M44" s="20"/>
      <c r="N44" s="20"/>
      <c r="O44" s="20"/>
      <c r="P44" s="20"/>
    </row>
    <row r="45" spans="1:16">
      <c r="A45" s="1" t="s">
        <v>41</v>
      </c>
      <c r="B45" s="20"/>
      <c r="C45" s="296">
        <f>'Kops n'!C40:H40</f>
        <v>0</v>
      </c>
      <c r="D45" s="296"/>
      <c r="E45" s="296"/>
      <c r="F45" s="296"/>
      <c r="G45" s="296"/>
      <c r="H45" s="296"/>
      <c r="I45" s="20"/>
      <c r="J45" s="20"/>
      <c r="K45" s="20"/>
      <c r="L45" s="20"/>
      <c r="M45" s="20"/>
      <c r="N45" s="20"/>
      <c r="O45" s="20"/>
      <c r="P45" s="20"/>
    </row>
    <row r="46" spans="1:16">
      <c r="A46" s="20"/>
      <c r="B46" s="20"/>
      <c r="C46" s="222" t="s">
        <v>15</v>
      </c>
      <c r="D46" s="222"/>
      <c r="E46" s="222"/>
      <c r="F46" s="222"/>
      <c r="G46" s="222"/>
      <c r="H46" s="222"/>
      <c r="I46" s="20"/>
      <c r="J46" s="20"/>
      <c r="K46" s="20"/>
      <c r="L46" s="20"/>
      <c r="M46" s="20"/>
      <c r="N46" s="20"/>
      <c r="O46" s="20"/>
      <c r="P46" s="20"/>
    </row>
    <row r="47" spans="1:16">
      <c r="A47" s="20"/>
      <c r="B47" s="20"/>
      <c r="C47" s="20"/>
      <c r="D47" s="20"/>
      <c r="E47" s="20"/>
      <c r="F47" s="20"/>
      <c r="G47" s="20"/>
      <c r="H47" s="20"/>
      <c r="I47" s="20"/>
      <c r="J47" s="20"/>
      <c r="K47" s="20"/>
      <c r="L47" s="20"/>
      <c r="M47" s="20"/>
      <c r="N47" s="20"/>
      <c r="O47" s="20"/>
      <c r="P47" s="20"/>
    </row>
    <row r="48" spans="1:16">
      <c r="A48" s="103" t="s">
        <v>16</v>
      </c>
      <c r="B48" s="52"/>
      <c r="C48" s="115">
        <f>'Kops n'!C43</f>
        <v>0</v>
      </c>
      <c r="D48" s="52"/>
      <c r="E48" s="20"/>
      <c r="F48" s="20"/>
      <c r="G48" s="20"/>
      <c r="H48" s="20"/>
      <c r="I48" s="20"/>
      <c r="J48" s="20"/>
      <c r="K48" s="20"/>
      <c r="L48" s="20"/>
      <c r="M48" s="20"/>
      <c r="N48" s="20"/>
      <c r="O48" s="20"/>
      <c r="P48" s="20"/>
    </row>
    <row r="49" spans="1:16">
      <c r="A49" s="20"/>
      <c r="B49" s="20"/>
      <c r="C49" s="20"/>
      <c r="D49" s="20"/>
      <c r="E49" s="20"/>
      <c r="F49" s="20"/>
      <c r="G49" s="20"/>
      <c r="H49" s="20"/>
      <c r="I49" s="20"/>
      <c r="J49" s="20"/>
      <c r="K49" s="20"/>
      <c r="L49" s="20"/>
      <c r="M49" s="20"/>
      <c r="N49" s="20"/>
      <c r="O49" s="20"/>
      <c r="P49" s="20"/>
    </row>
  </sheetData>
  <mergeCells count="23">
    <mergeCell ref="C2:I2"/>
    <mergeCell ref="C3:I3"/>
    <mergeCell ref="C4:I4"/>
    <mergeCell ref="D5:L5"/>
    <mergeCell ref="D6:L6"/>
    <mergeCell ref="D8:L8"/>
    <mergeCell ref="A9:F9"/>
    <mergeCell ref="J9:M9"/>
    <mergeCell ref="N9:O9"/>
    <mergeCell ref="D7:L7"/>
    <mergeCell ref="C46:H46"/>
    <mergeCell ref="L12:P12"/>
    <mergeCell ref="A37:K37"/>
    <mergeCell ref="C40:H40"/>
    <mergeCell ref="C41:H41"/>
    <mergeCell ref="A43:D43"/>
    <mergeCell ref="C45:H45"/>
    <mergeCell ref="A12:A13"/>
    <mergeCell ref="B12:B13"/>
    <mergeCell ref="C12:C13"/>
    <mergeCell ref="D12:D13"/>
    <mergeCell ref="E12:E13"/>
    <mergeCell ref="F12:K12"/>
  </mergeCells>
  <conditionalFormatting sqref="A37:K37">
    <cfRule type="containsText" dxfId="88" priority="3" operator="containsText" text="Tiešās izmaksas kopā, t. sk. darba devēja sociālais nodoklis __.__% ">
      <formula>NOT(ISERROR(SEARCH("Tiešās izmaksas kopā, t. sk. darba devēja sociālais nodoklis __.__% ",A37)))</formula>
    </cfRule>
  </conditionalFormatting>
  <conditionalFormatting sqref="C2:I2 D5:L8 N9:O9 A14:P36 L37:P37 C40:H40 C45:H45 C48">
    <cfRule type="cellIs" dxfId="87" priority="2" operator="equal">
      <formula>0</formula>
    </cfRule>
  </conditionalFormatting>
  <pageMargins left="0.7" right="0.7" top="0.75" bottom="0.75" header="0.3" footer="0.3"/>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600-000000000000}">
  <sheetPr>
    <tabColor rgb="FF002060"/>
  </sheetPr>
  <dimension ref="A1:P29"/>
  <sheetViews>
    <sheetView workbookViewId="0">
      <selection activeCell="A17" sqref="A17:XFD1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'8a+c+n'!D1</f>
        <v>8</v>
      </c>
      <c r="E1" s="26"/>
      <c r="F1" s="26"/>
      <c r="G1" s="26"/>
      <c r="H1" s="26"/>
      <c r="I1" s="26"/>
      <c r="J1" s="26"/>
      <c r="N1" s="30"/>
      <c r="O1" s="31"/>
      <c r="P1" s="32"/>
    </row>
    <row r="2" spans="1:16">
      <c r="A2" s="33"/>
      <c r="B2" s="33"/>
      <c r="C2" s="308" t="str">
        <f>'8a+c+n'!C2:I2</f>
        <v>Bēniņu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P17</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izmaksas",IF('8a+c+n'!$Q14="C",'8a+c+n'!B14,0))</f>
        <v>0</v>
      </c>
      <c r="C14" s="27">
        <f>IF($C$4="citu pasākumu izmaksas",IF('8a+c+n'!$Q14="C",'8a+c+n'!C14,0))</f>
        <v>0</v>
      </c>
      <c r="D14" s="27">
        <f>IF($C$4="citu pasākumu izmaksas",IF('8a+c+n'!$Q14="C",'8a+c+n'!D14,0))</f>
        <v>0</v>
      </c>
      <c r="E14" s="57"/>
      <c r="F14" s="79"/>
      <c r="G14" s="27">
        <f>IF($C$4="citu pasākumu izmaksas",IF('8a+c+n'!$Q14="C",'8a+c+n'!G14,0))</f>
        <v>0</v>
      </c>
      <c r="H14" s="27">
        <f>IF($C$4="citu pasākumu izmaksas",IF('8a+c+n'!$Q14="C",'8a+c+n'!H14,0))</f>
        <v>0</v>
      </c>
      <c r="I14" s="27"/>
      <c r="J14" s="27"/>
      <c r="K14" s="57">
        <f>IF($C$4="citu pasākumu izmaksas",IF('8a+c+n'!$Q14="C",'8a+c+n'!K14,0))</f>
        <v>0</v>
      </c>
      <c r="L14" s="108">
        <f>IF($C$4="citu pasākumu izmaksas",IF('8a+c+n'!$Q14="C",'8a+c+n'!L14,0))</f>
        <v>0</v>
      </c>
      <c r="M14" s="27">
        <f>IF($C$4="citu pasākumu izmaksas",IF('8a+c+n'!$Q14="C",'8a+c+n'!M14,0))</f>
        <v>0</v>
      </c>
      <c r="N14" s="27">
        <f>IF($C$4="citu pasākumu izmaksas",IF('8a+c+n'!$Q14="C",'8a+c+n'!N14,0))</f>
        <v>0</v>
      </c>
      <c r="O14" s="27">
        <f>IF($C$4="citu pasākumu izmaksas",IF('8a+c+n'!$Q14="C",'8a+c+n'!O14,0))</f>
        <v>0</v>
      </c>
      <c r="P14" s="57">
        <f>IF($C$4="citu pasākumu izmaksas",IF('8a+c+n'!$Q14="C",'8a+c+n'!P14,0))</f>
        <v>0</v>
      </c>
    </row>
    <row r="15" spans="1:16">
      <c r="A15" s="64">
        <f>IF(P15=0,0,IF(COUNTBLANK(P15)=1,0,COUNTA($P$14:P15)))</f>
        <v>0</v>
      </c>
      <c r="B15" s="28">
        <f>IF($C$4="citu pasākumu izmaksas",IF('8a+c+n'!$Q17="C",'8a+c+n'!B17,0))</f>
        <v>0</v>
      </c>
      <c r="C15" s="28">
        <f>IF($C$4="citu pasākumu izmaksas",IF('8a+c+n'!$Q17="C",'8a+c+n'!C17,0))</f>
        <v>0</v>
      </c>
      <c r="D15" s="28">
        <f>IF($C$4="citu pasākumu izmaksas",IF('8a+c+n'!$Q17="C",'8a+c+n'!D17,0))</f>
        <v>0</v>
      </c>
      <c r="E15" s="59"/>
      <c r="F15" s="81"/>
      <c r="G15" s="28"/>
      <c r="H15" s="28">
        <f>IF($C$4="citu pasākumu izmaksas",IF('8a+c+n'!$Q17="C",'8a+c+n'!H17,0))</f>
        <v>0</v>
      </c>
      <c r="I15" s="28"/>
      <c r="J15" s="28"/>
      <c r="K15" s="59">
        <f>IF($C$4="citu pasākumu izmaksas",IF('8a+c+n'!$Q17="C",'8a+c+n'!K17,0))</f>
        <v>0</v>
      </c>
      <c r="L15" s="109">
        <f>IF($C$4="citu pasākumu izmaksas",IF('8a+c+n'!$Q17="C",'8a+c+n'!L17,0))</f>
        <v>0</v>
      </c>
      <c r="M15" s="28">
        <f>IF($C$4="citu pasākumu izmaksas",IF('8a+c+n'!$Q17="C",'8a+c+n'!M17,0))</f>
        <v>0</v>
      </c>
      <c r="N15" s="28">
        <f>IF($C$4="citu pasākumu izmaksas",IF('8a+c+n'!$Q17="C",'8a+c+n'!N17,0))</f>
        <v>0</v>
      </c>
      <c r="O15" s="28">
        <f>IF($C$4="citu pasākumu izmaksas",IF('8a+c+n'!$Q17="C",'8a+c+n'!O17,0))</f>
        <v>0</v>
      </c>
      <c r="P15" s="59">
        <f>IF($C$4="citu pasākumu izmaksas",IF('8a+c+n'!$Q17="C",'8a+c+n'!P17,0))</f>
        <v>0</v>
      </c>
    </row>
    <row r="16" spans="1:16" ht="12" thickBot="1">
      <c r="A16" s="64">
        <f>IF(P16=0,0,IF(COUNTBLANK(P16)=1,0,COUNTA($P$14:P16)))</f>
        <v>0</v>
      </c>
      <c r="B16" s="28">
        <f>IF($C$4="citu pasākumu izmaksas",IF('8a+c+n'!$Q18="C",'8a+c+n'!B18,0))</f>
        <v>0</v>
      </c>
      <c r="C16" s="28">
        <f>IF($C$4="citu pasākumu izmaksas",IF('8a+c+n'!$Q18="C",'8a+c+n'!C18,0))</f>
        <v>0</v>
      </c>
      <c r="D16" s="28">
        <f>IF($C$4="citu pasākumu izmaksas",IF('8a+c+n'!$Q18="C",'8a+c+n'!D18,0))</f>
        <v>0</v>
      </c>
      <c r="E16" s="59"/>
      <c r="F16" s="81"/>
      <c r="G16" s="28"/>
      <c r="H16" s="28">
        <f>IF($C$4="citu pasākumu izmaksas",IF('8a+c+n'!$Q18="C",'8a+c+n'!H18,0))</f>
        <v>0</v>
      </c>
      <c r="I16" s="28"/>
      <c r="J16" s="28"/>
      <c r="K16" s="59">
        <f>IF($C$4="citu pasākumu izmaksas",IF('8a+c+n'!$Q18="C",'8a+c+n'!K18,0))</f>
        <v>0</v>
      </c>
      <c r="L16" s="109">
        <f>IF($C$4="citu pasākumu izmaksas",IF('8a+c+n'!$Q18="C",'8a+c+n'!L18,0))</f>
        <v>0</v>
      </c>
      <c r="M16" s="28">
        <f>IF($C$4="citu pasākumu izmaksas",IF('8a+c+n'!$Q18="C",'8a+c+n'!M18,0))</f>
        <v>0</v>
      </c>
      <c r="N16" s="28">
        <f>IF($C$4="citu pasākumu izmaksas",IF('8a+c+n'!$Q18="C",'8a+c+n'!N18,0))</f>
        <v>0</v>
      </c>
      <c r="O16" s="28">
        <f>IF($C$4="citu pasākumu izmaksas",IF('8a+c+n'!$Q18="C",'8a+c+n'!O18,0))</f>
        <v>0</v>
      </c>
      <c r="P16" s="59">
        <f>IF($C$4="citu pasākumu izmaksas",IF('8a+c+n'!$Q18="C",'8a+c+n'!P18,0))</f>
        <v>0</v>
      </c>
    </row>
    <row r="17" spans="1:16" ht="12" customHeight="1" thickBot="1">
      <c r="A17" s="293" t="s">
        <v>63</v>
      </c>
      <c r="B17" s="294"/>
      <c r="C17" s="294"/>
      <c r="D17" s="294"/>
      <c r="E17" s="294"/>
      <c r="F17" s="294"/>
      <c r="G17" s="294"/>
      <c r="H17" s="294"/>
      <c r="I17" s="294"/>
      <c r="J17" s="294"/>
      <c r="K17" s="295"/>
      <c r="L17" s="110">
        <f>SUM(L14:L16)</f>
        <v>0</v>
      </c>
      <c r="M17" s="111">
        <f>SUM(M14:M16)</f>
        <v>0</v>
      </c>
      <c r="N17" s="111">
        <f>SUM(N14:N16)</f>
        <v>0</v>
      </c>
      <c r="O17" s="111">
        <f>SUM(O14:O16)</f>
        <v>0</v>
      </c>
      <c r="P17" s="112">
        <f>SUM(P14:P16)</f>
        <v>0</v>
      </c>
    </row>
    <row r="18" spans="1:16">
      <c r="A18" s="20"/>
      <c r="B18" s="20"/>
      <c r="C18" s="20"/>
      <c r="D18" s="20"/>
      <c r="E18" s="20"/>
      <c r="F18" s="20"/>
      <c r="G18" s="20"/>
      <c r="H18" s="20"/>
      <c r="I18" s="20"/>
      <c r="J18" s="20"/>
      <c r="K18" s="20"/>
      <c r="L18" s="20"/>
      <c r="M18" s="20"/>
      <c r="N18" s="20"/>
      <c r="O18" s="20"/>
      <c r="P18" s="20"/>
    </row>
    <row r="19" spans="1:16">
      <c r="A19" s="20"/>
      <c r="B19" s="20"/>
      <c r="C19" s="20"/>
      <c r="D19" s="20"/>
      <c r="E19" s="20"/>
      <c r="F19" s="20"/>
      <c r="G19" s="20"/>
      <c r="H19" s="20"/>
      <c r="I19" s="20"/>
      <c r="J19" s="20"/>
      <c r="K19" s="20"/>
      <c r="L19" s="20"/>
      <c r="M19" s="20"/>
      <c r="N19" s="20"/>
      <c r="O19" s="20"/>
      <c r="P19" s="20"/>
    </row>
    <row r="20" spans="1:16">
      <c r="A20" s="1" t="s">
        <v>14</v>
      </c>
      <c r="B20" s="20"/>
      <c r="C20" s="296">
        <f>'Kops c'!C35:H35</f>
        <v>0</v>
      </c>
      <c r="D20" s="296"/>
      <c r="E20" s="296"/>
      <c r="F20" s="296"/>
      <c r="G20" s="296"/>
      <c r="H20" s="296"/>
      <c r="I20" s="20"/>
      <c r="J20" s="20"/>
      <c r="K20" s="20"/>
      <c r="L20" s="20"/>
      <c r="M20" s="20"/>
      <c r="N20" s="20"/>
      <c r="O20" s="20"/>
      <c r="P20" s="20"/>
    </row>
    <row r="21" spans="1:16">
      <c r="A21" s="20"/>
      <c r="B21" s="20"/>
      <c r="C21" s="222" t="s">
        <v>15</v>
      </c>
      <c r="D21" s="222"/>
      <c r="E21" s="222"/>
      <c r="F21" s="222"/>
      <c r="G21" s="222"/>
      <c r="H21" s="222"/>
      <c r="I21" s="20"/>
      <c r="J21" s="20"/>
      <c r="K21" s="20"/>
      <c r="L21" s="20"/>
      <c r="M21" s="20"/>
      <c r="N21" s="20"/>
      <c r="O21" s="20"/>
      <c r="P21" s="20"/>
    </row>
    <row r="22" spans="1:16">
      <c r="A22" s="20"/>
      <c r="B22" s="20"/>
      <c r="C22" s="20"/>
      <c r="D22" s="20"/>
      <c r="E22" s="20"/>
      <c r="F22" s="20"/>
      <c r="G22" s="20"/>
      <c r="H22" s="20"/>
      <c r="I22" s="20"/>
      <c r="J22" s="20"/>
      <c r="K22" s="20"/>
      <c r="L22" s="20"/>
      <c r="M22" s="20"/>
      <c r="N22" s="20"/>
      <c r="O22" s="20"/>
      <c r="P22" s="20"/>
    </row>
    <row r="23" spans="1:16">
      <c r="A23" s="240" t="str">
        <f>'Kops n'!A38:D38</f>
        <v>Tāme sastādīta 2023. gada __. _____</v>
      </c>
      <c r="B23" s="241"/>
      <c r="C23" s="241"/>
      <c r="D23" s="241"/>
      <c r="E23" s="20"/>
      <c r="F23" s="20"/>
      <c r="G23" s="20"/>
      <c r="H23" s="20"/>
      <c r="I23" s="20"/>
      <c r="J23" s="20"/>
      <c r="K23" s="20"/>
      <c r="L23" s="20"/>
      <c r="M23" s="20"/>
      <c r="N23" s="20"/>
      <c r="O23" s="20"/>
      <c r="P23" s="20"/>
    </row>
    <row r="24" spans="1:16">
      <c r="A24" s="20"/>
      <c r="B24" s="20"/>
      <c r="C24" s="20"/>
      <c r="D24" s="20"/>
      <c r="E24" s="20"/>
      <c r="F24" s="20"/>
      <c r="G24" s="20"/>
      <c r="H24" s="20"/>
      <c r="I24" s="20"/>
      <c r="J24" s="20"/>
      <c r="K24" s="20"/>
      <c r="L24" s="20"/>
      <c r="M24" s="20"/>
      <c r="N24" s="20"/>
      <c r="O24" s="20"/>
      <c r="P24" s="20"/>
    </row>
    <row r="25" spans="1:16">
      <c r="A25" s="1" t="s">
        <v>41</v>
      </c>
      <c r="B25" s="20"/>
      <c r="C25" s="296">
        <f>'Kops c'!C40:H40</f>
        <v>0</v>
      </c>
      <c r="D25" s="296"/>
      <c r="E25" s="296"/>
      <c r="F25" s="296"/>
      <c r="G25" s="296"/>
      <c r="H25" s="296"/>
      <c r="I25" s="20"/>
      <c r="J25" s="20"/>
      <c r="K25" s="20"/>
      <c r="L25" s="20"/>
      <c r="M25" s="20"/>
      <c r="N25" s="20"/>
      <c r="O25" s="20"/>
      <c r="P25" s="20"/>
    </row>
    <row r="26" spans="1:16">
      <c r="A26" s="20"/>
      <c r="B26" s="20"/>
      <c r="C26" s="222" t="s">
        <v>15</v>
      </c>
      <c r="D26" s="222"/>
      <c r="E26" s="222"/>
      <c r="F26" s="222"/>
      <c r="G26" s="222"/>
      <c r="H26" s="222"/>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03" t="s">
        <v>16</v>
      </c>
      <c r="B28" s="52"/>
      <c r="C28" s="115">
        <f>'Kops c'!C43</f>
        <v>0</v>
      </c>
      <c r="D28" s="52"/>
      <c r="E28" s="20"/>
      <c r="F28" s="20"/>
      <c r="G28" s="20"/>
      <c r="H28" s="20"/>
      <c r="I28" s="20"/>
      <c r="J28" s="20"/>
      <c r="K28" s="20"/>
      <c r="L28" s="20"/>
      <c r="M28" s="20"/>
      <c r="N28" s="20"/>
      <c r="O28" s="20"/>
      <c r="P28" s="20"/>
    </row>
    <row r="29" spans="1:16">
      <c r="A29" s="20"/>
      <c r="B29" s="20"/>
      <c r="C29" s="20"/>
      <c r="D29" s="20"/>
      <c r="E29" s="20"/>
      <c r="F29" s="20"/>
      <c r="G29" s="20"/>
      <c r="H29" s="20"/>
      <c r="I29" s="20"/>
      <c r="J29" s="20"/>
      <c r="K29" s="20"/>
      <c r="L29" s="20"/>
      <c r="M29" s="20"/>
      <c r="N29" s="20"/>
      <c r="O29" s="20"/>
      <c r="P29"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26:H26"/>
    <mergeCell ref="L12:P12"/>
    <mergeCell ref="A17:K17"/>
    <mergeCell ref="C20:H20"/>
    <mergeCell ref="C21:H21"/>
    <mergeCell ref="A23:D23"/>
    <mergeCell ref="C25:H25"/>
  </mergeCells>
  <conditionalFormatting sqref="A17:K17">
    <cfRule type="containsText" dxfId="86" priority="3" operator="containsText" text="Tiešās izmaksas kopā, t. sk. darba devēja sociālais nodoklis __.__% ">
      <formula>NOT(ISERROR(SEARCH("Tiešās izmaksas kopā, t. sk. darba devēja sociālais nodoklis __.__% ",A17)))</formula>
    </cfRule>
  </conditionalFormatting>
  <conditionalFormatting sqref="C2:I2 D5:L8 N9:O9 A14:P16 L17:P17 C20:H20 C25:H25 C28">
    <cfRule type="cellIs" dxfId="85" priority="2" operator="equal">
      <formula>0</formula>
    </cfRule>
  </conditionalFormatting>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3">
    <tabColor theme="8"/>
  </sheetPr>
  <dimension ref="A2:C36"/>
  <sheetViews>
    <sheetView workbookViewId="0">
      <selection activeCell="C19" sqref="C19"/>
    </sheetView>
  </sheetViews>
  <sheetFormatPr defaultRowHeight="11.25"/>
  <cols>
    <col min="1" max="1" width="16.85546875" style="1" customWidth="1"/>
    <col min="2" max="2" width="43.42578125" style="1" customWidth="1"/>
    <col min="3" max="3" width="22.42578125" style="1" customWidth="1"/>
    <col min="4" max="191" width="9.140625" style="1"/>
    <col min="192" max="192" width="1.42578125" style="1" customWidth="1"/>
    <col min="193" max="193" width="2.140625" style="1" customWidth="1"/>
    <col min="194" max="194" width="16.85546875" style="1" customWidth="1"/>
    <col min="195" max="195" width="43.42578125" style="1" customWidth="1"/>
    <col min="196" max="196" width="22.42578125" style="1" customWidth="1"/>
    <col min="197" max="197" width="9.140625" style="1"/>
    <col min="198" max="198" width="13.85546875" style="1" bestFit="1" customWidth="1"/>
    <col min="199" max="447" width="9.140625" style="1"/>
    <col min="448" max="448" width="1.42578125" style="1" customWidth="1"/>
    <col min="449" max="449" width="2.140625" style="1" customWidth="1"/>
    <col min="450" max="450" width="16.85546875" style="1" customWidth="1"/>
    <col min="451" max="451" width="43.42578125" style="1" customWidth="1"/>
    <col min="452" max="452" width="22.42578125" style="1" customWidth="1"/>
    <col min="453" max="453" width="9.140625" style="1"/>
    <col min="454" max="454" width="13.85546875" style="1" bestFit="1" customWidth="1"/>
    <col min="455" max="703" width="9.140625" style="1"/>
    <col min="704" max="704" width="1.42578125" style="1" customWidth="1"/>
    <col min="705" max="705" width="2.140625" style="1" customWidth="1"/>
    <col min="706" max="706" width="16.85546875" style="1" customWidth="1"/>
    <col min="707" max="707" width="43.42578125" style="1" customWidth="1"/>
    <col min="708" max="708" width="22.42578125" style="1" customWidth="1"/>
    <col min="709" max="709" width="9.140625" style="1"/>
    <col min="710" max="710" width="13.85546875" style="1" bestFit="1" customWidth="1"/>
    <col min="711" max="959" width="9.140625" style="1"/>
    <col min="960" max="960" width="1.42578125" style="1" customWidth="1"/>
    <col min="961" max="961" width="2.140625" style="1" customWidth="1"/>
    <col min="962" max="962" width="16.85546875" style="1" customWidth="1"/>
    <col min="963" max="963" width="43.42578125" style="1" customWidth="1"/>
    <col min="964" max="964" width="22.42578125" style="1" customWidth="1"/>
    <col min="965" max="965" width="9.140625" style="1"/>
    <col min="966" max="966" width="13.85546875" style="1" bestFit="1" customWidth="1"/>
    <col min="967" max="1215" width="9.140625" style="1"/>
    <col min="1216" max="1216" width="1.42578125" style="1" customWidth="1"/>
    <col min="1217" max="1217" width="2.140625" style="1" customWidth="1"/>
    <col min="1218" max="1218" width="16.85546875" style="1" customWidth="1"/>
    <col min="1219" max="1219" width="43.42578125" style="1" customWidth="1"/>
    <col min="1220" max="1220" width="22.42578125" style="1" customWidth="1"/>
    <col min="1221" max="1221" width="9.140625" style="1"/>
    <col min="1222" max="1222" width="13.85546875" style="1" bestFit="1" customWidth="1"/>
    <col min="1223" max="1471" width="9.140625" style="1"/>
    <col min="1472" max="1472" width="1.42578125" style="1" customWidth="1"/>
    <col min="1473" max="1473" width="2.140625" style="1" customWidth="1"/>
    <col min="1474" max="1474" width="16.85546875" style="1" customWidth="1"/>
    <col min="1475" max="1475" width="43.42578125" style="1" customWidth="1"/>
    <col min="1476" max="1476" width="22.42578125" style="1" customWidth="1"/>
    <col min="1477" max="1477" width="9.140625" style="1"/>
    <col min="1478" max="1478" width="13.85546875" style="1" bestFit="1" customWidth="1"/>
    <col min="1479" max="1727" width="9.140625" style="1"/>
    <col min="1728" max="1728" width="1.42578125" style="1" customWidth="1"/>
    <col min="1729" max="1729" width="2.140625" style="1" customWidth="1"/>
    <col min="1730" max="1730" width="16.85546875" style="1" customWidth="1"/>
    <col min="1731" max="1731" width="43.42578125" style="1" customWidth="1"/>
    <col min="1732" max="1732" width="22.42578125" style="1" customWidth="1"/>
    <col min="1733" max="1733" width="9.140625" style="1"/>
    <col min="1734" max="1734" width="13.85546875" style="1" bestFit="1" customWidth="1"/>
    <col min="1735" max="1983" width="9.140625" style="1"/>
    <col min="1984" max="1984" width="1.42578125" style="1" customWidth="1"/>
    <col min="1985" max="1985" width="2.140625" style="1" customWidth="1"/>
    <col min="1986" max="1986" width="16.85546875" style="1" customWidth="1"/>
    <col min="1987" max="1987" width="43.42578125" style="1" customWidth="1"/>
    <col min="1988" max="1988" width="22.42578125" style="1" customWidth="1"/>
    <col min="1989" max="1989" width="9.140625" style="1"/>
    <col min="1990" max="1990" width="13.85546875" style="1" bestFit="1" customWidth="1"/>
    <col min="1991" max="2239" width="9.140625" style="1"/>
    <col min="2240" max="2240" width="1.42578125" style="1" customWidth="1"/>
    <col min="2241" max="2241" width="2.140625" style="1" customWidth="1"/>
    <col min="2242" max="2242" width="16.85546875" style="1" customWidth="1"/>
    <col min="2243" max="2243" width="43.42578125" style="1" customWidth="1"/>
    <col min="2244" max="2244" width="22.42578125" style="1" customWidth="1"/>
    <col min="2245" max="2245" width="9.140625" style="1"/>
    <col min="2246" max="2246" width="13.85546875" style="1" bestFit="1" customWidth="1"/>
    <col min="2247" max="2495" width="9.140625" style="1"/>
    <col min="2496" max="2496" width="1.42578125" style="1" customWidth="1"/>
    <col min="2497" max="2497" width="2.140625" style="1" customWidth="1"/>
    <col min="2498" max="2498" width="16.85546875" style="1" customWidth="1"/>
    <col min="2499" max="2499" width="43.42578125" style="1" customWidth="1"/>
    <col min="2500" max="2500" width="22.42578125" style="1" customWidth="1"/>
    <col min="2501" max="2501" width="9.140625" style="1"/>
    <col min="2502" max="2502" width="13.85546875" style="1" bestFit="1" customWidth="1"/>
    <col min="2503" max="2751" width="9.140625" style="1"/>
    <col min="2752" max="2752" width="1.42578125" style="1" customWidth="1"/>
    <col min="2753" max="2753" width="2.140625" style="1" customWidth="1"/>
    <col min="2754" max="2754" width="16.85546875" style="1" customWidth="1"/>
    <col min="2755" max="2755" width="43.42578125" style="1" customWidth="1"/>
    <col min="2756" max="2756" width="22.42578125" style="1" customWidth="1"/>
    <col min="2757" max="2757" width="9.140625" style="1"/>
    <col min="2758" max="2758" width="13.85546875" style="1" bestFit="1" customWidth="1"/>
    <col min="2759" max="3007" width="9.140625" style="1"/>
    <col min="3008" max="3008" width="1.42578125" style="1" customWidth="1"/>
    <col min="3009" max="3009" width="2.140625" style="1" customWidth="1"/>
    <col min="3010" max="3010" width="16.85546875" style="1" customWidth="1"/>
    <col min="3011" max="3011" width="43.42578125" style="1" customWidth="1"/>
    <col min="3012" max="3012" width="22.42578125" style="1" customWidth="1"/>
    <col min="3013" max="3013" width="9.140625" style="1"/>
    <col min="3014" max="3014" width="13.85546875" style="1" bestFit="1" customWidth="1"/>
    <col min="3015" max="3263" width="9.140625" style="1"/>
    <col min="3264" max="3264" width="1.42578125" style="1" customWidth="1"/>
    <col min="3265" max="3265" width="2.140625" style="1" customWidth="1"/>
    <col min="3266" max="3266" width="16.85546875" style="1" customWidth="1"/>
    <col min="3267" max="3267" width="43.42578125" style="1" customWidth="1"/>
    <col min="3268" max="3268" width="22.42578125" style="1" customWidth="1"/>
    <col min="3269" max="3269" width="9.140625" style="1"/>
    <col min="3270" max="3270" width="13.85546875" style="1" bestFit="1" customWidth="1"/>
    <col min="3271" max="3519" width="9.140625" style="1"/>
    <col min="3520" max="3520" width="1.42578125" style="1" customWidth="1"/>
    <col min="3521" max="3521" width="2.140625" style="1" customWidth="1"/>
    <col min="3522" max="3522" width="16.85546875" style="1" customWidth="1"/>
    <col min="3523" max="3523" width="43.42578125" style="1" customWidth="1"/>
    <col min="3524" max="3524" width="22.42578125" style="1" customWidth="1"/>
    <col min="3525" max="3525" width="9.140625" style="1"/>
    <col min="3526" max="3526" width="13.85546875" style="1" bestFit="1" customWidth="1"/>
    <col min="3527" max="3775" width="9.140625" style="1"/>
    <col min="3776" max="3776" width="1.42578125" style="1" customWidth="1"/>
    <col min="3777" max="3777" width="2.140625" style="1" customWidth="1"/>
    <col min="3778" max="3778" width="16.85546875" style="1" customWidth="1"/>
    <col min="3779" max="3779" width="43.42578125" style="1" customWidth="1"/>
    <col min="3780" max="3780" width="22.42578125" style="1" customWidth="1"/>
    <col min="3781" max="3781" width="9.140625" style="1"/>
    <col min="3782" max="3782" width="13.85546875" style="1" bestFit="1" customWidth="1"/>
    <col min="3783" max="4031" width="9.140625" style="1"/>
    <col min="4032" max="4032" width="1.42578125" style="1" customWidth="1"/>
    <col min="4033" max="4033" width="2.140625" style="1" customWidth="1"/>
    <col min="4034" max="4034" width="16.85546875" style="1" customWidth="1"/>
    <col min="4035" max="4035" width="43.42578125" style="1" customWidth="1"/>
    <col min="4036" max="4036" width="22.42578125" style="1" customWidth="1"/>
    <col min="4037" max="4037" width="9.140625" style="1"/>
    <col min="4038" max="4038" width="13.85546875" style="1" bestFit="1" customWidth="1"/>
    <col min="4039" max="4287" width="9.140625" style="1"/>
    <col min="4288" max="4288" width="1.42578125" style="1" customWidth="1"/>
    <col min="4289" max="4289" width="2.140625" style="1" customWidth="1"/>
    <col min="4290" max="4290" width="16.85546875" style="1" customWidth="1"/>
    <col min="4291" max="4291" width="43.42578125" style="1" customWidth="1"/>
    <col min="4292" max="4292" width="22.42578125" style="1" customWidth="1"/>
    <col min="4293" max="4293" width="9.140625" style="1"/>
    <col min="4294" max="4294" width="13.85546875" style="1" bestFit="1" customWidth="1"/>
    <col min="4295" max="4543" width="9.140625" style="1"/>
    <col min="4544" max="4544" width="1.42578125" style="1" customWidth="1"/>
    <col min="4545" max="4545" width="2.140625" style="1" customWidth="1"/>
    <col min="4546" max="4546" width="16.85546875" style="1" customWidth="1"/>
    <col min="4547" max="4547" width="43.42578125" style="1" customWidth="1"/>
    <col min="4548" max="4548" width="22.42578125" style="1" customWidth="1"/>
    <col min="4549" max="4549" width="9.140625" style="1"/>
    <col min="4550" max="4550" width="13.85546875" style="1" bestFit="1" customWidth="1"/>
    <col min="4551" max="4799" width="9.140625" style="1"/>
    <col min="4800" max="4800" width="1.42578125" style="1" customWidth="1"/>
    <col min="4801" max="4801" width="2.140625" style="1" customWidth="1"/>
    <col min="4802" max="4802" width="16.85546875" style="1" customWidth="1"/>
    <col min="4803" max="4803" width="43.42578125" style="1" customWidth="1"/>
    <col min="4804" max="4804" width="22.42578125" style="1" customWidth="1"/>
    <col min="4805" max="4805" width="9.140625" style="1"/>
    <col min="4806" max="4806" width="13.85546875" style="1" bestFit="1" customWidth="1"/>
    <col min="4807" max="5055" width="9.140625" style="1"/>
    <col min="5056" max="5056" width="1.42578125" style="1" customWidth="1"/>
    <col min="5057" max="5057" width="2.140625" style="1" customWidth="1"/>
    <col min="5058" max="5058" width="16.85546875" style="1" customWidth="1"/>
    <col min="5059" max="5059" width="43.42578125" style="1" customWidth="1"/>
    <col min="5060" max="5060" width="22.42578125" style="1" customWidth="1"/>
    <col min="5061" max="5061" width="9.140625" style="1"/>
    <col min="5062" max="5062" width="13.85546875" style="1" bestFit="1" customWidth="1"/>
    <col min="5063" max="5311" width="9.140625" style="1"/>
    <col min="5312" max="5312" width="1.42578125" style="1" customWidth="1"/>
    <col min="5313" max="5313" width="2.140625" style="1" customWidth="1"/>
    <col min="5314" max="5314" width="16.85546875" style="1" customWidth="1"/>
    <col min="5315" max="5315" width="43.42578125" style="1" customWidth="1"/>
    <col min="5316" max="5316" width="22.42578125" style="1" customWidth="1"/>
    <col min="5317" max="5317" width="9.140625" style="1"/>
    <col min="5318" max="5318" width="13.85546875" style="1" bestFit="1" customWidth="1"/>
    <col min="5319" max="5567" width="9.140625" style="1"/>
    <col min="5568" max="5568" width="1.42578125" style="1" customWidth="1"/>
    <col min="5569" max="5569" width="2.140625" style="1" customWidth="1"/>
    <col min="5570" max="5570" width="16.85546875" style="1" customWidth="1"/>
    <col min="5571" max="5571" width="43.42578125" style="1" customWidth="1"/>
    <col min="5572" max="5572" width="22.42578125" style="1" customWidth="1"/>
    <col min="5573" max="5573" width="9.140625" style="1"/>
    <col min="5574" max="5574" width="13.85546875" style="1" bestFit="1" customWidth="1"/>
    <col min="5575" max="5823" width="9.140625" style="1"/>
    <col min="5824" max="5824" width="1.42578125" style="1" customWidth="1"/>
    <col min="5825" max="5825" width="2.140625" style="1" customWidth="1"/>
    <col min="5826" max="5826" width="16.85546875" style="1" customWidth="1"/>
    <col min="5827" max="5827" width="43.42578125" style="1" customWidth="1"/>
    <col min="5828" max="5828" width="22.42578125" style="1" customWidth="1"/>
    <col min="5829" max="5829" width="9.140625" style="1"/>
    <col min="5830" max="5830" width="13.85546875" style="1" bestFit="1" customWidth="1"/>
    <col min="5831" max="6079" width="9.140625" style="1"/>
    <col min="6080" max="6080" width="1.42578125" style="1" customWidth="1"/>
    <col min="6081" max="6081" width="2.140625" style="1" customWidth="1"/>
    <col min="6082" max="6082" width="16.85546875" style="1" customWidth="1"/>
    <col min="6083" max="6083" width="43.42578125" style="1" customWidth="1"/>
    <col min="6084" max="6084" width="22.42578125" style="1" customWidth="1"/>
    <col min="6085" max="6085" width="9.140625" style="1"/>
    <col min="6086" max="6086" width="13.85546875" style="1" bestFit="1" customWidth="1"/>
    <col min="6087" max="6335" width="9.140625" style="1"/>
    <col min="6336" max="6336" width="1.42578125" style="1" customWidth="1"/>
    <col min="6337" max="6337" width="2.140625" style="1" customWidth="1"/>
    <col min="6338" max="6338" width="16.85546875" style="1" customWidth="1"/>
    <col min="6339" max="6339" width="43.42578125" style="1" customWidth="1"/>
    <col min="6340" max="6340" width="22.42578125" style="1" customWidth="1"/>
    <col min="6341" max="6341" width="9.140625" style="1"/>
    <col min="6342" max="6342" width="13.85546875" style="1" bestFit="1" customWidth="1"/>
    <col min="6343" max="6591" width="9.140625" style="1"/>
    <col min="6592" max="6592" width="1.42578125" style="1" customWidth="1"/>
    <col min="6593" max="6593" width="2.140625" style="1" customWidth="1"/>
    <col min="6594" max="6594" width="16.85546875" style="1" customWidth="1"/>
    <col min="6595" max="6595" width="43.42578125" style="1" customWidth="1"/>
    <col min="6596" max="6596" width="22.42578125" style="1" customWidth="1"/>
    <col min="6597" max="6597" width="9.140625" style="1"/>
    <col min="6598" max="6598" width="13.85546875" style="1" bestFit="1" customWidth="1"/>
    <col min="6599" max="6847" width="9.140625" style="1"/>
    <col min="6848" max="6848" width="1.42578125" style="1" customWidth="1"/>
    <col min="6849" max="6849" width="2.140625" style="1" customWidth="1"/>
    <col min="6850" max="6850" width="16.85546875" style="1" customWidth="1"/>
    <col min="6851" max="6851" width="43.42578125" style="1" customWidth="1"/>
    <col min="6852" max="6852" width="22.42578125" style="1" customWidth="1"/>
    <col min="6853" max="6853" width="9.140625" style="1"/>
    <col min="6854" max="6854" width="13.85546875" style="1" bestFit="1" customWidth="1"/>
    <col min="6855" max="7103" width="9.140625" style="1"/>
    <col min="7104" max="7104" width="1.42578125" style="1" customWidth="1"/>
    <col min="7105" max="7105" width="2.140625" style="1" customWidth="1"/>
    <col min="7106" max="7106" width="16.85546875" style="1" customWidth="1"/>
    <col min="7107" max="7107" width="43.42578125" style="1" customWidth="1"/>
    <col min="7108" max="7108" width="22.42578125" style="1" customWidth="1"/>
    <col min="7109" max="7109" width="9.140625" style="1"/>
    <col min="7110" max="7110" width="13.85546875" style="1" bestFit="1" customWidth="1"/>
    <col min="7111" max="7359" width="9.140625" style="1"/>
    <col min="7360" max="7360" width="1.42578125" style="1" customWidth="1"/>
    <col min="7361" max="7361" width="2.140625" style="1" customWidth="1"/>
    <col min="7362" max="7362" width="16.85546875" style="1" customWidth="1"/>
    <col min="7363" max="7363" width="43.42578125" style="1" customWidth="1"/>
    <col min="7364" max="7364" width="22.42578125" style="1" customWidth="1"/>
    <col min="7365" max="7365" width="9.140625" style="1"/>
    <col min="7366" max="7366" width="13.85546875" style="1" bestFit="1" customWidth="1"/>
    <col min="7367" max="7615" width="9.140625" style="1"/>
    <col min="7616" max="7616" width="1.42578125" style="1" customWidth="1"/>
    <col min="7617" max="7617" width="2.140625" style="1" customWidth="1"/>
    <col min="7618" max="7618" width="16.85546875" style="1" customWidth="1"/>
    <col min="7619" max="7619" width="43.42578125" style="1" customWidth="1"/>
    <col min="7620" max="7620" width="22.42578125" style="1" customWidth="1"/>
    <col min="7621" max="7621" width="9.140625" style="1"/>
    <col min="7622" max="7622" width="13.85546875" style="1" bestFit="1" customWidth="1"/>
    <col min="7623" max="7871" width="9.140625" style="1"/>
    <col min="7872" max="7872" width="1.42578125" style="1" customWidth="1"/>
    <col min="7873" max="7873" width="2.140625" style="1" customWidth="1"/>
    <col min="7874" max="7874" width="16.85546875" style="1" customWidth="1"/>
    <col min="7875" max="7875" width="43.42578125" style="1" customWidth="1"/>
    <col min="7876" max="7876" width="22.42578125" style="1" customWidth="1"/>
    <col min="7877" max="7877" width="9.140625" style="1"/>
    <col min="7878" max="7878" width="13.85546875" style="1" bestFit="1" customWidth="1"/>
    <col min="7879" max="8127" width="9.140625" style="1"/>
    <col min="8128" max="8128" width="1.42578125" style="1" customWidth="1"/>
    <col min="8129" max="8129" width="2.140625" style="1" customWidth="1"/>
    <col min="8130" max="8130" width="16.85546875" style="1" customWidth="1"/>
    <col min="8131" max="8131" width="43.42578125" style="1" customWidth="1"/>
    <col min="8132" max="8132" width="22.42578125" style="1" customWidth="1"/>
    <col min="8133" max="8133" width="9.140625" style="1"/>
    <col min="8134" max="8134" width="13.85546875" style="1" bestFit="1" customWidth="1"/>
    <col min="8135" max="8383" width="9.140625" style="1"/>
    <col min="8384" max="8384" width="1.42578125" style="1" customWidth="1"/>
    <col min="8385" max="8385" width="2.140625" style="1" customWidth="1"/>
    <col min="8386" max="8386" width="16.85546875" style="1" customWidth="1"/>
    <col min="8387" max="8387" width="43.42578125" style="1" customWidth="1"/>
    <col min="8388" max="8388" width="22.42578125" style="1" customWidth="1"/>
    <col min="8389" max="8389" width="9.140625" style="1"/>
    <col min="8390" max="8390" width="13.85546875" style="1" bestFit="1" customWidth="1"/>
    <col min="8391" max="8639" width="9.140625" style="1"/>
    <col min="8640" max="8640" width="1.42578125" style="1" customWidth="1"/>
    <col min="8641" max="8641" width="2.140625" style="1" customWidth="1"/>
    <col min="8642" max="8642" width="16.85546875" style="1" customWidth="1"/>
    <col min="8643" max="8643" width="43.42578125" style="1" customWidth="1"/>
    <col min="8644" max="8644" width="22.42578125" style="1" customWidth="1"/>
    <col min="8645" max="8645" width="9.140625" style="1"/>
    <col min="8646" max="8646" width="13.85546875" style="1" bestFit="1" customWidth="1"/>
    <col min="8647" max="8895" width="9.140625" style="1"/>
    <col min="8896" max="8896" width="1.42578125" style="1" customWidth="1"/>
    <col min="8897" max="8897" width="2.140625" style="1" customWidth="1"/>
    <col min="8898" max="8898" width="16.85546875" style="1" customWidth="1"/>
    <col min="8899" max="8899" width="43.42578125" style="1" customWidth="1"/>
    <col min="8900" max="8900" width="22.42578125" style="1" customWidth="1"/>
    <col min="8901" max="8901" width="9.140625" style="1"/>
    <col min="8902" max="8902" width="13.85546875" style="1" bestFit="1" customWidth="1"/>
    <col min="8903" max="9151" width="9.140625" style="1"/>
    <col min="9152" max="9152" width="1.42578125" style="1" customWidth="1"/>
    <col min="9153" max="9153" width="2.140625" style="1" customWidth="1"/>
    <col min="9154" max="9154" width="16.85546875" style="1" customWidth="1"/>
    <col min="9155" max="9155" width="43.42578125" style="1" customWidth="1"/>
    <col min="9156" max="9156" width="22.42578125" style="1" customWidth="1"/>
    <col min="9157" max="9157" width="9.140625" style="1"/>
    <col min="9158" max="9158" width="13.85546875" style="1" bestFit="1" customWidth="1"/>
    <col min="9159" max="9407" width="9.140625" style="1"/>
    <col min="9408" max="9408" width="1.42578125" style="1" customWidth="1"/>
    <col min="9409" max="9409" width="2.140625" style="1" customWidth="1"/>
    <col min="9410" max="9410" width="16.85546875" style="1" customWidth="1"/>
    <col min="9411" max="9411" width="43.42578125" style="1" customWidth="1"/>
    <col min="9412" max="9412" width="22.42578125" style="1" customWidth="1"/>
    <col min="9413" max="9413" width="9.140625" style="1"/>
    <col min="9414" max="9414" width="13.85546875" style="1" bestFit="1" customWidth="1"/>
    <col min="9415" max="9663" width="9.140625" style="1"/>
    <col min="9664" max="9664" width="1.42578125" style="1" customWidth="1"/>
    <col min="9665" max="9665" width="2.140625" style="1" customWidth="1"/>
    <col min="9666" max="9666" width="16.85546875" style="1" customWidth="1"/>
    <col min="9667" max="9667" width="43.42578125" style="1" customWidth="1"/>
    <col min="9668" max="9668" width="22.42578125" style="1" customWidth="1"/>
    <col min="9669" max="9669" width="9.140625" style="1"/>
    <col min="9670" max="9670" width="13.85546875" style="1" bestFit="1" customWidth="1"/>
    <col min="9671" max="9919" width="9.140625" style="1"/>
    <col min="9920" max="9920" width="1.42578125" style="1" customWidth="1"/>
    <col min="9921" max="9921" width="2.140625" style="1" customWidth="1"/>
    <col min="9922" max="9922" width="16.85546875" style="1" customWidth="1"/>
    <col min="9923" max="9923" width="43.42578125" style="1" customWidth="1"/>
    <col min="9924" max="9924" width="22.42578125" style="1" customWidth="1"/>
    <col min="9925" max="9925" width="9.140625" style="1"/>
    <col min="9926" max="9926" width="13.85546875" style="1" bestFit="1" customWidth="1"/>
    <col min="9927" max="10175" width="9.140625" style="1"/>
    <col min="10176" max="10176" width="1.42578125" style="1" customWidth="1"/>
    <col min="10177" max="10177" width="2.140625" style="1" customWidth="1"/>
    <col min="10178" max="10178" width="16.85546875" style="1" customWidth="1"/>
    <col min="10179" max="10179" width="43.42578125" style="1" customWidth="1"/>
    <col min="10180" max="10180" width="22.42578125" style="1" customWidth="1"/>
    <col min="10181" max="10181" width="9.140625" style="1"/>
    <col min="10182" max="10182" width="13.85546875" style="1" bestFit="1" customWidth="1"/>
    <col min="10183" max="10431" width="9.140625" style="1"/>
    <col min="10432" max="10432" width="1.42578125" style="1" customWidth="1"/>
    <col min="10433" max="10433" width="2.140625" style="1" customWidth="1"/>
    <col min="10434" max="10434" width="16.85546875" style="1" customWidth="1"/>
    <col min="10435" max="10435" width="43.42578125" style="1" customWidth="1"/>
    <col min="10436" max="10436" width="22.42578125" style="1" customWidth="1"/>
    <col min="10437" max="10437" width="9.140625" style="1"/>
    <col min="10438" max="10438" width="13.85546875" style="1" bestFit="1" customWidth="1"/>
    <col min="10439" max="10687" width="9.140625" style="1"/>
    <col min="10688" max="10688" width="1.42578125" style="1" customWidth="1"/>
    <col min="10689" max="10689" width="2.140625" style="1" customWidth="1"/>
    <col min="10690" max="10690" width="16.85546875" style="1" customWidth="1"/>
    <col min="10691" max="10691" width="43.42578125" style="1" customWidth="1"/>
    <col min="10692" max="10692" width="22.42578125" style="1" customWidth="1"/>
    <col min="10693" max="10693" width="9.140625" style="1"/>
    <col min="10694" max="10694" width="13.85546875" style="1" bestFit="1" customWidth="1"/>
    <col min="10695" max="10943" width="9.140625" style="1"/>
    <col min="10944" max="10944" width="1.42578125" style="1" customWidth="1"/>
    <col min="10945" max="10945" width="2.140625" style="1" customWidth="1"/>
    <col min="10946" max="10946" width="16.85546875" style="1" customWidth="1"/>
    <col min="10947" max="10947" width="43.42578125" style="1" customWidth="1"/>
    <col min="10948" max="10948" width="22.42578125" style="1" customWidth="1"/>
    <col min="10949" max="10949" width="9.140625" style="1"/>
    <col min="10950" max="10950" width="13.85546875" style="1" bestFit="1" customWidth="1"/>
    <col min="10951" max="11199" width="9.140625" style="1"/>
    <col min="11200" max="11200" width="1.42578125" style="1" customWidth="1"/>
    <col min="11201" max="11201" width="2.140625" style="1" customWidth="1"/>
    <col min="11202" max="11202" width="16.85546875" style="1" customWidth="1"/>
    <col min="11203" max="11203" width="43.42578125" style="1" customWidth="1"/>
    <col min="11204" max="11204" width="22.42578125" style="1" customWidth="1"/>
    <col min="11205" max="11205" width="9.140625" style="1"/>
    <col min="11206" max="11206" width="13.85546875" style="1" bestFit="1" customWidth="1"/>
    <col min="11207" max="11455" width="9.140625" style="1"/>
    <col min="11456" max="11456" width="1.42578125" style="1" customWidth="1"/>
    <col min="11457" max="11457" width="2.140625" style="1" customWidth="1"/>
    <col min="11458" max="11458" width="16.85546875" style="1" customWidth="1"/>
    <col min="11459" max="11459" width="43.42578125" style="1" customWidth="1"/>
    <col min="11460" max="11460" width="22.42578125" style="1" customWidth="1"/>
    <col min="11461" max="11461" width="9.140625" style="1"/>
    <col min="11462" max="11462" width="13.85546875" style="1" bestFit="1" customWidth="1"/>
    <col min="11463" max="11711" width="9.140625" style="1"/>
    <col min="11712" max="11712" width="1.42578125" style="1" customWidth="1"/>
    <col min="11713" max="11713" width="2.140625" style="1" customWidth="1"/>
    <col min="11714" max="11714" width="16.85546875" style="1" customWidth="1"/>
    <col min="11715" max="11715" width="43.42578125" style="1" customWidth="1"/>
    <col min="11716" max="11716" width="22.42578125" style="1" customWidth="1"/>
    <col min="11717" max="11717" width="9.140625" style="1"/>
    <col min="11718" max="11718" width="13.85546875" style="1" bestFit="1" customWidth="1"/>
    <col min="11719" max="11967" width="9.140625" style="1"/>
    <col min="11968" max="11968" width="1.42578125" style="1" customWidth="1"/>
    <col min="11969" max="11969" width="2.140625" style="1" customWidth="1"/>
    <col min="11970" max="11970" width="16.85546875" style="1" customWidth="1"/>
    <col min="11971" max="11971" width="43.42578125" style="1" customWidth="1"/>
    <col min="11972" max="11972" width="22.42578125" style="1" customWidth="1"/>
    <col min="11973" max="11973" width="9.140625" style="1"/>
    <col min="11974" max="11974" width="13.85546875" style="1" bestFit="1" customWidth="1"/>
    <col min="11975" max="12223" width="9.140625" style="1"/>
    <col min="12224" max="12224" width="1.42578125" style="1" customWidth="1"/>
    <col min="12225" max="12225" width="2.140625" style="1" customWidth="1"/>
    <col min="12226" max="12226" width="16.85546875" style="1" customWidth="1"/>
    <col min="12227" max="12227" width="43.42578125" style="1" customWidth="1"/>
    <col min="12228" max="12228" width="22.42578125" style="1" customWidth="1"/>
    <col min="12229" max="12229" width="9.140625" style="1"/>
    <col min="12230" max="12230" width="13.85546875" style="1" bestFit="1" customWidth="1"/>
    <col min="12231" max="12479" width="9.140625" style="1"/>
    <col min="12480" max="12480" width="1.42578125" style="1" customWidth="1"/>
    <col min="12481" max="12481" width="2.140625" style="1" customWidth="1"/>
    <col min="12482" max="12482" width="16.85546875" style="1" customWidth="1"/>
    <col min="12483" max="12483" width="43.42578125" style="1" customWidth="1"/>
    <col min="12484" max="12484" width="22.42578125" style="1" customWidth="1"/>
    <col min="12485" max="12485" width="9.140625" style="1"/>
    <col min="12486" max="12486" width="13.85546875" style="1" bestFit="1" customWidth="1"/>
    <col min="12487" max="12735" width="9.140625" style="1"/>
    <col min="12736" max="12736" width="1.42578125" style="1" customWidth="1"/>
    <col min="12737" max="12737" width="2.140625" style="1" customWidth="1"/>
    <col min="12738" max="12738" width="16.85546875" style="1" customWidth="1"/>
    <col min="12739" max="12739" width="43.42578125" style="1" customWidth="1"/>
    <col min="12740" max="12740" width="22.42578125" style="1" customWidth="1"/>
    <col min="12741" max="12741" width="9.140625" style="1"/>
    <col min="12742" max="12742" width="13.85546875" style="1" bestFit="1" customWidth="1"/>
    <col min="12743" max="12991" width="9.140625" style="1"/>
    <col min="12992" max="12992" width="1.42578125" style="1" customWidth="1"/>
    <col min="12993" max="12993" width="2.140625" style="1" customWidth="1"/>
    <col min="12994" max="12994" width="16.85546875" style="1" customWidth="1"/>
    <col min="12995" max="12995" width="43.42578125" style="1" customWidth="1"/>
    <col min="12996" max="12996" width="22.42578125" style="1" customWidth="1"/>
    <col min="12997" max="12997" width="9.140625" style="1"/>
    <col min="12998" max="12998" width="13.85546875" style="1" bestFit="1" customWidth="1"/>
    <col min="12999" max="13247" width="9.140625" style="1"/>
    <col min="13248" max="13248" width="1.42578125" style="1" customWidth="1"/>
    <col min="13249" max="13249" width="2.140625" style="1" customWidth="1"/>
    <col min="13250" max="13250" width="16.85546875" style="1" customWidth="1"/>
    <col min="13251" max="13251" width="43.42578125" style="1" customWidth="1"/>
    <col min="13252" max="13252" width="22.42578125" style="1" customWidth="1"/>
    <col min="13253" max="13253" width="9.140625" style="1"/>
    <col min="13254" max="13254" width="13.85546875" style="1" bestFit="1" customWidth="1"/>
    <col min="13255" max="13503" width="9.140625" style="1"/>
    <col min="13504" max="13504" width="1.42578125" style="1" customWidth="1"/>
    <col min="13505" max="13505" width="2.140625" style="1" customWidth="1"/>
    <col min="13506" max="13506" width="16.85546875" style="1" customWidth="1"/>
    <col min="13507" max="13507" width="43.42578125" style="1" customWidth="1"/>
    <col min="13508" max="13508" width="22.42578125" style="1" customWidth="1"/>
    <col min="13509" max="13509" width="9.140625" style="1"/>
    <col min="13510" max="13510" width="13.85546875" style="1" bestFit="1" customWidth="1"/>
    <col min="13511" max="13759" width="9.140625" style="1"/>
    <col min="13760" max="13760" width="1.42578125" style="1" customWidth="1"/>
    <col min="13761" max="13761" width="2.140625" style="1" customWidth="1"/>
    <col min="13762" max="13762" width="16.85546875" style="1" customWidth="1"/>
    <col min="13763" max="13763" width="43.42578125" style="1" customWidth="1"/>
    <col min="13764" max="13764" width="22.42578125" style="1" customWidth="1"/>
    <col min="13765" max="13765" width="9.140625" style="1"/>
    <col min="13766" max="13766" width="13.85546875" style="1" bestFit="1" customWidth="1"/>
    <col min="13767" max="14015" width="9.140625" style="1"/>
    <col min="14016" max="14016" width="1.42578125" style="1" customWidth="1"/>
    <col min="14017" max="14017" width="2.140625" style="1" customWidth="1"/>
    <col min="14018" max="14018" width="16.85546875" style="1" customWidth="1"/>
    <col min="14019" max="14019" width="43.42578125" style="1" customWidth="1"/>
    <col min="14020" max="14020" width="22.42578125" style="1" customWidth="1"/>
    <col min="14021" max="14021" width="9.140625" style="1"/>
    <col min="14022" max="14022" width="13.85546875" style="1" bestFit="1" customWidth="1"/>
    <col min="14023" max="14271" width="9.140625" style="1"/>
    <col min="14272" max="14272" width="1.42578125" style="1" customWidth="1"/>
    <col min="14273" max="14273" width="2.140625" style="1" customWidth="1"/>
    <col min="14274" max="14274" width="16.85546875" style="1" customWidth="1"/>
    <col min="14275" max="14275" width="43.42578125" style="1" customWidth="1"/>
    <col min="14276" max="14276" width="22.42578125" style="1" customWidth="1"/>
    <col min="14277" max="14277" width="9.140625" style="1"/>
    <col min="14278" max="14278" width="13.85546875" style="1" bestFit="1" customWidth="1"/>
    <col min="14279" max="14527" width="9.140625" style="1"/>
    <col min="14528" max="14528" width="1.42578125" style="1" customWidth="1"/>
    <col min="14529" max="14529" width="2.140625" style="1" customWidth="1"/>
    <col min="14530" max="14530" width="16.85546875" style="1" customWidth="1"/>
    <col min="14531" max="14531" width="43.42578125" style="1" customWidth="1"/>
    <col min="14532" max="14532" width="22.42578125" style="1" customWidth="1"/>
    <col min="14533" max="14533" width="9.140625" style="1"/>
    <col min="14534" max="14534" width="13.85546875" style="1" bestFit="1" customWidth="1"/>
    <col min="14535" max="14783" width="9.140625" style="1"/>
    <col min="14784" max="14784" width="1.42578125" style="1" customWidth="1"/>
    <col min="14785" max="14785" width="2.140625" style="1" customWidth="1"/>
    <col min="14786" max="14786" width="16.85546875" style="1" customWidth="1"/>
    <col min="14787" max="14787" width="43.42578125" style="1" customWidth="1"/>
    <col min="14788" max="14788" width="22.42578125" style="1" customWidth="1"/>
    <col min="14789" max="14789" width="9.140625" style="1"/>
    <col min="14790" max="14790" width="13.85546875" style="1" bestFit="1" customWidth="1"/>
    <col min="14791" max="15039" width="9.140625" style="1"/>
    <col min="15040" max="15040" width="1.42578125" style="1" customWidth="1"/>
    <col min="15041" max="15041" width="2.140625" style="1" customWidth="1"/>
    <col min="15042" max="15042" width="16.85546875" style="1" customWidth="1"/>
    <col min="15043" max="15043" width="43.42578125" style="1" customWidth="1"/>
    <col min="15044" max="15044" width="22.42578125" style="1" customWidth="1"/>
    <col min="15045" max="15045" width="9.140625" style="1"/>
    <col min="15046" max="15046" width="13.85546875" style="1" bestFit="1" customWidth="1"/>
    <col min="15047" max="15295" width="9.140625" style="1"/>
    <col min="15296" max="15296" width="1.42578125" style="1" customWidth="1"/>
    <col min="15297" max="15297" width="2.140625" style="1" customWidth="1"/>
    <col min="15298" max="15298" width="16.85546875" style="1" customWidth="1"/>
    <col min="15299" max="15299" width="43.42578125" style="1" customWidth="1"/>
    <col min="15300" max="15300" width="22.42578125" style="1" customWidth="1"/>
    <col min="15301" max="15301" width="9.140625" style="1"/>
    <col min="15302" max="15302" width="13.85546875" style="1" bestFit="1" customWidth="1"/>
    <col min="15303" max="15551" width="9.140625" style="1"/>
    <col min="15552" max="15552" width="1.42578125" style="1" customWidth="1"/>
    <col min="15553" max="15553" width="2.140625" style="1" customWidth="1"/>
    <col min="15554" max="15554" width="16.85546875" style="1" customWidth="1"/>
    <col min="15555" max="15555" width="43.42578125" style="1" customWidth="1"/>
    <col min="15556" max="15556" width="22.42578125" style="1" customWidth="1"/>
    <col min="15557" max="15557" width="9.140625" style="1"/>
    <col min="15558" max="15558" width="13.85546875" style="1" bestFit="1" customWidth="1"/>
    <col min="15559" max="15807" width="9.140625" style="1"/>
    <col min="15808" max="15808" width="1.42578125" style="1" customWidth="1"/>
    <col min="15809" max="15809" width="2.140625" style="1" customWidth="1"/>
    <col min="15810" max="15810" width="16.85546875" style="1" customWidth="1"/>
    <col min="15811" max="15811" width="43.42578125" style="1" customWidth="1"/>
    <col min="15812" max="15812" width="22.42578125" style="1" customWidth="1"/>
    <col min="15813" max="15813" width="9.140625" style="1"/>
    <col min="15814" max="15814" width="13.85546875" style="1" bestFit="1" customWidth="1"/>
    <col min="15815" max="16063" width="9.140625" style="1"/>
    <col min="16064" max="16064" width="1.42578125" style="1" customWidth="1"/>
    <col min="16065" max="16065" width="2.140625" style="1" customWidth="1"/>
    <col min="16066" max="16066" width="16.85546875" style="1" customWidth="1"/>
    <col min="16067" max="16067" width="43.42578125" style="1" customWidth="1"/>
    <col min="16068" max="16068" width="22.42578125" style="1" customWidth="1"/>
    <col min="16069" max="16069" width="9.140625" style="1"/>
    <col min="16070" max="16070" width="13.85546875" style="1" bestFit="1" customWidth="1"/>
    <col min="16071" max="16384" width="9.140625" style="1"/>
  </cols>
  <sheetData>
    <row r="2" spans="1:3">
      <c r="C2" s="2" t="s">
        <v>0</v>
      </c>
    </row>
    <row r="3" spans="1:3">
      <c r="A3" s="2"/>
      <c r="B3" s="3"/>
      <c r="C3" s="3"/>
    </row>
    <row r="4" spans="1:3">
      <c r="B4" s="223" t="s">
        <v>1</v>
      </c>
      <c r="C4" s="223"/>
    </row>
    <row r="5" spans="1:3">
      <c r="A5" s="2"/>
      <c r="B5" s="2"/>
      <c r="C5" s="2"/>
    </row>
    <row r="6" spans="1:3">
      <c r="C6" s="4" t="s">
        <v>2</v>
      </c>
    </row>
    <row r="8" spans="1:3">
      <c r="B8" s="224" t="s">
        <v>3</v>
      </c>
      <c r="C8" s="224"/>
    </row>
    <row r="11" spans="1:3">
      <c r="B11" s="2" t="s">
        <v>4</v>
      </c>
    </row>
    <row r="12" spans="1:3">
      <c r="B12" s="68" t="s">
        <v>19</v>
      </c>
    </row>
    <row r="13" spans="1:3">
      <c r="A13" s="4" t="s">
        <v>5</v>
      </c>
      <c r="B13" s="234" t="str">
        <f>'Kopt a '!B13:C13</f>
        <v>Daudzdzīvokļu dzīvojamā ēka</v>
      </c>
      <c r="C13" s="234"/>
    </row>
    <row r="14" spans="1:3">
      <c r="A14" s="4" t="s">
        <v>6</v>
      </c>
      <c r="B14" s="235" t="str">
        <f>'Kopt a '!B14:C14</f>
        <v>Daudzdzīvokļu dzīvojamās ēkas energoefektivitātes paaugstināšana</v>
      </c>
      <c r="C14" s="235"/>
    </row>
    <row r="15" spans="1:3">
      <c r="A15" s="4" t="s">
        <v>7</v>
      </c>
      <c r="B15" s="235" t="str">
        <f>'Kopt a '!B15:C15</f>
        <v>Stacijas iela 10, Olaine, Olaines novads, LV-2114</v>
      </c>
      <c r="C15" s="235"/>
    </row>
    <row r="16" spans="1:3">
      <c r="A16" s="4" t="s">
        <v>8</v>
      </c>
      <c r="B16" s="235" t="str">
        <f>'Kopt a '!B16:C16</f>
        <v>Iepirkums Nr. AS OŪS 2023/02_E</v>
      </c>
      <c r="C16" s="235"/>
    </row>
    <row r="17" spans="1:3" ht="12" thickBot="1"/>
    <row r="18" spans="1:3">
      <c r="A18" s="5" t="s">
        <v>9</v>
      </c>
      <c r="B18" s="6" t="s">
        <v>10</v>
      </c>
      <c r="C18" s="7" t="s">
        <v>11</v>
      </c>
    </row>
    <row r="19" spans="1:3">
      <c r="A19" s="64">
        <f>'Kopt a+c+n'!A19</f>
        <v>1</v>
      </c>
      <c r="B19" s="99" t="str">
        <f>'Kopt a+c+n'!B19</f>
        <v>Kopsavilkums</v>
      </c>
      <c r="C19" s="100">
        <f>'Kops n'!E30</f>
        <v>0</v>
      </c>
    </row>
    <row r="20" spans="1:3">
      <c r="A20" s="11"/>
      <c r="B20" s="12"/>
      <c r="C20" s="13"/>
    </row>
    <row r="21" spans="1:3">
      <c r="A21" s="8"/>
      <c r="B21" s="9"/>
      <c r="C21" s="13"/>
    </row>
    <row r="22" spans="1:3">
      <c r="A22" s="8"/>
      <c r="B22" s="9"/>
      <c r="C22" s="13"/>
    </row>
    <row r="23" spans="1:3">
      <c r="A23" s="8"/>
      <c r="B23" s="9"/>
      <c r="C23" s="13"/>
    </row>
    <row r="24" spans="1:3">
      <c r="A24" s="8"/>
      <c r="B24" s="9"/>
      <c r="C24" s="13"/>
    </row>
    <row r="25" spans="1:3" ht="12" thickBot="1">
      <c r="A25" s="53"/>
      <c r="B25" s="54"/>
      <c r="C25" s="55"/>
    </row>
    <row r="26" spans="1:3" ht="12" thickBot="1">
      <c r="A26" s="14"/>
      <c r="B26" s="15" t="s">
        <v>12</v>
      </c>
      <c r="C26" s="101">
        <f>SUM(C19:C25)</f>
        <v>0</v>
      </c>
    </row>
    <row r="27" spans="1:3" ht="12" thickBot="1">
      <c r="B27" s="17"/>
      <c r="C27" s="18"/>
    </row>
    <row r="28" spans="1:3" ht="12" thickBot="1">
      <c r="A28" s="225" t="s">
        <v>13</v>
      </c>
      <c r="B28" s="226"/>
      <c r="C28" s="102">
        <f>ROUND(C26*21%,2)</f>
        <v>0</v>
      </c>
    </row>
    <row r="31" spans="1:3">
      <c r="A31" s="1" t="s">
        <v>14</v>
      </c>
      <c r="B31" s="231">
        <f>'Kopt a+c+n'!B30:C30</f>
        <v>0</v>
      </c>
      <c r="C31" s="231"/>
    </row>
    <row r="32" spans="1:3">
      <c r="B32" s="222" t="s">
        <v>15</v>
      </c>
      <c r="C32" s="222"/>
    </row>
    <row r="34" spans="1:3">
      <c r="A34" s="1" t="s">
        <v>16</v>
      </c>
      <c r="B34" s="94">
        <f>'Kopt a+c+n'!B33</f>
        <v>0</v>
      </c>
      <c r="C34" s="20"/>
    </row>
    <row r="35" spans="1:3">
      <c r="A35" s="20"/>
      <c r="B35" s="20"/>
      <c r="C35" s="20"/>
    </row>
    <row r="36" spans="1:3">
      <c r="A36" s="1" t="str">
        <f>'Kopt a+c+n'!A35</f>
        <v>Tāme sastādīta 2023. gada __. _____</v>
      </c>
    </row>
  </sheetData>
  <mergeCells count="9">
    <mergeCell ref="B4:C4"/>
    <mergeCell ref="B8:C8"/>
    <mergeCell ref="A28:B28"/>
    <mergeCell ref="B31:C31"/>
    <mergeCell ref="B32:C32"/>
    <mergeCell ref="B13:C13"/>
    <mergeCell ref="B14:C14"/>
    <mergeCell ref="B15:C15"/>
    <mergeCell ref="B16:C16"/>
  </mergeCells>
  <conditionalFormatting sqref="A36">
    <cfRule type="cellIs" dxfId="348" priority="6" operator="equal">
      <formula>"Tāme sastādīta 20__. gada __. _________"</formula>
    </cfRule>
  </conditionalFormatting>
  <conditionalFormatting sqref="B13:B16 A19:C19 C26 C28 B31:C31 B34">
    <cfRule type="cellIs" dxfId="347" priority="2" operator="equal">
      <formula>68757.18</formula>
    </cfRule>
  </conditionalFormatting>
  <conditionalFormatting sqref="B13:B16 A19:C19 C26 C28">
    <cfRule type="cellIs" dxfId="346" priority="1" operator="equal">
      <formula>0</formula>
    </cfRule>
  </conditionalFormatting>
  <conditionalFormatting sqref="B34">
    <cfRule type="cellIs" dxfId="345" priority="4" operator="equal">
      <formula>0</formula>
    </cfRule>
  </conditionalFormatting>
  <conditionalFormatting sqref="B31:C31 B34">
    <cfRule type="cellIs" dxfId="344" priority="3" operator="equal">
      <formula>0</formula>
    </cfRule>
  </conditionalFormatting>
  <conditionalFormatting sqref="B31:C31">
    <cfRule type="cellIs" dxfId="343" priority="5" operator="equal">
      <formula>0</formula>
    </cfRule>
  </conditionalFormatting>
  <pageMargins left="0.7" right="0.7" top="0.75" bottom="0.75" header="0.3" footer="0.3"/>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700-000000000000}">
  <sheetPr codeName="Sheet30">
    <tabColor rgb="FF002060"/>
  </sheetPr>
  <dimension ref="A1:P29"/>
  <sheetViews>
    <sheetView workbookViewId="0">
      <selection activeCell="A17" sqref="A17:XFD19"/>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'8a+c+n'!D1</f>
        <v>8</v>
      </c>
      <c r="E1" s="26"/>
      <c r="F1" s="26"/>
      <c r="G1" s="26"/>
      <c r="H1" s="26"/>
      <c r="I1" s="26"/>
      <c r="J1" s="26"/>
      <c r="N1" s="30"/>
      <c r="O1" s="31"/>
      <c r="P1" s="32"/>
    </row>
    <row r="2" spans="1:16">
      <c r="A2" s="33"/>
      <c r="B2" s="33"/>
      <c r="C2" s="308" t="str">
        <f>'8a+c+n'!C2:I2</f>
        <v>Bēniņu siltināšana</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P17</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izmaksas",IF('8a+c+n'!$Q14="N",'8a+c+n'!B14,0))</f>
        <v>0</v>
      </c>
      <c r="C14" s="27">
        <f>IF($C$4="Neattiecināmās izmaksas",IF('8a+c+n'!$Q14="N",'8a+c+n'!C14,0))</f>
        <v>0</v>
      </c>
      <c r="D14" s="27">
        <f>IF($C$4="Neattiecināmās izmaksas",IF('8a+c+n'!$Q14="N",'8a+c+n'!D14,0))</f>
        <v>0</v>
      </c>
      <c r="E14" s="57"/>
      <c r="F14" s="79"/>
      <c r="G14" s="27">
        <f>IF($C$4="Neattiecināmās izmaksas",IF('8a+c+n'!$Q14="N",'8a+c+n'!G14,0))</f>
        <v>0</v>
      </c>
      <c r="H14" s="27">
        <f>IF($C$4="Neattiecināmās izmaksas",IF('8a+c+n'!$Q14="N",'8a+c+n'!H14,0))</f>
        <v>0</v>
      </c>
      <c r="I14" s="27"/>
      <c r="J14" s="27"/>
      <c r="K14" s="57">
        <f>IF($C$4="Neattiecināmās izmaksas",IF('8a+c+n'!$Q14="N",'8a+c+n'!K14,0))</f>
        <v>0</v>
      </c>
      <c r="L14" s="108">
        <f>IF($C$4="Neattiecināmās izmaksas",IF('8a+c+n'!$Q14="N",'8a+c+n'!L14,0))</f>
        <v>0</v>
      </c>
      <c r="M14" s="27">
        <f>IF($C$4="Neattiecināmās izmaksas",IF('8a+c+n'!$Q14="N",'8a+c+n'!M14,0))</f>
        <v>0</v>
      </c>
      <c r="N14" s="27">
        <f>IF($C$4="Neattiecināmās izmaksas",IF('8a+c+n'!$Q14="N",'8a+c+n'!N14,0))</f>
        <v>0</v>
      </c>
      <c r="O14" s="27">
        <f>IF($C$4="Neattiecināmās izmaksas",IF('8a+c+n'!$Q14="N",'8a+c+n'!O14,0))</f>
        <v>0</v>
      </c>
      <c r="P14" s="57">
        <f>IF($C$4="Neattiecināmās izmaksas",IF('8a+c+n'!$Q14="N",'8a+c+n'!P14,0))</f>
        <v>0</v>
      </c>
    </row>
    <row r="15" spans="1:16">
      <c r="A15" s="64">
        <f>IF(P15=0,0,IF(COUNTBLANK(P15)=1,0,COUNTA($P$14:P15)))</f>
        <v>0</v>
      </c>
      <c r="B15" s="28">
        <f>IF($C$4="Neattiecināmās izmaksas",IF('8a+c+n'!$Q17="N",'8a+c+n'!B17,0))</f>
        <v>0</v>
      </c>
      <c r="C15" s="28">
        <f>IF($C$4="Neattiecināmās izmaksas",IF('8a+c+n'!$Q17="N",'8a+c+n'!C17,0))</f>
        <v>0</v>
      </c>
      <c r="D15" s="28">
        <f>IF($C$4="Neattiecināmās izmaksas",IF('8a+c+n'!$Q17="N",'8a+c+n'!D17,0))</f>
        <v>0</v>
      </c>
      <c r="E15" s="59"/>
      <c r="F15" s="81"/>
      <c r="G15" s="28"/>
      <c r="H15" s="28">
        <f>IF($C$4="Neattiecināmās izmaksas",IF('8a+c+n'!$Q17="N",'8a+c+n'!H17,0))</f>
        <v>0</v>
      </c>
      <c r="I15" s="28"/>
      <c r="J15" s="28"/>
      <c r="K15" s="59">
        <f>IF($C$4="Neattiecināmās izmaksas",IF('8a+c+n'!$Q17="N",'8a+c+n'!K17,0))</f>
        <v>0</v>
      </c>
      <c r="L15" s="109">
        <f>IF($C$4="Neattiecināmās izmaksas",IF('8a+c+n'!$Q17="N",'8a+c+n'!L17,0))</f>
        <v>0</v>
      </c>
      <c r="M15" s="28">
        <f>IF($C$4="Neattiecināmās izmaksas",IF('8a+c+n'!$Q17="N",'8a+c+n'!M17,0))</f>
        <v>0</v>
      </c>
      <c r="N15" s="28">
        <f>IF($C$4="Neattiecināmās izmaksas",IF('8a+c+n'!$Q17="N",'8a+c+n'!N17,0))</f>
        <v>0</v>
      </c>
      <c r="O15" s="28">
        <f>IF($C$4="Neattiecināmās izmaksas",IF('8a+c+n'!$Q17="N",'8a+c+n'!O17,0))</f>
        <v>0</v>
      </c>
      <c r="P15" s="59">
        <f>IF($C$4="Neattiecināmās izmaksas",IF('8a+c+n'!$Q17="N",'8a+c+n'!P17,0))</f>
        <v>0</v>
      </c>
    </row>
    <row r="16" spans="1:16" ht="12" thickBot="1">
      <c r="A16" s="64">
        <f>IF(P16=0,0,IF(COUNTBLANK(P16)=1,0,COUNTA($P$14:P16)))</f>
        <v>0</v>
      </c>
      <c r="B16" s="28">
        <f>IF($C$4="Neattiecināmās izmaksas",IF('8a+c+n'!$Q18="N",'8a+c+n'!B18,0))</f>
        <v>0</v>
      </c>
      <c r="C16" s="28">
        <f>IF($C$4="Neattiecināmās izmaksas",IF('8a+c+n'!$Q18="N",'8a+c+n'!C18,0))</f>
        <v>0</v>
      </c>
      <c r="D16" s="28">
        <f>IF($C$4="Neattiecināmās izmaksas",IF('8a+c+n'!$Q18="N",'8a+c+n'!D18,0))</f>
        <v>0</v>
      </c>
      <c r="E16" s="59"/>
      <c r="F16" s="81"/>
      <c r="G16" s="28"/>
      <c r="H16" s="28">
        <f>IF($C$4="Neattiecināmās izmaksas",IF('8a+c+n'!$Q18="N",'8a+c+n'!H18,0))</f>
        <v>0</v>
      </c>
      <c r="I16" s="28"/>
      <c r="J16" s="28"/>
      <c r="K16" s="59">
        <f>IF($C$4="Neattiecināmās izmaksas",IF('8a+c+n'!$Q18="N",'8a+c+n'!K18,0))</f>
        <v>0</v>
      </c>
      <c r="L16" s="109">
        <f>IF($C$4="Neattiecināmās izmaksas",IF('8a+c+n'!$Q18="N",'8a+c+n'!L18,0))</f>
        <v>0</v>
      </c>
      <c r="M16" s="28">
        <f>IF($C$4="Neattiecināmās izmaksas",IF('8a+c+n'!$Q18="N",'8a+c+n'!M18,0))</f>
        <v>0</v>
      </c>
      <c r="N16" s="28">
        <f>IF($C$4="Neattiecināmās izmaksas",IF('8a+c+n'!$Q18="N",'8a+c+n'!N18,0))</f>
        <v>0</v>
      </c>
      <c r="O16" s="28">
        <f>IF($C$4="Neattiecināmās izmaksas",IF('8a+c+n'!$Q18="N",'8a+c+n'!O18,0))</f>
        <v>0</v>
      </c>
      <c r="P16" s="59">
        <f>IF($C$4="Neattiecināmās izmaksas",IF('8a+c+n'!$Q18="N",'8a+c+n'!P18,0))</f>
        <v>0</v>
      </c>
    </row>
    <row r="17" spans="1:16" ht="12" customHeight="1" thickBot="1">
      <c r="A17" s="293" t="s">
        <v>63</v>
      </c>
      <c r="B17" s="294"/>
      <c r="C17" s="294"/>
      <c r="D17" s="294"/>
      <c r="E17" s="294"/>
      <c r="F17" s="294"/>
      <c r="G17" s="294"/>
      <c r="H17" s="294"/>
      <c r="I17" s="294"/>
      <c r="J17" s="294"/>
      <c r="K17" s="295"/>
      <c r="L17" s="110">
        <f>SUM(L14:L16)</f>
        <v>0</v>
      </c>
      <c r="M17" s="111">
        <f>SUM(M14:M16)</f>
        <v>0</v>
      </c>
      <c r="N17" s="111">
        <f>SUM(N14:N16)</f>
        <v>0</v>
      </c>
      <c r="O17" s="111">
        <f>SUM(O14:O16)</f>
        <v>0</v>
      </c>
      <c r="P17" s="112">
        <f>SUM(P14:P16)</f>
        <v>0</v>
      </c>
    </row>
    <row r="18" spans="1:16">
      <c r="A18" s="20"/>
      <c r="B18" s="20"/>
      <c r="C18" s="20"/>
      <c r="D18" s="20"/>
      <c r="E18" s="20"/>
      <c r="F18" s="20"/>
      <c r="G18" s="20"/>
      <c r="H18" s="20"/>
      <c r="I18" s="20"/>
      <c r="J18" s="20"/>
      <c r="K18" s="20"/>
      <c r="L18" s="20"/>
      <c r="M18" s="20"/>
      <c r="N18" s="20"/>
      <c r="O18" s="20"/>
      <c r="P18" s="20"/>
    </row>
    <row r="19" spans="1:16">
      <c r="A19" s="20"/>
      <c r="B19" s="20"/>
      <c r="C19" s="20"/>
      <c r="D19" s="20"/>
      <c r="E19" s="20"/>
      <c r="F19" s="20"/>
      <c r="G19" s="20"/>
      <c r="H19" s="20"/>
      <c r="I19" s="20"/>
      <c r="J19" s="20"/>
      <c r="K19" s="20"/>
      <c r="L19" s="20"/>
      <c r="M19" s="20"/>
      <c r="N19" s="20"/>
      <c r="O19" s="20"/>
      <c r="P19" s="20"/>
    </row>
    <row r="20" spans="1:16">
      <c r="A20" s="1" t="s">
        <v>14</v>
      </c>
      <c r="B20" s="20"/>
      <c r="C20" s="296">
        <f>'Kops n'!C35:H35</f>
        <v>0</v>
      </c>
      <c r="D20" s="296"/>
      <c r="E20" s="296"/>
      <c r="F20" s="296"/>
      <c r="G20" s="296"/>
      <c r="H20" s="296"/>
      <c r="I20" s="20"/>
      <c r="J20" s="20"/>
      <c r="K20" s="20"/>
      <c r="L20" s="20"/>
      <c r="M20" s="20"/>
      <c r="N20" s="20"/>
      <c r="O20" s="20"/>
      <c r="P20" s="20"/>
    </row>
    <row r="21" spans="1:16">
      <c r="A21" s="20"/>
      <c r="B21" s="20"/>
      <c r="C21" s="222" t="s">
        <v>15</v>
      </c>
      <c r="D21" s="222"/>
      <c r="E21" s="222"/>
      <c r="F21" s="222"/>
      <c r="G21" s="222"/>
      <c r="H21" s="222"/>
      <c r="I21" s="20"/>
      <c r="J21" s="20"/>
      <c r="K21" s="20"/>
      <c r="L21" s="20"/>
      <c r="M21" s="20"/>
      <c r="N21" s="20"/>
      <c r="O21" s="20"/>
      <c r="P21" s="20"/>
    </row>
    <row r="22" spans="1:16">
      <c r="A22" s="20"/>
      <c r="B22" s="20"/>
      <c r="C22" s="20"/>
      <c r="D22" s="20"/>
      <c r="E22" s="20"/>
      <c r="F22" s="20"/>
      <c r="G22" s="20"/>
      <c r="H22" s="20"/>
      <c r="I22" s="20"/>
      <c r="J22" s="20"/>
      <c r="K22" s="20"/>
      <c r="L22" s="20"/>
      <c r="M22" s="20"/>
      <c r="N22" s="20"/>
      <c r="O22" s="20"/>
      <c r="P22" s="20"/>
    </row>
    <row r="23" spans="1:16">
      <c r="A23" s="240" t="str">
        <f>'Kops n'!A38:D38</f>
        <v>Tāme sastādīta 2023. gada __. _____</v>
      </c>
      <c r="B23" s="241"/>
      <c r="C23" s="241"/>
      <c r="D23" s="241"/>
      <c r="E23" s="20"/>
      <c r="F23" s="20"/>
      <c r="G23" s="20"/>
      <c r="H23" s="20"/>
      <c r="I23" s="20"/>
      <c r="J23" s="20"/>
      <c r="K23" s="20"/>
      <c r="L23" s="20"/>
      <c r="M23" s="20"/>
      <c r="N23" s="20"/>
      <c r="O23" s="20"/>
      <c r="P23" s="20"/>
    </row>
    <row r="24" spans="1:16">
      <c r="A24" s="20"/>
      <c r="B24" s="20"/>
      <c r="C24" s="20"/>
      <c r="D24" s="20"/>
      <c r="E24" s="20"/>
      <c r="F24" s="20"/>
      <c r="G24" s="20"/>
      <c r="H24" s="20"/>
      <c r="I24" s="20"/>
      <c r="J24" s="20"/>
      <c r="K24" s="20"/>
      <c r="L24" s="20"/>
      <c r="M24" s="20"/>
      <c r="N24" s="20"/>
      <c r="O24" s="20"/>
      <c r="P24" s="20"/>
    </row>
    <row r="25" spans="1:16">
      <c r="A25" s="1" t="s">
        <v>41</v>
      </c>
      <c r="B25" s="20"/>
      <c r="C25" s="296">
        <f>'Kops n'!C40:H40</f>
        <v>0</v>
      </c>
      <c r="D25" s="296"/>
      <c r="E25" s="296"/>
      <c r="F25" s="296"/>
      <c r="G25" s="296"/>
      <c r="H25" s="296"/>
      <c r="I25" s="20"/>
      <c r="J25" s="20"/>
      <c r="K25" s="20"/>
      <c r="L25" s="20"/>
      <c r="M25" s="20"/>
      <c r="N25" s="20"/>
      <c r="O25" s="20"/>
      <c r="P25" s="20"/>
    </row>
    <row r="26" spans="1:16">
      <c r="A26" s="20"/>
      <c r="B26" s="20"/>
      <c r="C26" s="222" t="s">
        <v>15</v>
      </c>
      <c r="D26" s="222"/>
      <c r="E26" s="222"/>
      <c r="F26" s="222"/>
      <c r="G26" s="222"/>
      <c r="H26" s="222"/>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03" t="s">
        <v>16</v>
      </c>
      <c r="B28" s="52"/>
      <c r="C28" s="115">
        <f>'Kops n'!C43</f>
        <v>0</v>
      </c>
      <c r="D28" s="52"/>
      <c r="E28" s="20"/>
      <c r="F28" s="20"/>
      <c r="G28" s="20"/>
      <c r="H28" s="20"/>
      <c r="I28" s="20"/>
      <c r="J28" s="20"/>
      <c r="K28" s="20"/>
      <c r="L28" s="20"/>
      <c r="M28" s="20"/>
      <c r="N28" s="20"/>
      <c r="O28" s="20"/>
      <c r="P28" s="20"/>
    </row>
    <row r="29" spans="1:16">
      <c r="A29" s="20"/>
      <c r="B29" s="20"/>
      <c r="C29" s="20"/>
      <c r="D29" s="20"/>
      <c r="E29" s="20"/>
      <c r="F29" s="20"/>
      <c r="G29" s="20"/>
      <c r="H29" s="20"/>
      <c r="I29" s="20"/>
      <c r="J29" s="20"/>
      <c r="K29" s="20"/>
      <c r="L29" s="20"/>
      <c r="M29" s="20"/>
      <c r="N29" s="20"/>
      <c r="O29" s="20"/>
      <c r="P29" s="20"/>
    </row>
  </sheetData>
  <mergeCells count="23">
    <mergeCell ref="C2:I2"/>
    <mergeCell ref="C3:I3"/>
    <mergeCell ref="C4:I4"/>
    <mergeCell ref="D5:L5"/>
    <mergeCell ref="D6:L6"/>
    <mergeCell ref="D8:L8"/>
    <mergeCell ref="A9:F9"/>
    <mergeCell ref="J9:M9"/>
    <mergeCell ref="N9:O9"/>
    <mergeCell ref="D7:L7"/>
    <mergeCell ref="C26:H26"/>
    <mergeCell ref="L12:P12"/>
    <mergeCell ref="A17:K17"/>
    <mergeCell ref="C20:H20"/>
    <mergeCell ref="C21:H21"/>
    <mergeCell ref="A23:D23"/>
    <mergeCell ref="C25:H25"/>
    <mergeCell ref="A12:A13"/>
    <mergeCell ref="B12:B13"/>
    <mergeCell ref="C12:C13"/>
    <mergeCell ref="D12:D13"/>
    <mergeCell ref="E12:E13"/>
    <mergeCell ref="F12:K12"/>
  </mergeCells>
  <conditionalFormatting sqref="A17:K17">
    <cfRule type="containsText" dxfId="84" priority="3" operator="containsText" text="Tiešās izmaksas kopā, t. sk. darba devēja sociālais nodoklis __.__% ">
      <formula>NOT(ISERROR(SEARCH("Tiešās izmaksas kopā, t. sk. darba devēja sociālais nodoklis __.__% ",A17)))</formula>
    </cfRule>
  </conditionalFormatting>
  <conditionalFormatting sqref="C2:I2 D5:L8 N9:O9 A14:P16 L17:P17 C20:H20 C25:H25 C28">
    <cfRule type="cellIs" dxfId="83" priority="2" operator="equal">
      <formula>0</formula>
    </cfRule>
  </conditionalFormatting>
  <pageMargins left="0.7" right="0.7" top="0.75" bottom="0.75" header="0.3" footer="0.3"/>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800-000000000000}">
  <sheetPr codeName="Sheet31">
    <tabColor rgb="FF7030A0"/>
  </sheetPr>
  <dimension ref="A1:Q36"/>
  <sheetViews>
    <sheetView zoomScale="85" zoomScaleNormal="85" workbookViewId="0">
      <selection activeCell="I15" sqref="I15:J23"/>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9</v>
      </c>
      <c r="E1" s="26"/>
      <c r="F1" s="26"/>
      <c r="G1" s="26"/>
      <c r="H1" s="26"/>
      <c r="I1" s="26"/>
      <c r="J1" s="26"/>
      <c r="N1" s="30"/>
      <c r="O1" s="31"/>
      <c r="P1" s="32"/>
    </row>
    <row r="2" spans="1:17">
      <c r="A2" s="33"/>
      <c r="B2" s="33"/>
      <c r="C2" s="308" t="s">
        <v>228</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221</v>
      </c>
      <c r="B9" s="305"/>
      <c r="C9" s="305"/>
      <c r="D9" s="305"/>
      <c r="E9" s="305"/>
      <c r="F9" s="305"/>
      <c r="G9" s="35"/>
      <c r="H9" s="35"/>
      <c r="I9" s="35"/>
      <c r="J9" s="306" t="s">
        <v>46</v>
      </c>
      <c r="K9" s="306"/>
      <c r="L9" s="306"/>
      <c r="M9" s="306"/>
      <c r="N9" s="307">
        <f>P24</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157</v>
      </c>
      <c r="D14" s="27"/>
      <c r="E14" s="57"/>
      <c r="F14" s="89"/>
      <c r="G14" s="90"/>
      <c r="H14" s="90">
        <f>F14*G14</f>
        <v>0</v>
      </c>
      <c r="I14" s="90"/>
      <c r="J14" s="90"/>
      <c r="K14" s="91">
        <f>SUM(H14:J14)</f>
        <v>0</v>
      </c>
      <c r="L14" s="89">
        <f>E14*F14</f>
        <v>0</v>
      </c>
      <c r="M14" s="90">
        <f>H14*E14</f>
        <v>0</v>
      </c>
      <c r="N14" s="90">
        <f>I14*E14</f>
        <v>0</v>
      </c>
      <c r="O14" s="90">
        <f>J14*E14</f>
        <v>0</v>
      </c>
      <c r="P14" s="106">
        <f>SUM(M14:O14)</f>
        <v>0</v>
      </c>
      <c r="Q14" s="70"/>
    </row>
    <row r="15" spans="1:17" ht="22.5">
      <c r="A15" s="40">
        <v>1</v>
      </c>
      <c r="B15" s="28" t="s">
        <v>166</v>
      </c>
      <c r="C15" s="136" t="s">
        <v>158</v>
      </c>
      <c r="D15" s="132" t="s">
        <v>76</v>
      </c>
      <c r="E15" s="133">
        <v>193.2</v>
      </c>
      <c r="F15" s="134"/>
      <c r="G15" s="143"/>
      <c r="H15" s="49">
        <f>F15*G15</f>
        <v>0</v>
      </c>
      <c r="I15" s="135"/>
      <c r="J15" s="135"/>
      <c r="K15" s="50">
        <f t="shared" ref="K15:K23" si="0">SUM(H15:J15)</f>
        <v>0</v>
      </c>
      <c r="L15" s="51">
        <f t="shared" ref="L15:L23" si="1">E15*F15</f>
        <v>0</v>
      </c>
      <c r="M15" s="49">
        <f t="shared" ref="M15:M23" si="2">H15*E15</f>
        <v>0</v>
      </c>
      <c r="N15" s="49">
        <f t="shared" ref="N15:N23" si="3">I15*E15</f>
        <v>0</v>
      </c>
      <c r="O15" s="49">
        <f t="shared" ref="O15:O23" si="4">J15*E15</f>
        <v>0</v>
      </c>
      <c r="P15" s="107">
        <f t="shared" ref="P15:P23" si="5">SUM(M15:O15)</f>
        <v>0</v>
      </c>
      <c r="Q15" s="77" t="s">
        <v>47</v>
      </c>
    </row>
    <row r="16" spans="1:17" ht="22.5">
      <c r="A16" s="40">
        <v>2</v>
      </c>
      <c r="B16" s="28" t="s">
        <v>166</v>
      </c>
      <c r="C16" s="136" t="s">
        <v>355</v>
      </c>
      <c r="D16" s="132" t="s">
        <v>77</v>
      </c>
      <c r="E16" s="133">
        <v>6</v>
      </c>
      <c r="F16" s="134"/>
      <c r="G16" s="143"/>
      <c r="H16" s="49">
        <f>F16*G16</f>
        <v>0</v>
      </c>
      <c r="I16" s="135"/>
      <c r="J16" s="135"/>
      <c r="K16" s="50">
        <f t="shared" ref="K16" si="6">SUM(H16:J16)</f>
        <v>0</v>
      </c>
      <c r="L16" s="51">
        <f t="shared" ref="L16" si="7">E16*F16</f>
        <v>0</v>
      </c>
      <c r="M16" s="49">
        <f t="shared" ref="M16" si="8">H16*E16</f>
        <v>0</v>
      </c>
      <c r="N16" s="49">
        <f t="shared" ref="N16" si="9">I16*E16</f>
        <v>0</v>
      </c>
      <c r="O16" s="49">
        <f t="shared" ref="O16" si="10">J16*E16</f>
        <v>0</v>
      </c>
      <c r="P16" s="107">
        <f t="shared" ref="P16" si="11">SUM(M16:O16)</f>
        <v>0</v>
      </c>
      <c r="Q16" s="77" t="s">
        <v>47</v>
      </c>
    </row>
    <row r="17" spans="1:17" ht="22.5">
      <c r="A17" s="40">
        <v>3</v>
      </c>
      <c r="B17" s="28" t="s">
        <v>166</v>
      </c>
      <c r="C17" s="136" t="s">
        <v>159</v>
      </c>
      <c r="D17" s="132" t="s">
        <v>87</v>
      </c>
      <c r="E17" s="133">
        <v>5.9630000000000001</v>
      </c>
      <c r="F17" s="134"/>
      <c r="G17" s="143"/>
      <c r="H17" s="49">
        <f t="shared" ref="H17:H23" si="12">F17*G17</f>
        <v>0</v>
      </c>
      <c r="I17" s="135"/>
      <c r="J17" s="135"/>
      <c r="K17" s="50">
        <f t="shared" si="0"/>
        <v>0</v>
      </c>
      <c r="L17" s="51">
        <f t="shared" si="1"/>
        <v>0</v>
      </c>
      <c r="M17" s="49">
        <f t="shared" si="2"/>
        <v>0</v>
      </c>
      <c r="N17" s="49">
        <f t="shared" si="3"/>
        <v>0</v>
      </c>
      <c r="O17" s="49">
        <f t="shared" si="4"/>
        <v>0</v>
      </c>
      <c r="P17" s="107">
        <f t="shared" si="5"/>
        <v>0</v>
      </c>
      <c r="Q17" s="77" t="s">
        <v>47</v>
      </c>
    </row>
    <row r="18" spans="1:17" ht="22.5">
      <c r="A18" s="40">
        <v>4</v>
      </c>
      <c r="B18" s="28" t="s">
        <v>166</v>
      </c>
      <c r="C18" s="136" t="s">
        <v>160</v>
      </c>
      <c r="D18" s="132" t="s">
        <v>87</v>
      </c>
      <c r="E18" s="133">
        <v>17.89</v>
      </c>
      <c r="F18" s="134"/>
      <c r="G18" s="143"/>
      <c r="H18" s="49">
        <f t="shared" si="12"/>
        <v>0</v>
      </c>
      <c r="I18" s="135"/>
      <c r="J18" s="135"/>
      <c r="K18" s="50">
        <f t="shared" si="0"/>
        <v>0</v>
      </c>
      <c r="L18" s="51">
        <f t="shared" si="1"/>
        <v>0</v>
      </c>
      <c r="M18" s="49">
        <f t="shared" si="2"/>
        <v>0</v>
      </c>
      <c r="N18" s="49">
        <f t="shared" si="3"/>
        <v>0</v>
      </c>
      <c r="O18" s="49">
        <f t="shared" si="4"/>
        <v>0</v>
      </c>
      <c r="P18" s="107">
        <f t="shared" si="5"/>
        <v>0</v>
      </c>
      <c r="Q18" s="77" t="s">
        <v>47</v>
      </c>
    </row>
    <row r="19" spans="1:17" ht="22.5">
      <c r="A19" s="40">
        <v>5</v>
      </c>
      <c r="B19" s="28" t="s">
        <v>166</v>
      </c>
      <c r="C19" s="136" t="s">
        <v>161</v>
      </c>
      <c r="D19" s="132" t="s">
        <v>77</v>
      </c>
      <c r="E19" s="133">
        <v>1</v>
      </c>
      <c r="F19" s="134"/>
      <c r="G19" s="143"/>
      <c r="H19" s="49">
        <f t="shared" si="12"/>
        <v>0</v>
      </c>
      <c r="I19" s="135"/>
      <c r="J19" s="135"/>
      <c r="K19" s="50">
        <f t="shared" si="0"/>
        <v>0</v>
      </c>
      <c r="L19" s="51">
        <f t="shared" si="1"/>
        <v>0</v>
      </c>
      <c r="M19" s="49">
        <f t="shared" si="2"/>
        <v>0</v>
      </c>
      <c r="N19" s="49">
        <f t="shared" si="3"/>
        <v>0</v>
      </c>
      <c r="O19" s="49">
        <f t="shared" si="4"/>
        <v>0</v>
      </c>
      <c r="P19" s="107">
        <f t="shared" si="5"/>
        <v>0</v>
      </c>
      <c r="Q19" s="77" t="s">
        <v>47</v>
      </c>
    </row>
    <row r="20" spans="1:17" ht="22.5">
      <c r="A20" s="40">
        <v>6</v>
      </c>
      <c r="B20" s="28" t="s">
        <v>166</v>
      </c>
      <c r="C20" s="136" t="s">
        <v>162</v>
      </c>
      <c r="D20" s="132" t="s">
        <v>76</v>
      </c>
      <c r="E20" s="133">
        <v>193.2</v>
      </c>
      <c r="F20" s="134"/>
      <c r="G20" s="143"/>
      <c r="H20" s="49">
        <f t="shared" si="12"/>
        <v>0</v>
      </c>
      <c r="I20" s="135"/>
      <c r="J20" s="135"/>
      <c r="K20" s="50">
        <f t="shared" si="0"/>
        <v>0</v>
      </c>
      <c r="L20" s="51">
        <f t="shared" si="1"/>
        <v>0</v>
      </c>
      <c r="M20" s="49">
        <f t="shared" si="2"/>
        <v>0</v>
      </c>
      <c r="N20" s="49">
        <f t="shared" si="3"/>
        <v>0</v>
      </c>
      <c r="O20" s="49">
        <f t="shared" si="4"/>
        <v>0</v>
      </c>
      <c r="P20" s="107">
        <f t="shared" si="5"/>
        <v>0</v>
      </c>
      <c r="Q20" s="77" t="s">
        <v>47</v>
      </c>
    </row>
    <row r="21" spans="1:17" ht="22.5">
      <c r="A21" s="40">
        <v>7</v>
      </c>
      <c r="B21" s="28" t="s">
        <v>166</v>
      </c>
      <c r="C21" s="136" t="s">
        <v>163</v>
      </c>
      <c r="D21" s="132" t="s">
        <v>76</v>
      </c>
      <c r="E21" s="133">
        <v>193.2</v>
      </c>
      <c r="F21" s="134"/>
      <c r="G21" s="143"/>
      <c r="H21" s="49">
        <f t="shared" si="12"/>
        <v>0</v>
      </c>
      <c r="I21" s="135"/>
      <c r="J21" s="135"/>
      <c r="K21" s="50">
        <f t="shared" si="0"/>
        <v>0</v>
      </c>
      <c r="L21" s="51">
        <f t="shared" si="1"/>
        <v>0</v>
      </c>
      <c r="M21" s="49">
        <f t="shared" si="2"/>
        <v>0</v>
      </c>
      <c r="N21" s="49">
        <f t="shared" si="3"/>
        <v>0</v>
      </c>
      <c r="O21" s="49">
        <f t="shared" si="4"/>
        <v>0</v>
      </c>
      <c r="P21" s="107">
        <f t="shared" si="5"/>
        <v>0</v>
      </c>
      <c r="Q21" s="77" t="s">
        <v>47</v>
      </c>
    </row>
    <row r="22" spans="1:17" ht="22.5">
      <c r="A22" s="40">
        <v>8</v>
      </c>
      <c r="B22" s="28" t="s">
        <v>166</v>
      </c>
      <c r="C22" s="136" t="s">
        <v>164</v>
      </c>
      <c r="D22" s="132" t="s">
        <v>165</v>
      </c>
      <c r="E22" s="151">
        <v>1</v>
      </c>
      <c r="F22" s="134"/>
      <c r="G22" s="143"/>
      <c r="H22" s="49">
        <f t="shared" si="12"/>
        <v>0</v>
      </c>
      <c r="I22" s="135"/>
      <c r="J22" s="135"/>
      <c r="K22" s="50">
        <f t="shared" si="0"/>
        <v>0</v>
      </c>
      <c r="L22" s="51">
        <f t="shared" si="1"/>
        <v>0</v>
      </c>
      <c r="M22" s="49">
        <f t="shared" si="2"/>
        <v>0</v>
      </c>
      <c r="N22" s="49">
        <f t="shared" si="3"/>
        <v>0</v>
      </c>
      <c r="O22" s="49">
        <f t="shared" si="4"/>
        <v>0</v>
      </c>
      <c r="P22" s="107">
        <f t="shared" si="5"/>
        <v>0</v>
      </c>
      <c r="Q22" s="77" t="s">
        <v>47</v>
      </c>
    </row>
    <row r="23" spans="1:17" ht="22.5">
      <c r="A23" s="40">
        <v>9</v>
      </c>
      <c r="B23" s="28" t="s">
        <v>166</v>
      </c>
      <c r="C23" s="136" t="s">
        <v>257</v>
      </c>
      <c r="D23" s="132" t="s">
        <v>78</v>
      </c>
      <c r="E23" s="133">
        <v>9</v>
      </c>
      <c r="F23" s="134"/>
      <c r="G23" s="143"/>
      <c r="H23" s="49">
        <f t="shared" si="12"/>
        <v>0</v>
      </c>
      <c r="I23" s="135"/>
      <c r="J23" s="135"/>
      <c r="K23" s="50">
        <f t="shared" si="0"/>
        <v>0</v>
      </c>
      <c r="L23" s="51">
        <f t="shared" si="1"/>
        <v>0</v>
      </c>
      <c r="M23" s="49">
        <f t="shared" si="2"/>
        <v>0</v>
      </c>
      <c r="N23" s="49">
        <f t="shared" si="3"/>
        <v>0</v>
      </c>
      <c r="O23" s="49">
        <f t="shared" si="4"/>
        <v>0</v>
      </c>
      <c r="P23" s="107">
        <f t="shared" si="5"/>
        <v>0</v>
      </c>
      <c r="Q23" s="77" t="s">
        <v>47</v>
      </c>
    </row>
    <row r="24" spans="1:17" ht="12" customHeight="1" thickBot="1">
      <c r="A24" s="293" t="s">
        <v>63</v>
      </c>
      <c r="B24" s="294"/>
      <c r="C24" s="294"/>
      <c r="D24" s="294"/>
      <c r="E24" s="294"/>
      <c r="F24" s="294"/>
      <c r="G24" s="294"/>
      <c r="H24" s="294"/>
      <c r="I24" s="294"/>
      <c r="J24" s="294"/>
      <c r="K24" s="295"/>
      <c r="L24" s="74">
        <f>SUM(L14:L23)</f>
        <v>0</v>
      </c>
      <c r="M24" s="75">
        <f>SUM(M14:M23)</f>
        <v>0</v>
      </c>
      <c r="N24" s="75">
        <f>SUM(N14:N23)</f>
        <v>0</v>
      </c>
      <c r="O24" s="75">
        <f>SUM(O14:O23)</f>
        <v>0</v>
      </c>
      <c r="P24" s="76">
        <f>SUM(P14:P23)</f>
        <v>0</v>
      </c>
    </row>
    <row r="25" spans="1:17">
      <c r="A25" s="20"/>
      <c r="B25" s="20"/>
      <c r="C25" s="20"/>
      <c r="D25" s="20"/>
      <c r="E25" s="20"/>
      <c r="F25" s="20"/>
      <c r="G25" s="20"/>
      <c r="H25" s="20"/>
      <c r="I25" s="20"/>
      <c r="J25" s="20"/>
      <c r="K25" s="20"/>
      <c r="L25" s="20"/>
      <c r="M25" s="20"/>
      <c r="N25" s="20"/>
      <c r="O25" s="20"/>
      <c r="P25" s="20"/>
    </row>
    <row r="26" spans="1:17">
      <c r="A26" s="20"/>
      <c r="B26" s="20"/>
      <c r="C26" s="20"/>
      <c r="D26" s="20"/>
      <c r="E26" s="20"/>
      <c r="F26" s="20"/>
      <c r="G26" s="20"/>
      <c r="H26" s="20"/>
      <c r="I26" s="20"/>
      <c r="J26" s="20"/>
      <c r="K26" s="20"/>
      <c r="L26" s="20"/>
      <c r="M26" s="20"/>
      <c r="N26" s="20"/>
      <c r="O26" s="20"/>
      <c r="P26" s="20"/>
    </row>
    <row r="27" spans="1:17">
      <c r="A27" s="1" t="s">
        <v>14</v>
      </c>
      <c r="B27" s="20"/>
      <c r="C27" s="296">
        <f>'Kops n'!C35:H35</f>
        <v>0</v>
      </c>
      <c r="D27" s="296"/>
      <c r="E27" s="296"/>
      <c r="F27" s="296"/>
      <c r="G27" s="296"/>
      <c r="H27" s="296"/>
      <c r="I27" s="20"/>
      <c r="J27" s="20"/>
      <c r="K27" s="20"/>
      <c r="L27" s="20"/>
      <c r="M27" s="20"/>
      <c r="N27" s="20"/>
      <c r="O27" s="20"/>
      <c r="P27" s="20"/>
    </row>
    <row r="28" spans="1:17">
      <c r="A28" s="20"/>
      <c r="B28" s="20"/>
      <c r="C28" s="222" t="s">
        <v>15</v>
      </c>
      <c r="D28" s="222"/>
      <c r="E28" s="222"/>
      <c r="F28" s="222"/>
      <c r="G28" s="222"/>
      <c r="H28" s="222"/>
      <c r="I28" s="20"/>
      <c r="J28" s="20"/>
      <c r="K28" s="20"/>
      <c r="L28" s="20"/>
      <c r="M28" s="20"/>
      <c r="N28" s="20"/>
      <c r="O28" s="20"/>
      <c r="P28" s="20"/>
    </row>
    <row r="29" spans="1:17">
      <c r="A29" s="20"/>
      <c r="B29" s="20"/>
      <c r="C29" s="20"/>
      <c r="D29" s="20"/>
      <c r="E29" s="20"/>
      <c r="F29" s="20"/>
      <c r="G29" s="20"/>
      <c r="H29" s="20"/>
      <c r="I29" s="20"/>
      <c r="J29" s="20"/>
      <c r="K29" s="20"/>
      <c r="L29" s="20"/>
      <c r="M29" s="20"/>
      <c r="N29" s="20"/>
      <c r="O29" s="20"/>
      <c r="P29" s="20"/>
    </row>
    <row r="30" spans="1:17">
      <c r="A30" s="240" t="str">
        <f>'Kops n'!A38:D38</f>
        <v>Tāme sastādīta 2023. gada __. _____</v>
      </c>
      <c r="B30" s="241"/>
      <c r="C30" s="241"/>
      <c r="D30" s="241"/>
      <c r="E30" s="20"/>
      <c r="F30" s="20"/>
      <c r="G30" s="20"/>
      <c r="H30" s="20"/>
      <c r="I30" s="20"/>
      <c r="J30" s="20"/>
      <c r="K30" s="20"/>
      <c r="L30" s="20"/>
      <c r="M30" s="20"/>
      <c r="N30" s="20"/>
      <c r="O30" s="20"/>
      <c r="P30" s="20"/>
    </row>
    <row r="31" spans="1:17">
      <c r="A31" s="20"/>
      <c r="B31" s="20"/>
      <c r="C31" s="20"/>
      <c r="D31" s="20"/>
      <c r="E31" s="20"/>
      <c r="F31" s="20"/>
      <c r="G31" s="20"/>
      <c r="H31" s="20"/>
      <c r="I31" s="20"/>
      <c r="J31" s="20"/>
      <c r="K31" s="20"/>
      <c r="L31" s="20"/>
      <c r="M31" s="20"/>
      <c r="N31" s="20"/>
      <c r="O31" s="20"/>
      <c r="P31" s="20"/>
    </row>
    <row r="32" spans="1:17">
      <c r="A32" s="1" t="s">
        <v>41</v>
      </c>
      <c r="B32" s="20"/>
      <c r="C32" s="296">
        <f>'Kops n'!C40:H40</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03" t="s">
        <v>16</v>
      </c>
      <c r="B35" s="52"/>
      <c r="C35" s="115">
        <f>'Kops n'!C43</f>
        <v>0</v>
      </c>
      <c r="D35" s="52"/>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33:H33"/>
    <mergeCell ref="C4:I4"/>
    <mergeCell ref="F12:K12"/>
    <mergeCell ref="A9:F9"/>
    <mergeCell ref="J9:M9"/>
    <mergeCell ref="D8:L8"/>
    <mergeCell ref="A24:K24"/>
    <mergeCell ref="C27:H27"/>
    <mergeCell ref="C28:H28"/>
    <mergeCell ref="A30:D30"/>
    <mergeCell ref="C32:H32"/>
  </mergeCells>
  <conditionalFormatting sqref="A14:B23">
    <cfRule type="cellIs" dxfId="82" priority="50" operator="equal">
      <formula>0</formula>
    </cfRule>
  </conditionalFormatting>
  <conditionalFormatting sqref="A9:F9">
    <cfRule type="containsText" dxfId="81" priority="47" operator="containsText" text="Tāme sastādīta  20__. gada tirgus cenās, pamatojoties uz ___ daļas rasējumiem">
      <formula>NOT(ISERROR(SEARCH("Tāme sastādīta  20__. gada tirgus cenās, pamatojoties uz ___ daļas rasējumiem",A9)))</formula>
    </cfRule>
  </conditionalFormatting>
  <conditionalFormatting sqref="A24:K24">
    <cfRule type="containsText" dxfId="80" priority="31" operator="containsText" text="Tiešās izmaksas kopā, t. sk. darba devēja sociālais nodoklis __.__% ">
      <formula>NOT(ISERROR(SEARCH("Tiešās izmaksas kopā, t. sk. darba devēja sociālais nodoklis __.__% ",A24)))</formula>
    </cfRule>
  </conditionalFormatting>
  <conditionalFormatting sqref="C22:E22">
    <cfRule type="cellIs" dxfId="79" priority="15" operator="equal">
      <formula>0</formula>
    </cfRule>
  </conditionalFormatting>
  <conditionalFormatting sqref="C14:G14">
    <cfRule type="cellIs" dxfId="78" priority="37" operator="equal">
      <formula>0</formula>
    </cfRule>
  </conditionalFormatting>
  <conditionalFormatting sqref="C27:H27">
    <cfRule type="cellIs" dxfId="77" priority="40" operator="equal">
      <formula>0</formula>
    </cfRule>
  </conditionalFormatting>
  <conditionalFormatting sqref="C32:H32">
    <cfRule type="cellIs" dxfId="76" priority="41" operator="equal">
      <formula>0</formula>
    </cfRule>
  </conditionalFormatting>
  <conditionalFormatting sqref="C2:I2">
    <cfRule type="cellIs" dxfId="75" priority="46" operator="equal">
      <formula>0</formula>
    </cfRule>
  </conditionalFormatting>
  <conditionalFormatting sqref="C4:I4">
    <cfRule type="cellIs" dxfId="74" priority="38" operator="equal">
      <formula>0</formula>
    </cfRule>
  </conditionalFormatting>
  <conditionalFormatting sqref="D1">
    <cfRule type="cellIs" dxfId="73" priority="33" operator="equal">
      <formula>0</formula>
    </cfRule>
  </conditionalFormatting>
  <conditionalFormatting sqref="D5:L8">
    <cfRule type="cellIs" dxfId="72" priority="34" operator="equal">
      <formula>0</formula>
    </cfRule>
  </conditionalFormatting>
  <conditionalFormatting sqref="F15:G23">
    <cfRule type="cellIs" dxfId="71" priority="8" operator="equal">
      <formula>0</formula>
    </cfRule>
  </conditionalFormatting>
  <conditionalFormatting sqref="H14:H23">
    <cfRule type="cellIs" dxfId="70" priority="29" operator="equal">
      <formula>0</formula>
    </cfRule>
  </conditionalFormatting>
  <conditionalFormatting sqref="I14:J23">
    <cfRule type="cellIs" dxfId="69" priority="1" operator="equal">
      <formula>0</formula>
    </cfRule>
  </conditionalFormatting>
  <conditionalFormatting sqref="K14:P23">
    <cfRule type="cellIs" dxfId="68" priority="28" operator="equal">
      <formula>0</formula>
    </cfRule>
  </conditionalFormatting>
  <conditionalFormatting sqref="L24:P24">
    <cfRule type="cellIs" dxfId="67" priority="39" operator="equal">
      <formula>0</formula>
    </cfRule>
  </conditionalFormatting>
  <conditionalFormatting sqref="N9:O9">
    <cfRule type="cellIs" dxfId="66" priority="49" operator="equal">
      <formula>0</formula>
    </cfRule>
  </conditionalFormatting>
  <conditionalFormatting sqref="Q14:Q23">
    <cfRule type="cellIs" dxfId="65" priority="27" operator="equal">
      <formula>0</formula>
    </cfRule>
  </conditionalFormatting>
  <dataValidations count="1">
    <dataValidation type="list" allowBlank="1" showInputMessage="1" showErrorMessage="1" sqref="Q14:Q23" xr:uid="{00000000-0002-0000-2800-000000000000}">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43" operator="containsText" id="{CA968219-76FB-4505-92C3-C4DDA46A6362}">
            <xm:f>NOT(ISERROR(SEARCH("Tāme sastādīta ____. gada ___. ______________",A30)))</xm:f>
            <xm:f>"Tāme sastādīta ____. gada ___. ______________"</xm:f>
            <x14:dxf>
              <font>
                <color auto="1"/>
              </font>
              <fill>
                <patternFill>
                  <bgColor rgb="FFC6EFCE"/>
                </patternFill>
              </fill>
            </x14:dxf>
          </x14:cfRule>
          <xm:sqref>A30</xm:sqref>
        </x14:conditionalFormatting>
        <x14:conditionalFormatting xmlns:xm="http://schemas.microsoft.com/office/excel/2006/main">
          <x14:cfRule type="containsText" priority="42" operator="containsText" id="{F298470E-59D4-4BDF-88C0-AD8C775F3EA9}">
            <xm:f>NOT(ISERROR(SEARCH("Sertifikāta Nr. _________________________________",A35)))</xm:f>
            <xm:f>"Sertifikāta Nr. _________________________________"</xm:f>
            <x14:dxf>
              <font>
                <color auto="1"/>
              </font>
              <fill>
                <patternFill>
                  <bgColor rgb="FFC6EFCE"/>
                </patternFill>
              </fill>
            </x14:dxf>
          </x14:cfRule>
          <xm:sqref>A35</xm:sqref>
        </x14:conditionalFormatting>
      </x14:conditionalFormattings>
    </ext>
  </extLst>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900-000000000000}">
  <sheetPr codeName="Sheet32">
    <tabColor rgb="FF7030A0"/>
  </sheetPr>
  <dimension ref="A1:P36"/>
  <sheetViews>
    <sheetView topLeftCell="D1" workbookViewId="0">
      <selection activeCell="S21" sqref="S21"/>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'9a+c+n'!D1</f>
        <v>9</v>
      </c>
      <c r="E1" s="26"/>
      <c r="F1" s="26"/>
      <c r="G1" s="26"/>
      <c r="H1" s="26"/>
      <c r="I1" s="26"/>
      <c r="J1" s="26"/>
      <c r="N1" s="30"/>
      <c r="O1" s="31"/>
      <c r="P1" s="32"/>
    </row>
    <row r="2" spans="1:16">
      <c r="A2" s="33"/>
      <c r="B2" s="33"/>
      <c r="C2" s="308" t="str">
        <f>'9a+c+n'!C2:I2</f>
        <v>Labiekārtošana</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P24</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c r="A14" s="63">
        <f>IF(P14=0,0,IF(COUNTBLANK(P14)=1,0,COUNTA($P$14:P14)))</f>
        <v>0</v>
      </c>
      <c r="B14" s="27">
        <f>IF($C$4="Attiecināmās izmaksas",IF('9a+c+n'!$Q14="A",'9a+c+n'!B14,0),0)</f>
        <v>0</v>
      </c>
      <c r="C14" s="27">
        <f>IF($C$4="Attiecināmās izmaksas",IF('9a+c+n'!$Q14="A",'9a+c+n'!C14,0),0)</f>
        <v>0</v>
      </c>
      <c r="D14" s="27">
        <f>IF($C$4="Attiecināmās izmaksas",IF('9a+c+n'!$Q14="A",'9a+c+n'!D14,0),0)</f>
        <v>0</v>
      </c>
      <c r="E14" s="57"/>
      <c r="F14" s="108"/>
      <c r="G14" s="27">
        <f>IF($C$4="Attiecināmās izmaksas",IF('9a+c+n'!$Q14="A",'9a+c+n'!G14,0),0)</f>
        <v>0</v>
      </c>
      <c r="H14" s="27">
        <f>IF($C$4="Attiecināmās izmaksas",IF('9a+c+n'!$Q14="A",'9a+c+n'!H14,0),0)</f>
        <v>0</v>
      </c>
      <c r="I14" s="27"/>
      <c r="J14" s="27"/>
      <c r="K14" s="57">
        <f>IF($C$4="Attiecināmās izmaksas",IF('9a+c+n'!$Q14="A",'9a+c+n'!K14,0),0)</f>
        <v>0</v>
      </c>
      <c r="L14" s="108">
        <f>IF($C$4="Attiecināmās izmaksas",IF('9a+c+n'!$Q14="A",'9a+c+n'!L14,0),0)</f>
        <v>0</v>
      </c>
      <c r="M14" s="27">
        <f>IF($C$4="Attiecināmās izmaksas",IF('9a+c+n'!$Q14="A",'9a+c+n'!M14,0),0)</f>
        <v>0</v>
      </c>
      <c r="N14" s="27">
        <f>IF($C$4="Attiecināmās izmaksas",IF('9a+c+n'!$Q14="A",'9a+c+n'!N14,0),0)</f>
        <v>0</v>
      </c>
      <c r="O14" s="27">
        <f>IF($C$4="Attiecināmās izmaksas",IF('9a+c+n'!$Q14="A",'9a+c+n'!O14,0),0)</f>
        <v>0</v>
      </c>
      <c r="P14" s="57">
        <f>IF($C$4="Attiecināmās izmaksas",IF('9a+c+n'!$Q14="A",'9a+c+n'!P14,0),0)</f>
        <v>0</v>
      </c>
    </row>
    <row r="15" spans="1:16" ht="22.5">
      <c r="A15" s="64">
        <f>IF(P15=0,0,IF(COUNTBLANK(P15)=1,0,COUNTA($P$14:P15)))</f>
        <v>0</v>
      </c>
      <c r="B15" s="28" t="str">
        <f>IF($C$4="Attiecināmās izmaksas",IF('9a+c+n'!$Q15="A",'9a+c+n'!B15,0),0)</f>
        <v>31-00000</v>
      </c>
      <c r="C15" s="28" t="str">
        <f>IF($C$4="Attiecināmās izmaksas",IF('9a+c+n'!$Q15="A",'9a+c+n'!C15,0),0)</f>
        <v>Betona bruģakmens"PRIZMA" vai ekvivalents, 100x200x60 ieklāšana 600mm joslā</v>
      </c>
      <c r="D15" s="28" t="str">
        <f>IF($C$4="Attiecināmās izmaksas",IF('9a+c+n'!$Q15="A",'9a+c+n'!D15,0),0)</f>
        <v>tm</v>
      </c>
      <c r="E15" s="59"/>
      <c r="F15" s="109"/>
      <c r="G15" s="28">
        <f>IF($C$4="Attiecināmās izmaksas",IF('9a+c+n'!$Q15="A",'9a+c+n'!G15,0),0)</f>
        <v>0</v>
      </c>
      <c r="H15" s="28">
        <f>IF($C$4="Attiecināmās izmaksas",IF('9a+c+n'!$Q15="A",'9a+c+n'!H15,0),0)</f>
        <v>0</v>
      </c>
      <c r="I15" s="28"/>
      <c r="J15" s="28"/>
      <c r="K15" s="59">
        <f>IF($C$4="Attiecināmās izmaksas",IF('9a+c+n'!$Q15="A",'9a+c+n'!K15,0),0)</f>
        <v>0</v>
      </c>
      <c r="L15" s="109">
        <f>IF($C$4="Attiecināmās izmaksas",IF('9a+c+n'!$Q15="A",'9a+c+n'!L15,0),0)</f>
        <v>0</v>
      </c>
      <c r="M15" s="28">
        <f>IF($C$4="Attiecināmās izmaksas",IF('9a+c+n'!$Q15="A",'9a+c+n'!M15,0),0)</f>
        <v>0</v>
      </c>
      <c r="N15" s="28">
        <f>IF($C$4="Attiecināmās izmaksas",IF('9a+c+n'!$Q15="A",'9a+c+n'!N15,0),0)</f>
        <v>0</v>
      </c>
      <c r="O15" s="28">
        <f>IF($C$4="Attiecināmās izmaksas",IF('9a+c+n'!$Q15="A",'9a+c+n'!O15,0),0)</f>
        <v>0</v>
      </c>
      <c r="P15" s="59">
        <f>IF($C$4="Attiecināmās izmaksas",IF('9a+c+n'!$Q15="A",'9a+c+n'!P15,0),0)</f>
        <v>0</v>
      </c>
    </row>
    <row r="16" spans="1:16" ht="22.5">
      <c r="A16" s="64">
        <f>IF(P16=0,0,IF(COUNTBLANK(P16)=1,0,COUNTA($P$14:P16)))</f>
        <v>0</v>
      </c>
      <c r="B16" s="28" t="str">
        <f>IF($C$4="Attiecināmās izmaksas",IF('9a+c+n'!$Q16="A",'9a+c+n'!B16,0),0)</f>
        <v>31-00000</v>
      </c>
      <c r="C16" s="28" t="str">
        <f>IF($C$4="Attiecināmās izmaksas",IF('9a+c+n'!$Q16="A",'9a+c+n'!C16,0),0)</f>
        <v>Betonona lietus reņu iestrāde betona bruģakmens joslā l=2m</v>
      </c>
      <c r="D16" s="28" t="str">
        <f>IF($C$4="Attiecināmās izmaksas",IF('9a+c+n'!$Q16="A",'9a+c+n'!D16,0),0)</f>
        <v>kompl</v>
      </c>
      <c r="E16" s="59"/>
      <c r="F16" s="109"/>
      <c r="G16" s="28">
        <f>IF($C$4="Attiecināmās izmaksas",IF('9a+c+n'!$Q16="A",'9a+c+n'!G16,0),0)</f>
        <v>0</v>
      </c>
      <c r="H16" s="28">
        <f>IF($C$4="Attiecināmās izmaksas",IF('9a+c+n'!$Q16="A",'9a+c+n'!H16,0),0)</f>
        <v>0</v>
      </c>
      <c r="I16" s="28"/>
      <c r="J16" s="28"/>
      <c r="K16" s="59">
        <f>IF($C$4="Attiecināmās izmaksas",IF('9a+c+n'!$Q16="A",'9a+c+n'!K16,0),0)</f>
        <v>0</v>
      </c>
      <c r="L16" s="109">
        <f>IF($C$4="Attiecināmās izmaksas",IF('9a+c+n'!$Q16="A",'9a+c+n'!L16,0),0)</f>
        <v>0</v>
      </c>
      <c r="M16" s="28">
        <f>IF($C$4="Attiecināmās izmaksas",IF('9a+c+n'!$Q16="A",'9a+c+n'!M16,0),0)</f>
        <v>0</v>
      </c>
      <c r="N16" s="28">
        <f>IF($C$4="Attiecināmās izmaksas",IF('9a+c+n'!$Q16="A",'9a+c+n'!N16,0),0)</f>
        <v>0</v>
      </c>
      <c r="O16" s="28">
        <f>IF($C$4="Attiecināmās izmaksas",IF('9a+c+n'!$Q16="A",'9a+c+n'!O16,0),0)</f>
        <v>0</v>
      </c>
      <c r="P16" s="59">
        <f>IF($C$4="Attiecināmās izmaksas",IF('9a+c+n'!$Q16="A",'9a+c+n'!P16,0),0)</f>
        <v>0</v>
      </c>
    </row>
    <row r="17" spans="1:16" ht="22.5">
      <c r="A17" s="64">
        <f>IF(P17=0,0,IF(COUNTBLANK(P17)=1,0,COUNTA($P$14:P17)))</f>
        <v>0</v>
      </c>
      <c r="B17" s="28" t="str">
        <f>IF($C$4="Attiecināmās izmaksas",IF('9a+c+n'!$Q17="A",'9a+c+n'!B17,0),0)</f>
        <v>31-00000</v>
      </c>
      <c r="C17" s="28" t="str">
        <f>IF($C$4="Attiecināmās izmaksas",IF('9a+c+n'!$Q17="A",'9a+c+n'!C17,0),0)</f>
        <v>Dolomīta atsijas fr. 2 - 8; 50mm</v>
      </c>
      <c r="D17" s="28" t="str">
        <f>IF($C$4="Attiecināmās izmaksas",IF('9a+c+n'!$Q17="A",'9a+c+n'!D17,0),0)</f>
        <v>m3</v>
      </c>
      <c r="E17" s="59"/>
      <c r="F17" s="109"/>
      <c r="G17" s="28">
        <f>IF($C$4="Attiecināmās izmaksas",IF('9a+c+n'!$Q17="A",'9a+c+n'!G17,0),0)</f>
        <v>0</v>
      </c>
      <c r="H17" s="28">
        <f>IF($C$4="Attiecināmās izmaksas",IF('9a+c+n'!$Q17="A",'9a+c+n'!H17,0),0)</f>
        <v>0</v>
      </c>
      <c r="I17" s="28"/>
      <c r="J17" s="28"/>
      <c r="K17" s="59">
        <f>IF($C$4="Attiecināmās izmaksas",IF('9a+c+n'!$Q17="A",'9a+c+n'!K17,0),0)</f>
        <v>0</v>
      </c>
      <c r="L17" s="109">
        <f>IF($C$4="Attiecināmās izmaksas",IF('9a+c+n'!$Q17="A",'9a+c+n'!L17,0),0)</f>
        <v>0</v>
      </c>
      <c r="M17" s="28">
        <f>IF($C$4="Attiecināmās izmaksas",IF('9a+c+n'!$Q17="A",'9a+c+n'!M17,0),0)</f>
        <v>0</v>
      </c>
      <c r="N17" s="28">
        <f>IF($C$4="Attiecināmās izmaksas",IF('9a+c+n'!$Q17="A",'9a+c+n'!N17,0),0)</f>
        <v>0</v>
      </c>
      <c r="O17" s="28">
        <f>IF($C$4="Attiecināmās izmaksas",IF('9a+c+n'!$Q17="A",'9a+c+n'!O17,0),0)</f>
        <v>0</v>
      </c>
      <c r="P17" s="59">
        <f>IF($C$4="Attiecināmās izmaksas",IF('9a+c+n'!$Q17="A",'9a+c+n'!P17,0),0)</f>
        <v>0</v>
      </c>
    </row>
    <row r="18" spans="1:16" ht="22.5">
      <c r="A18" s="64">
        <f>IF(P18=0,0,IF(COUNTBLANK(P18)=1,0,COUNTA($P$14:P18)))</f>
        <v>0</v>
      </c>
      <c r="B18" s="28" t="str">
        <f>IF($C$4="Attiecināmās izmaksas",IF('9a+c+n'!$Q18="A",'9a+c+n'!B18,0),0)</f>
        <v>31-00000</v>
      </c>
      <c r="C18" s="28" t="str">
        <f>IF($C$4="Attiecināmās izmaksas",IF('9a+c+n'!$Q18="A",'9a+c+n'!C18,0),0)</f>
        <v>Šķembas fr. 20-60mm, biezums 150 mm</v>
      </c>
      <c r="D18" s="28" t="str">
        <f>IF($C$4="Attiecināmās izmaksas",IF('9a+c+n'!$Q18="A",'9a+c+n'!D18,0),0)</f>
        <v>m3</v>
      </c>
      <c r="E18" s="59"/>
      <c r="F18" s="109"/>
      <c r="G18" s="28">
        <f>IF($C$4="Attiecināmās izmaksas",IF('9a+c+n'!$Q18="A",'9a+c+n'!G18,0),0)</f>
        <v>0</v>
      </c>
      <c r="H18" s="28">
        <f>IF($C$4="Attiecināmās izmaksas",IF('9a+c+n'!$Q18="A",'9a+c+n'!H18,0),0)</f>
        <v>0</v>
      </c>
      <c r="I18" s="28"/>
      <c r="J18" s="28"/>
      <c r="K18" s="59">
        <f>IF($C$4="Attiecināmās izmaksas",IF('9a+c+n'!$Q18="A",'9a+c+n'!K18,0),0)</f>
        <v>0</v>
      </c>
      <c r="L18" s="109">
        <f>IF($C$4="Attiecināmās izmaksas",IF('9a+c+n'!$Q18="A",'9a+c+n'!L18,0),0)</f>
        <v>0</v>
      </c>
      <c r="M18" s="28">
        <f>IF($C$4="Attiecināmās izmaksas",IF('9a+c+n'!$Q18="A",'9a+c+n'!M18,0),0)</f>
        <v>0</v>
      </c>
      <c r="N18" s="28">
        <f>IF($C$4="Attiecināmās izmaksas",IF('9a+c+n'!$Q18="A",'9a+c+n'!N18,0),0)</f>
        <v>0</v>
      </c>
      <c r="O18" s="28">
        <f>IF($C$4="Attiecināmās izmaksas",IF('9a+c+n'!$Q18="A",'9a+c+n'!O18,0),0)</f>
        <v>0</v>
      </c>
      <c r="P18" s="59">
        <f>IF($C$4="Attiecināmās izmaksas",IF('9a+c+n'!$Q18="A",'9a+c+n'!P18,0),0)</f>
        <v>0</v>
      </c>
    </row>
    <row r="19" spans="1:16" ht="22.5">
      <c r="A19" s="64">
        <f>IF(P19=0,0,IF(COUNTBLANK(P19)=1,0,COUNTA($P$14:P19)))</f>
        <v>0</v>
      </c>
      <c r="B19" s="28" t="str">
        <f>IF($C$4="Attiecināmās izmaksas",IF('9a+c+n'!$Q19="A",'9a+c+n'!B19,0),0)</f>
        <v>31-00000</v>
      </c>
      <c r="C19" s="28" t="str">
        <f>IF($C$4="Attiecināmās izmaksas",IF('9a+c+n'!$Q19="A",'9a+c+n'!C19,0),0)</f>
        <v>Esošās grunts blietēšana</v>
      </c>
      <c r="D19" s="28" t="str">
        <f>IF($C$4="Attiecināmās izmaksas",IF('9a+c+n'!$Q19="A",'9a+c+n'!D19,0),0)</f>
        <v>kompl</v>
      </c>
      <c r="E19" s="59"/>
      <c r="F19" s="109"/>
      <c r="G19" s="28">
        <f>IF($C$4="Attiecināmās izmaksas",IF('9a+c+n'!$Q19="A",'9a+c+n'!G19,0),0)</f>
        <v>0</v>
      </c>
      <c r="H19" s="28">
        <f>IF($C$4="Attiecināmās izmaksas",IF('9a+c+n'!$Q19="A",'9a+c+n'!H19,0),0)</f>
        <v>0</v>
      </c>
      <c r="I19" s="28"/>
      <c r="J19" s="28"/>
      <c r="K19" s="59">
        <f>IF($C$4="Attiecināmās izmaksas",IF('9a+c+n'!$Q19="A",'9a+c+n'!K19,0),0)</f>
        <v>0</v>
      </c>
      <c r="L19" s="109">
        <f>IF($C$4="Attiecināmās izmaksas",IF('9a+c+n'!$Q19="A",'9a+c+n'!L19,0),0)</f>
        <v>0</v>
      </c>
      <c r="M19" s="28">
        <f>IF($C$4="Attiecināmās izmaksas",IF('9a+c+n'!$Q19="A",'9a+c+n'!M19,0),0)</f>
        <v>0</v>
      </c>
      <c r="N19" s="28">
        <f>IF($C$4="Attiecināmās izmaksas",IF('9a+c+n'!$Q19="A",'9a+c+n'!N19,0),0)</f>
        <v>0</v>
      </c>
      <c r="O19" s="28">
        <f>IF($C$4="Attiecināmās izmaksas",IF('9a+c+n'!$Q19="A",'9a+c+n'!O19,0),0)</f>
        <v>0</v>
      </c>
      <c r="P19" s="59">
        <f>IF($C$4="Attiecināmās izmaksas",IF('9a+c+n'!$Q19="A",'9a+c+n'!P19,0),0)</f>
        <v>0</v>
      </c>
    </row>
    <row r="20" spans="1:16" ht="22.5">
      <c r="A20" s="64">
        <f>IF(P20=0,0,IF(COUNTBLANK(P20)=1,0,COUNTA($P$14:P20)))</f>
        <v>0</v>
      </c>
      <c r="B20" s="28" t="str">
        <f>IF($C$4="Attiecināmās izmaksas",IF('9a+c+n'!$Q20="A",'9a+c+n'!B20,0),0)</f>
        <v>31-00000</v>
      </c>
      <c r="C20" s="28" t="str">
        <f>IF($C$4="Attiecināmās izmaksas",IF('9a+c+n'!$Q20="A",'9a+c+n'!C20,0),0)</f>
        <v>Betona bortakmeņa BR 100.20.8 iebūve</v>
      </c>
      <c r="D20" s="28" t="str">
        <f>IF($C$4="Attiecināmās izmaksas",IF('9a+c+n'!$Q20="A",'9a+c+n'!D20,0),0)</f>
        <v>tm</v>
      </c>
      <c r="E20" s="59"/>
      <c r="F20" s="109"/>
      <c r="G20" s="28">
        <f>IF($C$4="Attiecināmās izmaksas",IF('9a+c+n'!$Q20="A",'9a+c+n'!G20,0),0)</f>
        <v>0</v>
      </c>
      <c r="H20" s="28">
        <f>IF($C$4="Attiecināmās izmaksas",IF('9a+c+n'!$Q20="A",'9a+c+n'!H20,0),0)</f>
        <v>0</v>
      </c>
      <c r="I20" s="28"/>
      <c r="J20" s="28"/>
      <c r="K20" s="59">
        <f>IF($C$4="Attiecināmās izmaksas",IF('9a+c+n'!$Q20="A",'9a+c+n'!K20,0),0)</f>
        <v>0</v>
      </c>
      <c r="L20" s="109">
        <f>IF($C$4="Attiecināmās izmaksas",IF('9a+c+n'!$Q20="A",'9a+c+n'!L20,0),0)</f>
        <v>0</v>
      </c>
      <c r="M20" s="28">
        <f>IF($C$4="Attiecināmās izmaksas",IF('9a+c+n'!$Q20="A",'9a+c+n'!M20,0),0)</f>
        <v>0</v>
      </c>
      <c r="N20" s="28">
        <f>IF($C$4="Attiecināmās izmaksas",IF('9a+c+n'!$Q20="A",'9a+c+n'!N20,0),0)</f>
        <v>0</v>
      </c>
      <c r="O20" s="28">
        <f>IF($C$4="Attiecināmās izmaksas",IF('9a+c+n'!$Q20="A",'9a+c+n'!O20,0),0)</f>
        <v>0</v>
      </c>
      <c r="P20" s="59">
        <f>IF($C$4="Attiecināmās izmaksas",IF('9a+c+n'!$Q20="A",'9a+c+n'!P20,0),0)</f>
        <v>0</v>
      </c>
    </row>
    <row r="21" spans="1:16" ht="22.5">
      <c r="A21" s="64">
        <f>IF(P21=0,0,IF(COUNTBLANK(P21)=1,0,COUNTA($P$14:P21)))</f>
        <v>0</v>
      </c>
      <c r="B21" s="28" t="str">
        <f>IF($C$4="Attiecināmās izmaksas",IF('9a+c+n'!$Q21="A",'9a+c+n'!B21,0),0)</f>
        <v>31-00000</v>
      </c>
      <c r="C21" s="28" t="str">
        <f>IF($C$4="Attiecināmās izmaksas",IF('9a+c+n'!$Q21="A",'9a+c+n'!C21,0),0)</f>
        <v>Betona C16/20 pamatnes izveidošana bortakmens pamatnei</v>
      </c>
      <c r="D21" s="28" t="str">
        <f>IF($C$4="Attiecināmās izmaksas",IF('9a+c+n'!$Q21="A",'9a+c+n'!D21,0),0)</f>
        <v>tm</v>
      </c>
      <c r="E21" s="59"/>
      <c r="F21" s="109"/>
      <c r="G21" s="28">
        <f>IF($C$4="Attiecināmās izmaksas",IF('9a+c+n'!$Q21="A",'9a+c+n'!G21,0),0)</f>
        <v>0</v>
      </c>
      <c r="H21" s="28">
        <f>IF($C$4="Attiecināmās izmaksas",IF('9a+c+n'!$Q21="A",'9a+c+n'!H21,0),0)</f>
        <v>0</v>
      </c>
      <c r="I21" s="28"/>
      <c r="J21" s="28"/>
      <c r="K21" s="59">
        <f>IF($C$4="Attiecināmās izmaksas",IF('9a+c+n'!$Q21="A",'9a+c+n'!K21,0),0)</f>
        <v>0</v>
      </c>
      <c r="L21" s="109">
        <f>IF($C$4="Attiecināmās izmaksas",IF('9a+c+n'!$Q21="A",'9a+c+n'!L21,0),0)</f>
        <v>0</v>
      </c>
      <c r="M21" s="28">
        <f>IF($C$4="Attiecināmās izmaksas",IF('9a+c+n'!$Q21="A",'9a+c+n'!M21,0),0)</f>
        <v>0</v>
      </c>
      <c r="N21" s="28">
        <f>IF($C$4="Attiecināmās izmaksas",IF('9a+c+n'!$Q21="A",'9a+c+n'!N21,0),0)</f>
        <v>0</v>
      </c>
      <c r="O21" s="28">
        <f>IF($C$4="Attiecināmās izmaksas",IF('9a+c+n'!$Q21="A",'9a+c+n'!O21,0),0)</f>
        <v>0</v>
      </c>
      <c r="P21" s="59">
        <f>IF($C$4="Attiecināmās izmaksas",IF('9a+c+n'!$Q21="A",'9a+c+n'!P21,0),0)</f>
        <v>0</v>
      </c>
    </row>
    <row r="22" spans="1:16" ht="22.5">
      <c r="A22" s="64">
        <f>IF(P22=0,0,IF(COUNTBLANK(P22)=1,0,COUNTA($P$14:P22)))</f>
        <v>0</v>
      </c>
      <c r="B22" s="28" t="str">
        <f>IF($C$4="Attiecināmās izmaksas",IF('9a+c+n'!$Q22="A",'9a+c+n'!B22,0),0)</f>
        <v>31-00000</v>
      </c>
      <c r="C22" s="28" t="str">
        <f>IF($C$4="Attiecināmās izmaksas",IF('9a+c+n'!$Q22="A",'9a+c+n'!C22,0),0)</f>
        <v>Zāliena atjaunošana pēc darbu pabeigšanas, t.sk. melnzemes uzbēršana 150mm un zāliena sēšana</v>
      </c>
      <c r="D22" s="28" t="str">
        <f>IF($C$4="Attiecināmās izmaksas",IF('9a+c+n'!$Q22="A",'9a+c+n'!D22,0),0)</f>
        <v>obj</v>
      </c>
      <c r="E22" s="59"/>
      <c r="F22" s="109"/>
      <c r="G22" s="28">
        <f>IF($C$4="Attiecināmās izmaksas",IF('9a+c+n'!$Q22="A",'9a+c+n'!G22,0),0)</f>
        <v>0</v>
      </c>
      <c r="H22" s="28">
        <f>IF($C$4="Attiecināmās izmaksas",IF('9a+c+n'!$Q22="A",'9a+c+n'!H22,0),0)</f>
        <v>0</v>
      </c>
      <c r="I22" s="28"/>
      <c r="J22" s="28"/>
      <c r="K22" s="59">
        <f>IF($C$4="Attiecināmās izmaksas",IF('9a+c+n'!$Q22="A",'9a+c+n'!K22,0),0)</f>
        <v>0</v>
      </c>
      <c r="L22" s="109">
        <f>IF($C$4="Attiecināmās izmaksas",IF('9a+c+n'!$Q22="A",'9a+c+n'!L22,0),0)</f>
        <v>0</v>
      </c>
      <c r="M22" s="28">
        <f>IF($C$4="Attiecināmās izmaksas",IF('9a+c+n'!$Q22="A",'9a+c+n'!M22,0),0)</f>
        <v>0</v>
      </c>
      <c r="N22" s="28">
        <f>IF($C$4="Attiecināmās izmaksas",IF('9a+c+n'!$Q22="A",'9a+c+n'!N22,0),0)</f>
        <v>0</v>
      </c>
      <c r="O22" s="28">
        <f>IF($C$4="Attiecināmās izmaksas",IF('9a+c+n'!$Q22="A",'9a+c+n'!O22,0),0)</f>
        <v>0</v>
      </c>
      <c r="P22" s="59">
        <f>IF($C$4="Attiecināmās izmaksas",IF('9a+c+n'!$Q22="A",'9a+c+n'!P22,0),0)</f>
        <v>0</v>
      </c>
    </row>
    <row r="23" spans="1:16" ht="22.5">
      <c r="A23" s="64">
        <f>IF(P23=0,0,IF(COUNTBLANK(P23)=1,0,COUNTA($P$14:P23)))</f>
        <v>0</v>
      </c>
      <c r="B23" s="28" t="str">
        <f>IF($C$4="Attiecināmās izmaksas",IF('9a+c+n'!$Q23="A",'9a+c+n'!B23,0),0)</f>
        <v>31-00000</v>
      </c>
      <c r="C23" s="28" t="str">
        <f>IF($C$4="Attiecināmās izmaksas",IF('9a+c+n'!$Q23="A",'9a+c+n'!C23,0),0)</f>
        <v>Dalīto aizsargcauruļu uzstādīšana esošiem elektrības un sakaru kabeļiem, atrokot pamatus, l=1500</v>
      </c>
      <c r="D23" s="28" t="str">
        <f>IF($C$4="Attiecināmās izmaksas",IF('9a+c+n'!$Q23="A",'9a+c+n'!D23,0),0)</f>
        <v>gab</v>
      </c>
      <c r="E23" s="59"/>
      <c r="F23" s="109"/>
      <c r="G23" s="28">
        <f>IF($C$4="Attiecināmās izmaksas",IF('9a+c+n'!$Q23="A",'9a+c+n'!G23,0),0)</f>
        <v>0</v>
      </c>
      <c r="H23" s="28">
        <f>IF($C$4="Attiecināmās izmaksas",IF('9a+c+n'!$Q23="A",'9a+c+n'!H23,0),0)</f>
        <v>0</v>
      </c>
      <c r="I23" s="28"/>
      <c r="J23" s="28"/>
      <c r="K23" s="59">
        <f>IF($C$4="Attiecināmās izmaksas",IF('9a+c+n'!$Q23="A",'9a+c+n'!K23,0),0)</f>
        <v>0</v>
      </c>
      <c r="L23" s="109">
        <f>IF($C$4="Attiecināmās izmaksas",IF('9a+c+n'!$Q23="A",'9a+c+n'!L23,0),0)</f>
        <v>0</v>
      </c>
      <c r="M23" s="28">
        <f>IF($C$4="Attiecināmās izmaksas",IF('9a+c+n'!$Q23="A",'9a+c+n'!M23,0),0)</f>
        <v>0</v>
      </c>
      <c r="N23" s="28">
        <f>IF($C$4="Attiecināmās izmaksas",IF('9a+c+n'!$Q23="A",'9a+c+n'!N23,0),0)</f>
        <v>0</v>
      </c>
      <c r="O23" s="28">
        <f>IF($C$4="Attiecināmās izmaksas",IF('9a+c+n'!$Q23="A",'9a+c+n'!O23,0),0)</f>
        <v>0</v>
      </c>
      <c r="P23" s="59">
        <f>IF($C$4="Attiecināmās izmaksas",IF('9a+c+n'!$Q23="A",'9a+c+n'!P23,0),0)</f>
        <v>0</v>
      </c>
    </row>
    <row r="24" spans="1:16" ht="12" customHeight="1" thickBot="1">
      <c r="A24" s="293" t="s">
        <v>63</v>
      </c>
      <c r="B24" s="294"/>
      <c r="C24" s="294"/>
      <c r="D24" s="294"/>
      <c r="E24" s="294"/>
      <c r="F24" s="294"/>
      <c r="G24" s="294"/>
      <c r="H24" s="294"/>
      <c r="I24" s="294"/>
      <c r="J24" s="294"/>
      <c r="K24" s="295"/>
      <c r="L24" s="74">
        <f>SUM(L14:L22)</f>
        <v>0</v>
      </c>
      <c r="M24" s="75">
        <f>SUM(M14:M22)</f>
        <v>0</v>
      </c>
      <c r="N24" s="75">
        <f>SUM(N14:N22)</f>
        <v>0</v>
      </c>
      <c r="O24" s="75">
        <f>SUM(O14:O22)</f>
        <v>0</v>
      </c>
      <c r="P24" s="76">
        <f>SUM(P14:P23)</f>
        <v>0</v>
      </c>
    </row>
    <row r="25" spans="1:16">
      <c r="A25" s="20"/>
      <c r="B25" s="20"/>
      <c r="C25" s="20"/>
      <c r="D25" s="20"/>
      <c r="E25" s="20"/>
      <c r="F25" s="20"/>
      <c r="G25" s="20"/>
      <c r="H25" s="20"/>
      <c r="I25" s="20"/>
      <c r="J25" s="20"/>
      <c r="K25" s="20"/>
      <c r="L25" s="20"/>
      <c r="M25" s="20"/>
      <c r="N25" s="20"/>
      <c r="O25" s="20"/>
      <c r="P25" s="20"/>
    </row>
    <row r="26" spans="1:16">
      <c r="A26" s="20"/>
      <c r="B26" s="20"/>
      <c r="C26" s="20"/>
      <c r="D26" s="20"/>
      <c r="E26" s="20"/>
      <c r="F26" s="20"/>
      <c r="G26" s="20"/>
      <c r="H26" s="20"/>
      <c r="I26" s="20"/>
      <c r="J26" s="20"/>
      <c r="K26" s="20"/>
      <c r="L26" s="20"/>
      <c r="M26" s="20"/>
      <c r="N26" s="20"/>
      <c r="O26" s="20"/>
      <c r="P26" s="20"/>
    </row>
    <row r="27" spans="1:16">
      <c r="A27" s="1" t="s">
        <v>14</v>
      </c>
      <c r="B27" s="20"/>
      <c r="C27" s="296">
        <f>'Kops n'!C35:H35</f>
        <v>0</v>
      </c>
      <c r="D27" s="296"/>
      <c r="E27" s="296"/>
      <c r="F27" s="296"/>
      <c r="G27" s="296"/>
      <c r="H27" s="296"/>
      <c r="I27" s="20"/>
      <c r="J27" s="20"/>
      <c r="K27" s="20"/>
      <c r="L27" s="20"/>
      <c r="M27" s="20"/>
      <c r="N27" s="20"/>
      <c r="O27" s="20"/>
      <c r="P27" s="20"/>
    </row>
    <row r="28" spans="1:16">
      <c r="A28" s="20"/>
      <c r="B28" s="20"/>
      <c r="C28" s="222" t="s">
        <v>15</v>
      </c>
      <c r="D28" s="222"/>
      <c r="E28" s="222"/>
      <c r="F28" s="222"/>
      <c r="G28" s="222"/>
      <c r="H28" s="222"/>
      <c r="I28" s="20"/>
      <c r="J28" s="20"/>
      <c r="K28" s="20"/>
      <c r="L28" s="20"/>
      <c r="M28" s="20"/>
      <c r="N28" s="20"/>
      <c r="O28" s="20"/>
      <c r="P28" s="20"/>
    </row>
    <row r="29" spans="1:16">
      <c r="A29" s="20"/>
      <c r="B29" s="20"/>
      <c r="C29" s="20"/>
      <c r="D29" s="20"/>
      <c r="E29" s="20"/>
      <c r="F29" s="20"/>
      <c r="G29" s="20"/>
      <c r="H29" s="20"/>
      <c r="I29" s="20"/>
      <c r="J29" s="20"/>
      <c r="K29" s="20"/>
      <c r="L29" s="20"/>
      <c r="M29" s="20"/>
      <c r="N29" s="20"/>
      <c r="O29" s="20"/>
      <c r="P29" s="20"/>
    </row>
    <row r="30" spans="1:16">
      <c r="A30" s="240" t="str">
        <f>'Kops n'!A38:D38</f>
        <v>Tāme sastādīta 2023. gada __. _____</v>
      </c>
      <c r="B30" s="241"/>
      <c r="C30" s="241"/>
      <c r="D30" s="241"/>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1" t="s">
        <v>41</v>
      </c>
      <c r="B32" s="20"/>
      <c r="C32" s="296">
        <f>'Kops n'!C40:H40</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03" t="s">
        <v>16</v>
      </c>
      <c r="B35" s="52"/>
      <c r="C35" s="115">
        <f>'Kops n'!C43</f>
        <v>0</v>
      </c>
      <c r="D35" s="52"/>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sheetData>
  <mergeCells count="23">
    <mergeCell ref="C2:I2"/>
    <mergeCell ref="C3:I3"/>
    <mergeCell ref="C4:I4"/>
    <mergeCell ref="D5:L5"/>
    <mergeCell ref="D6:L6"/>
    <mergeCell ref="D8:L8"/>
    <mergeCell ref="A9:F9"/>
    <mergeCell ref="J9:M9"/>
    <mergeCell ref="N9:O9"/>
    <mergeCell ref="D7:L7"/>
    <mergeCell ref="C33:H33"/>
    <mergeCell ref="L12:P12"/>
    <mergeCell ref="A24:K24"/>
    <mergeCell ref="C27:H27"/>
    <mergeCell ref="C28:H28"/>
    <mergeCell ref="A30:D30"/>
    <mergeCell ref="C32:H32"/>
    <mergeCell ref="A12:A13"/>
    <mergeCell ref="B12:B13"/>
    <mergeCell ref="C12:C13"/>
    <mergeCell ref="D12:D13"/>
    <mergeCell ref="E12:E13"/>
    <mergeCell ref="F12:K12"/>
  </mergeCells>
  <conditionalFormatting sqref="A24:K24">
    <cfRule type="containsText" dxfId="62" priority="3" operator="containsText" text="Tiešās izmaksas kopā, t. sk. darba devēja sociālais nodoklis __.__% ">
      <formula>NOT(ISERROR(SEARCH("Tiešās izmaksas kopā, t. sk. darba devēja sociālais nodoklis __.__% ",A24)))</formula>
    </cfRule>
  </conditionalFormatting>
  <conditionalFormatting sqref="C2:I2 D5:L8 N9:O9 L24:P24 C27:H27 C32:H32 C35 A14:P23">
    <cfRule type="cellIs" dxfId="61" priority="2" operator="equal">
      <formula>0</formula>
    </cfRule>
  </conditionalFormatting>
  <pageMargins left="0.7" right="0.7" top="0.75" bottom="0.75" header="0.3" footer="0.3"/>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A00-000000000000}">
  <sheetPr>
    <tabColor rgb="FF7030A0"/>
  </sheetPr>
  <dimension ref="A1:P36"/>
  <sheetViews>
    <sheetView topLeftCell="A4" workbookViewId="0">
      <selection activeCell="A26" sqref="A24:XFD26"/>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'9a+c+n'!D1</f>
        <v>9</v>
      </c>
      <c r="E1" s="26"/>
      <c r="F1" s="26"/>
      <c r="G1" s="26"/>
      <c r="H1" s="26"/>
      <c r="I1" s="26"/>
      <c r="J1" s="26"/>
      <c r="N1" s="30"/>
      <c r="O1" s="31"/>
      <c r="P1" s="32"/>
    </row>
    <row r="2" spans="1:16">
      <c r="A2" s="33"/>
      <c r="B2" s="33"/>
      <c r="C2" s="308" t="str">
        <f>'9a+c+n'!C2:I2</f>
        <v>Labiekārtošana</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P24</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izmaksas",IF('9a+c+n'!$Q14="C",'9a+c+n'!B14,0))</f>
        <v>0</v>
      </c>
      <c r="C14" s="27">
        <f>IF($C$4="citu pasākumu izmaksas",IF('9a+c+n'!$Q14="C",'9a+c+n'!C14,0))</f>
        <v>0</v>
      </c>
      <c r="D14" s="27">
        <f>IF($C$4="citu pasākumu izmaksas",IF('9a+c+n'!$Q14="C",'9a+c+n'!D14,0))</f>
        <v>0</v>
      </c>
      <c r="E14" s="57"/>
      <c r="F14" s="79"/>
      <c r="G14" s="27">
        <f>IF($C$4="citu pasākumu izmaksas",IF('9a+c+n'!$Q14="C",'9a+c+n'!G14,0))</f>
        <v>0</v>
      </c>
      <c r="H14" s="27">
        <f>IF($C$4="citu pasākumu izmaksas",IF('9a+c+n'!$Q14="C",'9a+c+n'!H14,0))</f>
        <v>0</v>
      </c>
      <c r="I14" s="27"/>
      <c r="J14" s="27"/>
      <c r="K14" s="57">
        <f>IF($C$4="citu pasākumu izmaksas",IF('9a+c+n'!$Q14="C",'9a+c+n'!K14,0))</f>
        <v>0</v>
      </c>
      <c r="L14" s="108">
        <f>IF($C$4="citu pasākumu izmaksas",IF('9a+c+n'!$Q14="C",'9a+c+n'!L14,0))</f>
        <v>0</v>
      </c>
      <c r="M14" s="27">
        <f>IF($C$4="citu pasākumu izmaksas",IF('9a+c+n'!$Q14="C",'9a+c+n'!M14,0))</f>
        <v>0</v>
      </c>
      <c r="N14" s="27">
        <f>IF($C$4="citu pasākumu izmaksas",IF('9a+c+n'!$Q14="C",'9a+c+n'!N14,0))</f>
        <v>0</v>
      </c>
      <c r="O14" s="27">
        <f>IF($C$4="citu pasākumu izmaksas",IF('9a+c+n'!$Q14="C",'9a+c+n'!O14,0))</f>
        <v>0</v>
      </c>
      <c r="P14" s="57">
        <f>IF($C$4="citu pasākumu izmaksas",IF('9a+c+n'!$Q14="C",'9a+c+n'!P14,0))</f>
        <v>0</v>
      </c>
    </row>
    <row r="15" spans="1:16">
      <c r="A15" s="64">
        <f>IF(P15=0,0,IF(COUNTBLANK(P15)=1,0,COUNTA($P$14:P15)))</f>
        <v>0</v>
      </c>
      <c r="B15" s="28">
        <f>IF($C$4="citu pasākumu izmaksas",IF('9a+c+n'!$Q15="C",'9a+c+n'!B15,0))</f>
        <v>0</v>
      </c>
      <c r="C15" s="28">
        <f>IF($C$4="citu pasākumu izmaksas",IF('9a+c+n'!$Q15="C",'9a+c+n'!C15,0))</f>
        <v>0</v>
      </c>
      <c r="D15" s="28">
        <f>IF($C$4="citu pasākumu izmaksas",IF('9a+c+n'!$Q15="C",'9a+c+n'!D15,0))</f>
        <v>0</v>
      </c>
      <c r="E15" s="59"/>
      <c r="F15" s="81"/>
      <c r="G15" s="28"/>
      <c r="H15" s="28">
        <f>IF($C$4="citu pasākumu izmaksas",IF('9a+c+n'!$Q15="C",'9a+c+n'!H15,0))</f>
        <v>0</v>
      </c>
      <c r="I15" s="28"/>
      <c r="J15" s="28"/>
      <c r="K15" s="59">
        <f>IF($C$4="citu pasākumu izmaksas",IF('9a+c+n'!$Q15="C",'9a+c+n'!K15,0))</f>
        <v>0</v>
      </c>
      <c r="L15" s="109">
        <f>IF($C$4="citu pasākumu izmaksas",IF('9a+c+n'!$Q15="C",'9a+c+n'!L15,0))</f>
        <v>0</v>
      </c>
      <c r="M15" s="28">
        <f>IF($C$4="citu pasākumu izmaksas",IF('9a+c+n'!$Q15="C",'9a+c+n'!M15,0))</f>
        <v>0</v>
      </c>
      <c r="N15" s="28">
        <f>IF($C$4="citu pasākumu izmaksas",IF('9a+c+n'!$Q15="C",'9a+c+n'!N15,0))</f>
        <v>0</v>
      </c>
      <c r="O15" s="28">
        <f>IF($C$4="citu pasākumu izmaksas",IF('9a+c+n'!$Q15="C",'9a+c+n'!O15,0))</f>
        <v>0</v>
      </c>
      <c r="P15" s="59">
        <f>IF($C$4="citu pasākumu izmaksas",IF('9a+c+n'!$Q15="C",'9a+c+n'!P15,0))</f>
        <v>0</v>
      </c>
    </row>
    <row r="16" spans="1:16">
      <c r="A16" s="64">
        <f>IF(P16=0,0,IF(COUNTBLANK(P16)=1,0,COUNTA($P$14:P16)))</f>
        <v>0</v>
      </c>
      <c r="B16" s="28">
        <f>IF($C$4="citu pasākumu izmaksas",IF('9a+c+n'!$Q16="C",'9a+c+n'!B16,0))</f>
        <v>0</v>
      </c>
      <c r="C16" s="28">
        <f>IF($C$4="citu pasākumu izmaksas",IF('9a+c+n'!$Q16="C",'9a+c+n'!C16,0))</f>
        <v>0</v>
      </c>
      <c r="D16" s="28">
        <f>IF($C$4="citu pasākumu izmaksas",IF('9a+c+n'!$Q16="C",'9a+c+n'!D16,0))</f>
        <v>0</v>
      </c>
      <c r="E16" s="59"/>
      <c r="F16" s="81"/>
      <c r="G16" s="28"/>
      <c r="H16" s="28">
        <f>IF($C$4="citu pasākumu izmaksas",IF('9a+c+n'!$Q16="C",'9a+c+n'!H16,0))</f>
        <v>0</v>
      </c>
      <c r="I16" s="28"/>
      <c r="J16" s="28"/>
      <c r="K16" s="59">
        <f>IF($C$4="citu pasākumu izmaksas",IF('9a+c+n'!$Q16="C",'9a+c+n'!K16,0))</f>
        <v>0</v>
      </c>
      <c r="L16" s="109">
        <f>IF($C$4="citu pasākumu izmaksas",IF('9a+c+n'!$Q16="C",'9a+c+n'!L16,0))</f>
        <v>0</v>
      </c>
      <c r="M16" s="28">
        <f>IF($C$4="citu pasākumu izmaksas",IF('9a+c+n'!$Q16="C",'9a+c+n'!M16,0))</f>
        <v>0</v>
      </c>
      <c r="N16" s="28">
        <f>IF($C$4="citu pasākumu izmaksas",IF('9a+c+n'!$Q16="C",'9a+c+n'!N16,0))</f>
        <v>0</v>
      </c>
      <c r="O16" s="28">
        <f>IF($C$4="citu pasākumu izmaksas",IF('9a+c+n'!$Q16="C",'9a+c+n'!O16,0))</f>
        <v>0</v>
      </c>
      <c r="P16" s="59">
        <f>IF($C$4="citu pasākumu izmaksas",IF('9a+c+n'!$Q16="C",'9a+c+n'!P16,0))</f>
        <v>0</v>
      </c>
    </row>
    <row r="17" spans="1:16">
      <c r="A17" s="64">
        <f>IF(P17=0,0,IF(COUNTBLANK(P17)=1,0,COUNTA($P$14:P17)))</f>
        <v>0</v>
      </c>
      <c r="B17" s="28">
        <f>IF($C$4="citu pasākumu izmaksas",IF('9a+c+n'!$Q17="C",'9a+c+n'!B17,0))</f>
        <v>0</v>
      </c>
      <c r="C17" s="28">
        <f>IF($C$4="citu pasākumu izmaksas",IF('9a+c+n'!$Q17="C",'9a+c+n'!C17,0))</f>
        <v>0</v>
      </c>
      <c r="D17" s="28">
        <f>IF($C$4="citu pasākumu izmaksas",IF('9a+c+n'!$Q17="C",'9a+c+n'!D17,0))</f>
        <v>0</v>
      </c>
      <c r="E17" s="59"/>
      <c r="F17" s="81"/>
      <c r="G17" s="28"/>
      <c r="H17" s="28">
        <f>IF($C$4="citu pasākumu izmaksas",IF('9a+c+n'!$Q17="C",'9a+c+n'!H17,0))</f>
        <v>0</v>
      </c>
      <c r="I17" s="28"/>
      <c r="J17" s="28"/>
      <c r="K17" s="59">
        <f>IF($C$4="citu pasākumu izmaksas",IF('9a+c+n'!$Q17="C",'9a+c+n'!K17,0))</f>
        <v>0</v>
      </c>
      <c r="L17" s="109">
        <f>IF($C$4="citu pasākumu izmaksas",IF('9a+c+n'!$Q17="C",'9a+c+n'!L17,0))</f>
        <v>0</v>
      </c>
      <c r="M17" s="28">
        <f>IF($C$4="citu pasākumu izmaksas",IF('9a+c+n'!$Q17="C",'9a+c+n'!M17,0))</f>
        <v>0</v>
      </c>
      <c r="N17" s="28">
        <f>IF($C$4="citu pasākumu izmaksas",IF('9a+c+n'!$Q17="C",'9a+c+n'!N17,0))</f>
        <v>0</v>
      </c>
      <c r="O17" s="28">
        <f>IF($C$4="citu pasākumu izmaksas",IF('9a+c+n'!$Q17="C",'9a+c+n'!O17,0))</f>
        <v>0</v>
      </c>
      <c r="P17" s="59">
        <f>IF($C$4="citu pasākumu izmaksas",IF('9a+c+n'!$Q17="C",'9a+c+n'!P17,0))</f>
        <v>0</v>
      </c>
    </row>
    <row r="18" spans="1:16">
      <c r="A18" s="64">
        <f>IF(P18=0,0,IF(COUNTBLANK(P18)=1,0,COUNTA($P$14:P18)))</f>
        <v>0</v>
      </c>
      <c r="B18" s="28">
        <f>IF($C$4="citu pasākumu izmaksas",IF('9a+c+n'!$Q18="C",'9a+c+n'!B18,0))</f>
        <v>0</v>
      </c>
      <c r="C18" s="28">
        <f>IF($C$4="citu pasākumu izmaksas",IF('9a+c+n'!$Q18="C",'9a+c+n'!C18,0))</f>
        <v>0</v>
      </c>
      <c r="D18" s="28">
        <f>IF($C$4="citu pasākumu izmaksas",IF('9a+c+n'!$Q18="C",'9a+c+n'!D18,0))</f>
        <v>0</v>
      </c>
      <c r="E18" s="59"/>
      <c r="F18" s="81"/>
      <c r="G18" s="28"/>
      <c r="H18" s="28">
        <f>IF($C$4="citu pasākumu izmaksas",IF('9a+c+n'!$Q18="C",'9a+c+n'!H18,0))</f>
        <v>0</v>
      </c>
      <c r="I18" s="28"/>
      <c r="J18" s="28"/>
      <c r="K18" s="59">
        <f>IF($C$4="citu pasākumu izmaksas",IF('9a+c+n'!$Q18="C",'9a+c+n'!K18,0))</f>
        <v>0</v>
      </c>
      <c r="L18" s="109">
        <f>IF($C$4="citu pasākumu izmaksas",IF('9a+c+n'!$Q18="C",'9a+c+n'!L18,0))</f>
        <v>0</v>
      </c>
      <c r="M18" s="28">
        <f>IF($C$4="citu pasākumu izmaksas",IF('9a+c+n'!$Q18="C",'9a+c+n'!M18,0))</f>
        <v>0</v>
      </c>
      <c r="N18" s="28">
        <f>IF($C$4="citu pasākumu izmaksas",IF('9a+c+n'!$Q18="C",'9a+c+n'!N18,0))</f>
        <v>0</v>
      </c>
      <c r="O18" s="28">
        <f>IF($C$4="citu pasākumu izmaksas",IF('9a+c+n'!$Q18="C",'9a+c+n'!O18,0))</f>
        <v>0</v>
      </c>
      <c r="P18" s="59">
        <f>IF($C$4="citu pasākumu izmaksas",IF('9a+c+n'!$Q18="C",'9a+c+n'!P18,0))</f>
        <v>0</v>
      </c>
    </row>
    <row r="19" spans="1:16">
      <c r="A19" s="64">
        <f>IF(P19=0,0,IF(COUNTBLANK(P19)=1,0,COUNTA($P$14:P19)))</f>
        <v>0</v>
      </c>
      <c r="B19" s="28">
        <f>IF($C$4="citu pasākumu izmaksas",IF('9a+c+n'!$Q19="C",'9a+c+n'!B19,0))</f>
        <v>0</v>
      </c>
      <c r="C19" s="28">
        <f>IF($C$4="citu pasākumu izmaksas",IF('9a+c+n'!$Q19="C",'9a+c+n'!C19,0))</f>
        <v>0</v>
      </c>
      <c r="D19" s="28">
        <f>IF($C$4="citu pasākumu izmaksas",IF('9a+c+n'!$Q19="C",'9a+c+n'!D19,0))</f>
        <v>0</v>
      </c>
      <c r="E19" s="59"/>
      <c r="F19" s="81"/>
      <c r="G19" s="28"/>
      <c r="H19" s="28">
        <f>IF($C$4="citu pasākumu izmaksas",IF('9a+c+n'!$Q19="C",'9a+c+n'!H19,0))</f>
        <v>0</v>
      </c>
      <c r="I19" s="28"/>
      <c r="J19" s="28"/>
      <c r="K19" s="59">
        <f>IF($C$4="citu pasākumu izmaksas",IF('9a+c+n'!$Q19="C",'9a+c+n'!K19,0))</f>
        <v>0</v>
      </c>
      <c r="L19" s="109">
        <f>IF($C$4="citu pasākumu izmaksas",IF('9a+c+n'!$Q19="C",'9a+c+n'!L19,0))</f>
        <v>0</v>
      </c>
      <c r="M19" s="28">
        <f>IF($C$4="citu pasākumu izmaksas",IF('9a+c+n'!$Q19="C",'9a+c+n'!M19,0))</f>
        <v>0</v>
      </c>
      <c r="N19" s="28">
        <f>IF($C$4="citu pasākumu izmaksas",IF('9a+c+n'!$Q19="C",'9a+c+n'!N19,0))</f>
        <v>0</v>
      </c>
      <c r="O19" s="28">
        <f>IF($C$4="citu pasākumu izmaksas",IF('9a+c+n'!$Q19="C",'9a+c+n'!O19,0))</f>
        <v>0</v>
      </c>
      <c r="P19" s="59">
        <f>IF($C$4="citu pasākumu izmaksas",IF('9a+c+n'!$Q19="C",'9a+c+n'!P19,0))</f>
        <v>0</v>
      </c>
    </row>
    <row r="20" spans="1:16">
      <c r="A20" s="64">
        <f>IF(P20=0,0,IF(COUNTBLANK(P20)=1,0,COUNTA($P$14:P20)))</f>
        <v>0</v>
      </c>
      <c r="B20" s="28">
        <f>IF($C$4="citu pasākumu izmaksas",IF('9a+c+n'!$Q20="C",'9a+c+n'!B20,0))</f>
        <v>0</v>
      </c>
      <c r="C20" s="28">
        <f>IF($C$4="citu pasākumu izmaksas",IF('9a+c+n'!$Q20="C",'9a+c+n'!C20,0))</f>
        <v>0</v>
      </c>
      <c r="D20" s="28">
        <f>IF($C$4="citu pasākumu izmaksas",IF('9a+c+n'!$Q20="C",'9a+c+n'!D20,0))</f>
        <v>0</v>
      </c>
      <c r="E20" s="59"/>
      <c r="F20" s="81"/>
      <c r="G20" s="28"/>
      <c r="H20" s="28">
        <f>IF($C$4="citu pasākumu izmaksas",IF('9a+c+n'!$Q20="C",'9a+c+n'!H20,0))</f>
        <v>0</v>
      </c>
      <c r="I20" s="28"/>
      <c r="J20" s="28"/>
      <c r="K20" s="59">
        <f>IF($C$4="citu pasākumu izmaksas",IF('9a+c+n'!$Q20="C",'9a+c+n'!K20,0))</f>
        <v>0</v>
      </c>
      <c r="L20" s="109">
        <f>IF($C$4="citu pasākumu izmaksas",IF('9a+c+n'!$Q20="C",'9a+c+n'!L20,0))</f>
        <v>0</v>
      </c>
      <c r="M20" s="28">
        <f>IF($C$4="citu pasākumu izmaksas",IF('9a+c+n'!$Q20="C",'9a+c+n'!M20,0))</f>
        <v>0</v>
      </c>
      <c r="N20" s="28">
        <f>IF($C$4="citu pasākumu izmaksas",IF('9a+c+n'!$Q20="C",'9a+c+n'!N20,0))</f>
        <v>0</v>
      </c>
      <c r="O20" s="28">
        <f>IF($C$4="citu pasākumu izmaksas",IF('9a+c+n'!$Q20="C",'9a+c+n'!O20,0))</f>
        <v>0</v>
      </c>
      <c r="P20" s="59">
        <f>IF($C$4="citu pasākumu izmaksas",IF('9a+c+n'!$Q20="C",'9a+c+n'!P20,0))</f>
        <v>0</v>
      </c>
    </row>
    <row r="21" spans="1:16">
      <c r="A21" s="64">
        <f>IF(P21=0,0,IF(COUNTBLANK(P21)=1,0,COUNTA($P$14:P21)))</f>
        <v>0</v>
      </c>
      <c r="B21" s="28">
        <f>IF($C$4="citu pasākumu izmaksas",IF('9a+c+n'!$Q21="C",'9a+c+n'!B21,0))</f>
        <v>0</v>
      </c>
      <c r="C21" s="28">
        <f>IF($C$4="citu pasākumu izmaksas",IF('9a+c+n'!$Q21="C",'9a+c+n'!C21,0))</f>
        <v>0</v>
      </c>
      <c r="D21" s="28">
        <f>IF($C$4="citu pasākumu izmaksas",IF('9a+c+n'!$Q21="C",'9a+c+n'!D21,0))</f>
        <v>0</v>
      </c>
      <c r="E21" s="59"/>
      <c r="F21" s="81"/>
      <c r="G21" s="28"/>
      <c r="H21" s="28">
        <f>IF($C$4="citu pasākumu izmaksas",IF('9a+c+n'!$Q21="C",'9a+c+n'!H21,0))</f>
        <v>0</v>
      </c>
      <c r="I21" s="28"/>
      <c r="J21" s="28"/>
      <c r="K21" s="59">
        <f>IF($C$4="citu pasākumu izmaksas",IF('9a+c+n'!$Q21="C",'9a+c+n'!K21,0))</f>
        <v>0</v>
      </c>
      <c r="L21" s="109">
        <f>IF($C$4="citu pasākumu izmaksas",IF('9a+c+n'!$Q21="C",'9a+c+n'!L21,0))</f>
        <v>0</v>
      </c>
      <c r="M21" s="28">
        <f>IF($C$4="citu pasākumu izmaksas",IF('9a+c+n'!$Q21="C",'9a+c+n'!M21,0))</f>
        <v>0</v>
      </c>
      <c r="N21" s="28">
        <f>IF($C$4="citu pasākumu izmaksas",IF('9a+c+n'!$Q21="C",'9a+c+n'!N21,0))</f>
        <v>0</v>
      </c>
      <c r="O21" s="28">
        <f>IF($C$4="citu pasākumu izmaksas",IF('9a+c+n'!$Q21="C",'9a+c+n'!O21,0))</f>
        <v>0</v>
      </c>
      <c r="P21" s="59">
        <f>IF($C$4="citu pasākumu izmaksas",IF('9a+c+n'!$Q21="C",'9a+c+n'!P21,0))</f>
        <v>0</v>
      </c>
    </row>
    <row r="22" spans="1:16">
      <c r="A22" s="64">
        <f>IF(P22=0,0,IF(COUNTBLANK(P22)=1,0,COUNTA($P$14:P22)))</f>
        <v>0</v>
      </c>
      <c r="B22" s="28">
        <f>IF($C$4="citu pasākumu izmaksas",IF('9a+c+n'!$Q22="C",'9a+c+n'!B22,0))</f>
        <v>0</v>
      </c>
      <c r="C22" s="28">
        <f>IF($C$4="citu pasākumu izmaksas",IF('9a+c+n'!$Q22="C",'9a+c+n'!C22,0))</f>
        <v>0</v>
      </c>
      <c r="D22" s="28">
        <f>IF($C$4="citu pasākumu izmaksas",IF('9a+c+n'!$Q22="C",'9a+c+n'!D22,0))</f>
        <v>0</v>
      </c>
      <c r="E22" s="59"/>
      <c r="F22" s="81"/>
      <c r="G22" s="28"/>
      <c r="H22" s="28">
        <f>IF($C$4="citu pasākumu izmaksas",IF('9a+c+n'!$Q22="C",'9a+c+n'!H22,0))</f>
        <v>0</v>
      </c>
      <c r="I22" s="28"/>
      <c r="J22" s="28"/>
      <c r="K22" s="59">
        <f>IF($C$4="citu pasākumu izmaksas",IF('9a+c+n'!$Q22="C",'9a+c+n'!K22,0))</f>
        <v>0</v>
      </c>
      <c r="L22" s="109">
        <f>IF($C$4="citu pasākumu izmaksas",IF('9a+c+n'!$Q22="C",'9a+c+n'!L22,0))</f>
        <v>0</v>
      </c>
      <c r="M22" s="28">
        <f>IF($C$4="citu pasākumu izmaksas",IF('9a+c+n'!$Q22="C",'9a+c+n'!M22,0))</f>
        <v>0</v>
      </c>
      <c r="N22" s="28">
        <f>IF($C$4="citu pasākumu izmaksas",IF('9a+c+n'!$Q22="C",'9a+c+n'!N22,0))</f>
        <v>0</v>
      </c>
      <c r="O22" s="28">
        <f>IF($C$4="citu pasākumu izmaksas",IF('9a+c+n'!$Q22="C",'9a+c+n'!O22,0))</f>
        <v>0</v>
      </c>
      <c r="P22" s="59">
        <f>IF($C$4="citu pasākumu izmaksas",IF('9a+c+n'!$Q22="C",'9a+c+n'!P22,0))</f>
        <v>0</v>
      </c>
    </row>
    <row r="23" spans="1:16" ht="12" thickBot="1">
      <c r="A23" s="64">
        <f>IF(P23=0,0,IF(COUNTBLANK(P23)=1,0,COUNTA($P$14:P23)))</f>
        <v>0</v>
      </c>
      <c r="B23" s="28">
        <f>IF($C$4="citu pasākumu izmaksas",IF('9a+c+n'!$Q23="C",'9a+c+n'!B23,0))</f>
        <v>0</v>
      </c>
      <c r="C23" s="28">
        <f>IF($C$4="citu pasākumu izmaksas",IF('9a+c+n'!$Q23="C",'9a+c+n'!C23,0))</f>
        <v>0</v>
      </c>
      <c r="D23" s="28">
        <f>IF($C$4="citu pasākumu izmaksas",IF('9a+c+n'!$Q23="C",'9a+c+n'!D23,0))</f>
        <v>0</v>
      </c>
      <c r="E23" s="59"/>
      <c r="F23" s="81"/>
      <c r="G23" s="28"/>
      <c r="H23" s="28">
        <f>IF($C$4="citu pasākumu izmaksas",IF('9a+c+n'!$Q23="C",'9a+c+n'!H23,0))</f>
        <v>0</v>
      </c>
      <c r="I23" s="28"/>
      <c r="J23" s="28"/>
      <c r="K23" s="59">
        <f>IF($C$4="citu pasākumu izmaksas",IF('9a+c+n'!$Q23="C",'9a+c+n'!K23,0))</f>
        <v>0</v>
      </c>
      <c r="L23" s="109">
        <f>IF($C$4="citu pasākumu izmaksas",IF('9a+c+n'!$Q23="C",'9a+c+n'!L23,0))</f>
        <v>0</v>
      </c>
      <c r="M23" s="28">
        <f>IF($C$4="citu pasākumu izmaksas",IF('9a+c+n'!$Q23="C",'9a+c+n'!M23,0))</f>
        <v>0</v>
      </c>
      <c r="N23" s="28">
        <f>IF($C$4="citu pasākumu izmaksas",IF('9a+c+n'!$Q23="C",'9a+c+n'!N23,0))</f>
        <v>0</v>
      </c>
      <c r="O23" s="28">
        <f>IF($C$4="citu pasākumu izmaksas",IF('9a+c+n'!$Q23="C",'9a+c+n'!O23,0))</f>
        <v>0</v>
      </c>
      <c r="P23" s="59">
        <f>IF($C$4="citu pasākumu izmaksas",IF('9a+c+n'!$Q23="C",'9a+c+n'!P23,0))</f>
        <v>0</v>
      </c>
    </row>
    <row r="24" spans="1:16" ht="12" customHeight="1" thickBot="1">
      <c r="A24" s="293" t="s">
        <v>63</v>
      </c>
      <c r="B24" s="294"/>
      <c r="C24" s="294"/>
      <c r="D24" s="294"/>
      <c r="E24" s="294"/>
      <c r="F24" s="294"/>
      <c r="G24" s="294"/>
      <c r="H24" s="294"/>
      <c r="I24" s="294"/>
      <c r="J24" s="294"/>
      <c r="K24" s="295"/>
      <c r="L24" s="110">
        <f>SUM(L14:L23)</f>
        <v>0</v>
      </c>
      <c r="M24" s="111">
        <f>SUM(M14:M23)</f>
        <v>0</v>
      </c>
      <c r="N24" s="111">
        <f>SUM(N14:N23)</f>
        <v>0</v>
      </c>
      <c r="O24" s="111">
        <f>SUM(O14:O23)</f>
        <v>0</v>
      </c>
      <c r="P24" s="112">
        <f>SUM(P14:P23)</f>
        <v>0</v>
      </c>
    </row>
    <row r="25" spans="1:16">
      <c r="A25" s="20"/>
      <c r="B25" s="20"/>
      <c r="C25" s="20"/>
      <c r="D25" s="20"/>
      <c r="E25" s="20"/>
      <c r="F25" s="20"/>
      <c r="G25" s="20"/>
      <c r="H25" s="20"/>
      <c r="I25" s="20"/>
      <c r="J25" s="20"/>
      <c r="K25" s="20"/>
      <c r="L25" s="20"/>
      <c r="M25" s="20"/>
      <c r="N25" s="20"/>
      <c r="O25" s="20"/>
      <c r="P25" s="20"/>
    </row>
    <row r="26" spans="1:16">
      <c r="A26" s="20"/>
      <c r="B26" s="20"/>
      <c r="C26" s="20"/>
      <c r="D26" s="20"/>
      <c r="E26" s="20"/>
      <c r="F26" s="20"/>
      <c r="G26" s="20"/>
      <c r="H26" s="20"/>
      <c r="I26" s="20"/>
      <c r="J26" s="20"/>
      <c r="K26" s="20"/>
      <c r="L26" s="20"/>
      <c r="M26" s="20"/>
      <c r="N26" s="20"/>
      <c r="O26" s="20"/>
      <c r="P26" s="20"/>
    </row>
    <row r="27" spans="1:16">
      <c r="A27" s="1" t="s">
        <v>14</v>
      </c>
      <c r="B27" s="20"/>
      <c r="C27" s="296">
        <f>'Kops c'!C35:H35</f>
        <v>0</v>
      </c>
      <c r="D27" s="296"/>
      <c r="E27" s="296"/>
      <c r="F27" s="296"/>
      <c r="G27" s="296"/>
      <c r="H27" s="296"/>
      <c r="I27" s="20"/>
      <c r="J27" s="20"/>
      <c r="K27" s="20"/>
      <c r="L27" s="20"/>
      <c r="M27" s="20"/>
      <c r="N27" s="20"/>
      <c r="O27" s="20"/>
      <c r="P27" s="20"/>
    </row>
    <row r="28" spans="1:16">
      <c r="A28" s="20"/>
      <c r="B28" s="20"/>
      <c r="C28" s="222" t="s">
        <v>15</v>
      </c>
      <c r="D28" s="222"/>
      <c r="E28" s="222"/>
      <c r="F28" s="222"/>
      <c r="G28" s="222"/>
      <c r="H28" s="222"/>
      <c r="I28" s="20"/>
      <c r="J28" s="20"/>
      <c r="K28" s="20"/>
      <c r="L28" s="20"/>
      <c r="M28" s="20"/>
      <c r="N28" s="20"/>
      <c r="O28" s="20"/>
      <c r="P28" s="20"/>
    </row>
    <row r="29" spans="1:16">
      <c r="A29" s="20"/>
      <c r="B29" s="20"/>
      <c r="C29" s="20"/>
      <c r="D29" s="20"/>
      <c r="E29" s="20"/>
      <c r="F29" s="20"/>
      <c r="G29" s="20"/>
      <c r="H29" s="20"/>
      <c r="I29" s="20"/>
      <c r="J29" s="20"/>
      <c r="K29" s="20"/>
      <c r="L29" s="20"/>
      <c r="M29" s="20"/>
      <c r="N29" s="20"/>
      <c r="O29" s="20"/>
      <c r="P29" s="20"/>
    </row>
    <row r="30" spans="1:16">
      <c r="A30" s="240" t="str">
        <f>'Kops n'!A38:D38</f>
        <v>Tāme sastādīta 2023. gada __. _____</v>
      </c>
      <c r="B30" s="241"/>
      <c r="C30" s="241"/>
      <c r="D30" s="241"/>
      <c r="E30" s="20"/>
      <c r="F30" s="20"/>
      <c r="G30" s="20"/>
      <c r="H30" s="20"/>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1" t="s">
        <v>41</v>
      </c>
      <c r="B32" s="20"/>
      <c r="C32" s="296">
        <f>'Kops c'!C40:H40</f>
        <v>0</v>
      </c>
      <c r="D32" s="296"/>
      <c r="E32" s="296"/>
      <c r="F32" s="296"/>
      <c r="G32" s="296"/>
      <c r="H32" s="296"/>
      <c r="I32" s="20"/>
      <c r="J32" s="20"/>
      <c r="K32" s="20"/>
      <c r="L32" s="20"/>
      <c r="M32" s="20"/>
      <c r="N32" s="20"/>
      <c r="O32" s="20"/>
      <c r="P32" s="20"/>
    </row>
    <row r="33" spans="1:16">
      <c r="A33" s="20"/>
      <c r="B33" s="20"/>
      <c r="C33" s="222" t="s">
        <v>15</v>
      </c>
      <c r="D33" s="222"/>
      <c r="E33" s="222"/>
      <c r="F33" s="222"/>
      <c r="G33" s="222"/>
      <c r="H33" s="222"/>
      <c r="I33" s="20"/>
      <c r="J33" s="20"/>
      <c r="K33" s="20"/>
      <c r="L33" s="20"/>
      <c r="M33" s="20"/>
      <c r="N33" s="20"/>
      <c r="O33" s="20"/>
      <c r="P33" s="20"/>
    </row>
    <row r="34" spans="1:16">
      <c r="A34" s="20"/>
      <c r="B34" s="20"/>
      <c r="C34" s="20"/>
      <c r="D34" s="20"/>
      <c r="E34" s="20"/>
      <c r="F34" s="20"/>
      <c r="G34" s="20"/>
      <c r="H34" s="20"/>
      <c r="I34" s="20"/>
      <c r="J34" s="20"/>
      <c r="K34" s="20"/>
      <c r="L34" s="20"/>
      <c r="M34" s="20"/>
      <c r="N34" s="20"/>
      <c r="O34" s="20"/>
      <c r="P34" s="20"/>
    </row>
    <row r="35" spans="1:16">
      <c r="A35" s="103" t="s">
        <v>16</v>
      </c>
      <c r="B35" s="52"/>
      <c r="C35" s="115">
        <f>'Kops c'!C43</f>
        <v>0</v>
      </c>
      <c r="D35" s="52"/>
      <c r="E35" s="20"/>
      <c r="F35" s="20"/>
      <c r="G35" s="20"/>
      <c r="H35" s="20"/>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3:H33"/>
    <mergeCell ref="L12:P12"/>
    <mergeCell ref="A24:K24"/>
    <mergeCell ref="C27:H27"/>
    <mergeCell ref="C28:H28"/>
    <mergeCell ref="A30:D30"/>
    <mergeCell ref="C32:H32"/>
  </mergeCells>
  <conditionalFormatting sqref="A24:K24">
    <cfRule type="containsText" dxfId="60" priority="3" operator="containsText" text="Tiešās izmaksas kopā, t. sk. darba devēja sociālais nodoklis __.__% ">
      <formula>NOT(ISERROR(SEARCH("Tiešās izmaksas kopā, t. sk. darba devēja sociālais nodoklis __.__% ",A24)))</formula>
    </cfRule>
  </conditionalFormatting>
  <conditionalFormatting sqref="A14:P23">
    <cfRule type="cellIs" dxfId="59" priority="1" operator="equal">
      <formula>0</formula>
    </cfRule>
  </conditionalFormatting>
  <conditionalFormatting sqref="C2:I2 D5:L8 N9:O9 L24:P24 C27:H27 C32:H32 C35">
    <cfRule type="cellIs" dxfId="58" priority="2" operator="equal">
      <formula>0</formula>
    </cfRule>
  </conditionalFormatting>
  <pageMargins left="0.7" right="0.7" top="0.75" bottom="0.75" header="0.3" footer="0.3"/>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B00-000000000000}">
  <sheetPr codeName="Sheet33">
    <tabColor rgb="FF7030A0"/>
  </sheetPr>
  <dimension ref="A1:P35"/>
  <sheetViews>
    <sheetView workbookViewId="0">
      <selection activeCell="I31" sqref="I31"/>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'9a+c+n'!D1</f>
        <v>9</v>
      </c>
      <c r="E1" s="26"/>
      <c r="F1" s="26"/>
      <c r="G1" s="26"/>
      <c r="H1" s="26"/>
      <c r="I1" s="26"/>
      <c r="J1" s="26"/>
      <c r="N1" s="30"/>
      <c r="O1" s="31"/>
      <c r="P1" s="32"/>
    </row>
    <row r="2" spans="1:16">
      <c r="A2" s="33"/>
      <c r="B2" s="33"/>
      <c r="C2" s="308" t="str">
        <f>'9a+c+n'!C2:I2</f>
        <v>Labiekārtošana</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221</v>
      </c>
      <c r="B9" s="305"/>
      <c r="C9" s="305"/>
      <c r="D9" s="305"/>
      <c r="E9" s="305"/>
      <c r="F9" s="305"/>
      <c r="G9" s="35"/>
      <c r="H9" s="35"/>
      <c r="I9" s="35"/>
      <c r="J9" s="306" t="s">
        <v>46</v>
      </c>
      <c r="K9" s="306"/>
      <c r="L9" s="306"/>
      <c r="M9" s="306"/>
      <c r="N9" s="307">
        <f>P23</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izmaksas",IF('9a+c+n'!$Q14="N",'9a+c+n'!B14,0))</f>
        <v>0</v>
      </c>
      <c r="C14" s="27">
        <f>IF($C$4="Neattiecināmās izmaksas",IF('9a+c+n'!$Q14="N",'9a+c+n'!C14,0))</f>
        <v>0</v>
      </c>
      <c r="D14" s="27">
        <f>IF($C$4="Neattiecināmās izmaksas",IF('9a+c+n'!$Q14="N",'9a+c+n'!D14,0))</f>
        <v>0</v>
      </c>
      <c r="E14" s="57"/>
      <c r="F14" s="79"/>
      <c r="G14" s="27">
        <f>IF($C$4="Neattiecināmās izmaksas",IF('9a+c+n'!$Q14="N",'9a+c+n'!G14,0))</f>
        <v>0</v>
      </c>
      <c r="H14" s="27">
        <f>IF($C$4="Neattiecināmās izmaksas",IF('9a+c+n'!$Q14="N",'9a+c+n'!H14,0))</f>
        <v>0</v>
      </c>
      <c r="I14" s="27"/>
      <c r="J14" s="27"/>
      <c r="K14" s="57">
        <f>IF($C$4="Neattiecināmās izmaksas",IF('9a+c+n'!$Q14="N",'9a+c+n'!K14,0))</f>
        <v>0</v>
      </c>
      <c r="L14" s="108">
        <f>IF($C$4="Neattiecināmās izmaksas",IF('9a+c+n'!$Q14="N",'9a+c+n'!L14,0))</f>
        <v>0</v>
      </c>
      <c r="M14" s="27">
        <f>IF($C$4="Neattiecināmās izmaksas",IF('9a+c+n'!$Q14="N",'9a+c+n'!M14,0))</f>
        <v>0</v>
      </c>
      <c r="N14" s="27">
        <f>IF($C$4="Neattiecināmās izmaksas",IF('9a+c+n'!$Q14="N",'9a+c+n'!N14,0))</f>
        <v>0</v>
      </c>
      <c r="O14" s="27">
        <f>IF($C$4="Neattiecināmās izmaksas",IF('9a+c+n'!$Q14="N",'9a+c+n'!O14,0))</f>
        <v>0</v>
      </c>
      <c r="P14" s="57">
        <f>IF($C$4="Neattiecināmās izmaksas",IF('9a+c+n'!$Q14="N",'9a+c+n'!P14,0))</f>
        <v>0</v>
      </c>
    </row>
    <row r="15" spans="1:16">
      <c r="A15" s="64">
        <f>IF(P15=0,0,IF(COUNTBLANK(P15)=1,0,COUNTA($P$14:P15)))</f>
        <v>0</v>
      </c>
      <c r="B15" s="28">
        <f>IF($C$4="Neattiecināmās izmaksas",IF('9a+c+n'!$Q15="N",'9a+c+n'!B15,0))</f>
        <v>0</v>
      </c>
      <c r="C15" s="28">
        <f>IF($C$4="Neattiecināmās izmaksas",IF('9a+c+n'!$Q15="N",'9a+c+n'!C15,0))</f>
        <v>0</v>
      </c>
      <c r="D15" s="28">
        <f>IF($C$4="Neattiecināmās izmaksas",IF('9a+c+n'!$Q15="N",'9a+c+n'!D15,0))</f>
        <v>0</v>
      </c>
      <c r="E15" s="59"/>
      <c r="F15" s="81"/>
      <c r="G15" s="28"/>
      <c r="H15" s="28">
        <f>IF($C$4="Neattiecināmās izmaksas",IF('9a+c+n'!$Q15="N",'9a+c+n'!H15,0))</f>
        <v>0</v>
      </c>
      <c r="I15" s="28"/>
      <c r="J15" s="28"/>
      <c r="K15" s="59">
        <f>IF($C$4="Neattiecināmās izmaksas",IF('9a+c+n'!$Q15="N",'9a+c+n'!K15,0))</f>
        <v>0</v>
      </c>
      <c r="L15" s="109">
        <f>IF($C$4="Neattiecināmās izmaksas",IF('9a+c+n'!$Q15="N",'9a+c+n'!L15,0))</f>
        <v>0</v>
      </c>
      <c r="M15" s="28">
        <f>IF($C$4="Neattiecināmās izmaksas",IF('9a+c+n'!$Q15="N",'9a+c+n'!M15,0))</f>
        <v>0</v>
      </c>
      <c r="N15" s="28">
        <f>IF($C$4="Neattiecināmās izmaksas",IF('9a+c+n'!$Q15="N",'9a+c+n'!N15,0))</f>
        <v>0</v>
      </c>
      <c r="O15" s="28">
        <f>IF($C$4="Neattiecināmās izmaksas",IF('9a+c+n'!$Q15="N",'9a+c+n'!O15,0))</f>
        <v>0</v>
      </c>
      <c r="P15" s="59">
        <f>IF($C$4="Neattiecināmās izmaksas",IF('9a+c+n'!$Q15="N",'9a+c+n'!P15,0))</f>
        <v>0</v>
      </c>
    </row>
    <row r="16" spans="1:16">
      <c r="A16" s="64">
        <f>IF(P16=0,0,IF(COUNTBLANK(P16)=1,0,COUNTA($P$14:P16)))</f>
        <v>0</v>
      </c>
      <c r="B16" s="28">
        <f>IF($C$4="Neattiecināmās izmaksas",IF('9a+c+n'!$Q17="N",'9a+c+n'!B17,0))</f>
        <v>0</v>
      </c>
      <c r="C16" s="28">
        <f>IF($C$4="Neattiecināmās izmaksas",IF('9a+c+n'!$Q17="N",'9a+c+n'!C17,0))</f>
        <v>0</v>
      </c>
      <c r="D16" s="28">
        <f>IF($C$4="Neattiecināmās izmaksas",IF('9a+c+n'!$Q17="N",'9a+c+n'!D17,0))</f>
        <v>0</v>
      </c>
      <c r="E16" s="59"/>
      <c r="F16" s="81"/>
      <c r="G16" s="28"/>
      <c r="H16" s="28">
        <f>IF($C$4="Neattiecināmās izmaksas",IF('9a+c+n'!$Q17="N",'9a+c+n'!H17,0))</f>
        <v>0</v>
      </c>
      <c r="I16" s="28"/>
      <c r="J16" s="28"/>
      <c r="K16" s="59">
        <f>IF($C$4="Neattiecināmās izmaksas",IF('9a+c+n'!$Q17="N",'9a+c+n'!K17,0))</f>
        <v>0</v>
      </c>
      <c r="L16" s="109">
        <f>IF($C$4="Neattiecināmās izmaksas",IF('9a+c+n'!$Q17="N",'9a+c+n'!L17,0))</f>
        <v>0</v>
      </c>
      <c r="M16" s="28">
        <f>IF($C$4="Neattiecināmās izmaksas",IF('9a+c+n'!$Q17="N",'9a+c+n'!M17,0))</f>
        <v>0</v>
      </c>
      <c r="N16" s="28">
        <f>IF($C$4="Neattiecināmās izmaksas",IF('9a+c+n'!$Q17="N",'9a+c+n'!N17,0))</f>
        <v>0</v>
      </c>
      <c r="O16" s="28">
        <f>IF($C$4="Neattiecināmās izmaksas",IF('9a+c+n'!$Q17="N",'9a+c+n'!O17,0))</f>
        <v>0</v>
      </c>
      <c r="P16" s="59">
        <f>IF($C$4="Neattiecināmās izmaksas",IF('9a+c+n'!$Q17="N",'9a+c+n'!P17,0))</f>
        <v>0</v>
      </c>
    </row>
    <row r="17" spans="1:16">
      <c r="A17" s="64">
        <f>IF(P17=0,0,IF(COUNTBLANK(P17)=1,0,COUNTA($P$14:P17)))</f>
        <v>0</v>
      </c>
      <c r="B17" s="28">
        <f>IF($C$4="Neattiecināmās izmaksas",IF('9a+c+n'!$Q18="N",'9a+c+n'!B18,0))</f>
        <v>0</v>
      </c>
      <c r="C17" s="28">
        <f>IF($C$4="Neattiecināmās izmaksas",IF('9a+c+n'!$Q18="N",'9a+c+n'!C18,0))</f>
        <v>0</v>
      </c>
      <c r="D17" s="28">
        <f>IF($C$4="Neattiecināmās izmaksas",IF('9a+c+n'!$Q18="N",'9a+c+n'!D18,0))</f>
        <v>0</v>
      </c>
      <c r="E17" s="59"/>
      <c r="F17" s="81"/>
      <c r="G17" s="28"/>
      <c r="H17" s="28">
        <f>IF($C$4="Neattiecināmās izmaksas",IF('9a+c+n'!$Q18="N",'9a+c+n'!H18,0))</f>
        <v>0</v>
      </c>
      <c r="I17" s="28"/>
      <c r="J17" s="28"/>
      <c r="K17" s="59">
        <f>IF($C$4="Neattiecināmās izmaksas",IF('9a+c+n'!$Q18="N",'9a+c+n'!K18,0))</f>
        <v>0</v>
      </c>
      <c r="L17" s="109">
        <f>IF($C$4="Neattiecināmās izmaksas",IF('9a+c+n'!$Q18="N",'9a+c+n'!L18,0))</f>
        <v>0</v>
      </c>
      <c r="M17" s="28">
        <f>IF($C$4="Neattiecināmās izmaksas",IF('9a+c+n'!$Q18="N",'9a+c+n'!M18,0))</f>
        <v>0</v>
      </c>
      <c r="N17" s="28">
        <f>IF($C$4="Neattiecināmās izmaksas",IF('9a+c+n'!$Q18="N",'9a+c+n'!N18,0))</f>
        <v>0</v>
      </c>
      <c r="O17" s="28">
        <f>IF($C$4="Neattiecināmās izmaksas",IF('9a+c+n'!$Q18="N",'9a+c+n'!O18,0))</f>
        <v>0</v>
      </c>
      <c r="P17" s="59">
        <f>IF($C$4="Neattiecināmās izmaksas",IF('9a+c+n'!$Q18="N",'9a+c+n'!P18,0))</f>
        <v>0</v>
      </c>
    </row>
    <row r="18" spans="1:16">
      <c r="A18" s="64">
        <f>IF(P18=0,0,IF(COUNTBLANK(P18)=1,0,COUNTA($P$14:P18)))</f>
        <v>0</v>
      </c>
      <c r="B18" s="28">
        <f>IF($C$4="Neattiecināmās izmaksas",IF('9a+c+n'!$Q19="N",'9a+c+n'!B19,0))</f>
        <v>0</v>
      </c>
      <c r="C18" s="28">
        <f>IF($C$4="Neattiecināmās izmaksas",IF('9a+c+n'!$Q19="N",'9a+c+n'!C19,0))</f>
        <v>0</v>
      </c>
      <c r="D18" s="28">
        <f>IF($C$4="Neattiecināmās izmaksas",IF('9a+c+n'!$Q19="N",'9a+c+n'!D19,0))</f>
        <v>0</v>
      </c>
      <c r="E18" s="59"/>
      <c r="F18" s="81"/>
      <c r="G18" s="28"/>
      <c r="H18" s="28">
        <f>IF($C$4="Neattiecināmās izmaksas",IF('9a+c+n'!$Q19="N",'9a+c+n'!H19,0))</f>
        <v>0</v>
      </c>
      <c r="I18" s="28"/>
      <c r="J18" s="28"/>
      <c r="K18" s="59">
        <f>IF($C$4="Neattiecināmās izmaksas",IF('9a+c+n'!$Q19="N",'9a+c+n'!K19,0))</f>
        <v>0</v>
      </c>
      <c r="L18" s="109">
        <f>IF($C$4="Neattiecināmās izmaksas",IF('9a+c+n'!$Q19="N",'9a+c+n'!L19,0))</f>
        <v>0</v>
      </c>
      <c r="M18" s="28">
        <f>IF($C$4="Neattiecināmās izmaksas",IF('9a+c+n'!$Q19="N",'9a+c+n'!M19,0))</f>
        <v>0</v>
      </c>
      <c r="N18" s="28">
        <f>IF($C$4="Neattiecināmās izmaksas",IF('9a+c+n'!$Q19="N",'9a+c+n'!N19,0))</f>
        <v>0</v>
      </c>
      <c r="O18" s="28">
        <f>IF($C$4="Neattiecināmās izmaksas",IF('9a+c+n'!$Q19="N",'9a+c+n'!O19,0))</f>
        <v>0</v>
      </c>
      <c r="P18" s="59">
        <f>IF($C$4="Neattiecināmās izmaksas",IF('9a+c+n'!$Q19="N",'9a+c+n'!P19,0))</f>
        <v>0</v>
      </c>
    </row>
    <row r="19" spans="1:16">
      <c r="A19" s="64">
        <f>IF(P19=0,0,IF(COUNTBLANK(P19)=1,0,COUNTA($P$14:P19)))</f>
        <v>0</v>
      </c>
      <c r="B19" s="28">
        <f>IF($C$4="Neattiecināmās izmaksas",IF('9a+c+n'!$Q20="N",'9a+c+n'!B20,0))</f>
        <v>0</v>
      </c>
      <c r="C19" s="28">
        <f>IF($C$4="Neattiecināmās izmaksas",IF('9a+c+n'!$Q20="N",'9a+c+n'!C20,0))</f>
        <v>0</v>
      </c>
      <c r="D19" s="28">
        <f>IF($C$4="Neattiecināmās izmaksas",IF('9a+c+n'!$Q20="N",'9a+c+n'!D20,0))</f>
        <v>0</v>
      </c>
      <c r="E19" s="59"/>
      <c r="F19" s="81"/>
      <c r="G19" s="28"/>
      <c r="H19" s="28">
        <f>IF($C$4="Neattiecināmās izmaksas",IF('9a+c+n'!$Q20="N",'9a+c+n'!H20,0))</f>
        <v>0</v>
      </c>
      <c r="I19" s="28"/>
      <c r="J19" s="28"/>
      <c r="K19" s="59">
        <f>IF($C$4="Neattiecināmās izmaksas",IF('9a+c+n'!$Q20="N",'9a+c+n'!K20,0))</f>
        <v>0</v>
      </c>
      <c r="L19" s="109">
        <f>IF($C$4="Neattiecināmās izmaksas",IF('9a+c+n'!$Q20="N",'9a+c+n'!L20,0))</f>
        <v>0</v>
      </c>
      <c r="M19" s="28">
        <f>IF($C$4="Neattiecināmās izmaksas",IF('9a+c+n'!$Q20="N",'9a+c+n'!M20,0))</f>
        <v>0</v>
      </c>
      <c r="N19" s="28">
        <f>IF($C$4="Neattiecināmās izmaksas",IF('9a+c+n'!$Q20="N",'9a+c+n'!N20,0))</f>
        <v>0</v>
      </c>
      <c r="O19" s="28">
        <f>IF($C$4="Neattiecināmās izmaksas",IF('9a+c+n'!$Q20="N",'9a+c+n'!O20,0))</f>
        <v>0</v>
      </c>
      <c r="P19" s="59">
        <f>IF($C$4="Neattiecināmās izmaksas",IF('9a+c+n'!$Q20="N",'9a+c+n'!P20,0))</f>
        <v>0</v>
      </c>
    </row>
    <row r="20" spans="1:16">
      <c r="A20" s="64">
        <f>IF(P20=0,0,IF(COUNTBLANK(P20)=1,0,COUNTA($P$14:P20)))</f>
        <v>0</v>
      </c>
      <c r="B20" s="28">
        <f>IF($C$4="Neattiecināmās izmaksas",IF('9a+c+n'!$Q21="N",'9a+c+n'!B21,0))</f>
        <v>0</v>
      </c>
      <c r="C20" s="28">
        <f>IF($C$4="Neattiecināmās izmaksas",IF('9a+c+n'!$Q21="N",'9a+c+n'!C21,0))</f>
        <v>0</v>
      </c>
      <c r="D20" s="28">
        <f>IF($C$4="Neattiecināmās izmaksas",IF('9a+c+n'!$Q21="N",'9a+c+n'!D21,0))</f>
        <v>0</v>
      </c>
      <c r="E20" s="59"/>
      <c r="F20" s="81"/>
      <c r="G20" s="28"/>
      <c r="H20" s="28">
        <f>IF($C$4="Neattiecināmās izmaksas",IF('9a+c+n'!$Q21="N",'9a+c+n'!H21,0))</f>
        <v>0</v>
      </c>
      <c r="I20" s="28"/>
      <c r="J20" s="28"/>
      <c r="K20" s="59">
        <f>IF($C$4="Neattiecināmās izmaksas",IF('9a+c+n'!$Q21="N",'9a+c+n'!K21,0))</f>
        <v>0</v>
      </c>
      <c r="L20" s="109">
        <f>IF($C$4="Neattiecināmās izmaksas",IF('9a+c+n'!$Q21="N",'9a+c+n'!L21,0))</f>
        <v>0</v>
      </c>
      <c r="M20" s="28">
        <f>IF($C$4="Neattiecināmās izmaksas",IF('9a+c+n'!$Q21="N",'9a+c+n'!M21,0))</f>
        <v>0</v>
      </c>
      <c r="N20" s="28">
        <f>IF($C$4="Neattiecināmās izmaksas",IF('9a+c+n'!$Q21="N",'9a+c+n'!N21,0))</f>
        <v>0</v>
      </c>
      <c r="O20" s="28">
        <f>IF($C$4="Neattiecināmās izmaksas",IF('9a+c+n'!$Q21="N",'9a+c+n'!O21,0))</f>
        <v>0</v>
      </c>
      <c r="P20" s="59">
        <f>IF($C$4="Neattiecināmās izmaksas",IF('9a+c+n'!$Q21="N",'9a+c+n'!P21,0))</f>
        <v>0</v>
      </c>
    </row>
    <row r="21" spans="1:16">
      <c r="A21" s="64">
        <f>IF(P21=0,0,IF(COUNTBLANK(P21)=1,0,COUNTA($P$14:P21)))</f>
        <v>0</v>
      </c>
      <c r="B21" s="28">
        <f>IF($C$4="Neattiecināmās izmaksas",IF('9a+c+n'!$Q22="N",'9a+c+n'!B22,0))</f>
        <v>0</v>
      </c>
      <c r="C21" s="28">
        <f>IF($C$4="Neattiecināmās izmaksas",IF('9a+c+n'!$Q22="N",'9a+c+n'!C22,0))</f>
        <v>0</v>
      </c>
      <c r="D21" s="28">
        <f>IF($C$4="Neattiecināmās izmaksas",IF('9a+c+n'!$Q22="N",'9a+c+n'!D22,0))</f>
        <v>0</v>
      </c>
      <c r="E21" s="59"/>
      <c r="F21" s="81"/>
      <c r="G21" s="28"/>
      <c r="H21" s="28">
        <f>IF($C$4="Neattiecināmās izmaksas",IF('9a+c+n'!$Q22="N",'9a+c+n'!H22,0))</f>
        <v>0</v>
      </c>
      <c r="I21" s="28"/>
      <c r="J21" s="28"/>
      <c r="K21" s="59">
        <f>IF($C$4="Neattiecināmās izmaksas",IF('9a+c+n'!$Q22="N",'9a+c+n'!K22,0))</f>
        <v>0</v>
      </c>
      <c r="L21" s="109">
        <f>IF($C$4="Neattiecināmās izmaksas",IF('9a+c+n'!$Q22="N",'9a+c+n'!L22,0))</f>
        <v>0</v>
      </c>
      <c r="M21" s="28">
        <f>IF($C$4="Neattiecināmās izmaksas",IF('9a+c+n'!$Q22="N",'9a+c+n'!M22,0))</f>
        <v>0</v>
      </c>
      <c r="N21" s="28">
        <f>IF($C$4="Neattiecināmās izmaksas",IF('9a+c+n'!$Q22="N",'9a+c+n'!N22,0))</f>
        <v>0</v>
      </c>
      <c r="O21" s="28">
        <f>IF($C$4="Neattiecināmās izmaksas",IF('9a+c+n'!$Q22="N",'9a+c+n'!O22,0))</f>
        <v>0</v>
      </c>
      <c r="P21" s="59">
        <f>IF($C$4="Neattiecināmās izmaksas",IF('9a+c+n'!$Q22="N",'9a+c+n'!P22,0))</f>
        <v>0</v>
      </c>
    </row>
    <row r="22" spans="1:16" ht="12" thickBot="1">
      <c r="A22" s="64">
        <f>IF(P22=0,0,IF(COUNTBLANK(P22)=1,0,COUNTA($P$14:P22)))</f>
        <v>0</v>
      </c>
      <c r="B22" s="28">
        <f>IF($C$4="Neattiecināmās izmaksas",IF('9a+c+n'!$Q23="N",'9a+c+n'!B23,0))</f>
        <v>0</v>
      </c>
      <c r="C22" s="28">
        <f>IF($C$4="Neattiecināmās izmaksas",IF('9a+c+n'!$Q23="N",'9a+c+n'!C23,0))</f>
        <v>0</v>
      </c>
      <c r="D22" s="28">
        <f>IF($C$4="Neattiecināmās izmaksas",IF('9a+c+n'!$Q23="N",'9a+c+n'!D23,0))</f>
        <v>0</v>
      </c>
      <c r="E22" s="59"/>
      <c r="F22" s="81"/>
      <c r="G22" s="28"/>
      <c r="H22" s="28">
        <f>IF($C$4="Neattiecināmās izmaksas",IF('9a+c+n'!$Q23="N",'9a+c+n'!H23,0))</f>
        <v>0</v>
      </c>
      <c r="I22" s="28"/>
      <c r="J22" s="28"/>
      <c r="K22" s="59">
        <f>IF($C$4="Neattiecināmās izmaksas",IF('9a+c+n'!$Q23="N",'9a+c+n'!K23,0))</f>
        <v>0</v>
      </c>
      <c r="L22" s="109">
        <f>IF($C$4="Neattiecināmās izmaksas",IF('9a+c+n'!$Q23="N",'9a+c+n'!L23,0))</f>
        <v>0</v>
      </c>
      <c r="M22" s="28">
        <f>IF($C$4="Neattiecināmās izmaksas",IF('9a+c+n'!$Q23="N",'9a+c+n'!M23,0))</f>
        <v>0</v>
      </c>
      <c r="N22" s="28">
        <f>IF($C$4="Neattiecināmās izmaksas",IF('9a+c+n'!$Q23="N",'9a+c+n'!N23,0))</f>
        <v>0</v>
      </c>
      <c r="O22" s="28">
        <f>IF($C$4="Neattiecināmās izmaksas",IF('9a+c+n'!$Q23="N",'9a+c+n'!O23,0))</f>
        <v>0</v>
      </c>
      <c r="P22" s="59">
        <f>IF($C$4="Neattiecināmās izmaksas",IF('9a+c+n'!$Q23="N",'9a+c+n'!P23,0))</f>
        <v>0</v>
      </c>
    </row>
    <row r="23" spans="1:16" ht="12" customHeight="1" thickBot="1">
      <c r="A23" s="293" t="s">
        <v>63</v>
      </c>
      <c r="B23" s="294"/>
      <c r="C23" s="294"/>
      <c r="D23" s="294"/>
      <c r="E23" s="294"/>
      <c r="F23" s="294"/>
      <c r="G23" s="294"/>
      <c r="H23" s="294"/>
      <c r="I23" s="294"/>
      <c r="J23" s="294"/>
      <c r="K23" s="295"/>
      <c r="L23" s="110">
        <f>SUM(L14:L22)</f>
        <v>0</v>
      </c>
      <c r="M23" s="111">
        <f>SUM(M14:M22)</f>
        <v>0</v>
      </c>
      <c r="N23" s="111">
        <f>SUM(N14:N22)</f>
        <v>0</v>
      </c>
      <c r="O23" s="111">
        <f>SUM(O14:O22)</f>
        <v>0</v>
      </c>
      <c r="P23" s="112">
        <f>SUM(P14:P22)</f>
        <v>0</v>
      </c>
    </row>
    <row r="24" spans="1:16">
      <c r="A24" s="20"/>
      <c r="B24" s="20"/>
      <c r="C24" s="20"/>
      <c r="D24" s="20"/>
      <c r="E24" s="20"/>
      <c r="F24" s="20"/>
      <c r="G24" s="20"/>
      <c r="H24" s="20"/>
      <c r="I24" s="20"/>
      <c r="J24" s="20"/>
      <c r="K24" s="20"/>
      <c r="L24" s="20"/>
      <c r="M24" s="20"/>
      <c r="N24" s="20"/>
      <c r="O24" s="20"/>
      <c r="P24" s="20"/>
    </row>
    <row r="25" spans="1:16">
      <c r="A25" s="20"/>
      <c r="B25" s="20"/>
      <c r="C25" s="20"/>
      <c r="D25" s="20"/>
      <c r="E25" s="20"/>
      <c r="F25" s="20"/>
      <c r="G25" s="20"/>
      <c r="H25" s="20"/>
      <c r="I25" s="20"/>
      <c r="J25" s="20"/>
      <c r="K25" s="20"/>
      <c r="L25" s="20"/>
      <c r="M25" s="20"/>
      <c r="N25" s="20"/>
      <c r="O25" s="20"/>
      <c r="P25" s="20"/>
    </row>
    <row r="26" spans="1:16">
      <c r="A26" s="1" t="s">
        <v>14</v>
      </c>
      <c r="B26" s="20"/>
      <c r="C26" s="296">
        <f>'Kops n'!C35:H35</f>
        <v>0</v>
      </c>
      <c r="D26" s="296"/>
      <c r="E26" s="296"/>
      <c r="F26" s="296"/>
      <c r="G26" s="296"/>
      <c r="H26" s="296"/>
      <c r="I26" s="20"/>
      <c r="J26" s="20"/>
      <c r="K26" s="20"/>
      <c r="L26" s="20"/>
      <c r="M26" s="20"/>
      <c r="N26" s="20"/>
      <c r="O26" s="20"/>
      <c r="P26" s="20"/>
    </row>
    <row r="27" spans="1:16">
      <c r="A27" s="20"/>
      <c r="B27" s="20"/>
      <c r="C27" s="222" t="s">
        <v>15</v>
      </c>
      <c r="D27" s="222"/>
      <c r="E27" s="222"/>
      <c r="F27" s="222"/>
      <c r="G27" s="222"/>
      <c r="H27" s="222"/>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240" t="str">
        <f>'Kops n'!A38:D38</f>
        <v>Tāme sastādīta 2023. gada __. _____</v>
      </c>
      <c r="B29" s="241"/>
      <c r="C29" s="241"/>
      <c r="D29" s="241"/>
      <c r="E29" s="20"/>
      <c r="F29" s="20"/>
      <c r="G29" s="20"/>
      <c r="H29" s="20"/>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1" t="s">
        <v>41</v>
      </c>
      <c r="B31" s="20"/>
      <c r="C31" s="296">
        <f>'Kops n'!C40:H40</f>
        <v>0</v>
      </c>
      <c r="D31" s="296"/>
      <c r="E31" s="296"/>
      <c r="F31" s="296"/>
      <c r="G31" s="296"/>
      <c r="H31" s="296"/>
      <c r="I31" s="20"/>
      <c r="J31" s="20"/>
      <c r="K31" s="20"/>
      <c r="L31" s="20"/>
      <c r="M31" s="20"/>
      <c r="N31" s="20"/>
      <c r="O31" s="20"/>
      <c r="P31" s="20"/>
    </row>
    <row r="32" spans="1:16">
      <c r="A32" s="20"/>
      <c r="B32" s="20"/>
      <c r="C32" s="222" t="s">
        <v>15</v>
      </c>
      <c r="D32" s="222"/>
      <c r="E32" s="222"/>
      <c r="F32" s="222"/>
      <c r="G32" s="222"/>
      <c r="H32" s="222"/>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03" t="s">
        <v>16</v>
      </c>
      <c r="B34" s="52"/>
      <c r="C34" s="115">
        <f>'Kops n'!C43</f>
        <v>0</v>
      </c>
      <c r="D34" s="52"/>
      <c r="E34" s="20"/>
      <c r="F34" s="20"/>
      <c r="G34" s="20"/>
      <c r="H34" s="20"/>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sheetData>
  <mergeCells count="23">
    <mergeCell ref="C2:I2"/>
    <mergeCell ref="C3:I3"/>
    <mergeCell ref="C4:I4"/>
    <mergeCell ref="D5:L5"/>
    <mergeCell ref="D6:L6"/>
    <mergeCell ref="D8:L8"/>
    <mergeCell ref="A9:F9"/>
    <mergeCell ref="J9:M9"/>
    <mergeCell ref="N9:O9"/>
    <mergeCell ref="D7:L7"/>
    <mergeCell ref="C32:H32"/>
    <mergeCell ref="L12:P12"/>
    <mergeCell ref="A23:K23"/>
    <mergeCell ref="C26:H26"/>
    <mergeCell ref="C27:H27"/>
    <mergeCell ref="A29:D29"/>
    <mergeCell ref="C31:H31"/>
    <mergeCell ref="A12:A13"/>
    <mergeCell ref="B12:B13"/>
    <mergeCell ref="C12:C13"/>
    <mergeCell ref="D12:D13"/>
    <mergeCell ref="E12:E13"/>
    <mergeCell ref="F12:K12"/>
  </mergeCells>
  <conditionalFormatting sqref="A23:K23">
    <cfRule type="containsText" dxfId="57" priority="3" operator="containsText" text="Tiešās izmaksas kopā, t. sk. darba devēja sociālais nodoklis __.__% ">
      <formula>NOT(ISERROR(SEARCH("Tiešās izmaksas kopā, t. sk. darba devēja sociālais nodoklis __.__% ",A23)))</formula>
    </cfRule>
  </conditionalFormatting>
  <conditionalFormatting sqref="A14:P22">
    <cfRule type="cellIs" dxfId="56" priority="1" operator="equal">
      <formula>0</formula>
    </cfRule>
  </conditionalFormatting>
  <conditionalFormatting sqref="C2:I2 D5:L8 N9:O9 L23:P23 C26:H26 C31:H31 C34">
    <cfRule type="cellIs" dxfId="55" priority="2" operator="equal">
      <formula>0</formula>
    </cfRule>
  </conditionalFormatting>
  <pageMargins left="0.7" right="0.7" top="0.75" bottom="0.75" header="0.3" footer="0.3"/>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C00-000000000000}">
  <sheetPr codeName="Sheet34">
    <tabColor rgb="FFC00000"/>
  </sheetPr>
  <dimension ref="A1:Q79"/>
  <sheetViews>
    <sheetView topLeftCell="A19" zoomScale="85" zoomScaleNormal="85" workbookViewId="0">
      <selection activeCell="P21" sqref="P21"/>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3" width="7.7109375" style="1" customWidth="1"/>
    <col min="14" max="14" width="9.140625" style="1" bestFit="1" customWidth="1"/>
    <col min="15" max="15" width="7.7109375" style="1" customWidth="1"/>
    <col min="16" max="16" width="9" style="1" customWidth="1"/>
    <col min="17" max="16384" width="9.140625" style="1"/>
  </cols>
  <sheetData>
    <row r="1" spans="1:17">
      <c r="A1" s="26"/>
      <c r="B1" s="26"/>
      <c r="C1" s="31" t="s">
        <v>44</v>
      </c>
      <c r="D1" s="105">
        <v>10</v>
      </c>
      <c r="E1" s="26"/>
      <c r="F1" s="26"/>
      <c r="G1" s="26"/>
      <c r="H1" s="26"/>
      <c r="I1" s="26"/>
      <c r="J1" s="26"/>
      <c r="N1" s="30"/>
      <c r="O1" s="31"/>
      <c r="P1" s="32"/>
    </row>
    <row r="2" spans="1:17">
      <c r="A2" s="33"/>
      <c r="B2" s="33"/>
      <c r="C2" s="308" t="s">
        <v>229</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230</v>
      </c>
      <c r="B9" s="305"/>
      <c r="C9" s="305"/>
      <c r="D9" s="305"/>
      <c r="E9" s="305"/>
      <c r="F9" s="305"/>
      <c r="G9" s="35"/>
      <c r="H9" s="35"/>
      <c r="I9" s="35"/>
      <c r="J9" s="306" t="s">
        <v>46</v>
      </c>
      <c r="K9" s="306"/>
      <c r="L9" s="306"/>
      <c r="M9" s="306"/>
      <c r="N9" s="307">
        <f>P67</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167</v>
      </c>
      <c r="D14" s="27"/>
      <c r="E14" s="57"/>
      <c r="F14" s="180"/>
      <c r="G14" s="181"/>
      <c r="H14" s="181">
        <f>F14*G14</f>
        <v>0</v>
      </c>
      <c r="I14" s="181"/>
      <c r="J14" s="181"/>
      <c r="K14" s="182">
        <f>SUM(H14:J14)</f>
        <v>0</v>
      </c>
      <c r="L14" s="89">
        <f>E14*F14</f>
        <v>0</v>
      </c>
      <c r="M14" s="90">
        <f>H14*E14</f>
        <v>0</v>
      </c>
      <c r="N14" s="90">
        <f>I14*E14</f>
        <v>0</v>
      </c>
      <c r="O14" s="90">
        <f>J14*E14</f>
        <v>0</v>
      </c>
      <c r="P14" s="106">
        <f>SUM(M14:O14)</f>
        <v>0</v>
      </c>
      <c r="Q14" s="70"/>
    </row>
    <row r="15" spans="1:17" ht="38.25">
      <c r="A15" s="40">
        <v>1</v>
      </c>
      <c r="B15" s="28" t="s">
        <v>184</v>
      </c>
      <c r="C15" s="161" t="s">
        <v>258</v>
      </c>
      <c r="D15" s="160" t="s">
        <v>83</v>
      </c>
      <c r="E15" s="201">
        <v>12</v>
      </c>
      <c r="F15" s="179"/>
      <c r="G15" s="143"/>
      <c r="H15" s="49">
        <f>F15*G15</f>
        <v>0</v>
      </c>
      <c r="I15" s="143"/>
      <c r="J15" s="143"/>
      <c r="K15" s="50">
        <f t="shared" ref="K15:K66" si="0">SUM(H15:J15)</f>
        <v>0</v>
      </c>
      <c r="L15" s="159">
        <f t="shared" ref="L15:L16" si="1">E15*F15</f>
        <v>0</v>
      </c>
      <c r="M15" s="49">
        <f t="shared" ref="M15:M16" si="2">H15*E15</f>
        <v>0</v>
      </c>
      <c r="N15" s="49">
        <f t="shared" ref="N15:N16" si="3">I15*E15</f>
        <v>0</v>
      </c>
      <c r="O15" s="49">
        <f t="shared" ref="O15:O16" si="4">J15*E15</f>
        <v>0</v>
      </c>
      <c r="P15" s="107">
        <f t="shared" ref="P15:P16" si="5">SUM(M15:O15)</f>
        <v>0</v>
      </c>
      <c r="Q15" s="77" t="s">
        <v>47</v>
      </c>
    </row>
    <row r="16" spans="1:17" ht="38.25">
      <c r="A16" s="40">
        <v>2</v>
      </c>
      <c r="B16" s="28" t="s">
        <v>184</v>
      </c>
      <c r="C16" s="161" t="s">
        <v>259</v>
      </c>
      <c r="D16" s="160" t="s">
        <v>83</v>
      </c>
      <c r="E16" s="202">
        <v>4</v>
      </c>
      <c r="F16" s="179"/>
      <c r="G16" s="143"/>
      <c r="H16" s="49">
        <f t="shared" ref="H16:H66" si="6">F16*G16</f>
        <v>0</v>
      </c>
      <c r="I16" s="143"/>
      <c r="J16" s="143"/>
      <c r="K16" s="50">
        <f t="shared" si="0"/>
        <v>0</v>
      </c>
      <c r="L16" s="159">
        <f t="shared" si="1"/>
        <v>0</v>
      </c>
      <c r="M16" s="49">
        <f t="shared" si="2"/>
        <v>0</v>
      </c>
      <c r="N16" s="49">
        <f t="shared" si="3"/>
        <v>0</v>
      </c>
      <c r="O16" s="49">
        <f t="shared" si="4"/>
        <v>0</v>
      </c>
      <c r="P16" s="107">
        <f t="shared" si="5"/>
        <v>0</v>
      </c>
      <c r="Q16" s="77" t="s">
        <v>47</v>
      </c>
    </row>
    <row r="17" spans="1:17" ht="38.25">
      <c r="A17" s="40">
        <v>3</v>
      </c>
      <c r="B17" s="28" t="s">
        <v>184</v>
      </c>
      <c r="C17" s="161" t="s">
        <v>260</v>
      </c>
      <c r="D17" s="160" t="s">
        <v>83</v>
      </c>
      <c r="E17" s="202">
        <v>4</v>
      </c>
      <c r="F17" s="179"/>
      <c r="G17" s="143"/>
      <c r="H17" s="49">
        <f t="shared" si="6"/>
        <v>0</v>
      </c>
      <c r="I17" s="143"/>
      <c r="J17" s="143"/>
      <c r="K17" s="50">
        <f t="shared" si="0"/>
        <v>0</v>
      </c>
      <c r="L17" s="159">
        <f t="shared" ref="L17:L66" si="7">E17*F17</f>
        <v>0</v>
      </c>
      <c r="M17" s="49">
        <f t="shared" ref="M17:M66" si="8">H17*E17</f>
        <v>0</v>
      </c>
      <c r="N17" s="49">
        <f t="shared" ref="N17:N66" si="9">I17*E17</f>
        <v>0</v>
      </c>
      <c r="O17" s="49">
        <f t="shared" ref="O17:O66" si="10">J17*E17</f>
        <v>0</v>
      </c>
      <c r="P17" s="107">
        <f t="shared" ref="P17:P66" si="11">SUM(M17:O17)</f>
        <v>0</v>
      </c>
      <c r="Q17" s="77" t="s">
        <v>47</v>
      </c>
    </row>
    <row r="18" spans="1:17" ht="38.25">
      <c r="A18" s="40">
        <v>4</v>
      </c>
      <c r="B18" s="28" t="s">
        <v>184</v>
      </c>
      <c r="C18" s="161" t="s">
        <v>261</v>
      </c>
      <c r="D18" s="160" t="s">
        <v>83</v>
      </c>
      <c r="E18" s="202">
        <v>57</v>
      </c>
      <c r="F18" s="179"/>
      <c r="G18" s="143"/>
      <c r="H18" s="49">
        <f t="shared" si="6"/>
        <v>0</v>
      </c>
      <c r="I18" s="143"/>
      <c r="J18" s="143"/>
      <c r="K18" s="50">
        <f t="shared" si="0"/>
        <v>0</v>
      </c>
      <c r="L18" s="159">
        <f t="shared" si="7"/>
        <v>0</v>
      </c>
      <c r="M18" s="49">
        <f t="shared" si="8"/>
        <v>0</v>
      </c>
      <c r="N18" s="49">
        <f t="shared" si="9"/>
        <v>0</v>
      </c>
      <c r="O18" s="49">
        <f t="shared" si="10"/>
        <v>0</v>
      </c>
      <c r="P18" s="107">
        <f t="shared" si="11"/>
        <v>0</v>
      </c>
      <c r="Q18" s="77" t="s">
        <v>47</v>
      </c>
    </row>
    <row r="19" spans="1:17" ht="38.25">
      <c r="A19" s="40">
        <v>5</v>
      </c>
      <c r="B19" s="28" t="s">
        <v>184</v>
      </c>
      <c r="C19" s="161" t="s">
        <v>168</v>
      </c>
      <c r="D19" s="160" t="s">
        <v>83</v>
      </c>
      <c r="E19" s="202">
        <v>45</v>
      </c>
      <c r="F19" s="179"/>
      <c r="G19" s="143"/>
      <c r="H19" s="49">
        <f t="shared" si="6"/>
        <v>0</v>
      </c>
      <c r="I19" s="143"/>
      <c r="J19" s="143"/>
      <c r="K19" s="50">
        <f t="shared" si="0"/>
        <v>0</v>
      </c>
      <c r="L19" s="159">
        <f t="shared" si="7"/>
        <v>0</v>
      </c>
      <c r="M19" s="49">
        <f t="shared" si="8"/>
        <v>0</v>
      </c>
      <c r="N19" s="49">
        <f t="shared" si="9"/>
        <v>0</v>
      </c>
      <c r="O19" s="49">
        <f t="shared" si="10"/>
        <v>0</v>
      </c>
      <c r="P19" s="107">
        <f t="shared" si="11"/>
        <v>0</v>
      </c>
      <c r="Q19" s="77" t="s">
        <v>47</v>
      </c>
    </row>
    <row r="20" spans="1:17" ht="38.25">
      <c r="A20" s="40">
        <v>6</v>
      </c>
      <c r="B20" s="28" t="s">
        <v>184</v>
      </c>
      <c r="C20" s="161" t="s">
        <v>356</v>
      </c>
      <c r="D20" s="160" t="s">
        <v>83</v>
      </c>
      <c r="E20" s="202">
        <v>145</v>
      </c>
      <c r="F20" s="179"/>
      <c r="G20" s="143"/>
      <c r="H20" s="49">
        <f t="shared" si="6"/>
        <v>0</v>
      </c>
      <c r="I20" s="143"/>
      <c r="J20" s="143"/>
      <c r="K20" s="50">
        <f t="shared" si="0"/>
        <v>0</v>
      </c>
      <c r="L20" s="159">
        <f t="shared" si="7"/>
        <v>0</v>
      </c>
      <c r="M20" s="49">
        <f t="shared" si="8"/>
        <v>0</v>
      </c>
      <c r="N20" s="49">
        <f t="shared" si="9"/>
        <v>0</v>
      </c>
      <c r="O20" s="49">
        <f t="shared" si="10"/>
        <v>0</v>
      </c>
      <c r="P20" s="107">
        <f t="shared" si="11"/>
        <v>0</v>
      </c>
      <c r="Q20" s="77" t="s">
        <v>47</v>
      </c>
    </row>
    <row r="21" spans="1:17" ht="38.25">
      <c r="A21" s="40">
        <v>7</v>
      </c>
      <c r="B21" s="28" t="s">
        <v>184</v>
      </c>
      <c r="C21" s="161" t="s">
        <v>357</v>
      </c>
      <c r="D21" s="160" t="s">
        <v>83</v>
      </c>
      <c r="E21" s="202">
        <v>15</v>
      </c>
      <c r="F21" s="179"/>
      <c r="G21" s="143"/>
      <c r="H21" s="49">
        <f t="shared" si="6"/>
        <v>0</v>
      </c>
      <c r="I21" s="143"/>
      <c r="J21" s="143"/>
      <c r="K21" s="50">
        <f t="shared" si="0"/>
        <v>0</v>
      </c>
      <c r="L21" s="159">
        <f t="shared" si="7"/>
        <v>0</v>
      </c>
      <c r="M21" s="49">
        <f t="shared" si="8"/>
        <v>0</v>
      </c>
      <c r="N21" s="49">
        <f t="shared" si="9"/>
        <v>0</v>
      </c>
      <c r="O21" s="49">
        <f t="shared" si="10"/>
        <v>0</v>
      </c>
      <c r="P21" s="107">
        <f t="shared" si="11"/>
        <v>0</v>
      </c>
      <c r="Q21" s="77" t="s">
        <v>47</v>
      </c>
    </row>
    <row r="22" spans="1:17" ht="22.5">
      <c r="A22" s="40">
        <v>8</v>
      </c>
      <c r="B22" s="28" t="s">
        <v>184</v>
      </c>
      <c r="C22" s="161" t="s">
        <v>169</v>
      </c>
      <c r="D22" s="160" t="s">
        <v>83</v>
      </c>
      <c r="E22" s="203">
        <v>282</v>
      </c>
      <c r="F22" s="179"/>
      <c r="G22" s="143"/>
      <c r="H22" s="49">
        <f t="shared" si="6"/>
        <v>0</v>
      </c>
      <c r="I22" s="143"/>
      <c r="J22" s="143"/>
      <c r="K22" s="50">
        <f t="shared" si="0"/>
        <v>0</v>
      </c>
      <c r="L22" s="159">
        <f t="shared" si="7"/>
        <v>0</v>
      </c>
      <c r="M22" s="49">
        <f t="shared" si="8"/>
        <v>0</v>
      </c>
      <c r="N22" s="49">
        <f t="shared" si="9"/>
        <v>0</v>
      </c>
      <c r="O22" s="49">
        <f t="shared" si="10"/>
        <v>0</v>
      </c>
      <c r="P22" s="107">
        <f t="shared" si="11"/>
        <v>0</v>
      </c>
      <c r="Q22" s="77" t="s">
        <v>47</v>
      </c>
    </row>
    <row r="23" spans="1:17" ht="25.5">
      <c r="A23" s="40">
        <v>9</v>
      </c>
      <c r="B23" s="28" t="s">
        <v>184</v>
      </c>
      <c r="C23" s="161" t="s">
        <v>170</v>
      </c>
      <c r="D23" s="160" t="s">
        <v>83</v>
      </c>
      <c r="E23" s="203">
        <v>270</v>
      </c>
      <c r="F23" s="179"/>
      <c r="G23" s="143"/>
      <c r="H23" s="49">
        <f t="shared" si="6"/>
        <v>0</v>
      </c>
      <c r="I23" s="143"/>
      <c r="J23" s="143"/>
      <c r="K23" s="50">
        <f t="shared" si="0"/>
        <v>0</v>
      </c>
      <c r="L23" s="159">
        <f t="shared" si="7"/>
        <v>0</v>
      </c>
      <c r="M23" s="49">
        <f t="shared" si="8"/>
        <v>0</v>
      </c>
      <c r="N23" s="49">
        <f t="shared" si="9"/>
        <v>0</v>
      </c>
      <c r="O23" s="49">
        <f t="shared" si="10"/>
        <v>0</v>
      </c>
      <c r="P23" s="107">
        <f t="shared" si="11"/>
        <v>0</v>
      </c>
      <c r="Q23" s="77" t="s">
        <v>47</v>
      </c>
    </row>
    <row r="24" spans="1:17" ht="25.5">
      <c r="A24" s="40">
        <v>10</v>
      </c>
      <c r="B24" s="28" t="s">
        <v>184</v>
      </c>
      <c r="C24" s="161" t="s">
        <v>171</v>
      </c>
      <c r="D24" s="160" t="s">
        <v>83</v>
      </c>
      <c r="E24" s="203">
        <v>12</v>
      </c>
      <c r="F24" s="179"/>
      <c r="G24" s="143"/>
      <c r="H24" s="49">
        <f t="shared" si="6"/>
        <v>0</v>
      </c>
      <c r="I24" s="143"/>
      <c r="J24" s="143"/>
      <c r="K24" s="50">
        <f t="shared" si="0"/>
        <v>0</v>
      </c>
      <c r="L24" s="159">
        <f t="shared" si="7"/>
        <v>0</v>
      </c>
      <c r="M24" s="49">
        <f t="shared" si="8"/>
        <v>0</v>
      </c>
      <c r="N24" s="49">
        <f t="shared" si="9"/>
        <v>0</v>
      </c>
      <c r="O24" s="49">
        <f t="shared" si="10"/>
        <v>0</v>
      </c>
      <c r="P24" s="107">
        <f t="shared" si="11"/>
        <v>0</v>
      </c>
      <c r="Q24" s="77" t="s">
        <v>47</v>
      </c>
    </row>
    <row r="25" spans="1:17" ht="22.5">
      <c r="A25" s="40">
        <v>11</v>
      </c>
      <c r="B25" s="28" t="s">
        <v>184</v>
      </c>
      <c r="C25" s="161" t="s">
        <v>172</v>
      </c>
      <c r="D25" s="160" t="s">
        <v>83</v>
      </c>
      <c r="E25" s="203">
        <v>282</v>
      </c>
      <c r="F25" s="179"/>
      <c r="G25" s="143"/>
      <c r="H25" s="49">
        <f t="shared" si="6"/>
        <v>0</v>
      </c>
      <c r="I25" s="143"/>
      <c r="J25" s="143"/>
      <c r="K25" s="50">
        <f t="shared" si="0"/>
        <v>0</v>
      </c>
      <c r="L25" s="159">
        <f t="shared" si="7"/>
        <v>0</v>
      </c>
      <c r="M25" s="49">
        <f t="shared" si="8"/>
        <v>0</v>
      </c>
      <c r="N25" s="49">
        <f t="shared" si="9"/>
        <v>0</v>
      </c>
      <c r="O25" s="49">
        <f t="shared" si="10"/>
        <v>0</v>
      </c>
      <c r="P25" s="107">
        <f t="shared" si="11"/>
        <v>0</v>
      </c>
      <c r="Q25" s="77" t="s">
        <v>47</v>
      </c>
    </row>
    <row r="26" spans="1:17" ht="25.5">
      <c r="A26" s="40">
        <v>12</v>
      </c>
      <c r="B26" s="28" t="s">
        <v>184</v>
      </c>
      <c r="C26" s="161" t="s">
        <v>173</v>
      </c>
      <c r="D26" s="160" t="s">
        <v>83</v>
      </c>
      <c r="E26" s="203">
        <v>60</v>
      </c>
      <c r="F26" s="179"/>
      <c r="G26" s="143"/>
      <c r="H26" s="49">
        <f t="shared" si="6"/>
        <v>0</v>
      </c>
      <c r="I26" s="143"/>
      <c r="J26" s="143"/>
      <c r="K26" s="50">
        <f t="shared" si="0"/>
        <v>0</v>
      </c>
      <c r="L26" s="159">
        <f t="shared" si="7"/>
        <v>0</v>
      </c>
      <c r="M26" s="49">
        <f t="shared" si="8"/>
        <v>0</v>
      </c>
      <c r="N26" s="49">
        <f t="shared" si="9"/>
        <v>0</v>
      </c>
      <c r="O26" s="49">
        <f t="shared" si="10"/>
        <v>0</v>
      </c>
      <c r="P26" s="107">
        <f t="shared" si="11"/>
        <v>0</v>
      </c>
      <c r="Q26" s="77" t="s">
        <v>47</v>
      </c>
    </row>
    <row r="27" spans="1:17" ht="22.5">
      <c r="A27" s="40">
        <v>13</v>
      </c>
      <c r="B27" s="28" t="s">
        <v>184</v>
      </c>
      <c r="C27" s="161" t="s">
        <v>214</v>
      </c>
      <c r="D27" s="160" t="s">
        <v>83</v>
      </c>
      <c r="E27" s="203">
        <v>180</v>
      </c>
      <c r="F27" s="179"/>
      <c r="G27" s="143"/>
      <c r="H27" s="49">
        <f t="shared" si="6"/>
        <v>0</v>
      </c>
      <c r="I27" s="143"/>
      <c r="J27" s="143"/>
      <c r="K27" s="50">
        <f t="shared" si="0"/>
        <v>0</v>
      </c>
      <c r="L27" s="159">
        <f t="shared" si="7"/>
        <v>0</v>
      </c>
      <c r="M27" s="49">
        <f t="shared" si="8"/>
        <v>0</v>
      </c>
      <c r="N27" s="49">
        <f t="shared" si="9"/>
        <v>0</v>
      </c>
      <c r="O27" s="49">
        <f t="shared" si="10"/>
        <v>0</v>
      </c>
      <c r="P27" s="107">
        <f t="shared" si="11"/>
        <v>0</v>
      </c>
      <c r="Q27" s="77" t="s">
        <v>47</v>
      </c>
    </row>
    <row r="28" spans="1:17" ht="22.5">
      <c r="A28" s="40">
        <v>14</v>
      </c>
      <c r="B28" s="28" t="s">
        <v>184</v>
      </c>
      <c r="C28" s="161" t="s">
        <v>174</v>
      </c>
      <c r="D28" s="160" t="s">
        <v>83</v>
      </c>
      <c r="E28" s="203">
        <v>120</v>
      </c>
      <c r="F28" s="179"/>
      <c r="G28" s="143"/>
      <c r="H28" s="49">
        <f t="shared" si="6"/>
        <v>0</v>
      </c>
      <c r="I28" s="143"/>
      <c r="J28" s="143"/>
      <c r="K28" s="50">
        <f t="shared" si="0"/>
        <v>0</v>
      </c>
      <c r="L28" s="159">
        <f t="shared" si="7"/>
        <v>0</v>
      </c>
      <c r="M28" s="49">
        <f t="shared" si="8"/>
        <v>0</v>
      </c>
      <c r="N28" s="49">
        <f t="shared" si="9"/>
        <v>0</v>
      </c>
      <c r="O28" s="49">
        <f t="shared" si="10"/>
        <v>0</v>
      </c>
      <c r="P28" s="107">
        <f t="shared" si="11"/>
        <v>0</v>
      </c>
      <c r="Q28" s="77" t="s">
        <v>47</v>
      </c>
    </row>
    <row r="29" spans="1:17" ht="25.5">
      <c r="A29" s="40">
        <v>15</v>
      </c>
      <c r="B29" s="28" t="s">
        <v>184</v>
      </c>
      <c r="C29" s="161" t="s">
        <v>175</v>
      </c>
      <c r="D29" s="160" t="s">
        <v>176</v>
      </c>
      <c r="E29" s="203">
        <v>1413</v>
      </c>
      <c r="F29" s="179"/>
      <c r="G29" s="143"/>
      <c r="H29" s="49">
        <f t="shared" si="6"/>
        <v>0</v>
      </c>
      <c r="I29" s="143"/>
      <c r="J29" s="143"/>
      <c r="K29" s="50">
        <f t="shared" si="0"/>
        <v>0</v>
      </c>
      <c r="L29" s="159">
        <f t="shared" si="7"/>
        <v>0</v>
      </c>
      <c r="M29" s="49">
        <f t="shared" si="8"/>
        <v>0</v>
      </c>
      <c r="N29" s="49">
        <f t="shared" si="9"/>
        <v>0</v>
      </c>
      <c r="O29" s="49">
        <f t="shared" si="10"/>
        <v>0</v>
      </c>
      <c r="P29" s="107">
        <f t="shared" si="11"/>
        <v>0</v>
      </c>
      <c r="Q29" s="77" t="s">
        <v>47</v>
      </c>
    </row>
    <row r="30" spans="1:17" ht="25.5">
      <c r="A30" s="40">
        <v>16</v>
      </c>
      <c r="B30" s="28" t="s">
        <v>184</v>
      </c>
      <c r="C30" s="161" t="s">
        <v>262</v>
      </c>
      <c r="D30" s="160" t="s">
        <v>176</v>
      </c>
      <c r="E30" s="203">
        <v>744</v>
      </c>
      <c r="F30" s="179"/>
      <c r="G30" s="143"/>
      <c r="H30" s="49">
        <f t="shared" si="6"/>
        <v>0</v>
      </c>
      <c r="I30" s="143"/>
      <c r="J30" s="143"/>
      <c r="K30" s="50">
        <f t="shared" si="0"/>
        <v>0</v>
      </c>
      <c r="L30" s="159">
        <f t="shared" si="7"/>
        <v>0</v>
      </c>
      <c r="M30" s="49">
        <f t="shared" si="8"/>
        <v>0</v>
      </c>
      <c r="N30" s="49">
        <f t="shared" si="9"/>
        <v>0</v>
      </c>
      <c r="O30" s="49">
        <f t="shared" si="10"/>
        <v>0</v>
      </c>
      <c r="P30" s="107">
        <f t="shared" si="11"/>
        <v>0</v>
      </c>
      <c r="Q30" s="77" t="s">
        <v>47</v>
      </c>
    </row>
    <row r="31" spans="1:17" ht="25.5">
      <c r="A31" s="40">
        <v>17</v>
      </c>
      <c r="B31" s="28" t="s">
        <v>184</v>
      </c>
      <c r="C31" s="161" t="s">
        <v>177</v>
      </c>
      <c r="D31" s="160" t="s">
        <v>176</v>
      </c>
      <c r="E31" s="203">
        <v>24</v>
      </c>
      <c r="F31" s="179"/>
      <c r="G31" s="143"/>
      <c r="H31" s="49">
        <f t="shared" si="6"/>
        <v>0</v>
      </c>
      <c r="I31" s="143"/>
      <c r="J31" s="143"/>
      <c r="K31" s="50">
        <f t="shared" si="0"/>
        <v>0</v>
      </c>
      <c r="L31" s="159">
        <f t="shared" si="7"/>
        <v>0</v>
      </c>
      <c r="M31" s="49">
        <f t="shared" si="8"/>
        <v>0</v>
      </c>
      <c r="N31" s="49">
        <f t="shared" si="9"/>
        <v>0</v>
      </c>
      <c r="O31" s="49">
        <f t="shared" si="10"/>
        <v>0</v>
      </c>
      <c r="P31" s="107">
        <f t="shared" si="11"/>
        <v>0</v>
      </c>
      <c r="Q31" s="77" t="s">
        <v>47</v>
      </c>
    </row>
    <row r="32" spans="1:17" ht="25.5">
      <c r="A32" s="40">
        <v>18</v>
      </c>
      <c r="B32" s="28" t="s">
        <v>184</v>
      </c>
      <c r="C32" s="161" t="s">
        <v>178</v>
      </c>
      <c r="D32" s="160" t="s">
        <v>146</v>
      </c>
      <c r="E32" s="203">
        <v>1</v>
      </c>
      <c r="F32" s="179"/>
      <c r="G32" s="143"/>
      <c r="H32" s="49">
        <f t="shared" si="6"/>
        <v>0</v>
      </c>
      <c r="I32" s="143"/>
      <c r="J32" s="143"/>
      <c r="K32" s="50">
        <f t="shared" si="0"/>
        <v>0</v>
      </c>
      <c r="L32" s="159">
        <f t="shared" si="7"/>
        <v>0</v>
      </c>
      <c r="M32" s="49">
        <f t="shared" si="8"/>
        <v>0</v>
      </c>
      <c r="N32" s="49">
        <f t="shared" si="9"/>
        <v>0</v>
      </c>
      <c r="O32" s="49">
        <f t="shared" si="10"/>
        <v>0</v>
      </c>
      <c r="P32" s="107">
        <f t="shared" si="11"/>
        <v>0</v>
      </c>
      <c r="Q32" s="77" t="s">
        <v>47</v>
      </c>
    </row>
    <row r="33" spans="1:17" ht="25.5">
      <c r="A33" s="40">
        <v>19</v>
      </c>
      <c r="B33" s="28" t="s">
        <v>184</v>
      </c>
      <c r="C33" s="161" t="s">
        <v>179</v>
      </c>
      <c r="D33" s="160" t="s">
        <v>83</v>
      </c>
      <c r="E33" s="202">
        <v>270</v>
      </c>
      <c r="F33" s="179"/>
      <c r="G33" s="143"/>
      <c r="H33" s="49">
        <f t="shared" si="6"/>
        <v>0</v>
      </c>
      <c r="I33" s="143"/>
      <c r="J33" s="143"/>
      <c r="K33" s="50">
        <f t="shared" si="0"/>
        <v>0</v>
      </c>
      <c r="L33" s="159">
        <f t="shared" si="7"/>
        <v>0</v>
      </c>
      <c r="M33" s="49">
        <f t="shared" si="8"/>
        <v>0</v>
      </c>
      <c r="N33" s="49">
        <f t="shared" si="9"/>
        <v>0</v>
      </c>
      <c r="O33" s="49">
        <f t="shared" si="10"/>
        <v>0</v>
      </c>
      <c r="P33" s="107">
        <f t="shared" si="11"/>
        <v>0</v>
      </c>
      <c r="Q33" s="77" t="s">
        <v>47</v>
      </c>
    </row>
    <row r="34" spans="1:17" ht="38.25">
      <c r="A34" s="40">
        <v>20</v>
      </c>
      <c r="B34" s="28" t="s">
        <v>184</v>
      </c>
      <c r="C34" s="161" t="s">
        <v>180</v>
      </c>
      <c r="D34" s="160" t="s">
        <v>83</v>
      </c>
      <c r="E34" s="202">
        <v>1</v>
      </c>
      <c r="F34" s="179"/>
      <c r="G34" s="143"/>
      <c r="H34" s="49">
        <f t="shared" si="6"/>
        <v>0</v>
      </c>
      <c r="I34" s="143"/>
      <c r="J34" s="143"/>
      <c r="K34" s="50">
        <f t="shared" si="0"/>
        <v>0</v>
      </c>
      <c r="L34" s="159">
        <f t="shared" si="7"/>
        <v>0</v>
      </c>
      <c r="M34" s="49">
        <f t="shared" si="8"/>
        <v>0</v>
      </c>
      <c r="N34" s="49">
        <f t="shared" si="9"/>
        <v>0</v>
      </c>
      <c r="O34" s="49">
        <f t="shared" si="10"/>
        <v>0</v>
      </c>
      <c r="P34" s="107">
        <f t="shared" si="11"/>
        <v>0</v>
      </c>
      <c r="Q34" s="77" t="s">
        <v>47</v>
      </c>
    </row>
    <row r="35" spans="1:17" ht="25.5">
      <c r="A35" s="40">
        <v>21</v>
      </c>
      <c r="B35" s="28" t="s">
        <v>184</v>
      </c>
      <c r="C35" s="161" t="s">
        <v>181</v>
      </c>
      <c r="D35" s="160" t="s">
        <v>83</v>
      </c>
      <c r="E35" s="202">
        <v>6</v>
      </c>
      <c r="F35" s="179"/>
      <c r="G35" s="143"/>
      <c r="H35" s="49">
        <f t="shared" si="6"/>
        <v>0</v>
      </c>
      <c r="I35" s="143"/>
      <c r="J35" s="143"/>
      <c r="K35" s="50">
        <f t="shared" si="0"/>
        <v>0</v>
      </c>
      <c r="L35" s="159">
        <f t="shared" si="7"/>
        <v>0</v>
      </c>
      <c r="M35" s="49">
        <f t="shared" si="8"/>
        <v>0</v>
      </c>
      <c r="N35" s="49">
        <f t="shared" si="9"/>
        <v>0</v>
      </c>
      <c r="O35" s="49">
        <f t="shared" si="10"/>
        <v>0</v>
      </c>
      <c r="P35" s="107">
        <f t="shared" si="11"/>
        <v>0</v>
      </c>
      <c r="Q35" s="77" t="s">
        <v>47</v>
      </c>
    </row>
    <row r="36" spans="1:17" ht="22.5">
      <c r="A36" s="40">
        <v>22</v>
      </c>
      <c r="B36" s="28" t="s">
        <v>184</v>
      </c>
      <c r="C36" s="161" t="s">
        <v>182</v>
      </c>
      <c r="D36" s="160" t="s">
        <v>83</v>
      </c>
      <c r="E36" s="202">
        <v>270</v>
      </c>
      <c r="F36" s="179"/>
      <c r="G36" s="143"/>
      <c r="H36" s="49">
        <f t="shared" si="6"/>
        <v>0</v>
      </c>
      <c r="I36" s="143"/>
      <c r="J36" s="143"/>
      <c r="K36" s="50">
        <f t="shared" si="0"/>
        <v>0</v>
      </c>
      <c r="L36" s="159">
        <f t="shared" si="7"/>
        <v>0</v>
      </c>
      <c r="M36" s="49">
        <f t="shared" si="8"/>
        <v>0</v>
      </c>
      <c r="N36" s="49">
        <f t="shared" si="9"/>
        <v>0</v>
      </c>
      <c r="O36" s="49">
        <f t="shared" si="10"/>
        <v>0</v>
      </c>
      <c r="P36" s="107">
        <f t="shared" si="11"/>
        <v>0</v>
      </c>
      <c r="Q36" s="77" t="s">
        <v>47</v>
      </c>
    </row>
    <row r="37" spans="1:17" ht="22.5">
      <c r="A37" s="40">
        <v>23</v>
      </c>
      <c r="B37" s="28" t="s">
        <v>184</v>
      </c>
      <c r="C37" s="161" t="s">
        <v>183</v>
      </c>
      <c r="D37" s="160" t="s">
        <v>83</v>
      </c>
      <c r="E37" s="203">
        <v>270</v>
      </c>
      <c r="F37" s="179"/>
      <c r="G37" s="143"/>
      <c r="H37" s="49">
        <f t="shared" si="6"/>
        <v>0</v>
      </c>
      <c r="I37" s="143"/>
      <c r="J37" s="143"/>
      <c r="K37" s="50">
        <f t="shared" si="0"/>
        <v>0</v>
      </c>
      <c r="L37" s="159">
        <f t="shared" si="7"/>
        <v>0</v>
      </c>
      <c r="M37" s="49">
        <f t="shared" si="8"/>
        <v>0</v>
      </c>
      <c r="N37" s="49">
        <f t="shared" si="9"/>
        <v>0</v>
      </c>
      <c r="O37" s="49">
        <f t="shared" si="10"/>
        <v>0</v>
      </c>
      <c r="P37" s="107">
        <f t="shared" si="11"/>
        <v>0</v>
      </c>
      <c r="Q37" s="77" t="s">
        <v>47</v>
      </c>
    </row>
    <row r="38" spans="1:17">
      <c r="A38" s="40">
        <v>24</v>
      </c>
      <c r="B38" s="92"/>
      <c r="C38" s="145" t="s">
        <v>185</v>
      </c>
      <c r="D38" s="28"/>
      <c r="E38" s="156"/>
      <c r="F38" s="51"/>
      <c r="G38" s="49"/>
      <c r="H38" s="49">
        <f t="shared" si="6"/>
        <v>0</v>
      </c>
      <c r="I38" s="143"/>
      <c r="J38" s="143"/>
      <c r="K38" s="50">
        <f t="shared" si="0"/>
        <v>0</v>
      </c>
      <c r="L38" s="159">
        <f t="shared" si="7"/>
        <v>0</v>
      </c>
      <c r="M38" s="49">
        <f t="shared" si="8"/>
        <v>0</v>
      </c>
      <c r="N38" s="49">
        <f t="shared" si="9"/>
        <v>0</v>
      </c>
      <c r="O38" s="49">
        <f t="shared" si="10"/>
        <v>0</v>
      </c>
      <c r="P38" s="107">
        <f t="shared" si="11"/>
        <v>0</v>
      </c>
      <c r="Q38" s="77" t="s">
        <v>282</v>
      </c>
    </row>
    <row r="39" spans="1:17" ht="25.5">
      <c r="A39" s="40">
        <v>25</v>
      </c>
      <c r="B39" s="28" t="s">
        <v>184</v>
      </c>
      <c r="C39" s="161" t="s">
        <v>175</v>
      </c>
      <c r="D39" s="160" t="s">
        <v>176</v>
      </c>
      <c r="E39" s="203">
        <v>18</v>
      </c>
      <c r="F39" s="179"/>
      <c r="G39" s="143"/>
      <c r="H39" s="49">
        <f t="shared" si="6"/>
        <v>0</v>
      </c>
      <c r="I39" s="143"/>
      <c r="J39" s="143"/>
      <c r="K39" s="50">
        <f t="shared" si="0"/>
        <v>0</v>
      </c>
      <c r="L39" s="159">
        <f t="shared" si="7"/>
        <v>0</v>
      </c>
      <c r="M39" s="49">
        <f t="shared" si="8"/>
        <v>0</v>
      </c>
      <c r="N39" s="49">
        <f t="shared" si="9"/>
        <v>0</v>
      </c>
      <c r="O39" s="49">
        <f t="shared" si="10"/>
        <v>0</v>
      </c>
      <c r="P39" s="107">
        <f t="shared" si="11"/>
        <v>0</v>
      </c>
      <c r="Q39" s="77" t="s">
        <v>47</v>
      </c>
    </row>
    <row r="40" spans="1:17" ht="22.5">
      <c r="A40" s="40">
        <v>26</v>
      </c>
      <c r="B40" s="28" t="s">
        <v>184</v>
      </c>
      <c r="C40" s="161" t="s">
        <v>263</v>
      </c>
      <c r="D40" s="178" t="s">
        <v>176</v>
      </c>
      <c r="E40" s="203">
        <v>221</v>
      </c>
      <c r="F40" s="179"/>
      <c r="G40" s="143"/>
      <c r="H40" s="49">
        <f t="shared" si="6"/>
        <v>0</v>
      </c>
      <c r="I40" s="143"/>
      <c r="J40" s="143"/>
      <c r="K40" s="50">
        <f t="shared" si="0"/>
        <v>0</v>
      </c>
      <c r="L40" s="159">
        <f t="shared" si="7"/>
        <v>0</v>
      </c>
      <c r="M40" s="49">
        <f t="shared" si="8"/>
        <v>0</v>
      </c>
      <c r="N40" s="49">
        <f t="shared" si="9"/>
        <v>0</v>
      </c>
      <c r="O40" s="49">
        <f t="shared" si="10"/>
        <v>0</v>
      </c>
      <c r="P40" s="107">
        <f t="shared" si="11"/>
        <v>0</v>
      </c>
      <c r="Q40" s="77" t="s">
        <v>47</v>
      </c>
    </row>
    <row r="41" spans="1:17" ht="22.5">
      <c r="A41" s="40">
        <v>27</v>
      </c>
      <c r="B41" s="28" t="s">
        <v>184</v>
      </c>
      <c r="C41" s="161" t="s">
        <v>264</v>
      </c>
      <c r="D41" s="178" t="s">
        <v>176</v>
      </c>
      <c r="E41" s="203">
        <v>147</v>
      </c>
      <c r="F41" s="179"/>
      <c r="G41" s="143"/>
      <c r="H41" s="49">
        <f t="shared" si="6"/>
        <v>0</v>
      </c>
      <c r="I41" s="143"/>
      <c r="J41" s="143"/>
      <c r="K41" s="50">
        <f t="shared" si="0"/>
        <v>0</v>
      </c>
      <c r="L41" s="159">
        <f t="shared" si="7"/>
        <v>0</v>
      </c>
      <c r="M41" s="49">
        <f t="shared" si="8"/>
        <v>0</v>
      </c>
      <c r="N41" s="49">
        <f t="shared" si="9"/>
        <v>0</v>
      </c>
      <c r="O41" s="49">
        <f t="shared" si="10"/>
        <v>0</v>
      </c>
      <c r="P41" s="107">
        <f t="shared" si="11"/>
        <v>0</v>
      </c>
      <c r="Q41" s="77" t="s">
        <v>47</v>
      </c>
    </row>
    <row r="42" spans="1:17" ht="22.5">
      <c r="A42" s="40">
        <v>28</v>
      </c>
      <c r="B42" s="28" t="s">
        <v>184</v>
      </c>
      <c r="C42" s="161" t="s">
        <v>265</v>
      </c>
      <c r="D42" s="178" t="s">
        <v>176</v>
      </c>
      <c r="E42" s="203">
        <v>160</v>
      </c>
      <c r="F42" s="179"/>
      <c r="G42" s="143"/>
      <c r="H42" s="49">
        <f t="shared" si="6"/>
        <v>0</v>
      </c>
      <c r="I42" s="143"/>
      <c r="J42" s="143"/>
      <c r="K42" s="50">
        <f t="shared" si="0"/>
        <v>0</v>
      </c>
      <c r="L42" s="159">
        <f t="shared" si="7"/>
        <v>0</v>
      </c>
      <c r="M42" s="49">
        <f t="shared" si="8"/>
        <v>0</v>
      </c>
      <c r="N42" s="49">
        <f t="shared" si="9"/>
        <v>0</v>
      </c>
      <c r="O42" s="49">
        <f t="shared" si="10"/>
        <v>0</v>
      </c>
      <c r="P42" s="107">
        <f t="shared" si="11"/>
        <v>0</v>
      </c>
      <c r="Q42" s="77" t="s">
        <v>47</v>
      </c>
    </row>
    <row r="43" spans="1:17" ht="22.5">
      <c r="A43" s="40">
        <v>29</v>
      </c>
      <c r="B43" s="28" t="s">
        <v>184</v>
      </c>
      <c r="C43" s="161" t="s">
        <v>266</v>
      </c>
      <c r="D43" s="178" t="s">
        <v>176</v>
      </c>
      <c r="E43" s="203">
        <v>32</v>
      </c>
      <c r="F43" s="179"/>
      <c r="G43" s="143"/>
      <c r="H43" s="49">
        <f t="shared" si="6"/>
        <v>0</v>
      </c>
      <c r="I43" s="143"/>
      <c r="J43" s="143"/>
      <c r="K43" s="50">
        <f t="shared" si="0"/>
        <v>0</v>
      </c>
      <c r="L43" s="159">
        <f t="shared" si="7"/>
        <v>0</v>
      </c>
      <c r="M43" s="49">
        <f t="shared" si="8"/>
        <v>0</v>
      </c>
      <c r="N43" s="49">
        <f t="shared" si="9"/>
        <v>0</v>
      </c>
      <c r="O43" s="49">
        <f t="shared" si="10"/>
        <v>0</v>
      </c>
      <c r="P43" s="107">
        <f t="shared" si="11"/>
        <v>0</v>
      </c>
      <c r="Q43" s="77" t="s">
        <v>47</v>
      </c>
    </row>
    <row r="44" spans="1:17" ht="22.5">
      <c r="A44" s="40">
        <v>30</v>
      </c>
      <c r="B44" s="28" t="s">
        <v>184</v>
      </c>
      <c r="C44" s="161" t="s">
        <v>267</v>
      </c>
      <c r="D44" s="178" t="s">
        <v>176</v>
      </c>
      <c r="E44" s="203">
        <v>115</v>
      </c>
      <c r="F44" s="179"/>
      <c r="G44" s="143"/>
      <c r="H44" s="49">
        <f t="shared" si="6"/>
        <v>0</v>
      </c>
      <c r="I44" s="143"/>
      <c r="J44" s="143"/>
      <c r="K44" s="50">
        <f t="shared" si="0"/>
        <v>0</v>
      </c>
      <c r="L44" s="159">
        <f t="shared" si="7"/>
        <v>0</v>
      </c>
      <c r="M44" s="49">
        <f t="shared" si="8"/>
        <v>0</v>
      </c>
      <c r="N44" s="49">
        <f t="shared" si="9"/>
        <v>0</v>
      </c>
      <c r="O44" s="49">
        <f t="shared" si="10"/>
        <v>0</v>
      </c>
      <c r="P44" s="107">
        <f t="shared" si="11"/>
        <v>0</v>
      </c>
      <c r="Q44" s="77" t="s">
        <v>47</v>
      </c>
    </row>
    <row r="45" spans="1:17" ht="22.5">
      <c r="A45" s="40">
        <v>31</v>
      </c>
      <c r="B45" s="28" t="s">
        <v>184</v>
      </c>
      <c r="C45" s="161" t="s">
        <v>268</v>
      </c>
      <c r="D45" s="178" t="s">
        <v>176</v>
      </c>
      <c r="E45" s="203">
        <v>20</v>
      </c>
      <c r="F45" s="179"/>
      <c r="G45" s="143"/>
      <c r="H45" s="49">
        <f t="shared" si="6"/>
        <v>0</v>
      </c>
      <c r="I45" s="143"/>
      <c r="J45" s="143"/>
      <c r="K45" s="50">
        <f t="shared" si="0"/>
        <v>0</v>
      </c>
      <c r="L45" s="159">
        <f t="shared" si="7"/>
        <v>0</v>
      </c>
      <c r="M45" s="49">
        <f t="shared" si="8"/>
        <v>0</v>
      </c>
      <c r="N45" s="49">
        <f t="shared" si="9"/>
        <v>0</v>
      </c>
      <c r="O45" s="49">
        <f t="shared" si="10"/>
        <v>0</v>
      </c>
      <c r="P45" s="107">
        <f t="shared" si="11"/>
        <v>0</v>
      </c>
      <c r="Q45" s="77" t="s">
        <v>47</v>
      </c>
    </row>
    <row r="46" spans="1:17" ht="25.5">
      <c r="A46" s="40">
        <v>32</v>
      </c>
      <c r="B46" s="28" t="s">
        <v>184</v>
      </c>
      <c r="C46" s="161" t="s">
        <v>178</v>
      </c>
      <c r="D46" s="178" t="s">
        <v>146</v>
      </c>
      <c r="E46" s="203">
        <v>1</v>
      </c>
      <c r="F46" s="179"/>
      <c r="G46" s="143"/>
      <c r="H46" s="49">
        <f t="shared" si="6"/>
        <v>0</v>
      </c>
      <c r="I46" s="143"/>
      <c r="J46" s="143"/>
      <c r="K46" s="50">
        <f t="shared" si="0"/>
        <v>0</v>
      </c>
      <c r="L46" s="159">
        <f t="shared" si="7"/>
        <v>0</v>
      </c>
      <c r="M46" s="49">
        <f t="shared" si="8"/>
        <v>0</v>
      </c>
      <c r="N46" s="49">
        <f t="shared" si="9"/>
        <v>0</v>
      </c>
      <c r="O46" s="49">
        <f t="shared" si="10"/>
        <v>0</v>
      </c>
      <c r="P46" s="107">
        <f t="shared" si="11"/>
        <v>0</v>
      </c>
      <c r="Q46" s="77" t="s">
        <v>47</v>
      </c>
    </row>
    <row r="47" spans="1:17" ht="51">
      <c r="A47" s="40">
        <v>33</v>
      </c>
      <c r="B47" s="28" t="s">
        <v>184</v>
      </c>
      <c r="C47" s="183" t="s">
        <v>358</v>
      </c>
      <c r="D47" s="160" t="s">
        <v>176</v>
      </c>
      <c r="E47" s="204">
        <v>18</v>
      </c>
      <c r="F47" s="179"/>
      <c r="G47" s="143"/>
      <c r="H47" s="49">
        <f t="shared" si="6"/>
        <v>0</v>
      </c>
      <c r="I47" s="143"/>
      <c r="J47" s="143"/>
      <c r="K47" s="50">
        <f t="shared" si="0"/>
        <v>0</v>
      </c>
      <c r="L47" s="159">
        <f t="shared" si="7"/>
        <v>0</v>
      </c>
      <c r="M47" s="49">
        <f t="shared" si="8"/>
        <v>0</v>
      </c>
      <c r="N47" s="49">
        <f t="shared" si="9"/>
        <v>0</v>
      </c>
      <c r="O47" s="49">
        <f t="shared" si="10"/>
        <v>0</v>
      </c>
      <c r="P47" s="107">
        <f t="shared" si="11"/>
        <v>0</v>
      </c>
      <c r="Q47" s="77" t="s">
        <v>47</v>
      </c>
    </row>
    <row r="48" spans="1:17" ht="51">
      <c r="A48" s="40">
        <v>34</v>
      </c>
      <c r="B48" s="28" t="s">
        <v>184</v>
      </c>
      <c r="C48" s="183" t="s">
        <v>269</v>
      </c>
      <c r="D48" s="178" t="s">
        <v>176</v>
      </c>
      <c r="E48" s="203">
        <v>221</v>
      </c>
      <c r="F48" s="179"/>
      <c r="G48" s="143"/>
      <c r="H48" s="49">
        <f t="shared" si="6"/>
        <v>0</v>
      </c>
      <c r="I48" s="143"/>
      <c r="J48" s="143"/>
      <c r="K48" s="50">
        <f t="shared" si="0"/>
        <v>0</v>
      </c>
      <c r="L48" s="159">
        <f t="shared" si="7"/>
        <v>0</v>
      </c>
      <c r="M48" s="49">
        <f t="shared" si="8"/>
        <v>0</v>
      </c>
      <c r="N48" s="49">
        <f t="shared" si="9"/>
        <v>0</v>
      </c>
      <c r="O48" s="49">
        <f t="shared" si="10"/>
        <v>0</v>
      </c>
      <c r="P48" s="107">
        <f t="shared" si="11"/>
        <v>0</v>
      </c>
      <c r="Q48" s="77" t="s">
        <v>47</v>
      </c>
    </row>
    <row r="49" spans="1:17" ht="51">
      <c r="A49" s="40">
        <v>35</v>
      </c>
      <c r="B49" s="28" t="s">
        <v>184</v>
      </c>
      <c r="C49" s="183" t="s">
        <v>270</v>
      </c>
      <c r="D49" s="178" t="s">
        <v>176</v>
      </c>
      <c r="E49" s="203">
        <v>147</v>
      </c>
      <c r="F49" s="179"/>
      <c r="G49" s="143"/>
      <c r="H49" s="49">
        <f t="shared" si="6"/>
        <v>0</v>
      </c>
      <c r="I49" s="143"/>
      <c r="J49" s="143"/>
      <c r="K49" s="50">
        <f t="shared" si="0"/>
        <v>0</v>
      </c>
      <c r="L49" s="159">
        <f t="shared" si="7"/>
        <v>0</v>
      </c>
      <c r="M49" s="49">
        <f t="shared" si="8"/>
        <v>0</v>
      </c>
      <c r="N49" s="49">
        <f t="shared" si="9"/>
        <v>0</v>
      </c>
      <c r="O49" s="49">
        <f t="shared" si="10"/>
        <v>0</v>
      </c>
      <c r="P49" s="107">
        <f t="shared" si="11"/>
        <v>0</v>
      </c>
      <c r="Q49" s="77" t="s">
        <v>47</v>
      </c>
    </row>
    <row r="50" spans="1:17" ht="51">
      <c r="A50" s="40">
        <v>36</v>
      </c>
      <c r="B50" s="28" t="s">
        <v>184</v>
      </c>
      <c r="C50" s="183" t="s">
        <v>271</v>
      </c>
      <c r="D50" s="178" t="s">
        <v>176</v>
      </c>
      <c r="E50" s="203">
        <v>160</v>
      </c>
      <c r="F50" s="179"/>
      <c r="G50" s="143"/>
      <c r="H50" s="49">
        <f t="shared" si="6"/>
        <v>0</v>
      </c>
      <c r="I50" s="143"/>
      <c r="J50" s="143"/>
      <c r="K50" s="50">
        <f t="shared" si="0"/>
        <v>0</v>
      </c>
      <c r="L50" s="159">
        <f t="shared" si="7"/>
        <v>0</v>
      </c>
      <c r="M50" s="49">
        <f t="shared" si="8"/>
        <v>0</v>
      </c>
      <c r="N50" s="49">
        <f t="shared" si="9"/>
        <v>0</v>
      </c>
      <c r="O50" s="49">
        <f t="shared" si="10"/>
        <v>0</v>
      </c>
      <c r="P50" s="107">
        <f t="shared" si="11"/>
        <v>0</v>
      </c>
      <c r="Q50" s="77" t="s">
        <v>47</v>
      </c>
    </row>
    <row r="51" spans="1:17" ht="51">
      <c r="A51" s="40">
        <v>37</v>
      </c>
      <c r="B51" s="28" t="s">
        <v>184</v>
      </c>
      <c r="C51" s="183" t="s">
        <v>272</v>
      </c>
      <c r="D51" s="178" t="s">
        <v>176</v>
      </c>
      <c r="E51" s="203">
        <v>32</v>
      </c>
      <c r="F51" s="179"/>
      <c r="G51" s="143"/>
      <c r="H51" s="49">
        <f t="shared" si="6"/>
        <v>0</v>
      </c>
      <c r="I51" s="143"/>
      <c r="J51" s="143"/>
      <c r="K51" s="50">
        <f t="shared" si="0"/>
        <v>0</v>
      </c>
      <c r="L51" s="159">
        <f t="shared" si="7"/>
        <v>0</v>
      </c>
      <c r="M51" s="49">
        <f t="shared" si="8"/>
        <v>0</v>
      </c>
      <c r="N51" s="49">
        <f t="shared" si="9"/>
        <v>0</v>
      </c>
      <c r="O51" s="49">
        <f t="shared" si="10"/>
        <v>0</v>
      </c>
      <c r="P51" s="107">
        <f t="shared" si="11"/>
        <v>0</v>
      </c>
      <c r="Q51" s="77" t="s">
        <v>47</v>
      </c>
    </row>
    <row r="52" spans="1:17" ht="51">
      <c r="A52" s="40">
        <v>38</v>
      </c>
      <c r="B52" s="28" t="s">
        <v>184</v>
      </c>
      <c r="C52" s="183" t="s">
        <v>273</v>
      </c>
      <c r="D52" s="178" t="s">
        <v>176</v>
      </c>
      <c r="E52" s="203">
        <v>115</v>
      </c>
      <c r="F52" s="179"/>
      <c r="G52" s="143"/>
      <c r="H52" s="49">
        <f t="shared" si="6"/>
        <v>0</v>
      </c>
      <c r="I52" s="143"/>
      <c r="J52" s="143"/>
      <c r="K52" s="50">
        <f t="shared" si="0"/>
        <v>0</v>
      </c>
      <c r="L52" s="159">
        <f t="shared" si="7"/>
        <v>0</v>
      </c>
      <c r="M52" s="49">
        <f t="shared" si="8"/>
        <v>0</v>
      </c>
      <c r="N52" s="49">
        <f t="shared" si="9"/>
        <v>0</v>
      </c>
      <c r="O52" s="49">
        <f t="shared" si="10"/>
        <v>0</v>
      </c>
      <c r="P52" s="107">
        <f t="shared" si="11"/>
        <v>0</v>
      </c>
      <c r="Q52" s="77" t="s">
        <v>47</v>
      </c>
    </row>
    <row r="53" spans="1:17" ht="51">
      <c r="A53" s="40">
        <v>39</v>
      </c>
      <c r="B53" s="28" t="s">
        <v>184</v>
      </c>
      <c r="C53" s="161" t="s">
        <v>274</v>
      </c>
      <c r="D53" s="178" t="s">
        <v>176</v>
      </c>
      <c r="E53" s="203">
        <v>20</v>
      </c>
      <c r="F53" s="179"/>
      <c r="G53" s="143"/>
      <c r="H53" s="49">
        <f t="shared" si="6"/>
        <v>0</v>
      </c>
      <c r="I53" s="143"/>
      <c r="J53" s="143"/>
      <c r="K53" s="50">
        <f t="shared" si="0"/>
        <v>0</v>
      </c>
      <c r="L53" s="159">
        <f t="shared" si="7"/>
        <v>0</v>
      </c>
      <c r="M53" s="49">
        <f t="shared" si="8"/>
        <v>0</v>
      </c>
      <c r="N53" s="49">
        <f t="shared" si="9"/>
        <v>0</v>
      </c>
      <c r="O53" s="49">
        <f t="shared" si="10"/>
        <v>0</v>
      </c>
      <c r="P53" s="107">
        <f t="shared" si="11"/>
        <v>0</v>
      </c>
      <c r="Q53" s="77" t="s">
        <v>47</v>
      </c>
    </row>
    <row r="54" spans="1:17" ht="22.5">
      <c r="A54" s="40">
        <v>40</v>
      </c>
      <c r="B54" s="28" t="s">
        <v>184</v>
      </c>
      <c r="C54" s="161" t="s">
        <v>275</v>
      </c>
      <c r="D54" s="178" t="s">
        <v>83</v>
      </c>
      <c r="E54" s="203">
        <v>2</v>
      </c>
      <c r="F54" s="179"/>
      <c r="G54" s="143"/>
      <c r="H54" s="49">
        <f t="shared" si="6"/>
        <v>0</v>
      </c>
      <c r="I54" s="143"/>
      <c r="J54" s="143"/>
      <c r="K54" s="50">
        <f t="shared" si="0"/>
        <v>0</v>
      </c>
      <c r="L54" s="159">
        <f t="shared" si="7"/>
        <v>0</v>
      </c>
      <c r="M54" s="49">
        <f t="shared" si="8"/>
        <v>0</v>
      </c>
      <c r="N54" s="49">
        <f t="shared" si="9"/>
        <v>0</v>
      </c>
      <c r="O54" s="49">
        <f t="shared" si="10"/>
        <v>0</v>
      </c>
      <c r="P54" s="107">
        <f t="shared" si="11"/>
        <v>0</v>
      </c>
      <c r="Q54" s="77" t="s">
        <v>47</v>
      </c>
    </row>
    <row r="55" spans="1:17" ht="25.5">
      <c r="A55" s="40">
        <v>41</v>
      </c>
      <c r="B55" s="28" t="s">
        <v>184</v>
      </c>
      <c r="C55" s="161" t="s">
        <v>276</v>
      </c>
      <c r="D55" s="178" t="s">
        <v>83</v>
      </c>
      <c r="E55" s="203">
        <v>8</v>
      </c>
      <c r="F55" s="179"/>
      <c r="G55" s="143"/>
      <c r="H55" s="49">
        <f t="shared" si="6"/>
        <v>0</v>
      </c>
      <c r="I55" s="143"/>
      <c r="J55" s="143"/>
      <c r="K55" s="50">
        <f t="shared" si="0"/>
        <v>0</v>
      </c>
      <c r="L55" s="159">
        <f t="shared" si="7"/>
        <v>0</v>
      </c>
      <c r="M55" s="49">
        <f t="shared" si="8"/>
        <v>0</v>
      </c>
      <c r="N55" s="49">
        <f t="shared" si="9"/>
        <v>0</v>
      </c>
      <c r="O55" s="49">
        <f t="shared" si="10"/>
        <v>0</v>
      </c>
      <c r="P55" s="107">
        <f t="shared" si="11"/>
        <v>0</v>
      </c>
      <c r="Q55" s="77" t="s">
        <v>47</v>
      </c>
    </row>
    <row r="56" spans="1:17" ht="22.5">
      <c r="A56" s="40">
        <v>42</v>
      </c>
      <c r="B56" s="28" t="s">
        <v>184</v>
      </c>
      <c r="C56" s="161" t="s">
        <v>277</v>
      </c>
      <c r="D56" s="178" t="s">
        <v>83</v>
      </c>
      <c r="E56" s="203">
        <v>24</v>
      </c>
      <c r="F56" s="179"/>
      <c r="G56" s="143"/>
      <c r="H56" s="49">
        <f t="shared" si="6"/>
        <v>0</v>
      </c>
      <c r="I56" s="143"/>
      <c r="J56" s="143"/>
      <c r="K56" s="50">
        <f t="shared" si="0"/>
        <v>0</v>
      </c>
      <c r="L56" s="159">
        <f t="shared" si="7"/>
        <v>0</v>
      </c>
      <c r="M56" s="49">
        <f t="shared" si="8"/>
        <v>0</v>
      </c>
      <c r="N56" s="49">
        <f t="shared" si="9"/>
        <v>0</v>
      </c>
      <c r="O56" s="49">
        <f t="shared" si="10"/>
        <v>0</v>
      </c>
      <c r="P56" s="107">
        <f t="shared" si="11"/>
        <v>0</v>
      </c>
      <c r="Q56" s="77" t="s">
        <v>47</v>
      </c>
    </row>
    <row r="57" spans="1:17" ht="22.5">
      <c r="A57" s="40">
        <v>43</v>
      </c>
      <c r="B57" s="28" t="s">
        <v>184</v>
      </c>
      <c r="C57" s="161" t="s">
        <v>174</v>
      </c>
      <c r="D57" s="178" t="s">
        <v>83</v>
      </c>
      <c r="E57" s="203">
        <v>8</v>
      </c>
      <c r="F57" s="179"/>
      <c r="G57" s="143"/>
      <c r="H57" s="49">
        <f t="shared" si="6"/>
        <v>0</v>
      </c>
      <c r="I57" s="143"/>
      <c r="J57" s="143"/>
      <c r="K57" s="50">
        <f t="shared" si="0"/>
        <v>0</v>
      </c>
      <c r="L57" s="159">
        <f t="shared" si="7"/>
        <v>0</v>
      </c>
      <c r="M57" s="49">
        <f t="shared" si="8"/>
        <v>0</v>
      </c>
      <c r="N57" s="49">
        <f t="shared" si="9"/>
        <v>0</v>
      </c>
      <c r="O57" s="49">
        <f t="shared" si="10"/>
        <v>0</v>
      </c>
      <c r="P57" s="107">
        <f t="shared" si="11"/>
        <v>0</v>
      </c>
      <c r="Q57" s="77" t="s">
        <v>47</v>
      </c>
    </row>
    <row r="58" spans="1:17">
      <c r="A58" s="40">
        <v>44</v>
      </c>
      <c r="B58" s="92"/>
      <c r="C58" s="145" t="s">
        <v>186</v>
      </c>
      <c r="D58" s="28"/>
      <c r="E58" s="156"/>
      <c r="F58" s="51"/>
      <c r="G58" s="49"/>
      <c r="H58" s="49">
        <f t="shared" si="6"/>
        <v>0</v>
      </c>
      <c r="I58" s="143"/>
      <c r="J58" s="143"/>
      <c r="K58" s="50">
        <f t="shared" si="0"/>
        <v>0</v>
      </c>
      <c r="L58" s="159">
        <f t="shared" si="7"/>
        <v>0</v>
      </c>
      <c r="M58" s="49">
        <f t="shared" si="8"/>
        <v>0</v>
      </c>
      <c r="N58" s="49">
        <f t="shared" si="9"/>
        <v>0</v>
      </c>
      <c r="O58" s="49">
        <f t="shared" si="10"/>
        <v>0</v>
      </c>
      <c r="P58" s="107">
        <f t="shared" si="11"/>
        <v>0</v>
      </c>
      <c r="Q58" s="77" t="s">
        <v>282</v>
      </c>
    </row>
    <row r="59" spans="1:17" ht="22.5">
      <c r="A59" s="40">
        <v>45</v>
      </c>
      <c r="B59" s="28" t="s">
        <v>184</v>
      </c>
      <c r="C59" s="161" t="s">
        <v>187</v>
      </c>
      <c r="D59" s="178" t="s">
        <v>83</v>
      </c>
      <c r="E59" s="203">
        <v>1</v>
      </c>
      <c r="F59" s="179"/>
      <c r="G59" s="143"/>
      <c r="H59" s="49">
        <f t="shared" si="6"/>
        <v>0</v>
      </c>
      <c r="I59" s="143"/>
      <c r="J59" s="143"/>
      <c r="K59" s="50">
        <f t="shared" si="0"/>
        <v>0</v>
      </c>
      <c r="L59" s="159">
        <f t="shared" si="7"/>
        <v>0</v>
      </c>
      <c r="M59" s="49">
        <f t="shared" si="8"/>
        <v>0</v>
      </c>
      <c r="N59" s="49">
        <f t="shared" si="9"/>
        <v>0</v>
      </c>
      <c r="O59" s="49">
        <f t="shared" si="10"/>
        <v>0</v>
      </c>
      <c r="P59" s="107">
        <f t="shared" si="11"/>
        <v>0</v>
      </c>
      <c r="Q59" s="77" t="s">
        <v>47</v>
      </c>
    </row>
    <row r="60" spans="1:17" ht="22.5">
      <c r="A60" s="40">
        <v>46</v>
      </c>
      <c r="B60" s="28" t="s">
        <v>184</v>
      </c>
      <c r="C60" s="161" t="s">
        <v>188</v>
      </c>
      <c r="D60" s="178" t="s">
        <v>77</v>
      </c>
      <c r="E60" s="203">
        <v>1</v>
      </c>
      <c r="F60" s="179"/>
      <c r="G60" s="143"/>
      <c r="H60" s="49">
        <f t="shared" si="6"/>
        <v>0</v>
      </c>
      <c r="I60" s="143"/>
      <c r="J60" s="143"/>
      <c r="K60" s="50">
        <f t="shared" si="0"/>
        <v>0</v>
      </c>
      <c r="L60" s="159">
        <f t="shared" si="7"/>
        <v>0</v>
      </c>
      <c r="M60" s="49">
        <f t="shared" si="8"/>
        <v>0</v>
      </c>
      <c r="N60" s="49">
        <f t="shared" si="9"/>
        <v>0</v>
      </c>
      <c r="O60" s="49">
        <f t="shared" si="10"/>
        <v>0</v>
      </c>
      <c r="P60" s="107">
        <f t="shared" si="11"/>
        <v>0</v>
      </c>
      <c r="Q60" s="77" t="s">
        <v>47</v>
      </c>
    </row>
    <row r="61" spans="1:17" ht="22.5">
      <c r="A61" s="40">
        <v>47</v>
      </c>
      <c r="B61" s="28" t="s">
        <v>184</v>
      </c>
      <c r="C61" s="161" t="s">
        <v>278</v>
      </c>
      <c r="D61" s="178" t="s">
        <v>146</v>
      </c>
      <c r="E61" s="203">
        <v>1</v>
      </c>
      <c r="F61" s="179"/>
      <c r="G61" s="143"/>
      <c r="H61" s="49">
        <f t="shared" si="6"/>
        <v>0</v>
      </c>
      <c r="I61" s="143"/>
      <c r="J61" s="143"/>
      <c r="K61" s="50">
        <f t="shared" si="0"/>
        <v>0</v>
      </c>
      <c r="L61" s="159">
        <f t="shared" si="7"/>
        <v>0</v>
      </c>
      <c r="M61" s="49">
        <f t="shared" si="8"/>
        <v>0</v>
      </c>
      <c r="N61" s="49">
        <f t="shared" si="9"/>
        <v>0</v>
      </c>
      <c r="O61" s="49">
        <f t="shared" si="10"/>
        <v>0</v>
      </c>
      <c r="P61" s="107">
        <f t="shared" si="11"/>
        <v>0</v>
      </c>
      <c r="Q61" s="77" t="s">
        <v>47</v>
      </c>
    </row>
    <row r="62" spans="1:17" ht="22.5">
      <c r="A62" s="40">
        <v>48</v>
      </c>
      <c r="B62" s="28" t="s">
        <v>184</v>
      </c>
      <c r="C62" s="161" t="s">
        <v>189</v>
      </c>
      <c r="D62" s="178" t="s">
        <v>146</v>
      </c>
      <c r="E62" s="203">
        <v>1</v>
      </c>
      <c r="F62" s="179"/>
      <c r="G62" s="143"/>
      <c r="H62" s="49">
        <f t="shared" si="6"/>
        <v>0</v>
      </c>
      <c r="I62" s="143"/>
      <c r="J62" s="143"/>
      <c r="K62" s="50">
        <f t="shared" si="0"/>
        <v>0</v>
      </c>
      <c r="L62" s="159">
        <f t="shared" si="7"/>
        <v>0</v>
      </c>
      <c r="M62" s="49">
        <f t="shared" si="8"/>
        <v>0</v>
      </c>
      <c r="N62" s="49">
        <f t="shared" si="9"/>
        <v>0</v>
      </c>
      <c r="O62" s="49">
        <f t="shared" si="10"/>
        <v>0</v>
      </c>
      <c r="P62" s="107">
        <f t="shared" si="11"/>
        <v>0</v>
      </c>
      <c r="Q62" s="77" t="s">
        <v>47</v>
      </c>
    </row>
    <row r="63" spans="1:17" ht="22.5">
      <c r="A63" s="40">
        <v>49</v>
      </c>
      <c r="B63" s="28" t="s">
        <v>184</v>
      </c>
      <c r="C63" s="161" t="s">
        <v>190</v>
      </c>
      <c r="D63" s="178" t="s">
        <v>146</v>
      </c>
      <c r="E63" s="203">
        <v>1</v>
      </c>
      <c r="F63" s="179"/>
      <c r="G63" s="143"/>
      <c r="H63" s="49">
        <f t="shared" si="6"/>
        <v>0</v>
      </c>
      <c r="I63" s="143"/>
      <c r="J63" s="143"/>
      <c r="K63" s="50">
        <f t="shared" si="0"/>
        <v>0</v>
      </c>
      <c r="L63" s="159">
        <f t="shared" si="7"/>
        <v>0</v>
      </c>
      <c r="M63" s="49">
        <f t="shared" si="8"/>
        <v>0</v>
      </c>
      <c r="N63" s="49">
        <f t="shared" si="9"/>
        <v>0</v>
      </c>
      <c r="O63" s="49">
        <f t="shared" si="10"/>
        <v>0</v>
      </c>
      <c r="P63" s="107">
        <f t="shared" si="11"/>
        <v>0</v>
      </c>
      <c r="Q63" s="77" t="s">
        <v>47</v>
      </c>
    </row>
    <row r="64" spans="1:17" ht="22.5">
      <c r="A64" s="40">
        <v>50</v>
      </c>
      <c r="B64" s="28" t="s">
        <v>184</v>
      </c>
      <c r="C64" s="161" t="s">
        <v>191</v>
      </c>
      <c r="D64" s="178" t="s">
        <v>146</v>
      </c>
      <c r="E64" s="203">
        <v>1</v>
      </c>
      <c r="F64" s="179"/>
      <c r="G64" s="143"/>
      <c r="H64" s="49">
        <f t="shared" si="6"/>
        <v>0</v>
      </c>
      <c r="I64" s="143"/>
      <c r="J64" s="143"/>
      <c r="K64" s="50">
        <f t="shared" si="0"/>
        <v>0</v>
      </c>
      <c r="L64" s="159">
        <f t="shared" si="7"/>
        <v>0</v>
      </c>
      <c r="M64" s="49">
        <f t="shared" si="8"/>
        <v>0</v>
      </c>
      <c r="N64" s="49">
        <f t="shared" si="9"/>
        <v>0</v>
      </c>
      <c r="O64" s="49">
        <f t="shared" si="10"/>
        <v>0</v>
      </c>
      <c r="P64" s="107">
        <f t="shared" si="11"/>
        <v>0</v>
      </c>
      <c r="Q64" s="77" t="s">
        <v>47</v>
      </c>
    </row>
    <row r="65" spans="1:17" ht="22.5">
      <c r="A65" s="40">
        <v>51</v>
      </c>
      <c r="B65" s="28" t="s">
        <v>184</v>
      </c>
      <c r="C65" s="161" t="s">
        <v>192</v>
      </c>
      <c r="D65" s="178" t="s">
        <v>146</v>
      </c>
      <c r="E65" s="203">
        <v>1</v>
      </c>
      <c r="F65" s="179"/>
      <c r="G65" s="143"/>
      <c r="H65" s="49">
        <f t="shared" si="6"/>
        <v>0</v>
      </c>
      <c r="I65" s="143"/>
      <c r="J65" s="143"/>
      <c r="K65" s="50">
        <f t="shared" si="0"/>
        <v>0</v>
      </c>
      <c r="L65" s="159">
        <f t="shared" si="7"/>
        <v>0</v>
      </c>
      <c r="M65" s="49">
        <f t="shared" si="8"/>
        <v>0</v>
      </c>
      <c r="N65" s="49">
        <f t="shared" si="9"/>
        <v>0</v>
      </c>
      <c r="O65" s="49">
        <f t="shared" si="10"/>
        <v>0</v>
      </c>
      <c r="P65" s="107">
        <f t="shared" si="11"/>
        <v>0</v>
      </c>
      <c r="Q65" s="77" t="s">
        <v>47</v>
      </c>
    </row>
    <row r="66" spans="1:17" ht="22.5">
      <c r="A66" s="40">
        <v>52</v>
      </c>
      <c r="B66" s="28" t="s">
        <v>184</v>
      </c>
      <c r="C66" s="161" t="s">
        <v>193</v>
      </c>
      <c r="D66" s="178" t="s">
        <v>146</v>
      </c>
      <c r="E66" s="203">
        <v>1</v>
      </c>
      <c r="F66" s="179"/>
      <c r="G66" s="143"/>
      <c r="H66" s="49">
        <f t="shared" si="6"/>
        <v>0</v>
      </c>
      <c r="I66" s="143"/>
      <c r="J66" s="143"/>
      <c r="K66" s="50">
        <f t="shared" si="0"/>
        <v>0</v>
      </c>
      <c r="L66" s="159">
        <f t="shared" si="7"/>
        <v>0</v>
      </c>
      <c r="M66" s="49">
        <f t="shared" si="8"/>
        <v>0</v>
      </c>
      <c r="N66" s="49">
        <f t="shared" si="9"/>
        <v>0</v>
      </c>
      <c r="O66" s="49">
        <f t="shared" si="10"/>
        <v>0</v>
      </c>
      <c r="P66" s="107">
        <f t="shared" si="11"/>
        <v>0</v>
      </c>
      <c r="Q66" s="77" t="s">
        <v>47</v>
      </c>
    </row>
    <row r="67" spans="1:17" ht="12" customHeight="1" thickBot="1">
      <c r="A67" s="293" t="s">
        <v>63</v>
      </c>
      <c r="B67" s="294"/>
      <c r="C67" s="294"/>
      <c r="D67" s="294"/>
      <c r="E67" s="294"/>
      <c r="F67" s="294"/>
      <c r="G67" s="294"/>
      <c r="H67" s="294"/>
      <c r="I67" s="294"/>
      <c r="J67" s="294"/>
      <c r="K67" s="295"/>
      <c r="L67" s="74">
        <f>SUM(L14:L66)</f>
        <v>0</v>
      </c>
      <c r="M67" s="75">
        <f>SUM(M14:M66)</f>
        <v>0</v>
      </c>
      <c r="N67" s="75">
        <f>SUM(N14:N66)</f>
        <v>0</v>
      </c>
      <c r="O67" s="75">
        <f>SUM(O14:O66)</f>
        <v>0</v>
      </c>
      <c r="P67" s="76">
        <f>SUM(P14:P66)</f>
        <v>0</v>
      </c>
    </row>
    <row r="68" spans="1:17">
      <c r="A68" s="20"/>
      <c r="B68" s="20"/>
      <c r="C68" s="20"/>
      <c r="D68" s="20"/>
      <c r="E68" s="20"/>
      <c r="F68" s="20"/>
      <c r="G68" s="20"/>
      <c r="H68" s="20"/>
      <c r="I68" s="20"/>
      <c r="J68" s="20"/>
      <c r="K68" s="20"/>
      <c r="L68" s="20"/>
      <c r="M68" s="20"/>
      <c r="N68" s="20"/>
      <c r="O68" s="20"/>
      <c r="P68" s="20"/>
    </row>
    <row r="69" spans="1:17">
      <c r="A69" s="20"/>
      <c r="B69" s="20"/>
      <c r="C69" s="20"/>
      <c r="D69" s="20"/>
      <c r="E69" s="20"/>
      <c r="F69" s="20"/>
      <c r="G69" s="20"/>
      <c r="H69" s="20"/>
      <c r="I69" s="20"/>
      <c r="J69" s="20"/>
      <c r="K69" s="20"/>
      <c r="L69" s="20"/>
      <c r="M69" s="20"/>
      <c r="N69" s="20"/>
      <c r="O69" s="20"/>
      <c r="P69" s="20"/>
    </row>
    <row r="70" spans="1:17">
      <c r="A70" s="1" t="s">
        <v>14</v>
      </c>
      <c r="B70" s="20"/>
      <c r="C70" s="296">
        <f>'Kops n'!C35:H35</f>
        <v>0</v>
      </c>
      <c r="D70" s="296"/>
      <c r="E70" s="296"/>
      <c r="F70" s="296"/>
      <c r="G70" s="296"/>
      <c r="H70" s="296"/>
      <c r="I70" s="20"/>
      <c r="J70" s="20"/>
      <c r="K70" s="20"/>
      <c r="L70" s="20"/>
      <c r="M70" s="20"/>
      <c r="N70" s="20"/>
      <c r="O70" s="20"/>
      <c r="P70" s="20"/>
    </row>
    <row r="71" spans="1:17">
      <c r="A71" s="20"/>
      <c r="B71" s="20"/>
      <c r="C71" s="222" t="s">
        <v>15</v>
      </c>
      <c r="D71" s="222"/>
      <c r="E71" s="222"/>
      <c r="F71" s="222"/>
      <c r="G71" s="222"/>
      <c r="H71" s="222"/>
      <c r="I71" s="20"/>
      <c r="J71" s="20"/>
      <c r="K71" s="20"/>
      <c r="L71" s="20"/>
      <c r="M71" s="20"/>
      <c r="N71" s="20"/>
      <c r="O71" s="20"/>
      <c r="P71" s="20"/>
    </row>
    <row r="72" spans="1:17">
      <c r="A72" s="20"/>
      <c r="B72" s="20"/>
      <c r="C72" s="20"/>
      <c r="D72" s="20"/>
      <c r="E72" s="20"/>
      <c r="F72" s="20"/>
      <c r="G72" s="20"/>
      <c r="H72" s="20"/>
      <c r="I72" s="20"/>
      <c r="J72" s="20"/>
      <c r="K72" s="20"/>
      <c r="L72" s="20"/>
      <c r="M72" s="20"/>
      <c r="N72" s="20"/>
      <c r="O72" s="20"/>
      <c r="P72" s="20"/>
    </row>
    <row r="73" spans="1:17">
      <c r="A73" s="240" t="str">
        <f>'Kops n'!A38:D38</f>
        <v>Tāme sastādīta 2023. gada __. _____</v>
      </c>
      <c r="B73" s="241"/>
      <c r="C73" s="241"/>
      <c r="D73" s="241"/>
      <c r="E73" s="20"/>
      <c r="F73" s="20"/>
      <c r="G73" s="20"/>
      <c r="H73" s="20"/>
      <c r="I73" s="20"/>
      <c r="J73" s="20"/>
      <c r="K73" s="20"/>
      <c r="L73" s="20"/>
      <c r="M73" s="20"/>
      <c r="N73" s="20"/>
      <c r="O73" s="20"/>
      <c r="P73" s="20"/>
    </row>
    <row r="74" spans="1:17">
      <c r="A74" s="20"/>
      <c r="B74" s="20"/>
      <c r="C74" s="20"/>
      <c r="D74" s="20"/>
      <c r="E74" s="20"/>
      <c r="F74" s="20"/>
      <c r="G74" s="20"/>
      <c r="H74" s="20"/>
      <c r="I74" s="20"/>
      <c r="J74" s="20"/>
      <c r="K74" s="20"/>
      <c r="L74" s="20"/>
      <c r="M74" s="20"/>
      <c r="N74" s="20"/>
      <c r="O74" s="20"/>
      <c r="P74" s="20"/>
    </row>
    <row r="75" spans="1:17">
      <c r="A75" s="1" t="s">
        <v>41</v>
      </c>
      <c r="B75" s="20"/>
      <c r="C75" s="296">
        <f>'Kops n'!C40:H40</f>
        <v>0</v>
      </c>
      <c r="D75" s="296"/>
      <c r="E75" s="296"/>
      <c r="F75" s="296"/>
      <c r="G75" s="296"/>
      <c r="H75" s="296"/>
      <c r="I75" s="20"/>
      <c r="J75" s="20"/>
      <c r="K75" s="20"/>
      <c r="L75" s="20"/>
      <c r="M75" s="20"/>
      <c r="N75" s="20"/>
      <c r="O75" s="20"/>
      <c r="P75" s="20"/>
    </row>
    <row r="76" spans="1:17">
      <c r="A76" s="20"/>
      <c r="B76" s="20"/>
      <c r="C76" s="222" t="s">
        <v>15</v>
      </c>
      <c r="D76" s="222"/>
      <c r="E76" s="222"/>
      <c r="F76" s="222"/>
      <c r="G76" s="222"/>
      <c r="H76" s="222"/>
      <c r="I76" s="20"/>
      <c r="J76" s="20"/>
      <c r="K76" s="20"/>
      <c r="L76" s="20"/>
      <c r="M76" s="20"/>
      <c r="N76" s="20"/>
      <c r="O76" s="20"/>
      <c r="P76" s="20"/>
    </row>
    <row r="77" spans="1:17">
      <c r="A77" s="20"/>
      <c r="B77" s="20"/>
      <c r="C77" s="20"/>
      <c r="D77" s="20"/>
      <c r="E77" s="20"/>
      <c r="F77" s="20"/>
      <c r="G77" s="20"/>
      <c r="H77" s="20"/>
      <c r="I77" s="20"/>
      <c r="J77" s="20"/>
      <c r="K77" s="20"/>
      <c r="L77" s="20"/>
      <c r="M77" s="20"/>
      <c r="N77" s="20"/>
      <c r="O77" s="20"/>
      <c r="P77" s="20"/>
    </row>
    <row r="78" spans="1:17">
      <c r="A78" s="103" t="s">
        <v>16</v>
      </c>
      <c r="B78" s="52"/>
      <c r="C78" s="115">
        <f>'Kops n'!C43</f>
        <v>0</v>
      </c>
      <c r="D78" s="52"/>
      <c r="E78" s="20"/>
      <c r="F78" s="20"/>
      <c r="G78" s="20"/>
      <c r="H78" s="20"/>
      <c r="I78" s="20"/>
      <c r="J78" s="20"/>
      <c r="K78" s="20"/>
      <c r="L78" s="20"/>
      <c r="M78" s="20"/>
      <c r="N78" s="20"/>
      <c r="O78" s="20"/>
      <c r="P78" s="20"/>
    </row>
    <row r="79" spans="1:17">
      <c r="A79" s="20"/>
      <c r="B79" s="20"/>
      <c r="C79" s="20"/>
      <c r="D79" s="20"/>
      <c r="E79" s="20"/>
      <c r="F79" s="20"/>
      <c r="G79" s="20"/>
      <c r="H79" s="20"/>
      <c r="I79" s="20"/>
      <c r="J79" s="20"/>
      <c r="K79" s="20"/>
      <c r="L79" s="20"/>
      <c r="M79" s="20"/>
      <c r="N79" s="20"/>
      <c r="O79" s="20"/>
      <c r="P79"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76:H76"/>
    <mergeCell ref="C4:I4"/>
    <mergeCell ref="F12:K12"/>
    <mergeCell ref="A9:F9"/>
    <mergeCell ref="J9:M9"/>
    <mergeCell ref="D8:L8"/>
    <mergeCell ref="A67:K67"/>
    <mergeCell ref="C70:H70"/>
    <mergeCell ref="C71:H71"/>
    <mergeCell ref="A73:D73"/>
    <mergeCell ref="C75:H75"/>
  </mergeCells>
  <conditionalFormatting sqref="A9:F9">
    <cfRule type="containsText" dxfId="54" priority="235"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14 Q14:Q66 A15:B15 B16:B37 A16:A66">
    <cfRule type="cellIs" dxfId="53" priority="238" operator="equal">
      <formula>0</formula>
    </cfRule>
  </conditionalFormatting>
  <conditionalFormatting sqref="A67:K67">
    <cfRule type="containsText" dxfId="52" priority="220" operator="containsText" text="Tiešās izmaksas kopā, t. sk. darba devēja sociālais nodoklis __.__% ">
      <formula>NOT(ISERROR(SEARCH("Tiešās izmaksas kopā, t. sk. darba devēja sociālais nodoklis __.__% ",A67)))</formula>
    </cfRule>
  </conditionalFormatting>
  <conditionalFormatting sqref="B38:G66">
    <cfRule type="cellIs" dxfId="51" priority="23" operator="equal">
      <formula>0</formula>
    </cfRule>
  </conditionalFormatting>
  <conditionalFormatting sqref="C15:G37">
    <cfRule type="cellIs" dxfId="50" priority="1" operator="equal">
      <formula>0</formula>
    </cfRule>
  </conditionalFormatting>
  <conditionalFormatting sqref="C70:H70">
    <cfRule type="cellIs" dxfId="49" priority="228" operator="equal">
      <formula>0</formula>
    </cfRule>
  </conditionalFormatting>
  <conditionalFormatting sqref="C75:H75">
    <cfRule type="cellIs" dxfId="48" priority="229" operator="equal">
      <formula>0</formula>
    </cfRule>
  </conditionalFormatting>
  <conditionalFormatting sqref="C2:I2">
    <cfRule type="cellIs" dxfId="47" priority="234" operator="equal">
      <formula>0</formula>
    </cfRule>
  </conditionalFormatting>
  <conditionalFormatting sqref="C4:I4">
    <cfRule type="cellIs" dxfId="46" priority="226" operator="equal">
      <formula>0</formula>
    </cfRule>
  </conditionalFormatting>
  <conditionalFormatting sqref="D1">
    <cfRule type="cellIs" dxfId="45" priority="222" operator="equal">
      <formula>0</formula>
    </cfRule>
  </conditionalFormatting>
  <conditionalFormatting sqref="D5:L8">
    <cfRule type="cellIs" dxfId="44" priority="223" operator="equal">
      <formula>0</formula>
    </cfRule>
  </conditionalFormatting>
  <conditionalFormatting sqref="I14:J66">
    <cfRule type="cellIs" dxfId="43" priority="18" operator="equal">
      <formula>0</formula>
    </cfRule>
  </conditionalFormatting>
  <conditionalFormatting sqref="L67:P67">
    <cfRule type="cellIs" dxfId="42" priority="227" operator="equal">
      <formula>0</formula>
    </cfRule>
  </conditionalFormatting>
  <conditionalFormatting sqref="N9:O9 H14:H66 K14:P66">
    <cfRule type="cellIs" dxfId="41" priority="237" operator="equal">
      <formula>0</formula>
    </cfRule>
  </conditionalFormatting>
  <dataValidations count="1">
    <dataValidation type="list" allowBlank="1" showInputMessage="1" showErrorMessage="1" sqref="Q14:Q66" xr:uid="{00000000-0002-0000-2C00-000000000000}">
      <formula1>$Q$9:$Q$12</formula1>
    </dataValidation>
  </dataValidations>
  <pageMargins left="0.7" right="0.7" top="0.75" bottom="0.75" header="0.3" footer="0.3"/>
  <extLst>
    <ext xmlns:x14="http://schemas.microsoft.com/office/spreadsheetml/2009/9/main" uri="{78C0D931-6437-407d-A8EE-F0AAD7539E65}">
      <x14:conditionalFormattings>
        <x14:conditionalFormatting xmlns:xm="http://schemas.microsoft.com/office/excel/2006/main">
          <x14:cfRule type="containsText" priority="231" operator="containsText" id="{8D07DFFB-F62B-48FD-9EA3-0019764D2C95}">
            <xm:f>NOT(ISERROR(SEARCH("Tāme sastādīta ____. gada ___. ______________",A73)))</xm:f>
            <xm:f>"Tāme sastādīta ____. gada ___. ______________"</xm:f>
            <x14:dxf>
              <font>
                <color auto="1"/>
              </font>
              <fill>
                <patternFill>
                  <bgColor rgb="FFC6EFCE"/>
                </patternFill>
              </fill>
            </x14:dxf>
          </x14:cfRule>
          <xm:sqref>A73</xm:sqref>
        </x14:conditionalFormatting>
        <x14:conditionalFormatting xmlns:xm="http://schemas.microsoft.com/office/excel/2006/main">
          <x14:cfRule type="containsText" priority="230" operator="containsText" id="{2E0F3D08-6598-4427-9938-13957157366A}">
            <xm:f>NOT(ISERROR(SEARCH("Sertifikāta Nr. _________________________________",A78)))</xm:f>
            <xm:f>"Sertifikāta Nr. _________________________________"</xm:f>
            <x14:dxf>
              <font>
                <color auto="1"/>
              </font>
              <fill>
                <patternFill>
                  <bgColor rgb="FFC6EFCE"/>
                </patternFill>
              </fill>
            </x14:dxf>
          </x14:cfRule>
          <xm:sqref>A78</xm:sqref>
        </x14:conditionalFormatting>
      </x14:conditionalFormattings>
    </ext>
  </extLst>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D00-000000000000}">
  <sheetPr codeName="Sheet35">
    <tabColor rgb="FFC00000"/>
  </sheetPr>
  <dimension ref="A1:P79"/>
  <sheetViews>
    <sheetView topLeftCell="A55" workbookViewId="0">
      <selection activeCell="A107" sqref="A67:XFD107"/>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'10a+c+n'!D1</f>
        <v>10</v>
      </c>
      <c r="E1" s="26"/>
      <c r="F1" s="26"/>
      <c r="G1" s="26"/>
      <c r="H1" s="26"/>
      <c r="I1" s="26"/>
      <c r="J1" s="26"/>
      <c r="N1" s="30"/>
      <c r="O1" s="31"/>
      <c r="P1" s="32"/>
    </row>
    <row r="2" spans="1:16">
      <c r="A2" s="33"/>
      <c r="B2" s="33"/>
      <c r="C2" s="308" t="str">
        <f>'10a+c+n'!C2:I2</f>
        <v>Apkure, vēdināšana un gaisa kondicionēšana</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230</v>
      </c>
      <c r="B9" s="305"/>
      <c r="C9" s="305"/>
      <c r="D9" s="305"/>
      <c r="E9" s="305"/>
      <c r="F9" s="305"/>
      <c r="G9" s="35"/>
      <c r="H9" s="35"/>
      <c r="I9" s="35"/>
      <c r="J9" s="306" t="s">
        <v>46</v>
      </c>
      <c r="K9" s="306"/>
      <c r="L9" s="306"/>
      <c r="M9" s="306"/>
      <c r="N9" s="307">
        <f>P67</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1" t="s">
        <v>61</v>
      </c>
    </row>
    <row r="14" spans="1:16">
      <c r="A14" s="63">
        <f>IF(P14=0,0,IF(COUNTBLANK(P14)=1,0,COUNTA($P$14:P14)))</f>
        <v>0</v>
      </c>
      <c r="B14" s="27">
        <f>IF($C$4="Attiecināmās izmaksas",IF('10a+c+n'!$Q14="A",'10a+c+n'!B14,0),0)</f>
        <v>0</v>
      </c>
      <c r="C14" s="27">
        <f>IF($C$4="Attiecināmās izmaksas",IF('10a+c+n'!$Q14="A",'10a+c+n'!C14,0),0)</f>
        <v>0</v>
      </c>
      <c r="D14" s="27">
        <f>IF($C$4="Attiecināmās izmaksas",IF('10a+c+n'!$Q14="A",'10a+c+n'!D14,0),0)</f>
        <v>0</v>
      </c>
      <c r="E14" s="176"/>
      <c r="F14" s="79"/>
      <c r="G14" s="27">
        <f>IF($C$4="Attiecināmās izmaksas",IF('10a+c+n'!$Q14="A",'10a+c+n'!G14,0),0)</f>
        <v>0</v>
      </c>
      <c r="H14" s="27">
        <f>IF($C$4="Attiecināmās izmaksas",IF('10a+c+n'!$Q14="A",'10a+c+n'!H14,0),0)</f>
        <v>0</v>
      </c>
      <c r="I14" s="27"/>
      <c r="J14" s="27"/>
      <c r="K14" s="176">
        <f>IF($C$4="Attiecināmās izmaksas",IF('10a+c+n'!$Q14="A",'10a+c+n'!K14,0),0)</f>
        <v>0</v>
      </c>
      <c r="L14" s="79">
        <f>IF($C$4="Attiecināmās izmaksas",IF('10a+c+n'!$Q14="A",'10a+c+n'!L14,0),0)</f>
        <v>0</v>
      </c>
      <c r="M14" s="27">
        <f>IF($C$4="Attiecināmās izmaksas",IF('10a+c+n'!$Q14="A",'10a+c+n'!M14,0),0)</f>
        <v>0</v>
      </c>
      <c r="N14" s="27">
        <f>IF($C$4="Attiecināmās izmaksas",IF('10a+c+n'!$Q14="A",'10a+c+n'!N14,0),0)</f>
        <v>0</v>
      </c>
      <c r="O14" s="27">
        <f>IF($C$4="Attiecināmās izmaksas",IF('10a+c+n'!$Q14="A",'10a+c+n'!O14,0),0)</f>
        <v>0</v>
      </c>
      <c r="P14" s="57">
        <f>IF($C$4="Attiecināmās izmaksas",IF('10a+c+n'!$Q14="A",'10a+c+n'!P14,0),0)</f>
        <v>0</v>
      </c>
    </row>
    <row r="15" spans="1:16" ht="22.5">
      <c r="A15" s="64">
        <f>IF(P15=0,0,IF(COUNTBLANK(P15)=1,0,COUNTA($P$14:P15)))</f>
        <v>0</v>
      </c>
      <c r="B15" s="28" t="str">
        <f>IF($C$4="Attiecināmās izmaksas",IF('10a+c+n'!$Q15="A",'10a+c+n'!B15,0),0)</f>
        <v>17-00000</v>
      </c>
      <c r="C15" s="28" t="str">
        <f>IF($C$4="Attiecināmās izmaksas",IF('10a+c+n'!$Q15="A",'10a+c+n'!C15,0),0)</f>
        <v>Radiators " Lyngson" ar atgaisotāju un korķi.                                          C22-500-1100 vai ekvivalents</v>
      </c>
      <c r="D15" s="28" t="str">
        <f>IF($C$4="Attiecināmās izmaksas",IF('10a+c+n'!$Q15="A",'10a+c+n'!D15,0),0)</f>
        <v>gb</v>
      </c>
      <c r="E15" s="156"/>
      <c r="F15" s="81"/>
      <c r="G15" s="28">
        <f>IF($C$4="Attiecināmās izmaksas",IF('10a+c+n'!$Q15="A",'10a+c+n'!G15,0),0)</f>
        <v>0</v>
      </c>
      <c r="H15" s="28">
        <f>IF($C$4="Attiecināmās izmaksas",IF('10a+c+n'!$Q15="A",'10a+c+n'!H15,0),0)</f>
        <v>0</v>
      </c>
      <c r="I15" s="28"/>
      <c r="J15" s="28"/>
      <c r="K15" s="156">
        <f>IF($C$4="Attiecināmās izmaksas",IF('10a+c+n'!$Q15="A",'10a+c+n'!K15,0),0)</f>
        <v>0</v>
      </c>
      <c r="L15" s="81">
        <f>IF($C$4="Attiecināmās izmaksas",IF('10a+c+n'!$Q15="A",'10a+c+n'!L15,0),0)</f>
        <v>0</v>
      </c>
      <c r="M15" s="28">
        <f>IF($C$4="Attiecināmās izmaksas",IF('10a+c+n'!$Q15="A",'10a+c+n'!M15,0),0)</f>
        <v>0</v>
      </c>
      <c r="N15" s="28">
        <f>IF($C$4="Attiecināmās izmaksas",IF('10a+c+n'!$Q15="A",'10a+c+n'!N15,0),0)</f>
        <v>0</v>
      </c>
      <c r="O15" s="28">
        <f>IF($C$4="Attiecināmās izmaksas",IF('10a+c+n'!$Q15="A",'10a+c+n'!O15,0),0)</f>
        <v>0</v>
      </c>
      <c r="P15" s="59">
        <f>IF($C$4="Attiecināmās izmaksas",IF('10a+c+n'!$Q15="A",'10a+c+n'!P15,0),0)</f>
        <v>0</v>
      </c>
    </row>
    <row r="16" spans="1:16" ht="22.5">
      <c r="A16" s="64">
        <f>IF(P16=0,0,IF(COUNTBLANK(P16)=1,0,COUNTA($P$14:P16)))</f>
        <v>0</v>
      </c>
      <c r="B16" s="28" t="str">
        <f>IF($C$4="Attiecināmās izmaksas",IF('10a+c+n'!$Q16="A",'10a+c+n'!B16,0),0)</f>
        <v>17-00000</v>
      </c>
      <c r="C16" s="28" t="str">
        <f>IF($C$4="Attiecināmās izmaksas",IF('10a+c+n'!$Q16="A",'10a+c+n'!C16,0),0)</f>
        <v>Radiators " Lyngson" ar atgaisotāju un korķi.                                           C22-500-900 vai ekvivalents</v>
      </c>
      <c r="D16" s="28" t="str">
        <f>IF($C$4="Attiecināmās izmaksas",IF('10a+c+n'!$Q16="A",'10a+c+n'!D16,0),0)</f>
        <v>gb</v>
      </c>
      <c r="E16" s="156"/>
      <c r="F16" s="81"/>
      <c r="G16" s="28">
        <f>IF($C$4="Attiecināmās izmaksas",IF('10a+c+n'!$Q16="A",'10a+c+n'!G16,0),0)</f>
        <v>0</v>
      </c>
      <c r="H16" s="28">
        <f>IF($C$4="Attiecināmās izmaksas",IF('10a+c+n'!$Q16="A",'10a+c+n'!H16,0),0)</f>
        <v>0</v>
      </c>
      <c r="I16" s="28"/>
      <c r="J16" s="28"/>
      <c r="K16" s="156">
        <f>IF($C$4="Attiecināmās izmaksas",IF('10a+c+n'!$Q16="A",'10a+c+n'!K16,0),0)</f>
        <v>0</v>
      </c>
      <c r="L16" s="81">
        <f>IF($C$4="Attiecināmās izmaksas",IF('10a+c+n'!$Q16="A",'10a+c+n'!L16,0),0)</f>
        <v>0</v>
      </c>
      <c r="M16" s="28">
        <f>IF($C$4="Attiecināmās izmaksas",IF('10a+c+n'!$Q16="A",'10a+c+n'!M16,0),0)</f>
        <v>0</v>
      </c>
      <c r="N16" s="28">
        <f>IF($C$4="Attiecināmās izmaksas",IF('10a+c+n'!$Q16="A",'10a+c+n'!N16,0),0)</f>
        <v>0</v>
      </c>
      <c r="O16" s="28">
        <f>IF($C$4="Attiecināmās izmaksas",IF('10a+c+n'!$Q16="A",'10a+c+n'!O16,0),0)</f>
        <v>0</v>
      </c>
      <c r="P16" s="59">
        <f>IF($C$4="Attiecināmās izmaksas",IF('10a+c+n'!$Q16="A",'10a+c+n'!P16,0),0)</f>
        <v>0</v>
      </c>
    </row>
    <row r="17" spans="1:16" ht="22.5">
      <c r="A17" s="64">
        <f>IF(P17=0,0,IF(COUNTBLANK(P17)=1,0,COUNTA($P$14:P17)))</f>
        <v>0</v>
      </c>
      <c r="B17" s="28" t="str">
        <f>IF($C$4="Attiecināmās izmaksas",IF('10a+c+n'!$Q17="A",'10a+c+n'!B17,0),0)</f>
        <v>17-00000</v>
      </c>
      <c r="C17" s="28" t="str">
        <f>IF($C$4="Attiecināmās izmaksas",IF('10a+c+n'!$Q17="A",'10a+c+n'!C17,0),0)</f>
        <v>Radiators " Lyngson" ar atgaisotāju un korķi.                                           C22-500-800 vai ekvivalents</v>
      </c>
      <c r="D17" s="28" t="str">
        <f>IF($C$4="Attiecināmās izmaksas",IF('10a+c+n'!$Q17="A",'10a+c+n'!D17,0),0)</f>
        <v>gb</v>
      </c>
      <c r="E17" s="156"/>
      <c r="F17" s="81"/>
      <c r="G17" s="28">
        <f>IF($C$4="Attiecināmās izmaksas",IF('10a+c+n'!$Q17="A",'10a+c+n'!G17,0),0)</f>
        <v>0</v>
      </c>
      <c r="H17" s="28">
        <f>IF($C$4="Attiecināmās izmaksas",IF('10a+c+n'!$Q17="A",'10a+c+n'!H17,0),0)</f>
        <v>0</v>
      </c>
      <c r="I17" s="28"/>
      <c r="J17" s="28"/>
      <c r="K17" s="156">
        <f>IF($C$4="Attiecināmās izmaksas",IF('10a+c+n'!$Q17="A",'10a+c+n'!K17,0),0)</f>
        <v>0</v>
      </c>
      <c r="L17" s="81">
        <f>IF($C$4="Attiecināmās izmaksas",IF('10a+c+n'!$Q17="A",'10a+c+n'!L17,0),0)</f>
        <v>0</v>
      </c>
      <c r="M17" s="28">
        <f>IF($C$4="Attiecināmās izmaksas",IF('10a+c+n'!$Q17="A",'10a+c+n'!M17,0),0)</f>
        <v>0</v>
      </c>
      <c r="N17" s="28">
        <f>IF($C$4="Attiecināmās izmaksas",IF('10a+c+n'!$Q17="A",'10a+c+n'!N17,0),0)</f>
        <v>0</v>
      </c>
      <c r="O17" s="28">
        <f>IF($C$4="Attiecināmās izmaksas",IF('10a+c+n'!$Q17="A",'10a+c+n'!O17,0),0)</f>
        <v>0</v>
      </c>
      <c r="P17" s="59">
        <f>IF($C$4="Attiecināmās izmaksas",IF('10a+c+n'!$Q17="A",'10a+c+n'!P17,0),0)</f>
        <v>0</v>
      </c>
    </row>
    <row r="18" spans="1:16" ht="22.5">
      <c r="A18" s="64">
        <f>IF(P18=0,0,IF(COUNTBLANK(P18)=1,0,COUNTA($P$14:P18)))</f>
        <v>0</v>
      </c>
      <c r="B18" s="28" t="str">
        <f>IF($C$4="Attiecināmās izmaksas",IF('10a+c+n'!$Q18="A",'10a+c+n'!B18,0),0)</f>
        <v>17-00000</v>
      </c>
      <c r="C18" s="28" t="str">
        <f>IF($C$4="Attiecināmās izmaksas",IF('10a+c+n'!$Q18="A",'10a+c+n'!C18,0),0)</f>
        <v>Radiators " Lyngson" ar atgaisotāju un korķi.                                       C22-500-700 vai ekvivalents</v>
      </c>
      <c r="D18" s="28" t="str">
        <f>IF($C$4="Attiecināmās izmaksas",IF('10a+c+n'!$Q18="A",'10a+c+n'!D18,0),0)</f>
        <v>gb</v>
      </c>
      <c r="E18" s="156"/>
      <c r="F18" s="81"/>
      <c r="G18" s="28">
        <f>IF($C$4="Attiecināmās izmaksas",IF('10a+c+n'!$Q18="A",'10a+c+n'!G18,0),0)</f>
        <v>0</v>
      </c>
      <c r="H18" s="28">
        <f>IF($C$4="Attiecināmās izmaksas",IF('10a+c+n'!$Q18="A",'10a+c+n'!H18,0),0)</f>
        <v>0</v>
      </c>
      <c r="I18" s="28"/>
      <c r="J18" s="28"/>
      <c r="K18" s="156">
        <f>IF($C$4="Attiecināmās izmaksas",IF('10a+c+n'!$Q18="A",'10a+c+n'!K18,0),0)</f>
        <v>0</v>
      </c>
      <c r="L18" s="81">
        <f>IF($C$4="Attiecināmās izmaksas",IF('10a+c+n'!$Q18="A",'10a+c+n'!L18,0),0)</f>
        <v>0</v>
      </c>
      <c r="M18" s="28">
        <f>IF($C$4="Attiecināmās izmaksas",IF('10a+c+n'!$Q18="A",'10a+c+n'!M18,0),0)</f>
        <v>0</v>
      </c>
      <c r="N18" s="28">
        <f>IF($C$4="Attiecināmās izmaksas",IF('10a+c+n'!$Q18="A",'10a+c+n'!N18,0),0)</f>
        <v>0</v>
      </c>
      <c r="O18" s="28">
        <f>IF($C$4="Attiecināmās izmaksas",IF('10a+c+n'!$Q18="A",'10a+c+n'!O18,0),0)</f>
        <v>0</v>
      </c>
      <c r="P18" s="59">
        <f>IF($C$4="Attiecināmās izmaksas",IF('10a+c+n'!$Q18="A",'10a+c+n'!P18,0),0)</f>
        <v>0</v>
      </c>
    </row>
    <row r="19" spans="1:16" ht="22.5">
      <c r="A19" s="64">
        <f>IF(P19=0,0,IF(COUNTBLANK(P19)=1,0,COUNTA($P$14:P19)))</f>
        <v>0</v>
      </c>
      <c r="B19" s="28" t="str">
        <f>IF($C$4="Attiecināmās izmaksas",IF('10a+c+n'!$Q19="A",'10a+c+n'!B19,0),0)</f>
        <v>17-00000</v>
      </c>
      <c r="C19" s="28" t="str">
        <f>IF($C$4="Attiecināmās izmaksas",IF('10a+c+n'!$Q19="A",'10a+c+n'!C19,0),0)</f>
        <v>Radiators " Lyngson" ar atgaisotāju un korķi.                                          C22-500-600 vai ekvivalents</v>
      </c>
      <c r="D19" s="28" t="str">
        <f>IF($C$4="Attiecināmās izmaksas",IF('10a+c+n'!$Q19="A",'10a+c+n'!D19,0),0)</f>
        <v>gb</v>
      </c>
      <c r="E19" s="156"/>
      <c r="F19" s="81"/>
      <c r="G19" s="28">
        <f>IF($C$4="Attiecināmās izmaksas",IF('10a+c+n'!$Q19="A",'10a+c+n'!G19,0),0)</f>
        <v>0</v>
      </c>
      <c r="H19" s="28">
        <f>IF($C$4="Attiecināmās izmaksas",IF('10a+c+n'!$Q19="A",'10a+c+n'!H19,0),0)</f>
        <v>0</v>
      </c>
      <c r="I19" s="28"/>
      <c r="J19" s="28"/>
      <c r="K19" s="156">
        <f>IF($C$4="Attiecināmās izmaksas",IF('10a+c+n'!$Q19="A",'10a+c+n'!K19,0),0)</f>
        <v>0</v>
      </c>
      <c r="L19" s="81">
        <f>IF($C$4="Attiecināmās izmaksas",IF('10a+c+n'!$Q19="A",'10a+c+n'!L19,0),0)</f>
        <v>0</v>
      </c>
      <c r="M19" s="28">
        <f>IF($C$4="Attiecināmās izmaksas",IF('10a+c+n'!$Q19="A",'10a+c+n'!M19,0),0)</f>
        <v>0</v>
      </c>
      <c r="N19" s="28">
        <f>IF($C$4="Attiecināmās izmaksas",IF('10a+c+n'!$Q19="A",'10a+c+n'!N19,0),0)</f>
        <v>0</v>
      </c>
      <c r="O19" s="28">
        <f>IF($C$4="Attiecināmās izmaksas",IF('10a+c+n'!$Q19="A",'10a+c+n'!O19,0),0)</f>
        <v>0</v>
      </c>
      <c r="P19" s="59">
        <f>IF($C$4="Attiecināmās izmaksas",IF('10a+c+n'!$Q19="A",'10a+c+n'!P19,0),0)</f>
        <v>0</v>
      </c>
    </row>
    <row r="20" spans="1:16" ht="22.5">
      <c r="A20" s="64">
        <f>IF(P20=0,0,IF(COUNTBLANK(P20)=1,0,COUNTA($P$14:P20)))</f>
        <v>0</v>
      </c>
      <c r="B20" s="28" t="str">
        <f>IF($C$4="Attiecināmās izmaksas",IF('10a+c+n'!$Q20="A",'10a+c+n'!B20,0),0)</f>
        <v>17-00000</v>
      </c>
      <c r="C20" s="28" t="str">
        <f>IF($C$4="Attiecināmās izmaksas",IF('10a+c+n'!$Q20="A",'10a+c+n'!C20,0),0)</f>
        <v>Radiators " Lyngson" ar atgaisotāju un korķi.                                          C22-500-500 vai ekvivalents</v>
      </c>
      <c r="D20" s="28" t="str">
        <f>IF($C$4="Attiecināmās izmaksas",IF('10a+c+n'!$Q20="A",'10a+c+n'!D20,0),0)</f>
        <v>gb</v>
      </c>
      <c r="E20" s="156"/>
      <c r="F20" s="81"/>
      <c r="G20" s="28">
        <f>IF($C$4="Attiecināmās izmaksas",IF('10a+c+n'!$Q20="A",'10a+c+n'!G20,0),0)</f>
        <v>0</v>
      </c>
      <c r="H20" s="28">
        <f>IF($C$4="Attiecināmās izmaksas",IF('10a+c+n'!$Q20="A",'10a+c+n'!H20,0),0)</f>
        <v>0</v>
      </c>
      <c r="I20" s="28"/>
      <c r="J20" s="28"/>
      <c r="K20" s="156">
        <f>IF($C$4="Attiecināmās izmaksas",IF('10a+c+n'!$Q20="A",'10a+c+n'!K20,0),0)</f>
        <v>0</v>
      </c>
      <c r="L20" s="81">
        <f>IF($C$4="Attiecināmās izmaksas",IF('10a+c+n'!$Q20="A",'10a+c+n'!L20,0),0)</f>
        <v>0</v>
      </c>
      <c r="M20" s="28">
        <f>IF($C$4="Attiecināmās izmaksas",IF('10a+c+n'!$Q20="A",'10a+c+n'!M20,0),0)</f>
        <v>0</v>
      </c>
      <c r="N20" s="28">
        <f>IF($C$4="Attiecināmās izmaksas",IF('10a+c+n'!$Q20="A",'10a+c+n'!N20,0),0)</f>
        <v>0</v>
      </c>
      <c r="O20" s="28">
        <f>IF($C$4="Attiecināmās izmaksas",IF('10a+c+n'!$Q20="A",'10a+c+n'!O20,0),0)</f>
        <v>0</v>
      </c>
      <c r="P20" s="59">
        <f>IF($C$4="Attiecināmās izmaksas",IF('10a+c+n'!$Q20="A",'10a+c+n'!P20,0),0)</f>
        <v>0</v>
      </c>
    </row>
    <row r="21" spans="1:16" ht="22.5">
      <c r="A21" s="64">
        <f>IF(P21=0,0,IF(COUNTBLANK(P21)=1,0,COUNTA($P$14:P21)))</f>
        <v>0</v>
      </c>
      <c r="B21" s="28" t="str">
        <f>IF($C$4="Attiecināmās izmaksas",IF('10a+c+n'!$Q21="A",'10a+c+n'!B21,0),0)</f>
        <v>17-00000</v>
      </c>
      <c r="C21" s="28" t="str">
        <f>IF($C$4="Attiecināmās izmaksas",IF('10a+c+n'!$Q21="A",'10a+c+n'!C21,0),0)</f>
        <v>Radiators " Lyngson" ar atgaisotāju un korķi.                                          C22-500-400 vai ekvivalents</v>
      </c>
      <c r="D21" s="28" t="str">
        <f>IF($C$4="Attiecināmās izmaksas",IF('10a+c+n'!$Q21="A",'10a+c+n'!D21,0),0)</f>
        <v>gb</v>
      </c>
      <c r="E21" s="156"/>
      <c r="F21" s="81"/>
      <c r="G21" s="28">
        <f>IF($C$4="Attiecināmās izmaksas",IF('10a+c+n'!$Q21="A",'10a+c+n'!G21,0),0)</f>
        <v>0</v>
      </c>
      <c r="H21" s="28">
        <f>IF($C$4="Attiecināmās izmaksas",IF('10a+c+n'!$Q21="A",'10a+c+n'!H21,0),0)</f>
        <v>0</v>
      </c>
      <c r="I21" s="28"/>
      <c r="J21" s="28"/>
      <c r="K21" s="156">
        <f>IF($C$4="Attiecināmās izmaksas",IF('10a+c+n'!$Q21="A",'10a+c+n'!K21,0),0)</f>
        <v>0</v>
      </c>
      <c r="L21" s="81">
        <f>IF($C$4="Attiecināmās izmaksas",IF('10a+c+n'!$Q21="A",'10a+c+n'!L21,0),0)</f>
        <v>0</v>
      </c>
      <c r="M21" s="28">
        <f>IF($C$4="Attiecināmās izmaksas",IF('10a+c+n'!$Q21="A",'10a+c+n'!M21,0),0)</f>
        <v>0</v>
      </c>
      <c r="N21" s="28">
        <f>IF($C$4="Attiecināmās izmaksas",IF('10a+c+n'!$Q21="A",'10a+c+n'!N21,0),0)</f>
        <v>0</v>
      </c>
      <c r="O21" s="28">
        <f>IF($C$4="Attiecināmās izmaksas",IF('10a+c+n'!$Q21="A",'10a+c+n'!O21,0),0)</f>
        <v>0</v>
      </c>
      <c r="P21" s="59">
        <f>IF($C$4="Attiecināmās izmaksas",IF('10a+c+n'!$Q21="A",'10a+c+n'!P21,0),0)</f>
        <v>0</v>
      </c>
    </row>
    <row r="22" spans="1:16" ht="22.5">
      <c r="A22" s="64">
        <f>IF(P22=0,0,IF(COUNTBLANK(P22)=1,0,COUNTA($P$14:P22)))</f>
        <v>0</v>
      </c>
      <c r="B22" s="28" t="str">
        <f>IF($C$4="Attiecināmās izmaksas",IF('10a+c+n'!$Q22="A",'10a+c+n'!B22,0),0)</f>
        <v>17-00000</v>
      </c>
      <c r="C22" s="28" t="str">
        <f>IF($C$4="Attiecināmās izmaksas",IF('10a+c+n'!$Q22="A",'10a+c+n'!C22,0),0)</f>
        <v xml:space="preserve">Radiatora vārsts </v>
      </c>
      <c r="D22" s="28" t="str">
        <f>IF($C$4="Attiecināmās izmaksas",IF('10a+c+n'!$Q22="A",'10a+c+n'!D22,0),0)</f>
        <v>gb</v>
      </c>
      <c r="E22" s="156"/>
      <c r="F22" s="81"/>
      <c r="G22" s="28">
        <f>IF($C$4="Attiecināmās izmaksas",IF('10a+c+n'!$Q22="A",'10a+c+n'!G22,0),0)</f>
        <v>0</v>
      </c>
      <c r="H22" s="28">
        <f>IF($C$4="Attiecināmās izmaksas",IF('10a+c+n'!$Q22="A",'10a+c+n'!H22,0),0)</f>
        <v>0</v>
      </c>
      <c r="I22" s="28"/>
      <c r="J22" s="28"/>
      <c r="K22" s="156">
        <f>IF($C$4="Attiecināmās izmaksas",IF('10a+c+n'!$Q22="A",'10a+c+n'!K22,0),0)</f>
        <v>0</v>
      </c>
      <c r="L22" s="81">
        <f>IF($C$4="Attiecināmās izmaksas",IF('10a+c+n'!$Q22="A",'10a+c+n'!L22,0),0)</f>
        <v>0</v>
      </c>
      <c r="M22" s="28">
        <f>IF($C$4="Attiecināmās izmaksas",IF('10a+c+n'!$Q22="A",'10a+c+n'!M22,0),0)</f>
        <v>0</v>
      </c>
      <c r="N22" s="28">
        <f>IF($C$4="Attiecināmās izmaksas",IF('10a+c+n'!$Q22="A",'10a+c+n'!N22,0),0)</f>
        <v>0</v>
      </c>
      <c r="O22" s="28">
        <f>IF($C$4="Attiecināmās izmaksas",IF('10a+c+n'!$Q22="A",'10a+c+n'!O22,0),0)</f>
        <v>0</v>
      </c>
      <c r="P22" s="59">
        <f>IF($C$4="Attiecināmās izmaksas",IF('10a+c+n'!$Q22="A",'10a+c+n'!P22,0),0)</f>
        <v>0</v>
      </c>
    </row>
    <row r="23" spans="1:16" ht="22.5">
      <c r="A23" s="64">
        <f>IF(P23=0,0,IF(COUNTBLANK(P23)=1,0,COUNTA($P$14:P23)))</f>
        <v>0</v>
      </c>
      <c r="B23" s="28" t="str">
        <f>IF($C$4="Attiecināmās izmaksas",IF('10a+c+n'!$Q23="A",'10a+c+n'!B23,0),0)</f>
        <v>17-00000</v>
      </c>
      <c r="C23" s="28" t="str">
        <f>IF($C$4="Attiecināmās izmaksas",IF('10a+c+n'!$Q23="A",'10a+c+n'!C23,0),0)</f>
        <v>Radiatora termostatiskie sensori Dn15,  (ar ierobežotu min.temp. 16°C)</v>
      </c>
      <c r="D23" s="28" t="str">
        <f>IF($C$4="Attiecināmās izmaksas",IF('10a+c+n'!$Q23="A",'10a+c+n'!D23,0),0)</f>
        <v>gb</v>
      </c>
      <c r="E23" s="156"/>
      <c r="F23" s="81"/>
      <c r="G23" s="28">
        <f>IF($C$4="Attiecināmās izmaksas",IF('10a+c+n'!$Q23="A",'10a+c+n'!G23,0),0)</f>
        <v>0</v>
      </c>
      <c r="H23" s="28">
        <f>IF($C$4="Attiecināmās izmaksas",IF('10a+c+n'!$Q23="A",'10a+c+n'!H23,0),0)</f>
        <v>0</v>
      </c>
      <c r="I23" s="28"/>
      <c r="J23" s="28"/>
      <c r="K23" s="156">
        <f>IF($C$4="Attiecināmās izmaksas",IF('10a+c+n'!$Q23="A",'10a+c+n'!K23,0),0)</f>
        <v>0</v>
      </c>
      <c r="L23" s="81">
        <f>IF($C$4="Attiecināmās izmaksas",IF('10a+c+n'!$Q23="A",'10a+c+n'!L23,0),0)</f>
        <v>0</v>
      </c>
      <c r="M23" s="28">
        <f>IF($C$4="Attiecināmās izmaksas",IF('10a+c+n'!$Q23="A",'10a+c+n'!M23,0),0)</f>
        <v>0</v>
      </c>
      <c r="N23" s="28">
        <f>IF($C$4="Attiecināmās izmaksas",IF('10a+c+n'!$Q23="A",'10a+c+n'!N23,0),0)</f>
        <v>0</v>
      </c>
      <c r="O23" s="28">
        <f>IF($C$4="Attiecināmās izmaksas",IF('10a+c+n'!$Q23="A",'10a+c+n'!O23,0),0)</f>
        <v>0</v>
      </c>
      <c r="P23" s="59">
        <f>IF($C$4="Attiecināmās izmaksas",IF('10a+c+n'!$Q23="A",'10a+c+n'!P23,0),0)</f>
        <v>0</v>
      </c>
    </row>
    <row r="24" spans="1:16" ht="22.5">
      <c r="A24" s="64">
        <f>IF(P24=0,0,IF(COUNTBLANK(P24)=1,0,COUNTA($P$14:P24)))</f>
        <v>0</v>
      </c>
      <c r="B24" s="28" t="str">
        <f>IF($C$4="Attiecināmās izmaksas",IF('10a+c+n'!$Q24="A",'10a+c+n'!B24,0),0)</f>
        <v>17-00000</v>
      </c>
      <c r="C24" s="28" t="str">
        <f>IF($C$4="Attiecināmās izmaksas",IF('10a+c+n'!$Q24="A",'10a+c+n'!C24,0),0)</f>
        <v>Kāpņu telpā termostatiskie sensori ar atslēgu regulējami</v>
      </c>
      <c r="D24" s="28" t="str">
        <f>IF($C$4="Attiecināmās izmaksas",IF('10a+c+n'!$Q24="A",'10a+c+n'!D24,0),0)</f>
        <v>gb</v>
      </c>
      <c r="E24" s="156"/>
      <c r="F24" s="81"/>
      <c r="G24" s="28">
        <f>IF($C$4="Attiecināmās izmaksas",IF('10a+c+n'!$Q24="A",'10a+c+n'!G24,0),0)</f>
        <v>0</v>
      </c>
      <c r="H24" s="28">
        <f>IF($C$4="Attiecināmās izmaksas",IF('10a+c+n'!$Q24="A",'10a+c+n'!H24,0),0)</f>
        <v>0</v>
      </c>
      <c r="I24" s="28"/>
      <c r="J24" s="28"/>
      <c r="K24" s="156">
        <f>IF($C$4="Attiecināmās izmaksas",IF('10a+c+n'!$Q24="A",'10a+c+n'!K24,0),0)</f>
        <v>0</v>
      </c>
      <c r="L24" s="81">
        <f>IF($C$4="Attiecināmās izmaksas",IF('10a+c+n'!$Q24="A",'10a+c+n'!L24,0),0)</f>
        <v>0</v>
      </c>
      <c r="M24" s="28">
        <f>IF($C$4="Attiecināmās izmaksas",IF('10a+c+n'!$Q24="A",'10a+c+n'!M24,0),0)</f>
        <v>0</v>
      </c>
      <c r="N24" s="28">
        <f>IF($C$4="Attiecināmās izmaksas",IF('10a+c+n'!$Q24="A",'10a+c+n'!N24,0),0)</f>
        <v>0</v>
      </c>
      <c r="O24" s="28">
        <f>IF($C$4="Attiecināmās izmaksas",IF('10a+c+n'!$Q24="A",'10a+c+n'!O24,0),0)</f>
        <v>0</v>
      </c>
      <c r="P24" s="59">
        <f>IF($C$4="Attiecināmās izmaksas",IF('10a+c+n'!$Q24="A",'10a+c+n'!P24,0),0)</f>
        <v>0</v>
      </c>
    </row>
    <row r="25" spans="1:16" ht="22.5">
      <c r="A25" s="64">
        <f>IF(P25=0,0,IF(COUNTBLANK(P25)=1,0,COUNTA($P$14:P25)))</f>
        <v>0</v>
      </c>
      <c r="B25" s="28" t="str">
        <f>IF($C$4="Attiecināmās izmaksas",IF('10a+c+n'!$Q25="A",'10a+c+n'!B25,0),0)</f>
        <v>17-00000</v>
      </c>
      <c r="C25" s="28" t="str">
        <f>IF($C$4="Attiecināmās izmaksas",IF('10a+c+n'!$Q25="A",'10a+c+n'!C25,0),0)</f>
        <v xml:space="preserve">Radiatora atgaitas noslēgventilis </v>
      </c>
      <c r="D25" s="28" t="str">
        <f>IF($C$4="Attiecināmās izmaksas",IF('10a+c+n'!$Q25="A",'10a+c+n'!D25,0),0)</f>
        <v>gb</v>
      </c>
      <c r="E25" s="156"/>
      <c r="F25" s="81"/>
      <c r="G25" s="28">
        <f>IF($C$4="Attiecināmās izmaksas",IF('10a+c+n'!$Q25="A",'10a+c+n'!G25,0),0)</f>
        <v>0</v>
      </c>
      <c r="H25" s="28">
        <f>IF($C$4="Attiecināmās izmaksas",IF('10a+c+n'!$Q25="A",'10a+c+n'!H25,0),0)</f>
        <v>0</v>
      </c>
      <c r="I25" s="28"/>
      <c r="J25" s="28"/>
      <c r="K25" s="156">
        <f>IF($C$4="Attiecināmās izmaksas",IF('10a+c+n'!$Q25="A",'10a+c+n'!K25,0),0)</f>
        <v>0</v>
      </c>
      <c r="L25" s="81">
        <f>IF($C$4="Attiecināmās izmaksas",IF('10a+c+n'!$Q25="A",'10a+c+n'!L25,0),0)</f>
        <v>0</v>
      </c>
      <c r="M25" s="28">
        <f>IF($C$4="Attiecināmās izmaksas",IF('10a+c+n'!$Q25="A",'10a+c+n'!M25,0),0)</f>
        <v>0</v>
      </c>
      <c r="N25" s="28">
        <f>IF($C$4="Attiecināmās izmaksas",IF('10a+c+n'!$Q25="A",'10a+c+n'!N25,0),0)</f>
        <v>0</v>
      </c>
      <c r="O25" s="28">
        <f>IF($C$4="Attiecināmās izmaksas",IF('10a+c+n'!$Q25="A",'10a+c+n'!O25,0),0)</f>
        <v>0</v>
      </c>
      <c r="P25" s="59">
        <f>IF($C$4="Attiecināmās izmaksas",IF('10a+c+n'!$Q25="A",'10a+c+n'!P25,0),0)</f>
        <v>0</v>
      </c>
    </row>
    <row r="26" spans="1:16" ht="22.5">
      <c r="A26" s="64">
        <f>IF(P26=0,0,IF(COUNTBLANK(P26)=1,0,COUNTA($P$14:P26)))</f>
        <v>0</v>
      </c>
      <c r="B26" s="28" t="str">
        <f>IF($C$4="Attiecināmās izmaksas",IF('10a+c+n'!$Q26="A",'10a+c+n'!B26,0),0)</f>
        <v>17-00000</v>
      </c>
      <c r="C26" s="28" t="str">
        <f>IF($C$4="Attiecināmās izmaksas",IF('10a+c+n'!$Q26="A",'10a+c+n'!C26,0),0)</f>
        <v xml:space="preserve">Balansēšanas vārsts STRÖMAX-M 4017 vai ekvivalents ,ar mērnipeļiem, dn15 </v>
      </c>
      <c r="D26" s="28" t="str">
        <f>IF($C$4="Attiecināmās izmaksas",IF('10a+c+n'!$Q26="A",'10a+c+n'!D26,0),0)</f>
        <v>gb</v>
      </c>
      <c r="E26" s="156"/>
      <c r="F26" s="81"/>
      <c r="G26" s="28">
        <f>IF($C$4="Attiecināmās izmaksas",IF('10a+c+n'!$Q26="A",'10a+c+n'!G26,0),0)</f>
        <v>0</v>
      </c>
      <c r="H26" s="28">
        <f>IF($C$4="Attiecināmās izmaksas",IF('10a+c+n'!$Q26="A",'10a+c+n'!H26,0),0)</f>
        <v>0</v>
      </c>
      <c r="I26" s="28"/>
      <c r="J26" s="28"/>
      <c r="K26" s="156">
        <f>IF($C$4="Attiecināmās izmaksas",IF('10a+c+n'!$Q26="A",'10a+c+n'!K26,0),0)</f>
        <v>0</v>
      </c>
      <c r="L26" s="81">
        <f>IF($C$4="Attiecināmās izmaksas",IF('10a+c+n'!$Q26="A",'10a+c+n'!L26,0),0)</f>
        <v>0</v>
      </c>
      <c r="M26" s="28">
        <f>IF($C$4="Attiecināmās izmaksas",IF('10a+c+n'!$Q26="A",'10a+c+n'!M26,0),0)</f>
        <v>0</v>
      </c>
      <c r="N26" s="28">
        <f>IF($C$4="Attiecināmās izmaksas",IF('10a+c+n'!$Q26="A",'10a+c+n'!N26,0),0)</f>
        <v>0</v>
      </c>
      <c r="O26" s="28">
        <f>IF($C$4="Attiecināmās izmaksas",IF('10a+c+n'!$Q26="A",'10a+c+n'!O26,0),0)</f>
        <v>0</v>
      </c>
      <c r="P26" s="59">
        <f>IF($C$4="Attiecināmās izmaksas",IF('10a+c+n'!$Q26="A",'10a+c+n'!P26,0),0)</f>
        <v>0</v>
      </c>
    </row>
    <row r="27" spans="1:16" ht="22.5">
      <c r="A27" s="64">
        <f>IF(P27=0,0,IF(COUNTBLANK(P27)=1,0,COUNTA($P$14:P27)))</f>
        <v>0</v>
      </c>
      <c r="B27" s="28" t="str">
        <f>IF($C$4="Attiecināmās izmaksas",IF('10a+c+n'!$Q27="A",'10a+c+n'!B27,0),0)</f>
        <v>17-00000</v>
      </c>
      <c r="C27" s="28" t="str">
        <f>IF($C$4="Attiecināmās izmaksas",IF('10a+c+n'!$Q27="A",'10a+c+n'!C27,0),0)</f>
        <v>Lodveida vārsts dn20</v>
      </c>
      <c r="D27" s="28" t="str">
        <f>IF($C$4="Attiecināmās izmaksas",IF('10a+c+n'!$Q27="A",'10a+c+n'!D27,0),0)</f>
        <v>gb</v>
      </c>
      <c r="E27" s="156"/>
      <c r="F27" s="81"/>
      <c r="G27" s="28">
        <f>IF($C$4="Attiecināmās izmaksas",IF('10a+c+n'!$Q27="A",'10a+c+n'!G27,0),0)</f>
        <v>0</v>
      </c>
      <c r="H27" s="28">
        <f>IF($C$4="Attiecināmās izmaksas",IF('10a+c+n'!$Q27="A",'10a+c+n'!H27,0),0)</f>
        <v>0</v>
      </c>
      <c r="I27" s="28"/>
      <c r="J27" s="28"/>
      <c r="K27" s="156">
        <f>IF($C$4="Attiecināmās izmaksas",IF('10a+c+n'!$Q27="A",'10a+c+n'!K27,0),0)</f>
        <v>0</v>
      </c>
      <c r="L27" s="81">
        <f>IF($C$4="Attiecināmās izmaksas",IF('10a+c+n'!$Q27="A",'10a+c+n'!L27,0),0)</f>
        <v>0</v>
      </c>
      <c r="M27" s="28">
        <f>IF($C$4="Attiecināmās izmaksas",IF('10a+c+n'!$Q27="A",'10a+c+n'!M27,0),0)</f>
        <v>0</v>
      </c>
      <c r="N27" s="28">
        <f>IF($C$4="Attiecināmās izmaksas",IF('10a+c+n'!$Q27="A",'10a+c+n'!N27,0),0)</f>
        <v>0</v>
      </c>
      <c r="O27" s="28">
        <f>IF($C$4="Attiecināmās izmaksas",IF('10a+c+n'!$Q27="A",'10a+c+n'!O27,0),0)</f>
        <v>0</v>
      </c>
      <c r="P27" s="59">
        <f>IF($C$4="Attiecināmās izmaksas",IF('10a+c+n'!$Q27="A",'10a+c+n'!P27,0),0)</f>
        <v>0</v>
      </c>
    </row>
    <row r="28" spans="1:16" ht="22.5">
      <c r="A28" s="64">
        <f>IF(P28=0,0,IF(COUNTBLANK(P28)=1,0,COUNTA($P$14:P28)))</f>
        <v>0</v>
      </c>
      <c r="B28" s="28" t="str">
        <f>IF($C$4="Attiecināmās izmaksas",IF('10a+c+n'!$Q28="A",'10a+c+n'!B28,0),0)</f>
        <v>17-00000</v>
      </c>
      <c r="C28" s="28" t="str">
        <f>IF($C$4="Attiecināmās izmaksas",IF('10a+c+n'!$Q28="A",'10a+c+n'!C28,0),0)</f>
        <v xml:space="preserve">Tukšošanas vārsti </v>
      </c>
      <c r="D28" s="28" t="str">
        <f>IF($C$4="Attiecināmās izmaksas",IF('10a+c+n'!$Q28="A",'10a+c+n'!D28,0),0)</f>
        <v>gb</v>
      </c>
      <c r="E28" s="156"/>
      <c r="F28" s="81"/>
      <c r="G28" s="28">
        <f>IF($C$4="Attiecināmās izmaksas",IF('10a+c+n'!$Q28="A",'10a+c+n'!G28,0),0)</f>
        <v>0</v>
      </c>
      <c r="H28" s="28">
        <f>IF($C$4="Attiecināmās izmaksas",IF('10a+c+n'!$Q28="A",'10a+c+n'!H28,0),0)</f>
        <v>0</v>
      </c>
      <c r="I28" s="28"/>
      <c r="J28" s="28"/>
      <c r="K28" s="156">
        <f>IF($C$4="Attiecināmās izmaksas",IF('10a+c+n'!$Q28="A",'10a+c+n'!K28,0),0)</f>
        <v>0</v>
      </c>
      <c r="L28" s="81">
        <f>IF($C$4="Attiecināmās izmaksas",IF('10a+c+n'!$Q28="A",'10a+c+n'!L28,0),0)</f>
        <v>0</v>
      </c>
      <c r="M28" s="28">
        <f>IF($C$4="Attiecināmās izmaksas",IF('10a+c+n'!$Q28="A",'10a+c+n'!M28,0),0)</f>
        <v>0</v>
      </c>
      <c r="N28" s="28">
        <f>IF($C$4="Attiecināmās izmaksas",IF('10a+c+n'!$Q28="A",'10a+c+n'!N28,0),0)</f>
        <v>0</v>
      </c>
      <c r="O28" s="28">
        <f>IF($C$4="Attiecināmās izmaksas",IF('10a+c+n'!$Q28="A",'10a+c+n'!O28,0),0)</f>
        <v>0</v>
      </c>
      <c r="P28" s="59">
        <f>IF($C$4="Attiecināmās izmaksas",IF('10a+c+n'!$Q28="A",'10a+c+n'!P28,0),0)</f>
        <v>0</v>
      </c>
    </row>
    <row r="29" spans="1:16" ht="22.5">
      <c r="A29" s="64">
        <f>IF(P29=0,0,IF(COUNTBLANK(P29)=1,0,COUNTA($P$14:P29)))</f>
        <v>0</v>
      </c>
      <c r="B29" s="28" t="str">
        <f>IF($C$4="Attiecināmās izmaksas",IF('10a+c+n'!$Q29="A",'10a+c+n'!B29,0),0)</f>
        <v>17-00000</v>
      </c>
      <c r="C29" s="28" t="str">
        <f>IF($C$4="Attiecināmās izmaksas",IF('10a+c+n'!$Q29="A",'10a+c+n'!C29,0),0)</f>
        <v xml:space="preserve">Presējamās tērauda caurules,Viega vai ekvivalents dn15 </v>
      </c>
      <c r="D29" s="28" t="str">
        <f>IF($C$4="Attiecināmās izmaksas",IF('10a+c+n'!$Q29="A",'10a+c+n'!D29,0),0)</f>
        <v>m</v>
      </c>
      <c r="E29" s="156"/>
      <c r="F29" s="81"/>
      <c r="G29" s="28">
        <f>IF($C$4="Attiecināmās izmaksas",IF('10a+c+n'!$Q29="A",'10a+c+n'!G29,0),0)</f>
        <v>0</v>
      </c>
      <c r="H29" s="28">
        <f>IF($C$4="Attiecināmās izmaksas",IF('10a+c+n'!$Q29="A",'10a+c+n'!H29,0),0)</f>
        <v>0</v>
      </c>
      <c r="I29" s="28"/>
      <c r="J29" s="28"/>
      <c r="K29" s="156">
        <f>IF($C$4="Attiecināmās izmaksas",IF('10a+c+n'!$Q29="A",'10a+c+n'!K29,0),0)</f>
        <v>0</v>
      </c>
      <c r="L29" s="81">
        <f>IF($C$4="Attiecināmās izmaksas",IF('10a+c+n'!$Q29="A",'10a+c+n'!L29,0),0)</f>
        <v>0</v>
      </c>
      <c r="M29" s="28">
        <f>IF($C$4="Attiecināmās izmaksas",IF('10a+c+n'!$Q29="A",'10a+c+n'!M29,0),0)</f>
        <v>0</v>
      </c>
      <c r="N29" s="28">
        <f>IF($C$4="Attiecināmās izmaksas",IF('10a+c+n'!$Q29="A",'10a+c+n'!N29,0),0)</f>
        <v>0</v>
      </c>
      <c r="O29" s="28">
        <f>IF($C$4="Attiecināmās izmaksas",IF('10a+c+n'!$Q29="A",'10a+c+n'!O29,0),0)</f>
        <v>0</v>
      </c>
      <c r="P29" s="59">
        <f>IF($C$4="Attiecināmās izmaksas",IF('10a+c+n'!$Q29="A",'10a+c+n'!P29,0),0)</f>
        <v>0</v>
      </c>
    </row>
    <row r="30" spans="1:16" ht="22.5">
      <c r="A30" s="64">
        <f>IF(P30=0,0,IF(COUNTBLANK(P30)=1,0,COUNTA($P$14:P30)))</f>
        <v>0</v>
      </c>
      <c r="B30" s="28" t="str">
        <f>IF($C$4="Attiecināmās izmaksas",IF('10a+c+n'!$Q30="A",'10a+c+n'!B30,0),0)</f>
        <v>17-00000</v>
      </c>
      <c r="C30" s="28" t="str">
        <f>IF($C$4="Attiecināmās izmaksas",IF('10a+c+n'!$Q30="A",'10a+c+n'!C30,0),0)</f>
        <v>Presējamās tērauda caurules,Viega vai ekvivalents dn18</v>
      </c>
      <c r="D30" s="28" t="str">
        <f>IF($C$4="Attiecināmās izmaksas",IF('10a+c+n'!$Q30="A",'10a+c+n'!D30,0),0)</f>
        <v>m</v>
      </c>
      <c r="E30" s="156"/>
      <c r="F30" s="81"/>
      <c r="G30" s="28">
        <f>IF($C$4="Attiecināmās izmaksas",IF('10a+c+n'!$Q30="A",'10a+c+n'!G30,0),0)</f>
        <v>0</v>
      </c>
      <c r="H30" s="28">
        <f>IF($C$4="Attiecināmās izmaksas",IF('10a+c+n'!$Q30="A",'10a+c+n'!H30,0),0)</f>
        <v>0</v>
      </c>
      <c r="I30" s="28"/>
      <c r="J30" s="28"/>
      <c r="K30" s="156">
        <f>IF($C$4="Attiecināmās izmaksas",IF('10a+c+n'!$Q30="A",'10a+c+n'!K30,0),0)</f>
        <v>0</v>
      </c>
      <c r="L30" s="81">
        <f>IF($C$4="Attiecināmās izmaksas",IF('10a+c+n'!$Q30="A",'10a+c+n'!L30,0),0)</f>
        <v>0</v>
      </c>
      <c r="M30" s="28">
        <f>IF($C$4="Attiecināmās izmaksas",IF('10a+c+n'!$Q30="A",'10a+c+n'!M30,0),0)</f>
        <v>0</v>
      </c>
      <c r="N30" s="28">
        <f>IF($C$4="Attiecināmās izmaksas",IF('10a+c+n'!$Q30="A",'10a+c+n'!N30,0),0)</f>
        <v>0</v>
      </c>
      <c r="O30" s="28">
        <f>IF($C$4="Attiecināmās izmaksas",IF('10a+c+n'!$Q30="A",'10a+c+n'!O30,0),0)</f>
        <v>0</v>
      </c>
      <c r="P30" s="59">
        <f>IF($C$4="Attiecināmās izmaksas",IF('10a+c+n'!$Q30="A",'10a+c+n'!P30,0),0)</f>
        <v>0</v>
      </c>
    </row>
    <row r="31" spans="1:16" ht="22.5">
      <c r="A31" s="64">
        <f>IF(P31=0,0,IF(COUNTBLANK(P31)=1,0,COUNTA($P$14:P31)))</f>
        <v>0</v>
      </c>
      <c r="B31" s="28" t="str">
        <f>IF($C$4="Attiecināmās izmaksas",IF('10a+c+n'!$Q31="A",'10a+c+n'!B31,0),0)</f>
        <v>17-00000</v>
      </c>
      <c r="C31" s="28" t="str">
        <f>IF($C$4="Attiecināmās izmaksas",IF('10a+c+n'!$Q31="A",'10a+c+n'!C31,0),0)</f>
        <v>Presējamās tērauda caurules,Viega vai ekvivalents dn22</v>
      </c>
      <c r="D31" s="28" t="str">
        <f>IF($C$4="Attiecināmās izmaksas",IF('10a+c+n'!$Q31="A",'10a+c+n'!D31,0),0)</f>
        <v>m</v>
      </c>
      <c r="E31" s="156"/>
      <c r="F31" s="81"/>
      <c r="G31" s="28">
        <f>IF($C$4="Attiecināmās izmaksas",IF('10a+c+n'!$Q31="A",'10a+c+n'!G31,0),0)</f>
        <v>0</v>
      </c>
      <c r="H31" s="28">
        <f>IF($C$4="Attiecināmās izmaksas",IF('10a+c+n'!$Q31="A",'10a+c+n'!H31,0),0)</f>
        <v>0</v>
      </c>
      <c r="I31" s="28"/>
      <c r="J31" s="28"/>
      <c r="K31" s="156">
        <f>IF($C$4="Attiecināmās izmaksas",IF('10a+c+n'!$Q31="A",'10a+c+n'!K31,0),0)</f>
        <v>0</v>
      </c>
      <c r="L31" s="81">
        <f>IF($C$4="Attiecināmās izmaksas",IF('10a+c+n'!$Q31="A",'10a+c+n'!L31,0),0)</f>
        <v>0</v>
      </c>
      <c r="M31" s="28">
        <f>IF($C$4="Attiecināmās izmaksas",IF('10a+c+n'!$Q31="A",'10a+c+n'!M31,0),0)</f>
        <v>0</v>
      </c>
      <c r="N31" s="28">
        <f>IF($C$4="Attiecināmās izmaksas",IF('10a+c+n'!$Q31="A",'10a+c+n'!N31,0),0)</f>
        <v>0</v>
      </c>
      <c r="O31" s="28">
        <f>IF($C$4="Attiecināmās izmaksas",IF('10a+c+n'!$Q31="A",'10a+c+n'!O31,0),0)</f>
        <v>0</v>
      </c>
      <c r="P31" s="59">
        <f>IF($C$4="Attiecināmās izmaksas",IF('10a+c+n'!$Q31="A",'10a+c+n'!P31,0),0)</f>
        <v>0</v>
      </c>
    </row>
    <row r="32" spans="1:16" ht="22.5">
      <c r="A32" s="64">
        <f>IF(P32=0,0,IF(COUNTBLANK(P32)=1,0,COUNTA($P$14:P32)))</f>
        <v>0</v>
      </c>
      <c r="B32" s="28" t="str">
        <f>IF($C$4="Attiecināmās izmaksas",IF('10a+c+n'!$Q32="A",'10a+c+n'!B32,0),0)</f>
        <v>17-00000</v>
      </c>
      <c r="C32" s="28" t="str">
        <f>IF($C$4="Attiecināmās izmaksas",IF('10a+c+n'!$Q32="A",'10a+c+n'!C32,0),0)</f>
        <v>Cauruļvadu fasondaļas (fitingi, savienojumi, pārejas)</v>
      </c>
      <c r="D32" s="28" t="str">
        <f>IF($C$4="Attiecināmās izmaksas",IF('10a+c+n'!$Q32="A",'10a+c+n'!D32,0),0)</f>
        <v>kompl.</v>
      </c>
      <c r="E32" s="156"/>
      <c r="F32" s="81"/>
      <c r="G32" s="28">
        <f>IF($C$4="Attiecināmās izmaksas",IF('10a+c+n'!$Q32="A",'10a+c+n'!G32,0),0)</f>
        <v>0</v>
      </c>
      <c r="H32" s="28">
        <f>IF($C$4="Attiecināmās izmaksas",IF('10a+c+n'!$Q32="A",'10a+c+n'!H32,0),0)</f>
        <v>0</v>
      </c>
      <c r="I32" s="28"/>
      <c r="J32" s="28"/>
      <c r="K32" s="156">
        <f>IF($C$4="Attiecināmās izmaksas",IF('10a+c+n'!$Q32="A",'10a+c+n'!K32,0),0)</f>
        <v>0</v>
      </c>
      <c r="L32" s="81">
        <f>IF($C$4="Attiecināmās izmaksas",IF('10a+c+n'!$Q32="A",'10a+c+n'!L32,0),0)</f>
        <v>0</v>
      </c>
      <c r="M32" s="28">
        <f>IF($C$4="Attiecināmās izmaksas",IF('10a+c+n'!$Q32="A",'10a+c+n'!M32,0),0)</f>
        <v>0</v>
      </c>
      <c r="N32" s="28">
        <f>IF($C$4="Attiecināmās izmaksas",IF('10a+c+n'!$Q32="A",'10a+c+n'!N32,0),0)</f>
        <v>0</v>
      </c>
      <c r="O32" s="28">
        <f>IF($C$4="Attiecināmās izmaksas",IF('10a+c+n'!$Q32="A",'10a+c+n'!O32,0),0)</f>
        <v>0</v>
      </c>
      <c r="P32" s="59">
        <f>IF($C$4="Attiecināmās izmaksas",IF('10a+c+n'!$Q32="A",'10a+c+n'!P32,0),0)</f>
        <v>0</v>
      </c>
    </row>
    <row r="33" spans="1:16" ht="22.5">
      <c r="A33" s="64">
        <f>IF(P33=0,0,IF(COUNTBLANK(P33)=1,0,COUNTA($P$14:P33)))</f>
        <v>0</v>
      </c>
      <c r="B33" s="28" t="str">
        <f>IF($C$4="Attiecināmās izmaksas",IF('10a+c+n'!$Q33="A",'10a+c+n'!B33,0),0)</f>
        <v>17-00000</v>
      </c>
      <c r="C33" s="28" t="str">
        <f>IF($C$4="Attiecināmās izmaksas",IF('10a+c+n'!$Q33="A",'10a+c+n'!C33,0),0)</f>
        <v>Alokators Sontex 566 radio 0566R2010B1 vai ekvivalents</v>
      </c>
      <c r="D33" s="28" t="str">
        <f>IF($C$4="Attiecināmās izmaksas",IF('10a+c+n'!$Q33="A",'10a+c+n'!D33,0),0)</f>
        <v>gb</v>
      </c>
      <c r="E33" s="156"/>
      <c r="F33" s="81"/>
      <c r="G33" s="28">
        <f>IF($C$4="Attiecināmās izmaksas",IF('10a+c+n'!$Q33="A",'10a+c+n'!G33,0),0)</f>
        <v>0</v>
      </c>
      <c r="H33" s="28">
        <f>IF($C$4="Attiecināmās izmaksas",IF('10a+c+n'!$Q33="A",'10a+c+n'!H33,0),0)</f>
        <v>0</v>
      </c>
      <c r="I33" s="28"/>
      <c r="J33" s="28"/>
      <c r="K33" s="156">
        <f>IF($C$4="Attiecināmās izmaksas",IF('10a+c+n'!$Q33="A",'10a+c+n'!K33,0),0)</f>
        <v>0</v>
      </c>
      <c r="L33" s="81">
        <f>IF($C$4="Attiecināmās izmaksas",IF('10a+c+n'!$Q33="A",'10a+c+n'!L33,0),0)</f>
        <v>0</v>
      </c>
      <c r="M33" s="28">
        <f>IF($C$4="Attiecināmās izmaksas",IF('10a+c+n'!$Q33="A",'10a+c+n'!M33,0),0)</f>
        <v>0</v>
      </c>
      <c r="N33" s="28">
        <f>IF($C$4="Attiecināmās izmaksas",IF('10a+c+n'!$Q33="A",'10a+c+n'!N33,0),0)</f>
        <v>0</v>
      </c>
      <c r="O33" s="28">
        <f>IF($C$4="Attiecināmās izmaksas",IF('10a+c+n'!$Q33="A",'10a+c+n'!O33,0),0)</f>
        <v>0</v>
      </c>
      <c r="P33" s="59">
        <f>IF($C$4="Attiecināmās izmaksas",IF('10a+c+n'!$Q33="A",'10a+c+n'!P33,0),0)</f>
        <v>0</v>
      </c>
    </row>
    <row r="34" spans="1:16" ht="22.5">
      <c r="A34" s="64">
        <f>IF(P34=0,0,IF(COUNTBLANK(P34)=1,0,COUNTA($P$14:P34)))</f>
        <v>0</v>
      </c>
      <c r="B34" s="28" t="str">
        <f>IF($C$4="Attiecināmās izmaksas",IF('10a+c+n'!$Q34="A",'10a+c+n'!B34,0),0)</f>
        <v>17-00000</v>
      </c>
      <c r="C34" s="28" t="str">
        <f>IF($C$4="Attiecināmās izmaksas",IF('10a+c+n'!$Q34="A",'10a+c+n'!C34,0),0)</f>
        <v>Radio centrāle Sontex 646 ar GPRS 230V ar programmatūru 0646R4231 vai ekvivalents</v>
      </c>
      <c r="D34" s="28" t="str">
        <f>IF($C$4="Attiecināmās izmaksas",IF('10a+c+n'!$Q34="A",'10a+c+n'!D34,0),0)</f>
        <v>gb</v>
      </c>
      <c r="E34" s="156"/>
      <c r="F34" s="81"/>
      <c r="G34" s="28">
        <f>IF($C$4="Attiecināmās izmaksas",IF('10a+c+n'!$Q34="A",'10a+c+n'!G34,0),0)</f>
        <v>0</v>
      </c>
      <c r="H34" s="28">
        <f>IF($C$4="Attiecināmās izmaksas",IF('10a+c+n'!$Q34="A",'10a+c+n'!H34,0),0)</f>
        <v>0</v>
      </c>
      <c r="I34" s="28"/>
      <c r="J34" s="28"/>
      <c r="K34" s="156">
        <f>IF($C$4="Attiecināmās izmaksas",IF('10a+c+n'!$Q34="A",'10a+c+n'!K34,0),0)</f>
        <v>0</v>
      </c>
      <c r="L34" s="81">
        <f>IF($C$4="Attiecināmās izmaksas",IF('10a+c+n'!$Q34="A",'10a+c+n'!L34,0),0)</f>
        <v>0</v>
      </c>
      <c r="M34" s="28">
        <f>IF($C$4="Attiecināmās izmaksas",IF('10a+c+n'!$Q34="A",'10a+c+n'!M34,0),0)</f>
        <v>0</v>
      </c>
      <c r="N34" s="28">
        <f>IF($C$4="Attiecināmās izmaksas",IF('10a+c+n'!$Q34="A",'10a+c+n'!N34,0),0)</f>
        <v>0</v>
      </c>
      <c r="O34" s="28">
        <f>IF($C$4="Attiecināmās izmaksas",IF('10a+c+n'!$Q34="A",'10a+c+n'!O34,0),0)</f>
        <v>0</v>
      </c>
      <c r="P34" s="59">
        <f>IF($C$4="Attiecināmās izmaksas",IF('10a+c+n'!$Q34="A",'10a+c+n'!P34,0),0)</f>
        <v>0</v>
      </c>
    </row>
    <row r="35" spans="1:16" ht="22.5">
      <c r="A35" s="64">
        <f>IF(P35=0,0,IF(COUNTBLANK(P35)=1,0,COUNTA($P$14:P35)))</f>
        <v>0</v>
      </c>
      <c r="B35" s="28" t="str">
        <f>IF($C$4="Attiecināmās izmaksas",IF('10a+c+n'!$Q35="A",'10a+c+n'!B35,0),0)</f>
        <v>17-00000</v>
      </c>
      <c r="C35" s="28" t="str">
        <f>IF($C$4="Attiecināmās izmaksas",IF('10a+c+n'!$Q35="A",'10a+c+n'!C35,0),0)</f>
        <v>Radio tīkla kontrolieris Sontex Su-percom 656 USB 1 0656R4101 vai ekvivalents</v>
      </c>
      <c r="D35" s="28" t="str">
        <f>IF($C$4="Attiecināmās izmaksas",IF('10a+c+n'!$Q35="A",'10a+c+n'!D35,0),0)</f>
        <v>gb</v>
      </c>
      <c r="E35" s="156"/>
      <c r="F35" s="81"/>
      <c r="G35" s="28">
        <f>IF($C$4="Attiecināmās izmaksas",IF('10a+c+n'!$Q35="A",'10a+c+n'!G35,0),0)</f>
        <v>0</v>
      </c>
      <c r="H35" s="28">
        <f>IF($C$4="Attiecināmās izmaksas",IF('10a+c+n'!$Q35="A",'10a+c+n'!H35,0),0)</f>
        <v>0</v>
      </c>
      <c r="I35" s="28"/>
      <c r="J35" s="28"/>
      <c r="K35" s="156">
        <f>IF($C$4="Attiecināmās izmaksas",IF('10a+c+n'!$Q35="A",'10a+c+n'!K35,0),0)</f>
        <v>0</v>
      </c>
      <c r="L35" s="81">
        <f>IF($C$4="Attiecināmās izmaksas",IF('10a+c+n'!$Q35="A",'10a+c+n'!L35,0),0)</f>
        <v>0</v>
      </c>
      <c r="M35" s="28">
        <f>IF($C$4="Attiecināmās izmaksas",IF('10a+c+n'!$Q35="A",'10a+c+n'!M35,0),0)</f>
        <v>0</v>
      </c>
      <c r="N35" s="28">
        <f>IF($C$4="Attiecināmās izmaksas",IF('10a+c+n'!$Q35="A",'10a+c+n'!N35,0),0)</f>
        <v>0</v>
      </c>
      <c r="O35" s="28">
        <f>IF($C$4="Attiecināmās izmaksas",IF('10a+c+n'!$Q35="A",'10a+c+n'!O35,0),0)</f>
        <v>0</v>
      </c>
      <c r="P35" s="59">
        <f>IF($C$4="Attiecināmās izmaksas",IF('10a+c+n'!$Q35="A",'10a+c+n'!P35,0),0)</f>
        <v>0</v>
      </c>
    </row>
    <row r="36" spans="1:16" ht="22.5">
      <c r="A36" s="64">
        <f>IF(P36=0,0,IF(COUNTBLANK(P36)=1,0,COUNTA($P$14:P36)))</f>
        <v>0</v>
      </c>
      <c r="B36" s="28" t="str">
        <f>IF($C$4="Attiecināmās izmaksas",IF('10a+c+n'!$Q36="A",'10a+c+n'!B36,0),0)</f>
        <v>17-00000</v>
      </c>
      <c r="C36" s="28" t="str">
        <f>IF($C$4="Attiecināmās izmaksas",IF('10a+c+n'!$Q36="A",'10a+c+n'!C36,0),0)</f>
        <v>Alokatoru sistēmas instalācijas darbi</v>
      </c>
      <c r="D36" s="28" t="str">
        <f>IF($C$4="Attiecināmās izmaksas",IF('10a+c+n'!$Q36="A",'10a+c+n'!D36,0),0)</f>
        <v>gb</v>
      </c>
      <c r="E36" s="156"/>
      <c r="F36" s="81"/>
      <c r="G36" s="28">
        <f>IF($C$4="Attiecināmās izmaksas",IF('10a+c+n'!$Q36="A",'10a+c+n'!G36,0),0)</f>
        <v>0</v>
      </c>
      <c r="H36" s="28">
        <f>IF($C$4="Attiecināmās izmaksas",IF('10a+c+n'!$Q36="A",'10a+c+n'!H36,0),0)</f>
        <v>0</v>
      </c>
      <c r="I36" s="28"/>
      <c r="J36" s="28"/>
      <c r="K36" s="156">
        <f>IF($C$4="Attiecināmās izmaksas",IF('10a+c+n'!$Q36="A",'10a+c+n'!K36,0),0)</f>
        <v>0</v>
      </c>
      <c r="L36" s="81">
        <f>IF($C$4="Attiecināmās izmaksas",IF('10a+c+n'!$Q36="A",'10a+c+n'!L36,0),0)</f>
        <v>0</v>
      </c>
      <c r="M36" s="28">
        <f>IF($C$4="Attiecināmās izmaksas",IF('10a+c+n'!$Q36="A",'10a+c+n'!M36,0),0)</f>
        <v>0</v>
      </c>
      <c r="N36" s="28">
        <f>IF($C$4="Attiecināmās izmaksas",IF('10a+c+n'!$Q36="A",'10a+c+n'!N36,0),0)</f>
        <v>0</v>
      </c>
      <c r="O36" s="28">
        <f>IF($C$4="Attiecināmās izmaksas",IF('10a+c+n'!$Q36="A",'10a+c+n'!O36,0),0)</f>
        <v>0</v>
      </c>
      <c r="P36" s="59">
        <f>IF($C$4="Attiecināmās izmaksas",IF('10a+c+n'!$Q36="A",'10a+c+n'!P36,0),0)</f>
        <v>0</v>
      </c>
    </row>
    <row r="37" spans="1:16" ht="22.5">
      <c r="A37" s="64">
        <f>IF(P37=0,0,IF(COUNTBLANK(P37)=1,0,COUNTA($P$14:P37)))</f>
        <v>0</v>
      </c>
      <c r="B37" s="28" t="str">
        <f>IF($C$4="Attiecināmās izmaksas",IF('10a+c+n'!$Q37="A",'10a+c+n'!B37,0),0)</f>
        <v>17-00000</v>
      </c>
      <c r="C37" s="28" t="str">
        <f>IF($C$4="Attiecināmās izmaksas",IF('10a+c+n'!$Q37="A",'10a+c+n'!C37,0),0)</f>
        <v>Alokatoru servera parametrizēšana</v>
      </c>
      <c r="D37" s="28" t="str">
        <f>IF($C$4="Attiecināmās izmaksas",IF('10a+c+n'!$Q37="A",'10a+c+n'!D37,0),0)</f>
        <v>gb</v>
      </c>
      <c r="E37" s="156"/>
      <c r="F37" s="81"/>
      <c r="G37" s="28">
        <f>IF($C$4="Attiecināmās izmaksas",IF('10a+c+n'!$Q37="A",'10a+c+n'!G37,0),0)</f>
        <v>0</v>
      </c>
      <c r="H37" s="28">
        <f>IF($C$4="Attiecināmās izmaksas",IF('10a+c+n'!$Q37="A",'10a+c+n'!H37,0),0)</f>
        <v>0</v>
      </c>
      <c r="I37" s="28"/>
      <c r="J37" s="28"/>
      <c r="K37" s="156">
        <f>IF($C$4="Attiecināmās izmaksas",IF('10a+c+n'!$Q37="A",'10a+c+n'!K37,0),0)</f>
        <v>0</v>
      </c>
      <c r="L37" s="81">
        <f>IF($C$4="Attiecināmās izmaksas",IF('10a+c+n'!$Q37="A",'10a+c+n'!L37,0),0)</f>
        <v>0</v>
      </c>
      <c r="M37" s="28">
        <f>IF($C$4="Attiecināmās izmaksas",IF('10a+c+n'!$Q37="A",'10a+c+n'!M37,0),0)</f>
        <v>0</v>
      </c>
      <c r="N37" s="28">
        <f>IF($C$4="Attiecināmās izmaksas",IF('10a+c+n'!$Q37="A",'10a+c+n'!N37,0),0)</f>
        <v>0</v>
      </c>
      <c r="O37" s="28">
        <f>IF($C$4="Attiecināmās izmaksas",IF('10a+c+n'!$Q37="A",'10a+c+n'!O37,0),0)</f>
        <v>0</v>
      </c>
      <c r="P37" s="59">
        <f>IF($C$4="Attiecināmās izmaksas",IF('10a+c+n'!$Q37="A",'10a+c+n'!P37,0),0)</f>
        <v>0</v>
      </c>
    </row>
    <row r="38" spans="1:16">
      <c r="A38" s="64">
        <f>IF(P38=0,0,IF(COUNTBLANK(P38)=1,0,COUNTA($P$14:P38)))</f>
        <v>0</v>
      </c>
      <c r="B38" s="28">
        <f>IF($C$4="Attiecināmās izmaksas",IF('10a+c+n'!$Q38="A",'10a+c+n'!B38,0),0)</f>
        <v>0</v>
      </c>
      <c r="C38" s="28">
        <f>IF($C$4="Attiecināmās izmaksas",IF('10a+c+n'!$Q38="A",'10a+c+n'!C38,0),0)</f>
        <v>0</v>
      </c>
      <c r="D38" s="28">
        <f>IF($C$4="Attiecināmās izmaksas",IF('10a+c+n'!$Q38="A",'10a+c+n'!D38,0),0)</f>
        <v>0</v>
      </c>
      <c r="E38" s="156"/>
      <c r="F38" s="81"/>
      <c r="G38" s="28">
        <f>IF($C$4="Attiecināmās izmaksas",IF('10a+c+n'!$Q38="A",'10a+c+n'!G38,0),0)</f>
        <v>0</v>
      </c>
      <c r="H38" s="28">
        <f>IF($C$4="Attiecināmās izmaksas",IF('10a+c+n'!$Q38="A",'10a+c+n'!H38,0),0)</f>
        <v>0</v>
      </c>
      <c r="I38" s="28"/>
      <c r="J38" s="28"/>
      <c r="K38" s="156">
        <f>IF($C$4="Attiecināmās izmaksas",IF('10a+c+n'!$Q38="A",'10a+c+n'!K38,0),0)</f>
        <v>0</v>
      </c>
      <c r="L38" s="81">
        <f>IF($C$4="Attiecināmās izmaksas",IF('10a+c+n'!$Q38="A",'10a+c+n'!L38,0),0)</f>
        <v>0</v>
      </c>
      <c r="M38" s="28">
        <f>IF($C$4="Attiecināmās izmaksas",IF('10a+c+n'!$Q38="A",'10a+c+n'!M38,0),0)</f>
        <v>0</v>
      </c>
      <c r="N38" s="28">
        <f>IF($C$4="Attiecināmās izmaksas",IF('10a+c+n'!$Q38="A",'10a+c+n'!N38,0),0)</f>
        <v>0</v>
      </c>
      <c r="O38" s="28">
        <f>IF($C$4="Attiecināmās izmaksas",IF('10a+c+n'!$Q38="A",'10a+c+n'!O38,0),0)</f>
        <v>0</v>
      </c>
      <c r="P38" s="59">
        <f>IF($C$4="Attiecināmās izmaksas",IF('10a+c+n'!$Q38="A",'10a+c+n'!P38,0),0)</f>
        <v>0</v>
      </c>
    </row>
    <row r="39" spans="1:16" ht="22.5">
      <c r="A39" s="64">
        <f>IF(P39=0,0,IF(COUNTBLANK(P39)=1,0,COUNTA($P$14:P39)))</f>
        <v>0</v>
      </c>
      <c r="B39" s="28" t="str">
        <f>IF($C$4="Attiecināmās izmaksas",IF('10a+c+n'!$Q39="A",'10a+c+n'!B39,0),0)</f>
        <v>17-00000</v>
      </c>
      <c r="C39" s="28" t="str">
        <f>IF($C$4="Attiecināmās izmaksas",IF('10a+c+n'!$Q39="A",'10a+c+n'!C39,0),0)</f>
        <v xml:space="preserve">Presējamās tērauda caurules,Viega vai ekvivalents dn15 </v>
      </c>
      <c r="D39" s="28" t="str">
        <f>IF($C$4="Attiecināmās izmaksas",IF('10a+c+n'!$Q39="A",'10a+c+n'!D39,0),0)</f>
        <v>m</v>
      </c>
      <c r="E39" s="156"/>
      <c r="F39" s="81"/>
      <c r="G39" s="28">
        <f>IF($C$4="Attiecināmās izmaksas",IF('10a+c+n'!$Q39="A",'10a+c+n'!G39,0),0)</f>
        <v>0</v>
      </c>
      <c r="H39" s="28">
        <f>IF($C$4="Attiecināmās izmaksas",IF('10a+c+n'!$Q39="A",'10a+c+n'!H39,0),0)</f>
        <v>0</v>
      </c>
      <c r="I39" s="28"/>
      <c r="J39" s="28"/>
      <c r="K39" s="156">
        <f>IF($C$4="Attiecināmās izmaksas",IF('10a+c+n'!$Q39="A",'10a+c+n'!K39,0),0)</f>
        <v>0</v>
      </c>
      <c r="L39" s="81">
        <f>IF($C$4="Attiecināmās izmaksas",IF('10a+c+n'!$Q39="A",'10a+c+n'!L39,0),0)</f>
        <v>0</v>
      </c>
      <c r="M39" s="28">
        <f>IF($C$4="Attiecināmās izmaksas",IF('10a+c+n'!$Q39="A",'10a+c+n'!M39,0),0)</f>
        <v>0</v>
      </c>
      <c r="N39" s="28">
        <f>IF($C$4="Attiecināmās izmaksas",IF('10a+c+n'!$Q39="A",'10a+c+n'!N39,0),0)</f>
        <v>0</v>
      </c>
      <c r="O39" s="28">
        <f>IF($C$4="Attiecināmās izmaksas",IF('10a+c+n'!$Q39="A",'10a+c+n'!O39,0),0)</f>
        <v>0</v>
      </c>
      <c r="P39" s="59">
        <f>IF($C$4="Attiecināmās izmaksas",IF('10a+c+n'!$Q39="A",'10a+c+n'!P39,0),0)</f>
        <v>0</v>
      </c>
    </row>
    <row r="40" spans="1:16" ht="22.5">
      <c r="A40" s="64">
        <f>IF(P40=0,0,IF(COUNTBLANK(P40)=1,0,COUNTA($P$14:P40)))</f>
        <v>0</v>
      </c>
      <c r="B40" s="28" t="str">
        <f>IF($C$4="Attiecināmās izmaksas",IF('10a+c+n'!$Q40="A",'10a+c+n'!B40,0),0)</f>
        <v>17-00000</v>
      </c>
      <c r="C40" s="28" t="str">
        <f>IF($C$4="Attiecināmās izmaksas",IF('10a+c+n'!$Q40="A",'10a+c+n'!C40,0),0)</f>
        <v>Melnā tērauda caurule dn20</v>
      </c>
      <c r="D40" s="28" t="str">
        <f>IF($C$4="Attiecināmās izmaksas",IF('10a+c+n'!$Q40="A",'10a+c+n'!D40,0),0)</f>
        <v>m</v>
      </c>
      <c r="E40" s="156"/>
      <c r="F40" s="81"/>
      <c r="G40" s="28">
        <f>IF($C$4="Attiecināmās izmaksas",IF('10a+c+n'!$Q40="A",'10a+c+n'!G40,0),0)</f>
        <v>0</v>
      </c>
      <c r="H40" s="28">
        <f>IF($C$4="Attiecināmās izmaksas",IF('10a+c+n'!$Q40="A",'10a+c+n'!H40,0),0)</f>
        <v>0</v>
      </c>
      <c r="I40" s="28"/>
      <c r="J40" s="28"/>
      <c r="K40" s="156">
        <f>IF($C$4="Attiecināmās izmaksas",IF('10a+c+n'!$Q40="A",'10a+c+n'!K40,0),0)</f>
        <v>0</v>
      </c>
      <c r="L40" s="81">
        <f>IF($C$4="Attiecināmās izmaksas",IF('10a+c+n'!$Q40="A",'10a+c+n'!L40,0),0)</f>
        <v>0</v>
      </c>
      <c r="M40" s="28">
        <f>IF($C$4="Attiecināmās izmaksas",IF('10a+c+n'!$Q40="A",'10a+c+n'!M40,0),0)</f>
        <v>0</v>
      </c>
      <c r="N40" s="28">
        <f>IF($C$4="Attiecināmās izmaksas",IF('10a+c+n'!$Q40="A",'10a+c+n'!N40,0),0)</f>
        <v>0</v>
      </c>
      <c r="O40" s="28">
        <f>IF($C$4="Attiecināmās izmaksas",IF('10a+c+n'!$Q40="A",'10a+c+n'!O40,0),0)</f>
        <v>0</v>
      </c>
      <c r="P40" s="59">
        <f>IF($C$4="Attiecināmās izmaksas",IF('10a+c+n'!$Q40="A",'10a+c+n'!P40,0),0)</f>
        <v>0</v>
      </c>
    </row>
    <row r="41" spans="1:16" ht="22.5">
      <c r="A41" s="64">
        <f>IF(P41=0,0,IF(COUNTBLANK(P41)=1,0,COUNTA($P$14:P41)))</f>
        <v>0</v>
      </c>
      <c r="B41" s="28" t="str">
        <f>IF($C$4="Attiecināmās izmaksas",IF('10a+c+n'!$Q41="A",'10a+c+n'!B41,0),0)</f>
        <v>17-00000</v>
      </c>
      <c r="C41" s="28" t="str">
        <f>IF($C$4="Attiecināmās izmaksas",IF('10a+c+n'!$Q41="A",'10a+c+n'!C41,0),0)</f>
        <v>Melnā tērauda caurule dn25</v>
      </c>
      <c r="D41" s="28" t="str">
        <f>IF($C$4="Attiecināmās izmaksas",IF('10a+c+n'!$Q41="A",'10a+c+n'!D41,0),0)</f>
        <v>m</v>
      </c>
      <c r="E41" s="156"/>
      <c r="F41" s="81"/>
      <c r="G41" s="28">
        <f>IF($C$4="Attiecināmās izmaksas",IF('10a+c+n'!$Q41="A",'10a+c+n'!G41,0),0)</f>
        <v>0</v>
      </c>
      <c r="H41" s="28">
        <f>IF($C$4="Attiecināmās izmaksas",IF('10a+c+n'!$Q41="A",'10a+c+n'!H41,0),0)</f>
        <v>0</v>
      </c>
      <c r="I41" s="28"/>
      <c r="J41" s="28"/>
      <c r="K41" s="156">
        <f>IF($C$4="Attiecināmās izmaksas",IF('10a+c+n'!$Q41="A",'10a+c+n'!K41,0),0)</f>
        <v>0</v>
      </c>
      <c r="L41" s="81">
        <f>IF($C$4="Attiecināmās izmaksas",IF('10a+c+n'!$Q41="A",'10a+c+n'!L41,0),0)</f>
        <v>0</v>
      </c>
      <c r="M41" s="28">
        <f>IF($C$4="Attiecināmās izmaksas",IF('10a+c+n'!$Q41="A",'10a+c+n'!M41,0),0)</f>
        <v>0</v>
      </c>
      <c r="N41" s="28">
        <f>IF($C$4="Attiecināmās izmaksas",IF('10a+c+n'!$Q41="A",'10a+c+n'!N41,0),0)</f>
        <v>0</v>
      </c>
      <c r="O41" s="28">
        <f>IF($C$4="Attiecināmās izmaksas",IF('10a+c+n'!$Q41="A",'10a+c+n'!O41,0),0)</f>
        <v>0</v>
      </c>
      <c r="P41" s="59">
        <f>IF($C$4="Attiecināmās izmaksas",IF('10a+c+n'!$Q41="A",'10a+c+n'!P41,0),0)</f>
        <v>0</v>
      </c>
    </row>
    <row r="42" spans="1:16" ht="22.5">
      <c r="A42" s="64">
        <f>IF(P42=0,0,IF(COUNTBLANK(P42)=1,0,COUNTA($P$14:P42)))</f>
        <v>0</v>
      </c>
      <c r="B42" s="28" t="str">
        <f>IF($C$4="Attiecināmās izmaksas",IF('10a+c+n'!$Q42="A",'10a+c+n'!B42,0),0)</f>
        <v>17-00000</v>
      </c>
      <c r="C42" s="28" t="str">
        <f>IF($C$4="Attiecināmās izmaksas",IF('10a+c+n'!$Q42="A",'10a+c+n'!C42,0),0)</f>
        <v>Melnā tērauda caurule dn32</v>
      </c>
      <c r="D42" s="28" t="str">
        <f>IF($C$4="Attiecināmās izmaksas",IF('10a+c+n'!$Q42="A",'10a+c+n'!D42,0),0)</f>
        <v>m</v>
      </c>
      <c r="E42" s="156"/>
      <c r="F42" s="81"/>
      <c r="G42" s="28">
        <f>IF($C$4="Attiecināmās izmaksas",IF('10a+c+n'!$Q42="A",'10a+c+n'!G42,0),0)</f>
        <v>0</v>
      </c>
      <c r="H42" s="28">
        <f>IF($C$4="Attiecināmās izmaksas",IF('10a+c+n'!$Q42="A",'10a+c+n'!H42,0),0)</f>
        <v>0</v>
      </c>
      <c r="I42" s="28"/>
      <c r="J42" s="28"/>
      <c r="K42" s="156">
        <f>IF($C$4="Attiecināmās izmaksas",IF('10a+c+n'!$Q42="A",'10a+c+n'!K42,0),0)</f>
        <v>0</v>
      </c>
      <c r="L42" s="81">
        <f>IF($C$4="Attiecināmās izmaksas",IF('10a+c+n'!$Q42="A",'10a+c+n'!L42,0),0)</f>
        <v>0</v>
      </c>
      <c r="M42" s="28">
        <f>IF($C$4="Attiecināmās izmaksas",IF('10a+c+n'!$Q42="A",'10a+c+n'!M42,0),0)</f>
        <v>0</v>
      </c>
      <c r="N42" s="28">
        <f>IF($C$4="Attiecināmās izmaksas",IF('10a+c+n'!$Q42="A",'10a+c+n'!N42,0),0)</f>
        <v>0</v>
      </c>
      <c r="O42" s="28">
        <f>IF($C$4="Attiecināmās izmaksas",IF('10a+c+n'!$Q42="A",'10a+c+n'!O42,0),0)</f>
        <v>0</v>
      </c>
      <c r="P42" s="59">
        <f>IF($C$4="Attiecināmās izmaksas",IF('10a+c+n'!$Q42="A",'10a+c+n'!P42,0),0)</f>
        <v>0</v>
      </c>
    </row>
    <row r="43" spans="1:16" ht="22.5">
      <c r="A43" s="64">
        <f>IF(P43=0,0,IF(COUNTBLANK(P43)=1,0,COUNTA($P$14:P43)))</f>
        <v>0</v>
      </c>
      <c r="B43" s="28" t="str">
        <f>IF($C$4="Attiecināmās izmaksas",IF('10a+c+n'!$Q43="A",'10a+c+n'!B43,0),0)</f>
        <v>17-00000</v>
      </c>
      <c r="C43" s="28" t="str">
        <f>IF($C$4="Attiecināmās izmaksas",IF('10a+c+n'!$Q43="A",'10a+c+n'!C43,0),0)</f>
        <v>Melnā tērauda caurule dn40</v>
      </c>
      <c r="D43" s="28" t="str">
        <f>IF($C$4="Attiecināmās izmaksas",IF('10a+c+n'!$Q43="A",'10a+c+n'!D43,0),0)</f>
        <v>m</v>
      </c>
      <c r="E43" s="156"/>
      <c r="F43" s="81"/>
      <c r="G43" s="28">
        <f>IF($C$4="Attiecināmās izmaksas",IF('10a+c+n'!$Q43="A",'10a+c+n'!G43,0),0)</f>
        <v>0</v>
      </c>
      <c r="H43" s="28">
        <f>IF($C$4="Attiecināmās izmaksas",IF('10a+c+n'!$Q43="A",'10a+c+n'!H43,0),0)</f>
        <v>0</v>
      </c>
      <c r="I43" s="28"/>
      <c r="J43" s="28"/>
      <c r="K43" s="156">
        <f>IF($C$4="Attiecināmās izmaksas",IF('10a+c+n'!$Q43="A",'10a+c+n'!K43,0),0)</f>
        <v>0</v>
      </c>
      <c r="L43" s="81">
        <f>IF($C$4="Attiecināmās izmaksas",IF('10a+c+n'!$Q43="A",'10a+c+n'!L43,0),0)</f>
        <v>0</v>
      </c>
      <c r="M43" s="28">
        <f>IF($C$4="Attiecināmās izmaksas",IF('10a+c+n'!$Q43="A",'10a+c+n'!M43,0),0)</f>
        <v>0</v>
      </c>
      <c r="N43" s="28">
        <f>IF($C$4="Attiecināmās izmaksas",IF('10a+c+n'!$Q43="A",'10a+c+n'!N43,0),0)</f>
        <v>0</v>
      </c>
      <c r="O43" s="28">
        <f>IF($C$4="Attiecināmās izmaksas",IF('10a+c+n'!$Q43="A",'10a+c+n'!O43,0),0)</f>
        <v>0</v>
      </c>
      <c r="P43" s="59">
        <f>IF($C$4="Attiecināmās izmaksas",IF('10a+c+n'!$Q43="A",'10a+c+n'!P43,0),0)</f>
        <v>0</v>
      </c>
    </row>
    <row r="44" spans="1:16" ht="22.5">
      <c r="A44" s="64">
        <f>IF(P44=0,0,IF(COUNTBLANK(P44)=1,0,COUNTA($P$14:P44)))</f>
        <v>0</v>
      </c>
      <c r="B44" s="28" t="str">
        <f>IF($C$4="Attiecināmās izmaksas",IF('10a+c+n'!$Q44="A",'10a+c+n'!B44,0),0)</f>
        <v>17-00000</v>
      </c>
      <c r="C44" s="28" t="str">
        <f>IF($C$4="Attiecināmās izmaksas",IF('10a+c+n'!$Q44="A",'10a+c+n'!C44,0),0)</f>
        <v>Melnā tērauda caurule dn50</v>
      </c>
      <c r="D44" s="28" t="str">
        <f>IF($C$4="Attiecināmās izmaksas",IF('10a+c+n'!$Q44="A",'10a+c+n'!D44,0),0)</f>
        <v>m</v>
      </c>
      <c r="E44" s="156"/>
      <c r="F44" s="81"/>
      <c r="G44" s="28">
        <f>IF($C$4="Attiecināmās izmaksas",IF('10a+c+n'!$Q44="A",'10a+c+n'!G44,0),0)</f>
        <v>0</v>
      </c>
      <c r="H44" s="28">
        <f>IF($C$4="Attiecināmās izmaksas",IF('10a+c+n'!$Q44="A",'10a+c+n'!H44,0),0)</f>
        <v>0</v>
      </c>
      <c r="I44" s="28"/>
      <c r="J44" s="28"/>
      <c r="K44" s="156">
        <f>IF($C$4="Attiecināmās izmaksas",IF('10a+c+n'!$Q44="A",'10a+c+n'!K44,0),0)</f>
        <v>0</v>
      </c>
      <c r="L44" s="81">
        <f>IF($C$4="Attiecināmās izmaksas",IF('10a+c+n'!$Q44="A",'10a+c+n'!L44,0),0)</f>
        <v>0</v>
      </c>
      <c r="M44" s="28">
        <f>IF($C$4="Attiecināmās izmaksas",IF('10a+c+n'!$Q44="A",'10a+c+n'!M44,0),0)</f>
        <v>0</v>
      </c>
      <c r="N44" s="28">
        <f>IF($C$4="Attiecināmās izmaksas",IF('10a+c+n'!$Q44="A",'10a+c+n'!N44,0),0)</f>
        <v>0</v>
      </c>
      <c r="O44" s="28">
        <f>IF($C$4="Attiecināmās izmaksas",IF('10a+c+n'!$Q44="A",'10a+c+n'!O44,0),0)</f>
        <v>0</v>
      </c>
      <c r="P44" s="59">
        <f>IF($C$4="Attiecināmās izmaksas",IF('10a+c+n'!$Q44="A",'10a+c+n'!P44,0),0)</f>
        <v>0</v>
      </c>
    </row>
    <row r="45" spans="1:16" ht="22.5">
      <c r="A45" s="64">
        <f>IF(P45=0,0,IF(COUNTBLANK(P45)=1,0,COUNTA($P$14:P45)))</f>
        <v>0</v>
      </c>
      <c r="B45" s="28" t="str">
        <f>IF($C$4="Attiecināmās izmaksas",IF('10a+c+n'!$Q45="A",'10a+c+n'!B45,0),0)</f>
        <v>17-00000</v>
      </c>
      <c r="C45" s="28" t="str">
        <f>IF($C$4="Attiecināmās izmaksas",IF('10a+c+n'!$Q45="A",'10a+c+n'!C45,0),0)</f>
        <v>Melnā tērauda caurule dn65</v>
      </c>
      <c r="D45" s="28" t="str">
        <f>IF($C$4="Attiecināmās izmaksas",IF('10a+c+n'!$Q45="A",'10a+c+n'!D45,0),0)</f>
        <v>m</v>
      </c>
      <c r="E45" s="156"/>
      <c r="F45" s="81"/>
      <c r="G45" s="28">
        <f>IF($C$4="Attiecināmās izmaksas",IF('10a+c+n'!$Q45="A",'10a+c+n'!G45,0),0)</f>
        <v>0</v>
      </c>
      <c r="H45" s="28">
        <f>IF($C$4="Attiecināmās izmaksas",IF('10a+c+n'!$Q45="A",'10a+c+n'!H45,0),0)</f>
        <v>0</v>
      </c>
      <c r="I45" s="28"/>
      <c r="J45" s="28"/>
      <c r="K45" s="156">
        <f>IF($C$4="Attiecināmās izmaksas",IF('10a+c+n'!$Q45="A",'10a+c+n'!K45,0),0)</f>
        <v>0</v>
      </c>
      <c r="L45" s="81">
        <f>IF($C$4="Attiecināmās izmaksas",IF('10a+c+n'!$Q45="A",'10a+c+n'!L45,0),0)</f>
        <v>0</v>
      </c>
      <c r="M45" s="28">
        <f>IF($C$4="Attiecināmās izmaksas",IF('10a+c+n'!$Q45="A",'10a+c+n'!M45,0),0)</f>
        <v>0</v>
      </c>
      <c r="N45" s="28">
        <f>IF($C$4="Attiecināmās izmaksas",IF('10a+c+n'!$Q45="A",'10a+c+n'!N45,0),0)</f>
        <v>0</v>
      </c>
      <c r="O45" s="28">
        <f>IF($C$4="Attiecināmās izmaksas",IF('10a+c+n'!$Q45="A",'10a+c+n'!O45,0),0)</f>
        <v>0</v>
      </c>
      <c r="P45" s="59">
        <f>IF($C$4="Attiecināmās izmaksas",IF('10a+c+n'!$Q45="A",'10a+c+n'!P45,0),0)</f>
        <v>0</v>
      </c>
    </row>
    <row r="46" spans="1:16" ht="22.5">
      <c r="A46" s="64">
        <f>IF(P46=0,0,IF(COUNTBLANK(P46)=1,0,COUNTA($P$14:P46)))</f>
        <v>0</v>
      </c>
      <c r="B46" s="28" t="str">
        <f>IF($C$4="Attiecināmās izmaksas",IF('10a+c+n'!$Q46="A",'10a+c+n'!B46,0),0)</f>
        <v>17-00000</v>
      </c>
      <c r="C46" s="28" t="str">
        <f>IF($C$4="Attiecināmās izmaksas",IF('10a+c+n'!$Q46="A",'10a+c+n'!C46,0),0)</f>
        <v>Cauruļvadu fasondaļas (fitingi, savienojumi, pārejas)</v>
      </c>
      <c r="D46" s="28" t="str">
        <f>IF($C$4="Attiecināmās izmaksas",IF('10a+c+n'!$Q46="A",'10a+c+n'!D46,0),0)</f>
        <v>kompl.</v>
      </c>
      <c r="E46" s="156"/>
      <c r="F46" s="81"/>
      <c r="G46" s="28">
        <f>IF($C$4="Attiecināmās izmaksas",IF('10a+c+n'!$Q46="A",'10a+c+n'!G46,0),0)</f>
        <v>0</v>
      </c>
      <c r="H46" s="28">
        <f>IF($C$4="Attiecināmās izmaksas",IF('10a+c+n'!$Q46="A",'10a+c+n'!H46,0),0)</f>
        <v>0</v>
      </c>
      <c r="I46" s="28"/>
      <c r="J46" s="28"/>
      <c r="K46" s="156">
        <f>IF($C$4="Attiecināmās izmaksas",IF('10a+c+n'!$Q46="A",'10a+c+n'!K46,0),0)</f>
        <v>0</v>
      </c>
      <c r="L46" s="81">
        <f>IF($C$4="Attiecināmās izmaksas",IF('10a+c+n'!$Q46="A",'10a+c+n'!L46,0),0)</f>
        <v>0</v>
      </c>
      <c r="M46" s="28">
        <f>IF($C$4="Attiecināmās izmaksas",IF('10a+c+n'!$Q46="A",'10a+c+n'!M46,0),0)</f>
        <v>0</v>
      </c>
      <c r="N46" s="28">
        <f>IF($C$4="Attiecināmās izmaksas",IF('10a+c+n'!$Q46="A",'10a+c+n'!N46,0),0)</f>
        <v>0</v>
      </c>
      <c r="O46" s="28">
        <f>IF($C$4="Attiecināmās izmaksas",IF('10a+c+n'!$Q46="A",'10a+c+n'!O46,0),0)</f>
        <v>0</v>
      </c>
      <c r="P46" s="59">
        <f>IF($C$4="Attiecināmās izmaksas",IF('10a+c+n'!$Q46="A",'10a+c+n'!P46,0),0)</f>
        <v>0</v>
      </c>
    </row>
    <row r="47" spans="1:16" ht="33.75">
      <c r="A47" s="64">
        <f>IF(P47=0,0,IF(COUNTBLANK(P47)=1,0,COUNTA($P$14:P47)))</f>
        <v>0</v>
      </c>
      <c r="B47" s="28" t="str">
        <f>IF($C$4="Attiecināmās izmaksas",IF('10a+c+n'!$Q47="A",'10a+c+n'!B47,0),0)</f>
        <v>17-00000</v>
      </c>
      <c r="C47" s="28" t="str">
        <f>IF($C$4="Attiecināmās izmaksas",IF('10a+c+n'!$Q47="A",'10a+c+n'!C47,0),0)</f>
        <v>Siltumizolācija cauruļvadiem pagrabā, PAROC Hvac Section AluCoat T vai ekvivalents. λ50=0,037 W/mK (pie temperatūras 50oC). Biezums, b=50, Dn15</v>
      </c>
      <c r="D47" s="28" t="str">
        <f>IF($C$4="Attiecināmās izmaksas",IF('10a+c+n'!$Q47="A",'10a+c+n'!D47,0),0)</f>
        <v>m</v>
      </c>
      <c r="E47" s="156"/>
      <c r="F47" s="81"/>
      <c r="G47" s="28">
        <f>IF($C$4="Attiecināmās izmaksas",IF('10a+c+n'!$Q47="A",'10a+c+n'!G47,0),0)</f>
        <v>0</v>
      </c>
      <c r="H47" s="28">
        <f>IF($C$4="Attiecināmās izmaksas",IF('10a+c+n'!$Q47="A",'10a+c+n'!H47,0),0)</f>
        <v>0</v>
      </c>
      <c r="I47" s="28"/>
      <c r="J47" s="28"/>
      <c r="K47" s="156">
        <f>IF($C$4="Attiecināmās izmaksas",IF('10a+c+n'!$Q47="A",'10a+c+n'!K47,0),0)</f>
        <v>0</v>
      </c>
      <c r="L47" s="81">
        <f>IF($C$4="Attiecināmās izmaksas",IF('10a+c+n'!$Q47="A",'10a+c+n'!L47,0),0)</f>
        <v>0</v>
      </c>
      <c r="M47" s="28">
        <f>IF($C$4="Attiecināmās izmaksas",IF('10a+c+n'!$Q47="A",'10a+c+n'!M47,0),0)</f>
        <v>0</v>
      </c>
      <c r="N47" s="28">
        <f>IF($C$4="Attiecināmās izmaksas",IF('10a+c+n'!$Q47="A",'10a+c+n'!N47,0),0)</f>
        <v>0</v>
      </c>
      <c r="O47" s="28">
        <f>IF($C$4="Attiecināmās izmaksas",IF('10a+c+n'!$Q47="A",'10a+c+n'!O47,0),0)</f>
        <v>0</v>
      </c>
      <c r="P47" s="59">
        <f>IF($C$4="Attiecināmās izmaksas",IF('10a+c+n'!$Q47="A",'10a+c+n'!P47,0),0)</f>
        <v>0</v>
      </c>
    </row>
    <row r="48" spans="1:16" ht="33.75">
      <c r="A48" s="64">
        <f>IF(P48=0,0,IF(COUNTBLANK(P48)=1,0,COUNTA($P$14:P48)))</f>
        <v>0</v>
      </c>
      <c r="B48" s="28" t="str">
        <f>IF($C$4="Attiecināmās izmaksas",IF('10a+c+n'!$Q48="A",'10a+c+n'!B48,0),0)</f>
        <v>17-00000</v>
      </c>
      <c r="C48" s="28" t="str">
        <f>IF($C$4="Attiecināmās izmaksas",IF('10a+c+n'!$Q48="A",'10a+c+n'!C48,0),0)</f>
        <v>Siltumizolācija cauruļvadiem pagrabā, PAROC Hvac Section AluCoat T vai ekvivalents. λ50=0,037 W/mK. Biezums, b=50, Dn20</v>
      </c>
      <c r="D48" s="28" t="str">
        <f>IF($C$4="Attiecināmās izmaksas",IF('10a+c+n'!$Q48="A",'10a+c+n'!D48,0),0)</f>
        <v>m</v>
      </c>
      <c r="E48" s="156"/>
      <c r="F48" s="81"/>
      <c r="G48" s="28">
        <f>IF($C$4="Attiecināmās izmaksas",IF('10a+c+n'!$Q48="A",'10a+c+n'!G48,0),0)</f>
        <v>0</v>
      </c>
      <c r="H48" s="28">
        <f>IF($C$4="Attiecināmās izmaksas",IF('10a+c+n'!$Q48="A",'10a+c+n'!H48,0),0)</f>
        <v>0</v>
      </c>
      <c r="I48" s="28"/>
      <c r="J48" s="28"/>
      <c r="K48" s="156">
        <f>IF($C$4="Attiecināmās izmaksas",IF('10a+c+n'!$Q48="A",'10a+c+n'!K48,0),0)</f>
        <v>0</v>
      </c>
      <c r="L48" s="81">
        <f>IF($C$4="Attiecināmās izmaksas",IF('10a+c+n'!$Q48="A",'10a+c+n'!L48,0),0)</f>
        <v>0</v>
      </c>
      <c r="M48" s="28">
        <f>IF($C$4="Attiecināmās izmaksas",IF('10a+c+n'!$Q48="A",'10a+c+n'!M48,0),0)</f>
        <v>0</v>
      </c>
      <c r="N48" s="28">
        <f>IF($C$4="Attiecināmās izmaksas",IF('10a+c+n'!$Q48="A",'10a+c+n'!N48,0),0)</f>
        <v>0</v>
      </c>
      <c r="O48" s="28">
        <f>IF($C$4="Attiecināmās izmaksas",IF('10a+c+n'!$Q48="A",'10a+c+n'!O48,0),0)</f>
        <v>0</v>
      </c>
      <c r="P48" s="59">
        <f>IF($C$4="Attiecināmās izmaksas",IF('10a+c+n'!$Q48="A",'10a+c+n'!P48,0),0)</f>
        <v>0</v>
      </c>
    </row>
    <row r="49" spans="1:16" ht="33.75">
      <c r="A49" s="64">
        <f>IF(P49=0,0,IF(COUNTBLANK(P49)=1,0,COUNTA($P$14:P49)))</f>
        <v>0</v>
      </c>
      <c r="B49" s="28" t="str">
        <f>IF($C$4="Attiecināmās izmaksas",IF('10a+c+n'!$Q49="A",'10a+c+n'!B49,0),0)</f>
        <v>17-00000</v>
      </c>
      <c r="C49" s="28" t="str">
        <f>IF($C$4="Attiecināmās izmaksas",IF('10a+c+n'!$Q49="A",'10a+c+n'!C49,0),0)</f>
        <v>Siltumizolācija cauruļvadiem pagrabā, PAROC Hvac Section AluCoat T vai ekvivalents. λ50=0,037 W/mK. Biezums, b=50, Dn25</v>
      </c>
      <c r="D49" s="28" t="str">
        <f>IF($C$4="Attiecināmās izmaksas",IF('10a+c+n'!$Q49="A",'10a+c+n'!D49,0),0)</f>
        <v>m</v>
      </c>
      <c r="E49" s="156"/>
      <c r="F49" s="81"/>
      <c r="G49" s="28">
        <f>IF($C$4="Attiecināmās izmaksas",IF('10a+c+n'!$Q49="A",'10a+c+n'!G49,0),0)</f>
        <v>0</v>
      </c>
      <c r="H49" s="28">
        <f>IF($C$4="Attiecināmās izmaksas",IF('10a+c+n'!$Q49="A",'10a+c+n'!H49,0),0)</f>
        <v>0</v>
      </c>
      <c r="I49" s="28"/>
      <c r="J49" s="28"/>
      <c r="K49" s="156">
        <f>IF($C$4="Attiecināmās izmaksas",IF('10a+c+n'!$Q49="A",'10a+c+n'!K49,0),0)</f>
        <v>0</v>
      </c>
      <c r="L49" s="81">
        <f>IF($C$4="Attiecināmās izmaksas",IF('10a+c+n'!$Q49="A",'10a+c+n'!L49,0),0)</f>
        <v>0</v>
      </c>
      <c r="M49" s="28">
        <f>IF($C$4="Attiecināmās izmaksas",IF('10a+c+n'!$Q49="A",'10a+c+n'!M49,0),0)</f>
        <v>0</v>
      </c>
      <c r="N49" s="28">
        <f>IF($C$4="Attiecināmās izmaksas",IF('10a+c+n'!$Q49="A",'10a+c+n'!N49,0),0)</f>
        <v>0</v>
      </c>
      <c r="O49" s="28">
        <f>IF($C$4="Attiecināmās izmaksas",IF('10a+c+n'!$Q49="A",'10a+c+n'!O49,0),0)</f>
        <v>0</v>
      </c>
      <c r="P49" s="59">
        <f>IF($C$4="Attiecināmās izmaksas",IF('10a+c+n'!$Q49="A",'10a+c+n'!P49,0),0)</f>
        <v>0</v>
      </c>
    </row>
    <row r="50" spans="1:16" ht="33.75">
      <c r="A50" s="64">
        <f>IF(P50=0,0,IF(COUNTBLANK(P50)=1,0,COUNTA($P$14:P50)))</f>
        <v>0</v>
      </c>
      <c r="B50" s="28" t="str">
        <f>IF($C$4="Attiecināmās izmaksas",IF('10a+c+n'!$Q50="A",'10a+c+n'!B50,0),0)</f>
        <v>17-00000</v>
      </c>
      <c r="C50" s="28" t="str">
        <f>IF($C$4="Attiecināmās izmaksas",IF('10a+c+n'!$Q50="A",'10a+c+n'!C50,0),0)</f>
        <v>Siltumizolācija cauruļvadiem pagrabā, PAROC Hvac Section AluCoat T vai ekvivalents. λ50=0,037 W/mK. Biezums, b=50, Dn32</v>
      </c>
      <c r="D50" s="28" t="str">
        <f>IF($C$4="Attiecināmās izmaksas",IF('10a+c+n'!$Q50="A",'10a+c+n'!D50,0),0)</f>
        <v>m</v>
      </c>
      <c r="E50" s="156"/>
      <c r="F50" s="81"/>
      <c r="G50" s="28">
        <f>IF($C$4="Attiecināmās izmaksas",IF('10a+c+n'!$Q50="A",'10a+c+n'!G50,0),0)</f>
        <v>0</v>
      </c>
      <c r="H50" s="28">
        <f>IF($C$4="Attiecināmās izmaksas",IF('10a+c+n'!$Q50="A",'10a+c+n'!H50,0),0)</f>
        <v>0</v>
      </c>
      <c r="I50" s="28"/>
      <c r="J50" s="28"/>
      <c r="K50" s="156">
        <f>IF($C$4="Attiecināmās izmaksas",IF('10a+c+n'!$Q50="A",'10a+c+n'!K50,0),0)</f>
        <v>0</v>
      </c>
      <c r="L50" s="81">
        <f>IF($C$4="Attiecināmās izmaksas",IF('10a+c+n'!$Q50="A",'10a+c+n'!L50,0),0)</f>
        <v>0</v>
      </c>
      <c r="M50" s="28">
        <f>IF($C$4="Attiecināmās izmaksas",IF('10a+c+n'!$Q50="A",'10a+c+n'!M50,0),0)</f>
        <v>0</v>
      </c>
      <c r="N50" s="28">
        <f>IF($C$4="Attiecināmās izmaksas",IF('10a+c+n'!$Q50="A",'10a+c+n'!N50,0),0)</f>
        <v>0</v>
      </c>
      <c r="O50" s="28">
        <f>IF($C$4="Attiecināmās izmaksas",IF('10a+c+n'!$Q50="A",'10a+c+n'!O50,0),0)</f>
        <v>0</v>
      </c>
      <c r="P50" s="59">
        <f>IF($C$4="Attiecināmās izmaksas",IF('10a+c+n'!$Q50="A",'10a+c+n'!P50,0),0)</f>
        <v>0</v>
      </c>
    </row>
    <row r="51" spans="1:16" ht="33.75">
      <c r="A51" s="64">
        <f>IF(P51=0,0,IF(COUNTBLANK(P51)=1,0,COUNTA($P$14:P51)))</f>
        <v>0</v>
      </c>
      <c r="B51" s="28" t="str">
        <f>IF($C$4="Attiecināmās izmaksas",IF('10a+c+n'!$Q51="A",'10a+c+n'!B51,0),0)</f>
        <v>17-00000</v>
      </c>
      <c r="C51" s="28" t="str">
        <f>IF($C$4="Attiecināmās izmaksas",IF('10a+c+n'!$Q51="A",'10a+c+n'!C51,0),0)</f>
        <v>Siltumizolācija cauruļvadiem pagrabā, PAROC Hvac Section AluCoat T vai ekvivalents. λ50=0,037 W/mK. Biezums, b=50, Dn40</v>
      </c>
      <c r="D51" s="28" t="str">
        <f>IF($C$4="Attiecināmās izmaksas",IF('10a+c+n'!$Q51="A",'10a+c+n'!D51,0),0)</f>
        <v>m</v>
      </c>
      <c r="E51" s="156"/>
      <c r="F51" s="81"/>
      <c r="G51" s="28">
        <f>IF($C$4="Attiecināmās izmaksas",IF('10a+c+n'!$Q51="A",'10a+c+n'!G51,0),0)</f>
        <v>0</v>
      </c>
      <c r="H51" s="28">
        <f>IF($C$4="Attiecināmās izmaksas",IF('10a+c+n'!$Q51="A",'10a+c+n'!H51,0),0)</f>
        <v>0</v>
      </c>
      <c r="I51" s="28"/>
      <c r="J51" s="28"/>
      <c r="K51" s="156">
        <f>IF($C$4="Attiecināmās izmaksas",IF('10a+c+n'!$Q51="A",'10a+c+n'!K51,0),0)</f>
        <v>0</v>
      </c>
      <c r="L51" s="81">
        <f>IF($C$4="Attiecināmās izmaksas",IF('10a+c+n'!$Q51="A",'10a+c+n'!L51,0),0)</f>
        <v>0</v>
      </c>
      <c r="M51" s="28">
        <f>IF($C$4="Attiecināmās izmaksas",IF('10a+c+n'!$Q51="A",'10a+c+n'!M51,0),0)</f>
        <v>0</v>
      </c>
      <c r="N51" s="28">
        <f>IF($C$4="Attiecināmās izmaksas",IF('10a+c+n'!$Q51="A",'10a+c+n'!N51,0),0)</f>
        <v>0</v>
      </c>
      <c r="O51" s="28">
        <f>IF($C$4="Attiecināmās izmaksas",IF('10a+c+n'!$Q51="A",'10a+c+n'!O51,0),0)</f>
        <v>0</v>
      </c>
      <c r="P51" s="59">
        <f>IF($C$4="Attiecināmās izmaksas",IF('10a+c+n'!$Q51="A",'10a+c+n'!P51,0),0)</f>
        <v>0</v>
      </c>
    </row>
    <row r="52" spans="1:16" ht="33.75">
      <c r="A52" s="64">
        <f>IF(P52=0,0,IF(COUNTBLANK(P52)=1,0,COUNTA($P$14:P52)))</f>
        <v>0</v>
      </c>
      <c r="B52" s="28" t="str">
        <f>IF($C$4="Attiecināmās izmaksas",IF('10a+c+n'!$Q52="A",'10a+c+n'!B52,0),0)</f>
        <v>17-00000</v>
      </c>
      <c r="C52" s="28" t="str">
        <f>IF($C$4="Attiecināmās izmaksas",IF('10a+c+n'!$Q52="A",'10a+c+n'!C52,0),0)</f>
        <v>Siltumizolācija cauruļvadiem pagrabā, PAROC Hvac Section AluCoat T vai ekvivalents. λ50=0,037 W/mK. Biezums, b=50, Dn50</v>
      </c>
      <c r="D52" s="28" t="str">
        <f>IF($C$4="Attiecināmās izmaksas",IF('10a+c+n'!$Q52="A",'10a+c+n'!D52,0),0)</f>
        <v>m</v>
      </c>
      <c r="E52" s="156"/>
      <c r="F52" s="81"/>
      <c r="G52" s="28">
        <f>IF($C$4="Attiecināmās izmaksas",IF('10a+c+n'!$Q52="A",'10a+c+n'!G52,0),0)</f>
        <v>0</v>
      </c>
      <c r="H52" s="28">
        <f>IF($C$4="Attiecināmās izmaksas",IF('10a+c+n'!$Q52="A",'10a+c+n'!H52,0),0)</f>
        <v>0</v>
      </c>
      <c r="I52" s="28"/>
      <c r="J52" s="28"/>
      <c r="K52" s="156">
        <f>IF($C$4="Attiecināmās izmaksas",IF('10a+c+n'!$Q52="A",'10a+c+n'!K52,0),0)</f>
        <v>0</v>
      </c>
      <c r="L52" s="81">
        <f>IF($C$4="Attiecināmās izmaksas",IF('10a+c+n'!$Q52="A",'10a+c+n'!L52,0),0)</f>
        <v>0</v>
      </c>
      <c r="M52" s="28">
        <f>IF($C$4="Attiecināmās izmaksas",IF('10a+c+n'!$Q52="A",'10a+c+n'!M52,0),0)</f>
        <v>0</v>
      </c>
      <c r="N52" s="28">
        <f>IF($C$4="Attiecināmās izmaksas",IF('10a+c+n'!$Q52="A",'10a+c+n'!N52,0),0)</f>
        <v>0</v>
      </c>
      <c r="O52" s="28">
        <f>IF($C$4="Attiecināmās izmaksas",IF('10a+c+n'!$Q52="A",'10a+c+n'!O52,0),0)</f>
        <v>0</v>
      </c>
      <c r="P52" s="59">
        <f>IF($C$4="Attiecināmās izmaksas",IF('10a+c+n'!$Q52="A",'10a+c+n'!P52,0),0)</f>
        <v>0</v>
      </c>
    </row>
    <row r="53" spans="1:16" ht="33.75">
      <c r="A53" s="64">
        <f>IF(P53=0,0,IF(COUNTBLANK(P53)=1,0,COUNTA($P$14:P53)))</f>
        <v>0</v>
      </c>
      <c r="B53" s="28" t="str">
        <f>IF($C$4="Attiecināmās izmaksas",IF('10a+c+n'!$Q53="A",'10a+c+n'!B53,0),0)</f>
        <v>17-00000</v>
      </c>
      <c r="C53" s="28" t="str">
        <f>IF($C$4="Attiecināmās izmaksas",IF('10a+c+n'!$Q53="A",'10a+c+n'!C53,0),0)</f>
        <v>Siltumizolācija cauruļvadiem pagrabā, PAROC Hvac Section AluCoat T vai ekvivalents. λ50=0,037 W/mK. Biezums, b=50, Dn65</v>
      </c>
      <c r="D53" s="28" t="str">
        <f>IF($C$4="Attiecināmās izmaksas",IF('10a+c+n'!$Q53="A",'10a+c+n'!D53,0),0)</f>
        <v>m</v>
      </c>
      <c r="E53" s="156"/>
      <c r="F53" s="81"/>
      <c r="G53" s="28">
        <f>IF($C$4="Attiecināmās izmaksas",IF('10a+c+n'!$Q53="A",'10a+c+n'!G53,0),0)</f>
        <v>0</v>
      </c>
      <c r="H53" s="28">
        <f>IF($C$4="Attiecināmās izmaksas",IF('10a+c+n'!$Q53="A",'10a+c+n'!H53,0),0)</f>
        <v>0</v>
      </c>
      <c r="I53" s="28"/>
      <c r="J53" s="28"/>
      <c r="K53" s="156">
        <f>IF($C$4="Attiecināmās izmaksas",IF('10a+c+n'!$Q53="A",'10a+c+n'!K53,0),0)</f>
        <v>0</v>
      </c>
      <c r="L53" s="81">
        <f>IF($C$4="Attiecināmās izmaksas",IF('10a+c+n'!$Q53="A",'10a+c+n'!L53,0),0)</f>
        <v>0</v>
      </c>
      <c r="M53" s="28">
        <f>IF($C$4="Attiecināmās izmaksas",IF('10a+c+n'!$Q53="A",'10a+c+n'!M53,0),0)</f>
        <v>0</v>
      </c>
      <c r="N53" s="28">
        <f>IF($C$4="Attiecināmās izmaksas",IF('10a+c+n'!$Q53="A",'10a+c+n'!N53,0),0)</f>
        <v>0</v>
      </c>
      <c r="O53" s="28">
        <f>IF($C$4="Attiecināmās izmaksas",IF('10a+c+n'!$Q53="A",'10a+c+n'!O53,0),0)</f>
        <v>0</v>
      </c>
      <c r="P53" s="59">
        <f>IF($C$4="Attiecināmās izmaksas",IF('10a+c+n'!$Q53="A",'10a+c+n'!P53,0),0)</f>
        <v>0</v>
      </c>
    </row>
    <row r="54" spans="1:16" ht="22.5">
      <c r="A54" s="64">
        <f>IF(P54=0,0,IF(COUNTBLANK(P54)=1,0,COUNTA($P$14:P54)))</f>
        <v>0</v>
      </c>
      <c r="B54" s="28" t="str">
        <f>IF($C$4="Attiecināmās izmaksas",IF('10a+c+n'!$Q54="A",'10a+c+n'!B54,0),0)</f>
        <v>17-00000</v>
      </c>
      <c r="C54" s="28" t="str">
        <f>IF($C$4="Attiecināmās izmaksas",IF('10a+c+n'!$Q54="A",'10a+c+n'!C54,0),0)</f>
        <v>Noslēgvārsti dn65</v>
      </c>
      <c r="D54" s="28" t="str">
        <f>IF($C$4="Attiecināmās izmaksas",IF('10a+c+n'!$Q54="A",'10a+c+n'!D54,0),0)</f>
        <v>gb</v>
      </c>
      <c r="E54" s="156"/>
      <c r="F54" s="81"/>
      <c r="G54" s="28">
        <f>IF($C$4="Attiecināmās izmaksas",IF('10a+c+n'!$Q54="A",'10a+c+n'!G54,0),0)</f>
        <v>0</v>
      </c>
      <c r="H54" s="28">
        <f>IF($C$4="Attiecināmās izmaksas",IF('10a+c+n'!$Q54="A",'10a+c+n'!H54,0),0)</f>
        <v>0</v>
      </c>
      <c r="I54" s="28"/>
      <c r="J54" s="28"/>
      <c r="K54" s="156">
        <f>IF($C$4="Attiecināmās izmaksas",IF('10a+c+n'!$Q54="A",'10a+c+n'!K54,0),0)</f>
        <v>0</v>
      </c>
      <c r="L54" s="81">
        <f>IF($C$4="Attiecināmās izmaksas",IF('10a+c+n'!$Q54="A",'10a+c+n'!L54,0),0)</f>
        <v>0</v>
      </c>
      <c r="M54" s="28">
        <f>IF($C$4="Attiecināmās izmaksas",IF('10a+c+n'!$Q54="A",'10a+c+n'!M54,0),0)</f>
        <v>0</v>
      </c>
      <c r="N54" s="28">
        <f>IF($C$4="Attiecināmās izmaksas",IF('10a+c+n'!$Q54="A",'10a+c+n'!N54,0),0)</f>
        <v>0</v>
      </c>
      <c r="O54" s="28">
        <f>IF($C$4="Attiecināmās izmaksas",IF('10a+c+n'!$Q54="A",'10a+c+n'!O54,0),0)</f>
        <v>0</v>
      </c>
      <c r="P54" s="59">
        <f>IF($C$4="Attiecināmās izmaksas",IF('10a+c+n'!$Q54="A",'10a+c+n'!P54,0),0)</f>
        <v>0</v>
      </c>
    </row>
    <row r="55" spans="1:16" ht="22.5">
      <c r="A55" s="64">
        <f>IF(P55=0,0,IF(COUNTBLANK(P55)=1,0,COUNTA($P$14:P55)))</f>
        <v>0</v>
      </c>
      <c r="B55" s="28" t="str">
        <f>IF($C$4="Attiecināmās izmaksas",IF('10a+c+n'!$Q55="A",'10a+c+n'!B55,0),0)</f>
        <v>17-00000</v>
      </c>
      <c r="C55" s="28" t="str">
        <f>IF($C$4="Attiecināmās izmaksas",IF('10a+c+n'!$Q55="A",'10a+c+n'!C55,0),0)</f>
        <v>Balansēšanas vārsts STRÖMAX-M 4017 vai ekvivalents,ar mērnipeļiem, dn25</v>
      </c>
      <c r="D55" s="28" t="str">
        <f>IF($C$4="Attiecināmās izmaksas",IF('10a+c+n'!$Q55="A",'10a+c+n'!D55,0),0)</f>
        <v>gb</v>
      </c>
      <c r="E55" s="156"/>
      <c r="F55" s="81"/>
      <c r="G55" s="28">
        <f>IF($C$4="Attiecināmās izmaksas",IF('10a+c+n'!$Q55="A",'10a+c+n'!G55,0),0)</f>
        <v>0</v>
      </c>
      <c r="H55" s="28">
        <f>IF($C$4="Attiecināmās izmaksas",IF('10a+c+n'!$Q55="A",'10a+c+n'!H55,0),0)</f>
        <v>0</v>
      </c>
      <c r="I55" s="28"/>
      <c r="J55" s="28"/>
      <c r="K55" s="156">
        <f>IF($C$4="Attiecināmās izmaksas",IF('10a+c+n'!$Q55="A",'10a+c+n'!K55,0),0)</f>
        <v>0</v>
      </c>
      <c r="L55" s="81">
        <f>IF($C$4="Attiecināmās izmaksas",IF('10a+c+n'!$Q55="A",'10a+c+n'!L55,0),0)</f>
        <v>0</v>
      </c>
      <c r="M55" s="28">
        <f>IF($C$4="Attiecināmās izmaksas",IF('10a+c+n'!$Q55="A",'10a+c+n'!M55,0),0)</f>
        <v>0</v>
      </c>
      <c r="N55" s="28">
        <f>IF($C$4="Attiecināmās izmaksas",IF('10a+c+n'!$Q55="A",'10a+c+n'!N55,0),0)</f>
        <v>0</v>
      </c>
      <c r="O55" s="28">
        <f>IF($C$4="Attiecināmās izmaksas",IF('10a+c+n'!$Q55="A",'10a+c+n'!O55,0),0)</f>
        <v>0</v>
      </c>
      <c r="P55" s="59">
        <f>IF($C$4="Attiecināmās izmaksas",IF('10a+c+n'!$Q55="A",'10a+c+n'!P55,0),0)</f>
        <v>0</v>
      </c>
    </row>
    <row r="56" spans="1:16" ht="22.5">
      <c r="A56" s="64">
        <f>IF(P56=0,0,IF(COUNTBLANK(P56)=1,0,COUNTA($P$14:P56)))</f>
        <v>0</v>
      </c>
      <c r="B56" s="28" t="str">
        <f>IF($C$4="Attiecināmās izmaksas",IF('10a+c+n'!$Q56="A",'10a+c+n'!B56,0),0)</f>
        <v>17-00000</v>
      </c>
      <c r="C56" s="28" t="str">
        <f>IF($C$4="Attiecināmās izmaksas",IF('10a+c+n'!$Q56="A",'10a+c+n'!C56,0),0)</f>
        <v>Lodveida vārsts dn32</v>
      </c>
      <c r="D56" s="28" t="str">
        <f>IF($C$4="Attiecināmās izmaksas",IF('10a+c+n'!$Q56="A",'10a+c+n'!D56,0),0)</f>
        <v>gb</v>
      </c>
      <c r="E56" s="156"/>
      <c r="F56" s="81"/>
      <c r="G56" s="28">
        <f>IF($C$4="Attiecināmās izmaksas",IF('10a+c+n'!$Q56="A",'10a+c+n'!G56,0),0)</f>
        <v>0</v>
      </c>
      <c r="H56" s="28">
        <f>IF($C$4="Attiecināmās izmaksas",IF('10a+c+n'!$Q56="A",'10a+c+n'!H56,0),0)</f>
        <v>0</v>
      </c>
      <c r="I56" s="28"/>
      <c r="J56" s="28"/>
      <c r="K56" s="156">
        <f>IF($C$4="Attiecināmās izmaksas",IF('10a+c+n'!$Q56="A",'10a+c+n'!K56,0),0)</f>
        <v>0</v>
      </c>
      <c r="L56" s="81">
        <f>IF($C$4="Attiecināmās izmaksas",IF('10a+c+n'!$Q56="A",'10a+c+n'!L56,0),0)</f>
        <v>0</v>
      </c>
      <c r="M56" s="28">
        <f>IF($C$4="Attiecināmās izmaksas",IF('10a+c+n'!$Q56="A",'10a+c+n'!M56,0),0)</f>
        <v>0</v>
      </c>
      <c r="N56" s="28">
        <f>IF($C$4="Attiecināmās izmaksas",IF('10a+c+n'!$Q56="A",'10a+c+n'!N56,0),0)</f>
        <v>0</v>
      </c>
      <c r="O56" s="28">
        <f>IF($C$4="Attiecināmās izmaksas",IF('10a+c+n'!$Q56="A",'10a+c+n'!O56,0),0)</f>
        <v>0</v>
      </c>
      <c r="P56" s="59">
        <f>IF($C$4="Attiecināmās izmaksas",IF('10a+c+n'!$Q56="A",'10a+c+n'!P56,0),0)</f>
        <v>0</v>
      </c>
    </row>
    <row r="57" spans="1:16" ht="22.5">
      <c r="A57" s="64">
        <f>IF(P57=0,0,IF(COUNTBLANK(P57)=1,0,COUNTA($P$14:P57)))</f>
        <v>0</v>
      </c>
      <c r="B57" s="28" t="str">
        <f>IF($C$4="Attiecināmās izmaksas",IF('10a+c+n'!$Q57="A",'10a+c+n'!B57,0),0)</f>
        <v>17-00000</v>
      </c>
      <c r="C57" s="28" t="str">
        <f>IF($C$4="Attiecināmās izmaksas",IF('10a+c+n'!$Q57="A",'10a+c+n'!C57,0),0)</f>
        <v xml:space="preserve">Tukšošanas vārsti </v>
      </c>
      <c r="D57" s="28" t="str">
        <f>IF($C$4="Attiecināmās izmaksas",IF('10a+c+n'!$Q57="A",'10a+c+n'!D57,0),0)</f>
        <v>gb</v>
      </c>
      <c r="E57" s="156"/>
      <c r="F57" s="81"/>
      <c r="G57" s="28">
        <f>IF($C$4="Attiecināmās izmaksas",IF('10a+c+n'!$Q57="A",'10a+c+n'!G57,0),0)</f>
        <v>0</v>
      </c>
      <c r="H57" s="28">
        <f>IF($C$4="Attiecināmās izmaksas",IF('10a+c+n'!$Q57="A",'10a+c+n'!H57,0),0)</f>
        <v>0</v>
      </c>
      <c r="I57" s="28"/>
      <c r="J57" s="28"/>
      <c r="K57" s="156">
        <f>IF($C$4="Attiecināmās izmaksas",IF('10a+c+n'!$Q57="A",'10a+c+n'!K57,0),0)</f>
        <v>0</v>
      </c>
      <c r="L57" s="81">
        <f>IF($C$4="Attiecināmās izmaksas",IF('10a+c+n'!$Q57="A",'10a+c+n'!L57,0),0)</f>
        <v>0</v>
      </c>
      <c r="M57" s="28">
        <f>IF($C$4="Attiecināmās izmaksas",IF('10a+c+n'!$Q57="A",'10a+c+n'!M57,0),0)</f>
        <v>0</v>
      </c>
      <c r="N57" s="28">
        <f>IF($C$4="Attiecināmās izmaksas",IF('10a+c+n'!$Q57="A",'10a+c+n'!N57,0),0)</f>
        <v>0</v>
      </c>
      <c r="O57" s="28">
        <f>IF($C$4="Attiecināmās izmaksas",IF('10a+c+n'!$Q57="A",'10a+c+n'!O57,0),0)</f>
        <v>0</v>
      </c>
      <c r="P57" s="59">
        <f>IF($C$4="Attiecināmās izmaksas",IF('10a+c+n'!$Q57="A",'10a+c+n'!P57,0),0)</f>
        <v>0</v>
      </c>
    </row>
    <row r="58" spans="1:16">
      <c r="A58" s="64">
        <f>IF(P58=0,0,IF(COUNTBLANK(P58)=1,0,COUNTA($P$14:P58)))</f>
        <v>0</v>
      </c>
      <c r="B58" s="28">
        <f>IF($C$4="Attiecināmās izmaksas",IF('10a+c+n'!$Q58="A",'10a+c+n'!B58,0),0)</f>
        <v>0</v>
      </c>
      <c r="C58" s="28">
        <f>IF($C$4="Attiecināmās izmaksas",IF('10a+c+n'!$Q58="A",'10a+c+n'!C58,0),0)</f>
        <v>0</v>
      </c>
      <c r="D58" s="28">
        <f>IF($C$4="Attiecināmās izmaksas",IF('10a+c+n'!$Q58="A",'10a+c+n'!D58,0),0)</f>
        <v>0</v>
      </c>
      <c r="E58" s="156"/>
      <c r="F58" s="81"/>
      <c r="G58" s="28">
        <f>IF($C$4="Attiecināmās izmaksas",IF('10a+c+n'!$Q58="A",'10a+c+n'!G58,0),0)</f>
        <v>0</v>
      </c>
      <c r="H58" s="28">
        <f>IF($C$4="Attiecināmās izmaksas",IF('10a+c+n'!$Q58="A",'10a+c+n'!H58,0),0)</f>
        <v>0</v>
      </c>
      <c r="I58" s="28"/>
      <c r="J58" s="28"/>
      <c r="K58" s="156">
        <f>IF($C$4="Attiecināmās izmaksas",IF('10a+c+n'!$Q58="A",'10a+c+n'!K58,0),0)</f>
        <v>0</v>
      </c>
      <c r="L58" s="81">
        <f>IF($C$4="Attiecināmās izmaksas",IF('10a+c+n'!$Q58="A",'10a+c+n'!L58,0),0)</f>
        <v>0</v>
      </c>
      <c r="M58" s="28">
        <f>IF($C$4="Attiecināmās izmaksas",IF('10a+c+n'!$Q58="A",'10a+c+n'!M58,0),0)</f>
        <v>0</v>
      </c>
      <c r="N58" s="28">
        <f>IF($C$4="Attiecināmās izmaksas",IF('10a+c+n'!$Q58="A",'10a+c+n'!N58,0),0)</f>
        <v>0</v>
      </c>
      <c r="O58" s="28">
        <f>IF($C$4="Attiecināmās izmaksas",IF('10a+c+n'!$Q58="A",'10a+c+n'!O58,0),0)</f>
        <v>0</v>
      </c>
      <c r="P58" s="59">
        <f>IF($C$4="Attiecināmās izmaksas",IF('10a+c+n'!$Q58="A",'10a+c+n'!P58,0),0)</f>
        <v>0</v>
      </c>
    </row>
    <row r="59" spans="1:16" ht="22.5">
      <c r="A59" s="64">
        <f>IF(P59=0,0,IF(COUNTBLANK(P59)=1,0,COUNTA($P$14:P59)))</f>
        <v>0</v>
      </c>
      <c r="B59" s="28" t="str">
        <f>IF($C$4="Attiecināmās izmaksas",IF('10a+c+n'!$Q59="A",'10a+c+n'!B59,0),0)</f>
        <v>17-00000</v>
      </c>
      <c r="C59" s="28" t="str">
        <f>IF($C$4="Attiecināmās izmaksas",IF('10a+c+n'!$Q59="A",'10a+c+n'!C59,0),0)</f>
        <v>Ieregulēšanas un palaišanas darbi</v>
      </c>
      <c r="D59" s="28" t="str">
        <f>IF($C$4="Attiecināmās izmaksas",IF('10a+c+n'!$Q59="A",'10a+c+n'!D59,0),0)</f>
        <v>gb</v>
      </c>
      <c r="E59" s="156"/>
      <c r="F59" s="81"/>
      <c r="G59" s="28">
        <f>IF($C$4="Attiecināmās izmaksas",IF('10a+c+n'!$Q59="A",'10a+c+n'!G59,0),0)</f>
        <v>0</v>
      </c>
      <c r="H59" s="28">
        <f>IF($C$4="Attiecināmās izmaksas",IF('10a+c+n'!$Q59="A",'10a+c+n'!H59,0),0)</f>
        <v>0</v>
      </c>
      <c r="I59" s="28"/>
      <c r="J59" s="28"/>
      <c r="K59" s="156">
        <f>IF($C$4="Attiecināmās izmaksas",IF('10a+c+n'!$Q59="A",'10a+c+n'!K59,0),0)</f>
        <v>0</v>
      </c>
      <c r="L59" s="81">
        <f>IF($C$4="Attiecināmās izmaksas",IF('10a+c+n'!$Q59="A",'10a+c+n'!L59,0),0)</f>
        <v>0</v>
      </c>
      <c r="M59" s="28">
        <f>IF($C$4="Attiecināmās izmaksas",IF('10a+c+n'!$Q59="A",'10a+c+n'!M59,0),0)</f>
        <v>0</v>
      </c>
      <c r="N59" s="28">
        <f>IF($C$4="Attiecināmās izmaksas",IF('10a+c+n'!$Q59="A",'10a+c+n'!N59,0),0)</f>
        <v>0</v>
      </c>
      <c r="O59" s="28">
        <f>IF($C$4="Attiecināmās izmaksas",IF('10a+c+n'!$Q59="A",'10a+c+n'!O59,0),0)</f>
        <v>0</v>
      </c>
      <c r="P59" s="59">
        <f>IF($C$4="Attiecināmās izmaksas",IF('10a+c+n'!$Q59="A",'10a+c+n'!P59,0),0)</f>
        <v>0</v>
      </c>
    </row>
    <row r="60" spans="1:16" ht="22.5">
      <c r="A60" s="64">
        <f>IF(P60=0,0,IF(COUNTBLANK(P60)=1,0,COUNTA($P$14:P60)))</f>
        <v>0</v>
      </c>
      <c r="B60" s="28" t="str">
        <f>IF($C$4="Attiecināmās izmaksas",IF('10a+c+n'!$Q60="A",'10a+c+n'!B60,0),0)</f>
        <v>17-00000</v>
      </c>
      <c r="C60" s="28" t="str">
        <f>IF($C$4="Attiecināmās izmaksas",IF('10a+c+n'!$Q60="A",'10a+c+n'!C60,0),0)</f>
        <v xml:space="preserve">Pieslēgums pie siltummezgla </v>
      </c>
      <c r="D60" s="28" t="str">
        <f>IF($C$4="Attiecināmās izmaksas",IF('10a+c+n'!$Q60="A",'10a+c+n'!D60,0),0)</f>
        <v>kompl</v>
      </c>
      <c r="E60" s="156"/>
      <c r="F60" s="81"/>
      <c r="G60" s="28">
        <f>IF($C$4="Attiecināmās izmaksas",IF('10a+c+n'!$Q60="A",'10a+c+n'!G60,0),0)</f>
        <v>0</v>
      </c>
      <c r="H60" s="28">
        <f>IF($C$4="Attiecināmās izmaksas",IF('10a+c+n'!$Q60="A",'10a+c+n'!H60,0),0)</f>
        <v>0</v>
      </c>
      <c r="I60" s="28"/>
      <c r="J60" s="28"/>
      <c r="K60" s="156">
        <f>IF($C$4="Attiecināmās izmaksas",IF('10a+c+n'!$Q60="A",'10a+c+n'!K60,0),0)</f>
        <v>0</v>
      </c>
      <c r="L60" s="81">
        <f>IF($C$4="Attiecināmās izmaksas",IF('10a+c+n'!$Q60="A",'10a+c+n'!L60,0),0)</f>
        <v>0</v>
      </c>
      <c r="M60" s="28">
        <f>IF($C$4="Attiecināmās izmaksas",IF('10a+c+n'!$Q60="A",'10a+c+n'!M60,0),0)</f>
        <v>0</v>
      </c>
      <c r="N60" s="28">
        <f>IF($C$4="Attiecināmās izmaksas",IF('10a+c+n'!$Q60="A",'10a+c+n'!N60,0),0)</f>
        <v>0</v>
      </c>
      <c r="O60" s="28">
        <f>IF($C$4="Attiecināmās izmaksas",IF('10a+c+n'!$Q60="A",'10a+c+n'!O60,0),0)</f>
        <v>0</v>
      </c>
      <c r="P60" s="59">
        <f>IF($C$4="Attiecināmās izmaksas",IF('10a+c+n'!$Q60="A",'10a+c+n'!P60,0),0)</f>
        <v>0</v>
      </c>
    </row>
    <row r="61" spans="1:16" ht="22.5">
      <c r="A61" s="64">
        <f>IF(P61=0,0,IF(COUNTBLANK(P61)=1,0,COUNTA($P$14:P61)))</f>
        <v>0</v>
      </c>
      <c r="B61" s="28" t="str">
        <f>IF($C$4="Attiecināmās izmaksas",IF('10a+c+n'!$Q61="A",'10a+c+n'!B61,0),0)</f>
        <v>17-00000</v>
      </c>
      <c r="C61" s="28" t="str">
        <f>IF($C$4="Attiecināmās izmaksas",IF('10a+c+n'!$Q61="A",'10a+c+n'!C61,0),0)</f>
        <v>Metināšanas piederumu komplekts</v>
      </c>
      <c r="D61" s="28" t="str">
        <f>IF($C$4="Attiecināmās izmaksas",IF('10a+c+n'!$Q61="A",'10a+c+n'!D61,0),0)</f>
        <v>kompl.</v>
      </c>
      <c r="E61" s="156"/>
      <c r="F61" s="81"/>
      <c r="G61" s="28">
        <f>IF($C$4="Attiecināmās izmaksas",IF('10a+c+n'!$Q61="A",'10a+c+n'!G61,0),0)</f>
        <v>0</v>
      </c>
      <c r="H61" s="28">
        <f>IF($C$4="Attiecināmās izmaksas",IF('10a+c+n'!$Q61="A",'10a+c+n'!H61,0),0)</f>
        <v>0</v>
      </c>
      <c r="I61" s="28"/>
      <c r="J61" s="28"/>
      <c r="K61" s="156">
        <f>IF($C$4="Attiecināmās izmaksas",IF('10a+c+n'!$Q61="A",'10a+c+n'!K61,0),0)</f>
        <v>0</v>
      </c>
      <c r="L61" s="81">
        <f>IF($C$4="Attiecināmās izmaksas",IF('10a+c+n'!$Q61="A",'10a+c+n'!L61,0),0)</f>
        <v>0</v>
      </c>
      <c r="M61" s="28">
        <f>IF($C$4="Attiecināmās izmaksas",IF('10a+c+n'!$Q61="A",'10a+c+n'!M61,0),0)</f>
        <v>0</v>
      </c>
      <c r="N61" s="28">
        <f>IF($C$4="Attiecināmās izmaksas",IF('10a+c+n'!$Q61="A",'10a+c+n'!N61,0),0)</f>
        <v>0</v>
      </c>
      <c r="O61" s="28">
        <f>IF($C$4="Attiecināmās izmaksas",IF('10a+c+n'!$Q61="A",'10a+c+n'!O61,0),0)</f>
        <v>0</v>
      </c>
      <c r="P61" s="59">
        <f>IF($C$4="Attiecināmās izmaksas",IF('10a+c+n'!$Q61="A",'10a+c+n'!P61,0),0)</f>
        <v>0</v>
      </c>
    </row>
    <row r="62" spans="1:16" ht="22.5">
      <c r="A62" s="64">
        <f>IF(P62=0,0,IF(COUNTBLANK(P62)=1,0,COUNTA($P$14:P62)))</f>
        <v>0</v>
      </c>
      <c r="B62" s="28" t="str">
        <f>IF($C$4="Attiecināmās izmaksas",IF('10a+c+n'!$Q62="A",'10a+c+n'!B62,0),0)</f>
        <v>17-00000</v>
      </c>
      <c r="C62" s="28" t="str">
        <f>IF($C$4="Attiecināmās izmaksas",IF('10a+c+n'!$Q62="A",'10a+c+n'!C62,0),0)</f>
        <v>Cauruļvadu stiprinājumi</v>
      </c>
      <c r="D62" s="28" t="str">
        <f>IF($C$4="Attiecināmās izmaksas",IF('10a+c+n'!$Q62="A",'10a+c+n'!D62,0),0)</f>
        <v>kompl.</v>
      </c>
      <c r="E62" s="156"/>
      <c r="F62" s="81"/>
      <c r="G62" s="28">
        <f>IF($C$4="Attiecināmās izmaksas",IF('10a+c+n'!$Q62="A",'10a+c+n'!G62,0),0)</f>
        <v>0</v>
      </c>
      <c r="H62" s="28">
        <f>IF($C$4="Attiecināmās izmaksas",IF('10a+c+n'!$Q62="A",'10a+c+n'!H62,0),0)</f>
        <v>0</v>
      </c>
      <c r="I62" s="28"/>
      <c r="J62" s="28"/>
      <c r="K62" s="156">
        <f>IF($C$4="Attiecināmās izmaksas",IF('10a+c+n'!$Q62="A",'10a+c+n'!K62,0),0)</f>
        <v>0</v>
      </c>
      <c r="L62" s="81">
        <f>IF($C$4="Attiecināmās izmaksas",IF('10a+c+n'!$Q62="A",'10a+c+n'!L62,0),0)</f>
        <v>0</v>
      </c>
      <c r="M62" s="28">
        <f>IF($C$4="Attiecināmās izmaksas",IF('10a+c+n'!$Q62="A",'10a+c+n'!M62,0),0)</f>
        <v>0</v>
      </c>
      <c r="N62" s="28">
        <f>IF($C$4="Attiecināmās izmaksas",IF('10a+c+n'!$Q62="A",'10a+c+n'!N62,0),0)</f>
        <v>0</v>
      </c>
      <c r="O62" s="28">
        <f>IF($C$4="Attiecināmās izmaksas",IF('10a+c+n'!$Q62="A",'10a+c+n'!O62,0),0)</f>
        <v>0</v>
      </c>
      <c r="P62" s="59">
        <f>IF($C$4="Attiecināmās izmaksas",IF('10a+c+n'!$Q62="A",'10a+c+n'!P62,0),0)</f>
        <v>0</v>
      </c>
    </row>
    <row r="63" spans="1:16" ht="22.5">
      <c r="A63" s="64">
        <f>IF(P63=0,0,IF(COUNTBLANK(P63)=1,0,COUNTA($P$14:P63)))</f>
        <v>0</v>
      </c>
      <c r="B63" s="28" t="str">
        <f>IF($C$4="Attiecināmās izmaksas",IF('10a+c+n'!$Q63="A",'10a+c+n'!B63,0),0)</f>
        <v>17-00000</v>
      </c>
      <c r="C63" s="28" t="str">
        <f>IF($C$4="Attiecināmās izmaksas",IF('10a+c+n'!$Q63="A",'10a+c+n'!C63,0),0)</f>
        <v>Caurumu aizdare, ugunsdrošā aizdare</v>
      </c>
      <c r="D63" s="28" t="str">
        <f>IF($C$4="Attiecināmās izmaksas",IF('10a+c+n'!$Q63="A",'10a+c+n'!D63,0),0)</f>
        <v>kompl.</v>
      </c>
      <c r="E63" s="156"/>
      <c r="F63" s="81"/>
      <c r="G63" s="28">
        <f>IF($C$4="Attiecināmās izmaksas",IF('10a+c+n'!$Q63="A",'10a+c+n'!G63,0),0)</f>
        <v>0</v>
      </c>
      <c r="H63" s="28">
        <f>IF($C$4="Attiecināmās izmaksas",IF('10a+c+n'!$Q63="A",'10a+c+n'!H63,0),0)</f>
        <v>0</v>
      </c>
      <c r="I63" s="28"/>
      <c r="J63" s="28"/>
      <c r="K63" s="156">
        <f>IF($C$4="Attiecināmās izmaksas",IF('10a+c+n'!$Q63="A",'10a+c+n'!K63,0),0)</f>
        <v>0</v>
      </c>
      <c r="L63" s="81">
        <f>IF($C$4="Attiecināmās izmaksas",IF('10a+c+n'!$Q63="A",'10a+c+n'!L63,0),0)</f>
        <v>0</v>
      </c>
      <c r="M63" s="28">
        <f>IF($C$4="Attiecināmās izmaksas",IF('10a+c+n'!$Q63="A",'10a+c+n'!M63,0),0)</f>
        <v>0</v>
      </c>
      <c r="N63" s="28">
        <f>IF($C$4="Attiecināmās izmaksas",IF('10a+c+n'!$Q63="A",'10a+c+n'!N63,0),0)</f>
        <v>0</v>
      </c>
      <c r="O63" s="28">
        <f>IF($C$4="Attiecināmās izmaksas",IF('10a+c+n'!$Q63="A",'10a+c+n'!O63,0),0)</f>
        <v>0</v>
      </c>
      <c r="P63" s="59">
        <f>IF($C$4="Attiecināmās izmaksas",IF('10a+c+n'!$Q63="A",'10a+c+n'!P63,0),0)</f>
        <v>0</v>
      </c>
    </row>
    <row r="64" spans="1:16" ht="22.5">
      <c r="A64" s="64">
        <f>IF(P64=0,0,IF(COUNTBLANK(P64)=1,0,COUNTA($P$14:P64)))</f>
        <v>0</v>
      </c>
      <c r="B64" s="28" t="str">
        <f>IF($C$4="Attiecināmās izmaksas",IF('10a+c+n'!$Q64="A",'10a+c+n'!B64,0),0)</f>
        <v>17-00000</v>
      </c>
      <c r="C64" s="28" t="str">
        <f>IF($C$4="Attiecināmās izmaksas",IF('10a+c+n'!$Q64="A",'10a+c+n'!C64,0),0)</f>
        <v>Palīgmateriāli</v>
      </c>
      <c r="D64" s="28" t="str">
        <f>IF($C$4="Attiecināmās izmaksas",IF('10a+c+n'!$Q64="A",'10a+c+n'!D64,0),0)</f>
        <v>kompl.</v>
      </c>
      <c r="E64" s="156"/>
      <c r="F64" s="81"/>
      <c r="G64" s="28">
        <f>IF($C$4="Attiecināmās izmaksas",IF('10a+c+n'!$Q64="A",'10a+c+n'!G64,0),0)</f>
        <v>0</v>
      </c>
      <c r="H64" s="28">
        <f>IF($C$4="Attiecināmās izmaksas",IF('10a+c+n'!$Q64="A",'10a+c+n'!H64,0),0)</f>
        <v>0</v>
      </c>
      <c r="I64" s="28"/>
      <c r="J64" s="28"/>
      <c r="K64" s="156">
        <f>IF($C$4="Attiecināmās izmaksas",IF('10a+c+n'!$Q64="A",'10a+c+n'!K64,0),0)</f>
        <v>0</v>
      </c>
      <c r="L64" s="81">
        <f>IF($C$4="Attiecināmās izmaksas",IF('10a+c+n'!$Q64="A",'10a+c+n'!L64,0),0)</f>
        <v>0</v>
      </c>
      <c r="M64" s="28">
        <f>IF($C$4="Attiecināmās izmaksas",IF('10a+c+n'!$Q64="A",'10a+c+n'!M64,0),0)</f>
        <v>0</v>
      </c>
      <c r="N64" s="28">
        <f>IF($C$4="Attiecināmās izmaksas",IF('10a+c+n'!$Q64="A",'10a+c+n'!N64,0),0)</f>
        <v>0</v>
      </c>
      <c r="O64" s="28">
        <f>IF($C$4="Attiecināmās izmaksas",IF('10a+c+n'!$Q64="A",'10a+c+n'!O64,0),0)</f>
        <v>0</v>
      </c>
      <c r="P64" s="59">
        <f>IF($C$4="Attiecināmās izmaksas",IF('10a+c+n'!$Q64="A",'10a+c+n'!P64,0),0)</f>
        <v>0</v>
      </c>
    </row>
    <row r="65" spans="1:16" ht="22.5">
      <c r="A65" s="64">
        <f>IF(P65=0,0,IF(COUNTBLANK(P65)=1,0,COUNTA($P$14:P65)))</f>
        <v>0</v>
      </c>
      <c r="B65" s="28" t="str">
        <f>IF($C$4="Attiecināmās izmaksas",IF('10a+c+n'!$Q65="A",'10a+c+n'!B65,0),0)</f>
        <v>17-00000</v>
      </c>
      <c r="C65" s="28" t="str">
        <f>IF($C$4="Attiecināmās izmaksas",IF('10a+c+n'!$Q65="A",'10a+c+n'!C65,0),0)</f>
        <v>Cauruļvadu hidrauliskā pārbaude</v>
      </c>
      <c r="D65" s="28" t="str">
        <f>IF($C$4="Attiecināmās izmaksas",IF('10a+c+n'!$Q65="A",'10a+c+n'!D65,0),0)</f>
        <v>kompl.</v>
      </c>
      <c r="E65" s="156"/>
      <c r="F65" s="81"/>
      <c r="G65" s="28">
        <f>IF($C$4="Attiecināmās izmaksas",IF('10a+c+n'!$Q65="A",'10a+c+n'!G65,0),0)</f>
        <v>0</v>
      </c>
      <c r="H65" s="28">
        <f>IF($C$4="Attiecināmās izmaksas",IF('10a+c+n'!$Q65="A",'10a+c+n'!H65,0),0)</f>
        <v>0</v>
      </c>
      <c r="I65" s="28"/>
      <c r="J65" s="28"/>
      <c r="K65" s="156">
        <f>IF($C$4="Attiecināmās izmaksas",IF('10a+c+n'!$Q65="A",'10a+c+n'!K65,0),0)</f>
        <v>0</v>
      </c>
      <c r="L65" s="81">
        <f>IF($C$4="Attiecināmās izmaksas",IF('10a+c+n'!$Q65="A",'10a+c+n'!L65,0),0)</f>
        <v>0</v>
      </c>
      <c r="M65" s="28">
        <f>IF($C$4="Attiecināmās izmaksas",IF('10a+c+n'!$Q65="A",'10a+c+n'!M65,0),0)</f>
        <v>0</v>
      </c>
      <c r="N65" s="28">
        <f>IF($C$4="Attiecināmās izmaksas",IF('10a+c+n'!$Q65="A",'10a+c+n'!N65,0),0)</f>
        <v>0</v>
      </c>
      <c r="O65" s="28">
        <f>IF($C$4="Attiecināmās izmaksas",IF('10a+c+n'!$Q65="A",'10a+c+n'!O65,0),0)</f>
        <v>0</v>
      </c>
      <c r="P65" s="59">
        <f>IF($C$4="Attiecināmās izmaksas",IF('10a+c+n'!$Q65="A",'10a+c+n'!P65,0),0)</f>
        <v>0</v>
      </c>
    </row>
    <row r="66" spans="1:16" ht="22.5">
      <c r="A66" s="64">
        <f>IF(P66=0,0,IF(COUNTBLANK(P66)=1,0,COUNTA($P$14:P66)))</f>
        <v>0</v>
      </c>
      <c r="B66" s="28" t="str">
        <f>IF($C$4="Attiecināmās izmaksas",IF('10a+c+n'!$Q66="A",'10a+c+n'!B66,0),0)</f>
        <v>17-00000</v>
      </c>
      <c r="C66" s="28" t="str">
        <f>IF($C$4="Attiecināmās izmaksas",IF('10a+c+n'!$Q66="A",'10a+c+n'!C66,0),0)</f>
        <v>Esošās apkures sistēmas demontāža</v>
      </c>
      <c r="D66" s="28" t="str">
        <f>IF($C$4="Attiecināmās izmaksas",IF('10a+c+n'!$Q66="A",'10a+c+n'!D66,0),0)</f>
        <v>kompl.</v>
      </c>
      <c r="E66" s="156"/>
      <c r="F66" s="81"/>
      <c r="G66" s="28">
        <f>IF($C$4="Attiecināmās izmaksas",IF('10a+c+n'!$Q66="A",'10a+c+n'!G66,0),0)</f>
        <v>0</v>
      </c>
      <c r="H66" s="28">
        <f>IF($C$4="Attiecināmās izmaksas",IF('10a+c+n'!$Q66="A",'10a+c+n'!H66,0),0)</f>
        <v>0</v>
      </c>
      <c r="I66" s="28"/>
      <c r="J66" s="28"/>
      <c r="K66" s="156">
        <f>IF($C$4="Attiecināmās izmaksas",IF('10a+c+n'!$Q66="A",'10a+c+n'!K66,0),0)</f>
        <v>0</v>
      </c>
      <c r="L66" s="81">
        <f>IF($C$4="Attiecināmās izmaksas",IF('10a+c+n'!$Q66="A",'10a+c+n'!L66,0),0)</f>
        <v>0</v>
      </c>
      <c r="M66" s="28">
        <f>IF($C$4="Attiecināmās izmaksas",IF('10a+c+n'!$Q66="A",'10a+c+n'!M66,0),0)</f>
        <v>0</v>
      </c>
      <c r="N66" s="28">
        <f>IF($C$4="Attiecināmās izmaksas",IF('10a+c+n'!$Q66="A",'10a+c+n'!N66,0),0)</f>
        <v>0</v>
      </c>
      <c r="O66" s="28">
        <f>IF($C$4="Attiecināmās izmaksas",IF('10a+c+n'!$Q66="A",'10a+c+n'!O66,0),0)</f>
        <v>0</v>
      </c>
      <c r="P66" s="59">
        <f>IF($C$4="Attiecināmās izmaksas",IF('10a+c+n'!$Q66="A",'10a+c+n'!P66,0),0)</f>
        <v>0</v>
      </c>
    </row>
    <row r="67" spans="1:16" ht="12" customHeight="1" thickBot="1">
      <c r="A67" s="293" t="s">
        <v>63</v>
      </c>
      <c r="B67" s="294"/>
      <c r="C67" s="294"/>
      <c r="D67" s="294"/>
      <c r="E67" s="294"/>
      <c r="F67" s="294"/>
      <c r="G67" s="294"/>
      <c r="H67" s="294"/>
      <c r="I67" s="294"/>
      <c r="J67" s="294"/>
      <c r="K67" s="295"/>
      <c r="L67" s="74">
        <f>SUM(L14:L66)</f>
        <v>0</v>
      </c>
      <c r="M67" s="75">
        <f>SUM(M14:M66)</f>
        <v>0</v>
      </c>
      <c r="N67" s="75">
        <f>SUM(N14:N66)</f>
        <v>0</v>
      </c>
      <c r="O67" s="75">
        <f>SUM(O14:O66)</f>
        <v>0</v>
      </c>
      <c r="P67" s="76">
        <f>SUM(P14:P66)</f>
        <v>0</v>
      </c>
    </row>
    <row r="68" spans="1:16">
      <c r="A68" s="20"/>
      <c r="B68" s="20"/>
      <c r="C68" s="20"/>
      <c r="D68" s="20"/>
      <c r="E68" s="20"/>
      <c r="F68" s="20"/>
      <c r="G68" s="20"/>
      <c r="H68" s="20"/>
      <c r="I68" s="20"/>
      <c r="J68" s="20"/>
      <c r="K68" s="20"/>
      <c r="L68" s="20"/>
      <c r="M68" s="20"/>
      <c r="N68" s="20"/>
      <c r="O68" s="20"/>
      <c r="P68" s="20"/>
    </row>
    <row r="69" spans="1:16">
      <c r="A69" s="20"/>
      <c r="B69" s="20"/>
      <c r="C69" s="20"/>
      <c r="D69" s="20"/>
      <c r="E69" s="20"/>
      <c r="F69" s="20"/>
      <c r="G69" s="20"/>
      <c r="H69" s="20"/>
      <c r="I69" s="20"/>
      <c r="J69" s="20"/>
      <c r="K69" s="20"/>
      <c r="L69" s="20"/>
      <c r="M69" s="20"/>
      <c r="N69" s="20"/>
      <c r="O69" s="20"/>
      <c r="P69" s="20"/>
    </row>
    <row r="70" spans="1:16">
      <c r="A70" s="1" t="s">
        <v>14</v>
      </c>
      <c r="B70" s="20"/>
      <c r="C70" s="296">
        <f>'Kops n'!C35:H35</f>
        <v>0</v>
      </c>
      <c r="D70" s="296"/>
      <c r="E70" s="296"/>
      <c r="F70" s="296"/>
      <c r="G70" s="296"/>
      <c r="H70" s="296"/>
      <c r="I70" s="20"/>
      <c r="J70" s="20"/>
      <c r="K70" s="20"/>
      <c r="L70" s="20"/>
      <c r="M70" s="20"/>
      <c r="N70" s="20"/>
      <c r="O70" s="20"/>
      <c r="P70" s="20"/>
    </row>
    <row r="71" spans="1:16">
      <c r="A71" s="20"/>
      <c r="B71" s="20"/>
      <c r="C71" s="222" t="s">
        <v>15</v>
      </c>
      <c r="D71" s="222"/>
      <c r="E71" s="222"/>
      <c r="F71" s="222"/>
      <c r="G71" s="222"/>
      <c r="H71" s="222"/>
      <c r="I71" s="20"/>
      <c r="J71" s="20"/>
      <c r="K71" s="20"/>
      <c r="L71" s="20"/>
      <c r="M71" s="20"/>
      <c r="N71" s="20"/>
      <c r="O71" s="20"/>
      <c r="P71" s="20"/>
    </row>
    <row r="72" spans="1:16">
      <c r="A72" s="20"/>
      <c r="B72" s="20"/>
      <c r="C72" s="20"/>
      <c r="D72" s="20"/>
      <c r="E72" s="20"/>
      <c r="F72" s="20"/>
      <c r="G72" s="20"/>
      <c r="H72" s="20"/>
      <c r="I72" s="20"/>
      <c r="J72" s="20"/>
      <c r="K72" s="20"/>
      <c r="L72" s="20"/>
      <c r="M72" s="20"/>
      <c r="N72" s="20"/>
      <c r="O72" s="20"/>
      <c r="P72" s="20"/>
    </row>
    <row r="73" spans="1:16">
      <c r="A73" s="240" t="str">
        <f>'Kops n'!A38:D38</f>
        <v>Tāme sastādīta 2023. gada __. _____</v>
      </c>
      <c r="B73" s="241"/>
      <c r="C73" s="241"/>
      <c r="D73" s="241"/>
      <c r="E73" s="20"/>
      <c r="F73" s="20"/>
      <c r="G73" s="20"/>
      <c r="H73" s="20"/>
      <c r="I73" s="20"/>
      <c r="J73" s="20"/>
      <c r="K73" s="20"/>
      <c r="L73" s="20"/>
      <c r="M73" s="20"/>
      <c r="N73" s="20"/>
      <c r="O73" s="20"/>
      <c r="P73" s="20"/>
    </row>
    <row r="74" spans="1:16">
      <c r="A74" s="20"/>
      <c r="B74" s="20"/>
      <c r="C74" s="20"/>
      <c r="D74" s="20"/>
      <c r="E74" s="20"/>
      <c r="F74" s="20"/>
      <c r="G74" s="20"/>
      <c r="H74" s="20"/>
      <c r="I74" s="20"/>
      <c r="J74" s="20"/>
      <c r="K74" s="20"/>
      <c r="L74" s="20"/>
      <c r="M74" s="20"/>
      <c r="N74" s="20"/>
      <c r="O74" s="20"/>
      <c r="P74" s="20"/>
    </row>
    <row r="75" spans="1:16">
      <c r="A75" s="1" t="s">
        <v>41</v>
      </c>
      <c r="B75" s="20"/>
      <c r="C75" s="296">
        <f>'Kops n'!C40:H40</f>
        <v>0</v>
      </c>
      <c r="D75" s="296"/>
      <c r="E75" s="296"/>
      <c r="F75" s="296"/>
      <c r="G75" s="296"/>
      <c r="H75" s="296"/>
      <c r="I75" s="20"/>
      <c r="J75" s="20"/>
      <c r="K75" s="20"/>
      <c r="L75" s="20"/>
      <c r="M75" s="20"/>
      <c r="N75" s="20"/>
      <c r="O75" s="20"/>
      <c r="P75" s="20"/>
    </row>
    <row r="76" spans="1:16">
      <c r="A76" s="20"/>
      <c r="B76" s="20"/>
      <c r="C76" s="222" t="s">
        <v>15</v>
      </c>
      <c r="D76" s="222"/>
      <c r="E76" s="222"/>
      <c r="F76" s="222"/>
      <c r="G76" s="222"/>
      <c r="H76" s="222"/>
      <c r="I76" s="20"/>
      <c r="J76" s="20"/>
      <c r="K76" s="20"/>
      <c r="L76" s="20"/>
      <c r="M76" s="20"/>
      <c r="N76" s="20"/>
      <c r="O76" s="20"/>
      <c r="P76" s="20"/>
    </row>
    <row r="77" spans="1:16">
      <c r="A77" s="20"/>
      <c r="B77" s="20"/>
      <c r="C77" s="20"/>
      <c r="D77" s="20"/>
      <c r="E77" s="20"/>
      <c r="F77" s="20"/>
      <c r="G77" s="20"/>
      <c r="H77" s="20"/>
      <c r="I77" s="20"/>
      <c r="J77" s="20"/>
      <c r="K77" s="20"/>
      <c r="L77" s="20"/>
      <c r="M77" s="20"/>
      <c r="N77" s="20"/>
      <c r="O77" s="20"/>
      <c r="P77" s="20"/>
    </row>
    <row r="78" spans="1:16">
      <c r="A78" s="103" t="s">
        <v>16</v>
      </c>
      <c r="B78" s="52"/>
      <c r="C78" s="115">
        <f>'Kops n'!C43</f>
        <v>0</v>
      </c>
      <c r="D78" s="52"/>
      <c r="E78" s="20"/>
      <c r="F78" s="20"/>
      <c r="G78" s="20"/>
      <c r="H78" s="20"/>
      <c r="I78" s="20"/>
      <c r="J78" s="20"/>
      <c r="K78" s="20"/>
      <c r="L78" s="20"/>
      <c r="M78" s="20"/>
      <c r="N78" s="20"/>
      <c r="O78" s="20"/>
      <c r="P78" s="20"/>
    </row>
    <row r="79" spans="1:16">
      <c r="A79" s="20"/>
      <c r="B79" s="20"/>
      <c r="C79" s="20"/>
      <c r="D79" s="20"/>
      <c r="E79" s="20"/>
      <c r="F79" s="20"/>
      <c r="G79" s="20"/>
      <c r="H79" s="20"/>
      <c r="I79" s="20"/>
      <c r="J79" s="20"/>
      <c r="K79" s="20"/>
      <c r="L79" s="20"/>
      <c r="M79" s="20"/>
      <c r="N79" s="20"/>
      <c r="O79" s="20"/>
      <c r="P79" s="20"/>
    </row>
  </sheetData>
  <mergeCells count="23">
    <mergeCell ref="C2:I2"/>
    <mergeCell ref="C3:I3"/>
    <mergeCell ref="C4:I4"/>
    <mergeCell ref="D5:L5"/>
    <mergeCell ref="D6:L6"/>
    <mergeCell ref="D8:L8"/>
    <mergeCell ref="A9:F9"/>
    <mergeCell ref="J9:M9"/>
    <mergeCell ref="N9:O9"/>
    <mergeCell ref="D7:L7"/>
    <mergeCell ref="C76:H76"/>
    <mergeCell ref="L12:P12"/>
    <mergeCell ref="A67:K67"/>
    <mergeCell ref="C70:H70"/>
    <mergeCell ref="C71:H71"/>
    <mergeCell ref="A73:D73"/>
    <mergeCell ref="C75:H75"/>
    <mergeCell ref="A12:A13"/>
    <mergeCell ref="B12:B13"/>
    <mergeCell ref="C12:C13"/>
    <mergeCell ref="D12:D13"/>
    <mergeCell ref="E12:E13"/>
    <mergeCell ref="F12:K12"/>
  </mergeCells>
  <conditionalFormatting sqref="A67:K67">
    <cfRule type="containsText" dxfId="38" priority="3" operator="containsText" text="Tiešās izmaksas kopā, t. sk. darba devēja sociālais nodoklis __.__% ">
      <formula>NOT(ISERROR(SEARCH("Tiešās izmaksas kopā, t. sk. darba devēja sociālais nodoklis __.__% ",A67)))</formula>
    </cfRule>
  </conditionalFormatting>
  <conditionalFormatting sqref="A14:P66">
    <cfRule type="cellIs" dxfId="37" priority="1" operator="equal">
      <formula>0</formula>
    </cfRule>
  </conditionalFormatting>
  <conditionalFormatting sqref="C2:I2 D5:L8 N9:O9 L67:P67 C70:H70 C75:H75 C78">
    <cfRule type="cellIs" dxfId="36" priority="2" operator="equal">
      <formula>0</formula>
    </cfRule>
  </conditionalFormatting>
  <pageMargins left="0.7" right="0.7" top="0.75" bottom="0.75" header="0.3" footer="0.3"/>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E00-000000000000}">
  <sheetPr>
    <tabColor rgb="FFC00000"/>
  </sheetPr>
  <dimension ref="A1:P38"/>
  <sheetViews>
    <sheetView workbookViewId="0">
      <selection activeCell="U22" sqref="U22"/>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'10a+c+n'!D1</f>
        <v>10</v>
      </c>
      <c r="E1" s="26"/>
      <c r="F1" s="26"/>
      <c r="G1" s="26"/>
      <c r="H1" s="26"/>
      <c r="I1" s="26"/>
      <c r="J1" s="26"/>
      <c r="N1" s="30"/>
      <c r="O1" s="31"/>
      <c r="P1" s="32"/>
    </row>
    <row r="2" spans="1:16">
      <c r="A2" s="33"/>
      <c r="B2" s="33"/>
      <c r="C2" s="308" t="str">
        <f>'10a+c+n'!C2:I2</f>
        <v>Apkure, vēdināšana un gaisa kondicionēšana</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230</v>
      </c>
      <c r="B9" s="305"/>
      <c r="C9" s="305"/>
      <c r="D9" s="305"/>
      <c r="E9" s="305"/>
      <c r="F9" s="305"/>
      <c r="G9" s="35"/>
      <c r="H9" s="35"/>
      <c r="I9" s="35"/>
      <c r="J9" s="306" t="s">
        <v>46</v>
      </c>
      <c r="K9" s="306"/>
      <c r="L9" s="306"/>
      <c r="M9" s="306"/>
      <c r="N9" s="307">
        <f>P26</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IF($C$4="citu pasākumu izmaksas",IF('10a+c+n'!$Q14="C",'10a+c+n'!B14,0))</f>
        <v>0</v>
      </c>
      <c r="C14" s="27">
        <f>IF($C$4="citu pasākumu izmaksas",IF('10a+c+n'!$Q14="C",'10a+c+n'!C14,0))</f>
        <v>0</v>
      </c>
      <c r="D14" s="27">
        <f>IF($C$4="citu pasākumu izmaksas",IF('10a+c+n'!$Q14="C",'10a+c+n'!D14,0))</f>
        <v>0</v>
      </c>
      <c r="E14" s="57"/>
      <c r="F14" s="79"/>
      <c r="G14" s="27">
        <f>IF($C$4="citu pasākumu izmaksas",IF('10a+c+n'!$Q14="C",'10a+c+n'!G14,0))</f>
        <v>0</v>
      </c>
      <c r="H14" s="27">
        <f>IF($C$4="citu pasākumu izmaksas",IF('10a+c+n'!$Q14="C",'10a+c+n'!H14,0))</f>
        <v>0</v>
      </c>
      <c r="I14" s="27"/>
      <c r="J14" s="27"/>
      <c r="K14" s="57">
        <f>IF($C$4="citu pasākumu izmaksas",IF('10a+c+n'!$Q14="C",'10a+c+n'!K14,0))</f>
        <v>0</v>
      </c>
      <c r="L14" s="108">
        <f>IF($C$4="citu pasākumu izmaksas",IF('10a+c+n'!$Q14="C",'10a+c+n'!L14,0))</f>
        <v>0</v>
      </c>
      <c r="M14" s="27">
        <f>IF($C$4="citu pasākumu izmaksas",IF('10a+c+n'!$Q14="C",'10a+c+n'!M14,0))</f>
        <v>0</v>
      </c>
      <c r="N14" s="27">
        <f>IF($C$4="citu pasākumu izmaksas",IF('10a+c+n'!$Q14="C",'10a+c+n'!N14,0))</f>
        <v>0</v>
      </c>
      <c r="O14" s="27">
        <f>IF($C$4="citu pasākumu izmaksas",IF('10a+c+n'!$Q14="C",'10a+c+n'!O14,0))</f>
        <v>0</v>
      </c>
      <c r="P14" s="57">
        <f>IF($C$4="citu pasākumu izmaksas",IF('10a+c+n'!$Q14="C",'10a+c+n'!P14,0))</f>
        <v>0</v>
      </c>
    </row>
    <row r="15" spans="1:16">
      <c r="A15" s="64">
        <f>IF(P15=0,0,IF(COUNTBLANK(P15)=1,0,COUNTA($P$14:P15)))</f>
        <v>0</v>
      </c>
      <c r="B15" s="28">
        <f>IF($C$4="citu pasākumu izmaksas",IF('10a+c+n'!$Q15="C",'10a+c+n'!B15,0))</f>
        <v>0</v>
      </c>
      <c r="C15" s="28">
        <f>IF($C$4="citu pasākumu izmaksas",IF('10a+c+n'!$Q15="C",'10a+c+n'!C15,0))</f>
        <v>0</v>
      </c>
      <c r="D15" s="28">
        <f>IF($C$4="citu pasākumu izmaksas",IF('10a+c+n'!$Q15="C",'10a+c+n'!D15,0))</f>
        <v>0</v>
      </c>
      <c r="E15" s="59"/>
      <c r="F15" s="81"/>
      <c r="G15" s="28"/>
      <c r="H15" s="28">
        <f>IF($C$4="citu pasākumu izmaksas",IF('10a+c+n'!$Q15="C",'10a+c+n'!H15,0))</f>
        <v>0</v>
      </c>
      <c r="I15" s="28"/>
      <c r="J15" s="28"/>
      <c r="K15" s="59">
        <f>IF($C$4="citu pasākumu izmaksas",IF('10a+c+n'!$Q15="C",'10a+c+n'!K15,0))</f>
        <v>0</v>
      </c>
      <c r="L15" s="109">
        <f>IF($C$4="citu pasākumu izmaksas",IF('10a+c+n'!$Q15="C",'10a+c+n'!L15,0))</f>
        <v>0</v>
      </c>
      <c r="M15" s="28">
        <f>IF($C$4="citu pasākumu izmaksas",IF('10a+c+n'!$Q15="C",'10a+c+n'!M15,0))</f>
        <v>0</v>
      </c>
      <c r="N15" s="28">
        <f>IF($C$4="citu pasākumu izmaksas",IF('10a+c+n'!$Q15="C",'10a+c+n'!N15,0))</f>
        <v>0</v>
      </c>
      <c r="O15" s="28">
        <f>IF($C$4="citu pasākumu izmaksas",IF('10a+c+n'!$Q15="C",'10a+c+n'!O15,0))</f>
        <v>0</v>
      </c>
      <c r="P15" s="59">
        <f>IF($C$4="citu pasākumu izmaksas",IF('10a+c+n'!$Q15="C",'10a+c+n'!P15,0))</f>
        <v>0</v>
      </c>
    </row>
    <row r="16" spans="1:16">
      <c r="A16" s="64">
        <f>IF(P16=0,0,IF(COUNTBLANK(P16)=1,0,COUNTA($P$14:P16)))</f>
        <v>0</v>
      </c>
      <c r="B16" s="28">
        <f>IF($C$4="citu pasākumu izmaksas",IF('10a+c+n'!$Q16="C",'10a+c+n'!B16,0))</f>
        <v>0</v>
      </c>
      <c r="C16" s="28">
        <f>IF($C$4="citu pasākumu izmaksas",IF('10a+c+n'!$Q16="C",'10a+c+n'!C16,0))</f>
        <v>0</v>
      </c>
      <c r="D16" s="28">
        <f>IF($C$4="citu pasākumu izmaksas",IF('10a+c+n'!$Q16="C",'10a+c+n'!D16,0))</f>
        <v>0</v>
      </c>
      <c r="E16" s="59"/>
      <c r="F16" s="81"/>
      <c r="G16" s="28"/>
      <c r="H16" s="28">
        <f>IF($C$4="citu pasākumu izmaksas",IF('10a+c+n'!$Q16="C",'10a+c+n'!H16,0))</f>
        <v>0</v>
      </c>
      <c r="I16" s="28"/>
      <c r="J16" s="28"/>
      <c r="K16" s="59">
        <f>IF($C$4="citu pasākumu izmaksas",IF('10a+c+n'!$Q16="C",'10a+c+n'!K16,0))</f>
        <v>0</v>
      </c>
      <c r="L16" s="109">
        <f>IF($C$4="citu pasākumu izmaksas",IF('10a+c+n'!$Q16="C",'10a+c+n'!L16,0))</f>
        <v>0</v>
      </c>
      <c r="M16" s="28">
        <f>IF($C$4="citu pasākumu izmaksas",IF('10a+c+n'!$Q16="C",'10a+c+n'!M16,0))</f>
        <v>0</v>
      </c>
      <c r="N16" s="28">
        <f>IF($C$4="citu pasākumu izmaksas",IF('10a+c+n'!$Q16="C",'10a+c+n'!N16,0))</f>
        <v>0</v>
      </c>
      <c r="O16" s="28">
        <f>IF($C$4="citu pasākumu izmaksas",IF('10a+c+n'!$Q16="C",'10a+c+n'!O16,0))</f>
        <v>0</v>
      </c>
      <c r="P16" s="59">
        <f>IF($C$4="citu pasākumu izmaksas",IF('10a+c+n'!$Q16="C",'10a+c+n'!P16,0))</f>
        <v>0</v>
      </c>
    </row>
    <row r="17" spans="1:16">
      <c r="A17" s="64">
        <f>IF(P17=0,0,IF(COUNTBLANK(P17)=1,0,COUNTA($P$14:P17)))</f>
        <v>0</v>
      </c>
      <c r="B17" s="28">
        <f>IF($C$4="citu pasākumu izmaksas",IF('10a+c+n'!$Q17="C",'10a+c+n'!B17,0))</f>
        <v>0</v>
      </c>
      <c r="C17" s="28">
        <f>IF($C$4="citu pasākumu izmaksas",IF('10a+c+n'!$Q17="C",'10a+c+n'!C17,0))</f>
        <v>0</v>
      </c>
      <c r="D17" s="28">
        <f>IF($C$4="citu pasākumu izmaksas",IF('10a+c+n'!$Q17="C",'10a+c+n'!D17,0))</f>
        <v>0</v>
      </c>
      <c r="E17" s="59"/>
      <c r="F17" s="81"/>
      <c r="G17" s="28"/>
      <c r="H17" s="28">
        <f>IF($C$4="citu pasākumu izmaksas",IF('10a+c+n'!$Q17="C",'10a+c+n'!H17,0))</f>
        <v>0</v>
      </c>
      <c r="I17" s="28"/>
      <c r="J17" s="28"/>
      <c r="K17" s="59">
        <f>IF($C$4="citu pasākumu izmaksas",IF('10a+c+n'!$Q17="C",'10a+c+n'!K17,0))</f>
        <v>0</v>
      </c>
      <c r="L17" s="109">
        <f>IF($C$4="citu pasākumu izmaksas",IF('10a+c+n'!$Q17="C",'10a+c+n'!L17,0))</f>
        <v>0</v>
      </c>
      <c r="M17" s="28">
        <f>IF($C$4="citu pasākumu izmaksas",IF('10a+c+n'!$Q17="C",'10a+c+n'!M17,0))</f>
        <v>0</v>
      </c>
      <c r="N17" s="28">
        <f>IF($C$4="citu pasākumu izmaksas",IF('10a+c+n'!$Q17="C",'10a+c+n'!N17,0))</f>
        <v>0</v>
      </c>
      <c r="O17" s="28">
        <f>IF($C$4="citu pasākumu izmaksas",IF('10a+c+n'!$Q17="C",'10a+c+n'!O17,0))</f>
        <v>0</v>
      </c>
      <c r="P17" s="59">
        <f>IF($C$4="citu pasākumu izmaksas",IF('10a+c+n'!$Q17="C",'10a+c+n'!P17,0))</f>
        <v>0</v>
      </c>
    </row>
    <row r="18" spans="1:16">
      <c r="A18" s="64">
        <f>IF(P18=0,0,IF(COUNTBLANK(P18)=1,0,COUNTA($P$14:P18)))</f>
        <v>0</v>
      </c>
      <c r="B18" s="28">
        <f>IF($C$4="citu pasākumu izmaksas",IF('10a+c+n'!$Q18="C",'10a+c+n'!B18,0))</f>
        <v>0</v>
      </c>
      <c r="C18" s="28">
        <f>IF($C$4="citu pasākumu izmaksas",IF('10a+c+n'!$Q18="C",'10a+c+n'!C18,0))</f>
        <v>0</v>
      </c>
      <c r="D18" s="28">
        <f>IF($C$4="citu pasākumu izmaksas",IF('10a+c+n'!$Q18="C",'10a+c+n'!D18,0))</f>
        <v>0</v>
      </c>
      <c r="E18" s="59"/>
      <c r="F18" s="81"/>
      <c r="G18" s="28"/>
      <c r="H18" s="28">
        <f>IF($C$4="citu pasākumu izmaksas",IF('10a+c+n'!$Q18="C",'10a+c+n'!H18,0))</f>
        <v>0</v>
      </c>
      <c r="I18" s="28"/>
      <c r="J18" s="28"/>
      <c r="K18" s="59">
        <f>IF($C$4="citu pasākumu izmaksas",IF('10a+c+n'!$Q18="C",'10a+c+n'!K18,0))</f>
        <v>0</v>
      </c>
      <c r="L18" s="109">
        <f>IF($C$4="citu pasākumu izmaksas",IF('10a+c+n'!$Q18="C",'10a+c+n'!L18,0))</f>
        <v>0</v>
      </c>
      <c r="M18" s="28">
        <f>IF($C$4="citu pasākumu izmaksas",IF('10a+c+n'!$Q18="C",'10a+c+n'!M18,0))</f>
        <v>0</v>
      </c>
      <c r="N18" s="28">
        <f>IF($C$4="citu pasākumu izmaksas",IF('10a+c+n'!$Q18="C",'10a+c+n'!N18,0))</f>
        <v>0</v>
      </c>
      <c r="O18" s="28">
        <f>IF($C$4="citu pasākumu izmaksas",IF('10a+c+n'!$Q18="C",'10a+c+n'!O18,0))</f>
        <v>0</v>
      </c>
      <c r="P18" s="59">
        <f>IF($C$4="citu pasākumu izmaksas",IF('10a+c+n'!$Q18="C",'10a+c+n'!P18,0))</f>
        <v>0</v>
      </c>
    </row>
    <row r="19" spans="1:16">
      <c r="A19" s="64">
        <f>IF(P19=0,0,IF(COUNTBLANK(P19)=1,0,COUNTA($P$14:P19)))</f>
        <v>0</v>
      </c>
      <c r="B19" s="28">
        <f>IF($C$4="citu pasākumu izmaksas",IF('10a+c+n'!$Q19="C",'10a+c+n'!B19,0))</f>
        <v>0</v>
      </c>
      <c r="C19" s="28">
        <f>IF($C$4="citu pasākumu izmaksas",IF('10a+c+n'!$Q19="C",'10a+c+n'!C19,0))</f>
        <v>0</v>
      </c>
      <c r="D19" s="28">
        <f>IF($C$4="citu pasākumu izmaksas",IF('10a+c+n'!$Q19="C",'10a+c+n'!D19,0))</f>
        <v>0</v>
      </c>
      <c r="E19" s="59"/>
      <c r="F19" s="81"/>
      <c r="G19" s="28"/>
      <c r="H19" s="28">
        <f>IF($C$4="citu pasākumu izmaksas",IF('10a+c+n'!$Q19="C",'10a+c+n'!H19,0))</f>
        <v>0</v>
      </c>
      <c r="I19" s="28"/>
      <c r="J19" s="28"/>
      <c r="K19" s="59">
        <f>IF($C$4="citu pasākumu izmaksas",IF('10a+c+n'!$Q19="C",'10a+c+n'!K19,0))</f>
        <v>0</v>
      </c>
      <c r="L19" s="109">
        <f>IF($C$4="citu pasākumu izmaksas",IF('10a+c+n'!$Q19="C",'10a+c+n'!L19,0))</f>
        <v>0</v>
      </c>
      <c r="M19" s="28">
        <f>IF($C$4="citu pasākumu izmaksas",IF('10a+c+n'!$Q19="C",'10a+c+n'!M19,0))</f>
        <v>0</v>
      </c>
      <c r="N19" s="28">
        <f>IF($C$4="citu pasākumu izmaksas",IF('10a+c+n'!$Q19="C",'10a+c+n'!N19,0))</f>
        <v>0</v>
      </c>
      <c r="O19" s="28">
        <f>IF($C$4="citu pasākumu izmaksas",IF('10a+c+n'!$Q19="C",'10a+c+n'!O19,0))</f>
        <v>0</v>
      </c>
      <c r="P19" s="59">
        <f>IF($C$4="citu pasākumu izmaksas",IF('10a+c+n'!$Q19="C",'10a+c+n'!P19,0))</f>
        <v>0</v>
      </c>
    </row>
    <row r="20" spans="1:16">
      <c r="A20" s="64">
        <f>IF(P20=0,0,IF(COUNTBLANK(P20)=1,0,COUNTA($P$14:P20)))</f>
        <v>0</v>
      </c>
      <c r="B20" s="28">
        <f>IF($C$4="citu pasākumu izmaksas",IF('10a+c+n'!$Q20="C",'10a+c+n'!B20,0))</f>
        <v>0</v>
      </c>
      <c r="C20" s="28">
        <f>IF($C$4="citu pasākumu izmaksas",IF('10a+c+n'!$Q20="C",'10a+c+n'!C20,0))</f>
        <v>0</v>
      </c>
      <c r="D20" s="28">
        <f>IF($C$4="citu pasākumu izmaksas",IF('10a+c+n'!$Q20="C",'10a+c+n'!D20,0))</f>
        <v>0</v>
      </c>
      <c r="E20" s="59"/>
      <c r="F20" s="81"/>
      <c r="G20" s="28"/>
      <c r="H20" s="28">
        <f>IF($C$4="citu pasākumu izmaksas",IF('10a+c+n'!$Q20="C",'10a+c+n'!H20,0))</f>
        <v>0</v>
      </c>
      <c r="I20" s="28"/>
      <c r="J20" s="28"/>
      <c r="K20" s="59">
        <f>IF($C$4="citu pasākumu izmaksas",IF('10a+c+n'!$Q20="C",'10a+c+n'!K20,0))</f>
        <v>0</v>
      </c>
      <c r="L20" s="109">
        <f>IF($C$4="citu pasākumu izmaksas",IF('10a+c+n'!$Q20="C",'10a+c+n'!L20,0))</f>
        <v>0</v>
      </c>
      <c r="M20" s="28">
        <f>IF($C$4="citu pasākumu izmaksas",IF('10a+c+n'!$Q20="C",'10a+c+n'!M20,0))</f>
        <v>0</v>
      </c>
      <c r="N20" s="28">
        <f>IF($C$4="citu pasākumu izmaksas",IF('10a+c+n'!$Q20="C",'10a+c+n'!N20,0))</f>
        <v>0</v>
      </c>
      <c r="O20" s="28">
        <f>IF($C$4="citu pasākumu izmaksas",IF('10a+c+n'!$Q20="C",'10a+c+n'!O20,0))</f>
        <v>0</v>
      </c>
      <c r="P20" s="59">
        <f>IF($C$4="citu pasākumu izmaksas",IF('10a+c+n'!$Q20="C",'10a+c+n'!P20,0))</f>
        <v>0</v>
      </c>
    </row>
    <row r="21" spans="1:16">
      <c r="A21" s="64">
        <f>IF(P21=0,0,IF(COUNTBLANK(P21)=1,0,COUNTA($P$14:P21)))</f>
        <v>0</v>
      </c>
      <c r="B21" s="28">
        <f>IF($C$4="citu pasākumu izmaksas",IF('10a+c+n'!$Q21="C",'10a+c+n'!B21,0))</f>
        <v>0</v>
      </c>
      <c r="C21" s="28">
        <f>IF($C$4="citu pasākumu izmaksas",IF('10a+c+n'!$Q21="C",'10a+c+n'!C21,0))</f>
        <v>0</v>
      </c>
      <c r="D21" s="28">
        <f>IF($C$4="citu pasākumu izmaksas",IF('10a+c+n'!$Q21="C",'10a+c+n'!D21,0))</f>
        <v>0</v>
      </c>
      <c r="E21" s="59"/>
      <c r="F21" s="81"/>
      <c r="G21" s="28"/>
      <c r="H21" s="28">
        <f>IF($C$4="citu pasākumu izmaksas",IF('10a+c+n'!$Q21="C",'10a+c+n'!H21,0))</f>
        <v>0</v>
      </c>
      <c r="I21" s="28"/>
      <c r="J21" s="28"/>
      <c r="K21" s="59">
        <f>IF($C$4="citu pasākumu izmaksas",IF('10a+c+n'!$Q21="C",'10a+c+n'!K21,0))</f>
        <v>0</v>
      </c>
      <c r="L21" s="109">
        <f>IF($C$4="citu pasākumu izmaksas",IF('10a+c+n'!$Q21="C",'10a+c+n'!L21,0))</f>
        <v>0</v>
      </c>
      <c r="M21" s="28">
        <f>IF($C$4="citu pasākumu izmaksas",IF('10a+c+n'!$Q21="C",'10a+c+n'!M21,0))</f>
        <v>0</v>
      </c>
      <c r="N21" s="28">
        <f>IF($C$4="citu pasākumu izmaksas",IF('10a+c+n'!$Q21="C",'10a+c+n'!N21,0))</f>
        <v>0</v>
      </c>
      <c r="O21" s="28">
        <f>IF($C$4="citu pasākumu izmaksas",IF('10a+c+n'!$Q21="C",'10a+c+n'!O21,0))</f>
        <v>0</v>
      </c>
      <c r="P21" s="59">
        <f>IF($C$4="citu pasākumu izmaksas",IF('10a+c+n'!$Q21="C",'10a+c+n'!P21,0))</f>
        <v>0</v>
      </c>
    </row>
    <row r="22" spans="1:16">
      <c r="A22" s="64">
        <f>IF(P22=0,0,IF(COUNTBLANK(P22)=1,0,COUNTA($P$14:P22)))</f>
        <v>0</v>
      </c>
      <c r="B22" s="28">
        <f>IF($C$4="citu pasākumu izmaksas",IF('10a+c+n'!$Q22="C",'10a+c+n'!B22,0))</f>
        <v>0</v>
      </c>
      <c r="C22" s="28">
        <f>IF($C$4="citu pasākumu izmaksas",IF('10a+c+n'!$Q22="C",'10a+c+n'!C22,0))</f>
        <v>0</v>
      </c>
      <c r="D22" s="28">
        <f>IF($C$4="citu pasākumu izmaksas",IF('10a+c+n'!$Q22="C",'10a+c+n'!D22,0))</f>
        <v>0</v>
      </c>
      <c r="E22" s="59"/>
      <c r="F22" s="81"/>
      <c r="G22" s="28"/>
      <c r="H22" s="28">
        <f>IF($C$4="citu pasākumu izmaksas",IF('10a+c+n'!$Q22="C",'10a+c+n'!H22,0))</f>
        <v>0</v>
      </c>
      <c r="I22" s="28"/>
      <c r="J22" s="28"/>
      <c r="K22" s="59">
        <f>IF($C$4="citu pasākumu izmaksas",IF('10a+c+n'!$Q22="C",'10a+c+n'!K22,0))</f>
        <v>0</v>
      </c>
      <c r="L22" s="109">
        <f>IF($C$4="citu pasākumu izmaksas",IF('10a+c+n'!$Q22="C",'10a+c+n'!L22,0))</f>
        <v>0</v>
      </c>
      <c r="M22" s="28">
        <f>IF($C$4="citu pasākumu izmaksas",IF('10a+c+n'!$Q22="C",'10a+c+n'!M22,0))</f>
        <v>0</v>
      </c>
      <c r="N22" s="28">
        <f>IF($C$4="citu pasākumu izmaksas",IF('10a+c+n'!$Q22="C",'10a+c+n'!N22,0))</f>
        <v>0</v>
      </c>
      <c r="O22" s="28">
        <f>IF($C$4="citu pasākumu izmaksas",IF('10a+c+n'!$Q22="C",'10a+c+n'!O22,0))</f>
        <v>0</v>
      </c>
      <c r="P22" s="59">
        <f>IF($C$4="citu pasākumu izmaksas",IF('10a+c+n'!$Q22="C",'10a+c+n'!P22,0))</f>
        <v>0</v>
      </c>
    </row>
    <row r="23" spans="1:16">
      <c r="A23" s="64">
        <f>IF(P23=0,0,IF(COUNTBLANK(P23)=1,0,COUNTA($P$14:P23)))</f>
        <v>0</v>
      </c>
      <c r="B23" s="28">
        <f>IF($C$4="citu pasākumu izmaksas",IF('10a+c+n'!$Q23="C",'10a+c+n'!B23,0))</f>
        <v>0</v>
      </c>
      <c r="C23" s="28">
        <f>IF($C$4="citu pasākumu izmaksas",IF('10a+c+n'!$Q23="C",'10a+c+n'!C23,0))</f>
        <v>0</v>
      </c>
      <c r="D23" s="28">
        <f>IF($C$4="citu pasākumu izmaksas",IF('10a+c+n'!$Q23="C",'10a+c+n'!D23,0))</f>
        <v>0</v>
      </c>
      <c r="E23" s="59"/>
      <c r="F23" s="81"/>
      <c r="G23" s="28"/>
      <c r="H23" s="28">
        <f>IF($C$4="citu pasākumu izmaksas",IF('10a+c+n'!$Q23="C",'10a+c+n'!H23,0))</f>
        <v>0</v>
      </c>
      <c r="I23" s="28"/>
      <c r="J23" s="28"/>
      <c r="K23" s="59">
        <f>IF($C$4="citu pasākumu izmaksas",IF('10a+c+n'!$Q23="C",'10a+c+n'!K23,0))</f>
        <v>0</v>
      </c>
      <c r="L23" s="109">
        <f>IF($C$4="citu pasākumu izmaksas",IF('10a+c+n'!$Q23="C",'10a+c+n'!L23,0))</f>
        <v>0</v>
      </c>
      <c r="M23" s="28">
        <f>IF($C$4="citu pasākumu izmaksas",IF('10a+c+n'!$Q23="C",'10a+c+n'!M23,0))</f>
        <v>0</v>
      </c>
      <c r="N23" s="28">
        <f>IF($C$4="citu pasākumu izmaksas",IF('10a+c+n'!$Q23="C",'10a+c+n'!N23,0))</f>
        <v>0</v>
      </c>
      <c r="O23" s="28">
        <f>IF($C$4="citu pasākumu izmaksas",IF('10a+c+n'!$Q23="C",'10a+c+n'!O23,0))</f>
        <v>0</v>
      </c>
      <c r="P23" s="59">
        <f>IF($C$4="citu pasākumu izmaksas",IF('10a+c+n'!$Q23="C",'10a+c+n'!P23,0))</f>
        <v>0</v>
      </c>
    </row>
    <row r="24" spans="1:16">
      <c r="A24" s="64">
        <f>IF(P24=0,0,IF(COUNTBLANK(P24)=1,0,COUNTA($P$14:P24)))</f>
        <v>0</v>
      </c>
      <c r="B24" s="28">
        <f>IF($C$4="citu pasākumu izmaksas",IF('10a+c+n'!$Q24="C",'10a+c+n'!B24,0))</f>
        <v>0</v>
      </c>
      <c r="C24" s="28">
        <f>IF($C$4="citu pasākumu izmaksas",IF('10a+c+n'!$Q24="C",'10a+c+n'!C24,0))</f>
        <v>0</v>
      </c>
      <c r="D24" s="28">
        <f>IF($C$4="citu pasākumu izmaksas",IF('10a+c+n'!$Q24="C",'10a+c+n'!D24,0))</f>
        <v>0</v>
      </c>
      <c r="E24" s="59"/>
      <c r="F24" s="81"/>
      <c r="G24" s="28"/>
      <c r="H24" s="28">
        <f>IF($C$4="citu pasākumu izmaksas",IF('10a+c+n'!$Q24="C",'10a+c+n'!H24,0))</f>
        <v>0</v>
      </c>
      <c r="I24" s="28"/>
      <c r="J24" s="28"/>
      <c r="K24" s="59">
        <f>IF($C$4="citu pasākumu izmaksas",IF('10a+c+n'!$Q24="C",'10a+c+n'!K24,0))</f>
        <v>0</v>
      </c>
      <c r="L24" s="109">
        <f>IF($C$4="citu pasākumu izmaksas",IF('10a+c+n'!$Q24="C",'10a+c+n'!L24,0))</f>
        <v>0</v>
      </c>
      <c r="M24" s="28">
        <f>IF($C$4="citu pasākumu izmaksas",IF('10a+c+n'!$Q24="C",'10a+c+n'!M24,0))</f>
        <v>0</v>
      </c>
      <c r="N24" s="28">
        <f>IF($C$4="citu pasākumu izmaksas",IF('10a+c+n'!$Q24="C",'10a+c+n'!N24,0))</f>
        <v>0</v>
      </c>
      <c r="O24" s="28">
        <f>IF($C$4="citu pasākumu izmaksas",IF('10a+c+n'!$Q24="C",'10a+c+n'!O24,0))</f>
        <v>0</v>
      </c>
      <c r="P24" s="59">
        <f>IF($C$4="citu pasākumu izmaksas",IF('10a+c+n'!$Q24="C",'10a+c+n'!P24,0))</f>
        <v>0</v>
      </c>
    </row>
    <row r="25" spans="1:16" ht="12" thickBot="1">
      <c r="A25" s="64">
        <f>IF(P25=0,0,IF(COUNTBLANK(P25)=1,0,COUNTA($P$14:P25)))</f>
        <v>0</v>
      </c>
      <c r="B25" s="28">
        <f>IF($C$4="citu pasākumu izmaksas",IF('10a+c+n'!$Q25="C",'10a+c+n'!B25,0))</f>
        <v>0</v>
      </c>
      <c r="C25" s="28">
        <f>IF($C$4="citu pasākumu izmaksas",IF('10a+c+n'!$Q25="C",'10a+c+n'!C25,0))</f>
        <v>0</v>
      </c>
      <c r="D25" s="28">
        <f>IF($C$4="citu pasākumu izmaksas",IF('10a+c+n'!$Q25="C",'10a+c+n'!D25,0))</f>
        <v>0</v>
      </c>
      <c r="E25" s="59"/>
      <c r="F25" s="81"/>
      <c r="G25" s="28"/>
      <c r="H25" s="28">
        <f>IF($C$4="citu pasākumu izmaksas",IF('10a+c+n'!$Q25="C",'10a+c+n'!H25,0))</f>
        <v>0</v>
      </c>
      <c r="I25" s="28"/>
      <c r="J25" s="28"/>
      <c r="K25" s="59">
        <f>IF($C$4="citu pasākumu izmaksas",IF('10a+c+n'!$Q25="C",'10a+c+n'!K25,0))</f>
        <v>0</v>
      </c>
      <c r="L25" s="109">
        <f>IF($C$4="citu pasākumu izmaksas",IF('10a+c+n'!$Q25="C",'10a+c+n'!L25,0))</f>
        <v>0</v>
      </c>
      <c r="M25" s="28">
        <f>IF($C$4="citu pasākumu izmaksas",IF('10a+c+n'!$Q25="C",'10a+c+n'!M25,0))</f>
        <v>0</v>
      </c>
      <c r="N25" s="28">
        <f>IF($C$4="citu pasākumu izmaksas",IF('10a+c+n'!$Q25="C",'10a+c+n'!N25,0))</f>
        <v>0</v>
      </c>
      <c r="O25" s="28">
        <f>IF($C$4="citu pasākumu izmaksas",IF('10a+c+n'!$Q25="C",'10a+c+n'!O25,0))</f>
        <v>0</v>
      </c>
      <c r="P25" s="59">
        <f>IF($C$4="citu pasākumu izmaksas",IF('10a+c+n'!$Q25="C",'10a+c+n'!P25,0))</f>
        <v>0</v>
      </c>
    </row>
    <row r="26" spans="1:16" ht="12" customHeight="1" thickBot="1">
      <c r="A26" s="293" t="s">
        <v>63</v>
      </c>
      <c r="B26" s="294"/>
      <c r="C26" s="294"/>
      <c r="D26" s="294"/>
      <c r="E26" s="294"/>
      <c r="F26" s="294"/>
      <c r="G26" s="294"/>
      <c r="H26" s="294"/>
      <c r="I26" s="294"/>
      <c r="J26" s="294"/>
      <c r="K26" s="295"/>
      <c r="L26" s="110">
        <f>SUM(L14:L25)</f>
        <v>0</v>
      </c>
      <c r="M26" s="111">
        <f>SUM(M14:M25)</f>
        <v>0</v>
      </c>
      <c r="N26" s="111">
        <f>SUM(N14:N25)</f>
        <v>0</v>
      </c>
      <c r="O26" s="111">
        <f>SUM(O14:O25)</f>
        <v>0</v>
      </c>
      <c r="P26" s="112">
        <f>SUM(P14:P25)</f>
        <v>0</v>
      </c>
    </row>
    <row r="27" spans="1:16">
      <c r="A27" s="20"/>
      <c r="B27" s="20"/>
      <c r="C27" s="20"/>
      <c r="D27" s="20"/>
      <c r="E27" s="20"/>
      <c r="F27" s="20"/>
      <c r="G27" s="20"/>
      <c r="H27" s="20"/>
      <c r="I27" s="20"/>
      <c r="J27" s="20"/>
      <c r="K27" s="20"/>
      <c r="L27" s="20"/>
      <c r="M27" s="20"/>
      <c r="N27" s="20"/>
      <c r="O27" s="20"/>
      <c r="P27" s="20"/>
    </row>
    <row r="28" spans="1:16">
      <c r="A28" s="20"/>
      <c r="B28" s="20"/>
      <c r="C28" s="20"/>
      <c r="D28" s="20"/>
      <c r="E28" s="20"/>
      <c r="F28" s="20"/>
      <c r="G28" s="20"/>
      <c r="H28" s="20"/>
      <c r="I28" s="20"/>
      <c r="J28" s="20"/>
      <c r="K28" s="20"/>
      <c r="L28" s="20"/>
      <c r="M28" s="20"/>
      <c r="N28" s="20"/>
      <c r="O28" s="20"/>
      <c r="P28" s="20"/>
    </row>
    <row r="29" spans="1:16">
      <c r="A29" s="1" t="s">
        <v>14</v>
      </c>
      <c r="B29" s="20"/>
      <c r="C29" s="296">
        <f>'Kops c'!C35:H35</f>
        <v>0</v>
      </c>
      <c r="D29" s="296"/>
      <c r="E29" s="296"/>
      <c r="F29" s="296"/>
      <c r="G29" s="296"/>
      <c r="H29" s="296"/>
      <c r="I29" s="20"/>
      <c r="J29" s="20"/>
      <c r="K29" s="20"/>
      <c r="L29" s="20"/>
      <c r="M29" s="20"/>
      <c r="N29" s="20"/>
      <c r="O29" s="20"/>
      <c r="P29" s="20"/>
    </row>
    <row r="30" spans="1:16">
      <c r="A30" s="20"/>
      <c r="B30" s="20"/>
      <c r="C30" s="222" t="s">
        <v>15</v>
      </c>
      <c r="D30" s="222"/>
      <c r="E30" s="222"/>
      <c r="F30" s="222"/>
      <c r="G30" s="222"/>
      <c r="H30" s="222"/>
      <c r="I30" s="20"/>
      <c r="J30" s="20"/>
      <c r="K30" s="20"/>
      <c r="L30" s="20"/>
      <c r="M30" s="20"/>
      <c r="N30" s="20"/>
      <c r="O30" s="20"/>
      <c r="P30" s="20"/>
    </row>
    <row r="31" spans="1:16">
      <c r="A31" s="20"/>
      <c r="B31" s="20"/>
      <c r="C31" s="20"/>
      <c r="D31" s="20"/>
      <c r="E31" s="20"/>
      <c r="F31" s="20"/>
      <c r="G31" s="20"/>
      <c r="H31" s="20"/>
      <c r="I31" s="20"/>
      <c r="J31" s="20"/>
      <c r="K31" s="20"/>
      <c r="L31" s="20"/>
      <c r="M31" s="20"/>
      <c r="N31" s="20"/>
      <c r="O31" s="20"/>
      <c r="P31" s="20"/>
    </row>
    <row r="32" spans="1:16">
      <c r="A32" s="240" t="str">
        <f>'Kops n'!A38:D38</f>
        <v>Tāme sastādīta 2023. gada __. _____</v>
      </c>
      <c r="B32" s="241"/>
      <c r="C32" s="241"/>
      <c r="D32" s="241"/>
      <c r="E32" s="20"/>
      <c r="F32" s="20"/>
      <c r="G32" s="20"/>
      <c r="H32" s="20"/>
      <c r="I32" s="20"/>
      <c r="J32" s="20"/>
      <c r="K32" s="20"/>
      <c r="L32" s="20"/>
      <c r="M32" s="20"/>
      <c r="N32" s="20"/>
      <c r="O32" s="20"/>
      <c r="P32" s="20"/>
    </row>
    <row r="33" spans="1:16">
      <c r="A33" s="20"/>
      <c r="B33" s="20"/>
      <c r="C33" s="20"/>
      <c r="D33" s="20"/>
      <c r="E33" s="20"/>
      <c r="F33" s="20"/>
      <c r="G33" s="20"/>
      <c r="H33" s="20"/>
      <c r="I33" s="20"/>
      <c r="J33" s="20"/>
      <c r="K33" s="20"/>
      <c r="L33" s="20"/>
      <c r="M33" s="20"/>
      <c r="N33" s="20"/>
      <c r="O33" s="20"/>
      <c r="P33" s="20"/>
    </row>
    <row r="34" spans="1:16">
      <c r="A34" s="1" t="s">
        <v>41</v>
      </c>
      <c r="B34" s="20"/>
      <c r="C34" s="296">
        <f>'Kops c'!C40:H40</f>
        <v>0</v>
      </c>
      <c r="D34" s="296"/>
      <c r="E34" s="296"/>
      <c r="F34" s="296"/>
      <c r="G34" s="296"/>
      <c r="H34" s="296"/>
      <c r="I34" s="20"/>
      <c r="J34" s="20"/>
      <c r="K34" s="20"/>
      <c r="L34" s="20"/>
      <c r="M34" s="20"/>
      <c r="N34" s="20"/>
      <c r="O34" s="20"/>
      <c r="P34" s="20"/>
    </row>
    <row r="35" spans="1:16">
      <c r="A35" s="20"/>
      <c r="B35" s="20"/>
      <c r="C35" s="222" t="s">
        <v>15</v>
      </c>
      <c r="D35" s="222"/>
      <c r="E35" s="222"/>
      <c r="F35" s="222"/>
      <c r="G35" s="222"/>
      <c r="H35" s="222"/>
      <c r="I35" s="20"/>
      <c r="J35" s="20"/>
      <c r="K35" s="20"/>
      <c r="L35" s="20"/>
      <c r="M35" s="20"/>
      <c r="N35" s="20"/>
      <c r="O35" s="20"/>
      <c r="P35" s="20"/>
    </row>
    <row r="36" spans="1:16">
      <c r="A36" s="20"/>
      <c r="B36" s="20"/>
      <c r="C36" s="20"/>
      <c r="D36" s="20"/>
      <c r="E36" s="20"/>
      <c r="F36" s="20"/>
      <c r="G36" s="20"/>
      <c r="H36" s="20"/>
      <c r="I36" s="20"/>
      <c r="J36" s="20"/>
      <c r="K36" s="20"/>
      <c r="L36" s="20"/>
      <c r="M36" s="20"/>
      <c r="N36" s="20"/>
      <c r="O36" s="20"/>
      <c r="P36" s="20"/>
    </row>
    <row r="37" spans="1:16">
      <c r="A37" s="103" t="s">
        <v>16</v>
      </c>
      <c r="B37" s="52"/>
      <c r="C37" s="115">
        <f>'Kops c'!C43</f>
        <v>0</v>
      </c>
      <c r="D37" s="52"/>
      <c r="E37" s="20"/>
      <c r="F37" s="20"/>
      <c r="G37" s="20"/>
      <c r="H37" s="20"/>
      <c r="I37" s="20"/>
      <c r="J37" s="20"/>
      <c r="K37" s="20"/>
      <c r="L37" s="20"/>
      <c r="M37" s="20"/>
      <c r="N37" s="20"/>
      <c r="O37" s="20"/>
      <c r="P37" s="20"/>
    </row>
    <row r="38" spans="1:16">
      <c r="A38" s="20"/>
      <c r="B38" s="20"/>
      <c r="C38" s="20"/>
      <c r="D38" s="20"/>
      <c r="E38" s="20"/>
      <c r="F38" s="20"/>
      <c r="G38" s="20"/>
      <c r="H38" s="20"/>
      <c r="I38" s="20"/>
      <c r="J38" s="20"/>
      <c r="K38" s="20"/>
      <c r="L38" s="20"/>
      <c r="M38" s="20"/>
      <c r="N38" s="20"/>
      <c r="O38" s="20"/>
      <c r="P38"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35:H35"/>
    <mergeCell ref="L12:P12"/>
    <mergeCell ref="A26:K26"/>
    <mergeCell ref="C29:H29"/>
    <mergeCell ref="C30:H30"/>
    <mergeCell ref="A32:D32"/>
    <mergeCell ref="C34:H34"/>
  </mergeCells>
  <conditionalFormatting sqref="A26:K26">
    <cfRule type="containsText" dxfId="35" priority="3" operator="containsText" text="Tiešās izmaksas kopā, t. sk. darba devēja sociālais nodoklis __.__% ">
      <formula>NOT(ISERROR(SEARCH("Tiešās izmaksas kopā, t. sk. darba devēja sociālais nodoklis __.__% ",A26)))</formula>
    </cfRule>
  </conditionalFormatting>
  <conditionalFormatting sqref="C2:I2 D5:L8 N9:O9 A14:P25 L26:P26 C29:H29 C34:H34 C37">
    <cfRule type="cellIs" dxfId="34" priority="2" operator="equal">
      <formula>0</formula>
    </cfRule>
  </conditionalFormatting>
  <pageMargins left="0.7" right="0.7" top="0.75" bottom="0.75" header="0.3" footer="0.3"/>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F00-000000000000}">
  <sheetPr codeName="Sheet36">
    <tabColor rgb="FFC00000"/>
  </sheetPr>
  <dimension ref="A1:P37"/>
  <sheetViews>
    <sheetView workbookViewId="0">
      <selection activeCell="A58" sqref="A25:XFD58"/>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'10a+c+n'!D1</f>
        <v>10</v>
      </c>
      <c r="E1" s="26"/>
      <c r="F1" s="26"/>
      <c r="G1" s="26"/>
      <c r="H1" s="26"/>
      <c r="I1" s="26"/>
      <c r="J1" s="26"/>
      <c r="N1" s="30"/>
      <c r="O1" s="31"/>
      <c r="P1" s="32"/>
    </row>
    <row r="2" spans="1:16">
      <c r="A2" s="33"/>
      <c r="B2" s="33"/>
      <c r="C2" s="308" t="str">
        <f>'10a+c+n'!C2:I2</f>
        <v>Apkure, vēdināšana un gaisa kondicionēšana</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230</v>
      </c>
      <c r="B9" s="305"/>
      <c r="C9" s="305"/>
      <c r="D9" s="305"/>
      <c r="E9" s="305"/>
      <c r="F9" s="305"/>
      <c r="G9" s="35"/>
      <c r="H9" s="35"/>
      <c r="I9" s="35"/>
      <c r="J9" s="306" t="s">
        <v>46</v>
      </c>
      <c r="K9" s="306"/>
      <c r="L9" s="306"/>
      <c r="M9" s="306"/>
      <c r="N9" s="307">
        <f>P25</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izmaksas",IF('10a+c+n'!$Q14="N",'10a+c+n'!B14,0))</f>
        <v>0</v>
      </c>
      <c r="C14" s="27">
        <f>IF($C$4="Neattiecināmās izmaksas",IF('10a+c+n'!$Q14="N",'10a+c+n'!C14,0))</f>
        <v>0</v>
      </c>
      <c r="D14" s="27">
        <f>IF($C$4="Neattiecināmās izmaksas",IF('10a+c+n'!$Q14="N",'10a+c+n'!D14,0))</f>
        <v>0</v>
      </c>
      <c r="E14" s="57"/>
      <c r="F14" s="79"/>
      <c r="G14" s="27">
        <f>IF($C$4="Neattiecināmās izmaksas",IF('10a+c+n'!$Q14="N",'10a+c+n'!G14,0))</f>
        <v>0</v>
      </c>
      <c r="H14" s="27">
        <f>IF($C$4="Neattiecināmās izmaksas",IF('10a+c+n'!$Q14="N",'10a+c+n'!H14,0))</f>
        <v>0</v>
      </c>
      <c r="I14" s="27"/>
      <c r="J14" s="27"/>
      <c r="K14" s="57">
        <f>IF($C$4="Neattiecināmās izmaksas",IF('10a+c+n'!$Q14="N",'10a+c+n'!K14,0))</f>
        <v>0</v>
      </c>
      <c r="L14" s="108">
        <f>IF($C$4="Neattiecināmās izmaksas",IF('10a+c+n'!$Q14="N",'10a+c+n'!L14,0))</f>
        <v>0</v>
      </c>
      <c r="M14" s="27">
        <f>IF($C$4="Neattiecināmās izmaksas",IF('10a+c+n'!$Q14="N",'10a+c+n'!M14,0))</f>
        <v>0</v>
      </c>
      <c r="N14" s="27">
        <f>IF($C$4="Neattiecināmās izmaksas",IF('10a+c+n'!$Q14="N",'10a+c+n'!N14,0))</f>
        <v>0</v>
      </c>
      <c r="O14" s="27">
        <f>IF($C$4="Neattiecināmās izmaksas",IF('10a+c+n'!$Q14="N",'10a+c+n'!O14,0))</f>
        <v>0</v>
      </c>
      <c r="P14" s="57">
        <f>IF($C$4="Neattiecināmās izmaksas",IF('10a+c+n'!$Q14="N",'10a+c+n'!P14,0))</f>
        <v>0</v>
      </c>
    </row>
    <row r="15" spans="1:16">
      <c r="A15" s="64">
        <f>IF(P15=0,0,IF(COUNTBLANK(P15)=1,0,COUNTA($P$14:P15)))</f>
        <v>0</v>
      </c>
      <c r="B15" s="28">
        <f>IF($C$4="Neattiecināmās izmaksas",IF('10a+c+n'!$Q15="N",'10a+c+n'!B15,0))</f>
        <v>0</v>
      </c>
      <c r="C15" s="28">
        <f>IF($C$4="Neattiecināmās izmaksas",IF('10a+c+n'!$Q15="N",'10a+c+n'!C15,0))</f>
        <v>0</v>
      </c>
      <c r="D15" s="28">
        <f>IF($C$4="Neattiecināmās izmaksas",IF('10a+c+n'!$Q15="N",'10a+c+n'!D15,0))</f>
        <v>0</v>
      </c>
      <c r="E15" s="59"/>
      <c r="F15" s="81"/>
      <c r="G15" s="28"/>
      <c r="H15" s="28">
        <f>IF($C$4="Neattiecināmās izmaksas",IF('10a+c+n'!$Q15="N",'10a+c+n'!H15,0))</f>
        <v>0</v>
      </c>
      <c r="I15" s="28"/>
      <c r="J15" s="28"/>
      <c r="K15" s="59">
        <f>IF($C$4="Neattiecināmās izmaksas",IF('10a+c+n'!$Q15="N",'10a+c+n'!K15,0))</f>
        <v>0</v>
      </c>
      <c r="L15" s="109">
        <f>IF($C$4="Neattiecināmās izmaksas",IF('10a+c+n'!$Q15="N",'10a+c+n'!L15,0))</f>
        <v>0</v>
      </c>
      <c r="M15" s="28">
        <f>IF($C$4="Neattiecināmās izmaksas",IF('10a+c+n'!$Q15="N",'10a+c+n'!M15,0))</f>
        <v>0</v>
      </c>
      <c r="N15" s="28">
        <f>IF($C$4="Neattiecināmās izmaksas",IF('10a+c+n'!$Q15="N",'10a+c+n'!N15,0))</f>
        <v>0</v>
      </c>
      <c r="O15" s="28">
        <f>IF($C$4="Neattiecināmās izmaksas",IF('10a+c+n'!$Q15="N",'10a+c+n'!O15,0))</f>
        <v>0</v>
      </c>
      <c r="P15" s="59">
        <f>IF($C$4="Neattiecināmās izmaksas",IF('10a+c+n'!$Q15="N",'10a+c+n'!P15,0))</f>
        <v>0</v>
      </c>
    </row>
    <row r="16" spans="1:16">
      <c r="A16" s="64">
        <f>IF(P16=0,0,IF(COUNTBLANK(P16)=1,0,COUNTA($P$14:P16)))</f>
        <v>0</v>
      </c>
      <c r="B16" s="28">
        <f>IF($C$4="Neattiecināmās izmaksas",IF('10a+c+n'!$Q16="N",'10a+c+n'!B16,0))</f>
        <v>0</v>
      </c>
      <c r="C16" s="28">
        <f>IF($C$4="Neattiecināmās izmaksas",IF('10a+c+n'!$Q16="N",'10a+c+n'!C16,0))</f>
        <v>0</v>
      </c>
      <c r="D16" s="28">
        <f>IF($C$4="Neattiecināmās izmaksas",IF('10a+c+n'!$Q16="N",'10a+c+n'!D16,0))</f>
        <v>0</v>
      </c>
      <c r="E16" s="59"/>
      <c r="F16" s="81"/>
      <c r="G16" s="28"/>
      <c r="H16" s="28">
        <f>IF($C$4="Neattiecināmās izmaksas",IF('10a+c+n'!$Q16="N",'10a+c+n'!H16,0))</f>
        <v>0</v>
      </c>
      <c r="I16" s="28"/>
      <c r="J16" s="28"/>
      <c r="K16" s="59">
        <f>IF($C$4="Neattiecināmās izmaksas",IF('10a+c+n'!$Q16="N",'10a+c+n'!K16,0))</f>
        <v>0</v>
      </c>
      <c r="L16" s="109">
        <f>IF($C$4="Neattiecināmās izmaksas",IF('10a+c+n'!$Q16="N",'10a+c+n'!L16,0))</f>
        <v>0</v>
      </c>
      <c r="M16" s="28">
        <f>IF($C$4="Neattiecināmās izmaksas",IF('10a+c+n'!$Q16="N",'10a+c+n'!M16,0))</f>
        <v>0</v>
      </c>
      <c r="N16" s="28">
        <f>IF($C$4="Neattiecināmās izmaksas",IF('10a+c+n'!$Q16="N",'10a+c+n'!N16,0))</f>
        <v>0</v>
      </c>
      <c r="O16" s="28">
        <f>IF($C$4="Neattiecināmās izmaksas",IF('10a+c+n'!$Q16="N",'10a+c+n'!O16,0))</f>
        <v>0</v>
      </c>
      <c r="P16" s="59">
        <f>IF($C$4="Neattiecināmās izmaksas",IF('10a+c+n'!$Q16="N",'10a+c+n'!P16,0))</f>
        <v>0</v>
      </c>
    </row>
    <row r="17" spans="1:16">
      <c r="A17" s="64">
        <f>IF(P17=0,0,IF(COUNTBLANK(P17)=1,0,COUNTA($P$14:P17)))</f>
        <v>0</v>
      </c>
      <c r="B17" s="28">
        <f>IF($C$4="Neattiecināmās izmaksas",IF('10a+c+n'!$Q17="N",'10a+c+n'!B17,0))</f>
        <v>0</v>
      </c>
      <c r="C17" s="28">
        <f>IF($C$4="Neattiecināmās izmaksas",IF('10a+c+n'!$Q17="N",'10a+c+n'!C17,0))</f>
        <v>0</v>
      </c>
      <c r="D17" s="28">
        <f>IF($C$4="Neattiecināmās izmaksas",IF('10a+c+n'!$Q17="N",'10a+c+n'!D17,0))</f>
        <v>0</v>
      </c>
      <c r="E17" s="59"/>
      <c r="F17" s="81"/>
      <c r="G17" s="28"/>
      <c r="H17" s="28">
        <f>IF($C$4="Neattiecināmās izmaksas",IF('10a+c+n'!$Q17="N",'10a+c+n'!H17,0))</f>
        <v>0</v>
      </c>
      <c r="I17" s="28"/>
      <c r="J17" s="28"/>
      <c r="K17" s="59">
        <f>IF($C$4="Neattiecināmās izmaksas",IF('10a+c+n'!$Q17="N",'10a+c+n'!K17,0))</f>
        <v>0</v>
      </c>
      <c r="L17" s="109">
        <f>IF($C$4="Neattiecināmās izmaksas",IF('10a+c+n'!$Q17="N",'10a+c+n'!L17,0))</f>
        <v>0</v>
      </c>
      <c r="M17" s="28">
        <f>IF($C$4="Neattiecināmās izmaksas",IF('10a+c+n'!$Q17="N",'10a+c+n'!M17,0))</f>
        <v>0</v>
      </c>
      <c r="N17" s="28">
        <f>IF($C$4="Neattiecināmās izmaksas",IF('10a+c+n'!$Q17="N",'10a+c+n'!N17,0))</f>
        <v>0</v>
      </c>
      <c r="O17" s="28">
        <f>IF($C$4="Neattiecināmās izmaksas",IF('10a+c+n'!$Q17="N",'10a+c+n'!O17,0))</f>
        <v>0</v>
      </c>
      <c r="P17" s="59">
        <f>IF($C$4="Neattiecināmās izmaksas",IF('10a+c+n'!$Q17="N",'10a+c+n'!P17,0))</f>
        <v>0</v>
      </c>
    </row>
    <row r="18" spans="1:16">
      <c r="A18" s="64">
        <f>IF(P18=0,0,IF(COUNTBLANK(P18)=1,0,COUNTA($P$14:P18)))</f>
        <v>0</v>
      </c>
      <c r="B18" s="28">
        <f>IF($C$4="Neattiecināmās izmaksas",IF('10a+c+n'!$Q18="N",'10a+c+n'!B18,0))</f>
        <v>0</v>
      </c>
      <c r="C18" s="28">
        <f>IF($C$4="Neattiecināmās izmaksas",IF('10a+c+n'!$Q18="N",'10a+c+n'!C18,0))</f>
        <v>0</v>
      </c>
      <c r="D18" s="28">
        <f>IF($C$4="Neattiecināmās izmaksas",IF('10a+c+n'!$Q18="N",'10a+c+n'!D18,0))</f>
        <v>0</v>
      </c>
      <c r="E18" s="59"/>
      <c r="F18" s="81"/>
      <c r="G18" s="28"/>
      <c r="H18" s="28">
        <f>IF($C$4="Neattiecināmās izmaksas",IF('10a+c+n'!$Q18="N",'10a+c+n'!H18,0))</f>
        <v>0</v>
      </c>
      <c r="I18" s="28"/>
      <c r="J18" s="28"/>
      <c r="K18" s="59">
        <f>IF($C$4="Neattiecināmās izmaksas",IF('10a+c+n'!$Q18="N",'10a+c+n'!K18,0))</f>
        <v>0</v>
      </c>
      <c r="L18" s="109">
        <f>IF($C$4="Neattiecināmās izmaksas",IF('10a+c+n'!$Q18="N",'10a+c+n'!L18,0))</f>
        <v>0</v>
      </c>
      <c r="M18" s="28">
        <f>IF($C$4="Neattiecināmās izmaksas",IF('10a+c+n'!$Q18="N",'10a+c+n'!M18,0))</f>
        <v>0</v>
      </c>
      <c r="N18" s="28">
        <f>IF($C$4="Neattiecināmās izmaksas",IF('10a+c+n'!$Q18="N",'10a+c+n'!N18,0))</f>
        <v>0</v>
      </c>
      <c r="O18" s="28">
        <f>IF($C$4="Neattiecināmās izmaksas",IF('10a+c+n'!$Q18="N",'10a+c+n'!O18,0))</f>
        <v>0</v>
      </c>
      <c r="P18" s="59">
        <f>IF($C$4="Neattiecināmās izmaksas",IF('10a+c+n'!$Q18="N",'10a+c+n'!P18,0))</f>
        <v>0</v>
      </c>
    </row>
    <row r="19" spans="1:16">
      <c r="A19" s="64">
        <f>IF(P19=0,0,IF(COUNTBLANK(P19)=1,0,COUNTA($P$14:P19)))</f>
        <v>0</v>
      </c>
      <c r="B19" s="28">
        <f>IF($C$4="Neattiecināmās izmaksas",IF('10a+c+n'!$Q19="N",'10a+c+n'!B19,0))</f>
        <v>0</v>
      </c>
      <c r="C19" s="28">
        <f>IF($C$4="Neattiecināmās izmaksas",IF('10a+c+n'!$Q19="N",'10a+c+n'!C19,0))</f>
        <v>0</v>
      </c>
      <c r="D19" s="28">
        <f>IF($C$4="Neattiecināmās izmaksas",IF('10a+c+n'!$Q19="N",'10a+c+n'!D19,0))</f>
        <v>0</v>
      </c>
      <c r="E19" s="59"/>
      <c r="F19" s="81"/>
      <c r="G19" s="28"/>
      <c r="H19" s="28">
        <f>IF($C$4="Neattiecināmās izmaksas",IF('10a+c+n'!$Q19="N",'10a+c+n'!H19,0))</f>
        <v>0</v>
      </c>
      <c r="I19" s="28"/>
      <c r="J19" s="28"/>
      <c r="K19" s="59">
        <f>IF($C$4="Neattiecināmās izmaksas",IF('10a+c+n'!$Q19="N",'10a+c+n'!K19,0))</f>
        <v>0</v>
      </c>
      <c r="L19" s="109">
        <f>IF($C$4="Neattiecināmās izmaksas",IF('10a+c+n'!$Q19="N",'10a+c+n'!L19,0))</f>
        <v>0</v>
      </c>
      <c r="M19" s="28">
        <f>IF($C$4="Neattiecināmās izmaksas",IF('10a+c+n'!$Q19="N",'10a+c+n'!M19,0))</f>
        <v>0</v>
      </c>
      <c r="N19" s="28">
        <f>IF($C$4="Neattiecināmās izmaksas",IF('10a+c+n'!$Q19="N",'10a+c+n'!N19,0))</f>
        <v>0</v>
      </c>
      <c r="O19" s="28">
        <f>IF($C$4="Neattiecināmās izmaksas",IF('10a+c+n'!$Q19="N",'10a+c+n'!O19,0))</f>
        <v>0</v>
      </c>
      <c r="P19" s="59">
        <f>IF($C$4="Neattiecināmās izmaksas",IF('10a+c+n'!$Q19="N",'10a+c+n'!P19,0))</f>
        <v>0</v>
      </c>
    </row>
    <row r="20" spans="1:16">
      <c r="A20" s="64">
        <f>IF(P20=0,0,IF(COUNTBLANK(P20)=1,0,COUNTA($P$14:P20)))</f>
        <v>0</v>
      </c>
      <c r="B20" s="28">
        <f>IF($C$4="Neattiecināmās izmaksas",IF('10a+c+n'!$Q20="N",'10a+c+n'!B20,0))</f>
        <v>0</v>
      </c>
      <c r="C20" s="28">
        <f>IF($C$4="Neattiecināmās izmaksas",IF('10a+c+n'!$Q20="N",'10a+c+n'!C20,0))</f>
        <v>0</v>
      </c>
      <c r="D20" s="28">
        <f>IF($C$4="Neattiecināmās izmaksas",IF('10a+c+n'!$Q20="N",'10a+c+n'!D20,0))</f>
        <v>0</v>
      </c>
      <c r="E20" s="59"/>
      <c r="F20" s="81"/>
      <c r="G20" s="28"/>
      <c r="H20" s="28">
        <f>IF($C$4="Neattiecināmās izmaksas",IF('10a+c+n'!$Q20="N",'10a+c+n'!H20,0))</f>
        <v>0</v>
      </c>
      <c r="I20" s="28"/>
      <c r="J20" s="28"/>
      <c r="K20" s="59">
        <f>IF($C$4="Neattiecināmās izmaksas",IF('10a+c+n'!$Q20="N",'10a+c+n'!K20,0))</f>
        <v>0</v>
      </c>
      <c r="L20" s="109">
        <f>IF($C$4="Neattiecināmās izmaksas",IF('10a+c+n'!$Q20="N",'10a+c+n'!L20,0))</f>
        <v>0</v>
      </c>
      <c r="M20" s="28">
        <f>IF($C$4="Neattiecināmās izmaksas",IF('10a+c+n'!$Q20="N",'10a+c+n'!M20,0))</f>
        <v>0</v>
      </c>
      <c r="N20" s="28">
        <f>IF($C$4="Neattiecināmās izmaksas",IF('10a+c+n'!$Q20="N",'10a+c+n'!N20,0))</f>
        <v>0</v>
      </c>
      <c r="O20" s="28">
        <f>IF($C$4="Neattiecināmās izmaksas",IF('10a+c+n'!$Q20="N",'10a+c+n'!O20,0))</f>
        <v>0</v>
      </c>
      <c r="P20" s="59">
        <f>IF($C$4="Neattiecināmās izmaksas",IF('10a+c+n'!$Q20="N",'10a+c+n'!P20,0))</f>
        <v>0</v>
      </c>
    </row>
    <row r="21" spans="1:16">
      <c r="A21" s="64">
        <f>IF(P21=0,0,IF(COUNTBLANK(P21)=1,0,COUNTA($P$14:P21)))</f>
        <v>0</v>
      </c>
      <c r="B21" s="28">
        <f>IF($C$4="Neattiecināmās izmaksas",IF('10a+c+n'!$Q21="N",'10a+c+n'!B21,0))</f>
        <v>0</v>
      </c>
      <c r="C21" s="28">
        <f>IF($C$4="Neattiecināmās izmaksas",IF('10a+c+n'!$Q21="N",'10a+c+n'!C21,0))</f>
        <v>0</v>
      </c>
      <c r="D21" s="28">
        <f>IF($C$4="Neattiecināmās izmaksas",IF('10a+c+n'!$Q21="N",'10a+c+n'!D21,0))</f>
        <v>0</v>
      </c>
      <c r="E21" s="59"/>
      <c r="F21" s="81"/>
      <c r="G21" s="28"/>
      <c r="H21" s="28">
        <f>IF($C$4="Neattiecināmās izmaksas",IF('10a+c+n'!$Q21="N",'10a+c+n'!H21,0))</f>
        <v>0</v>
      </c>
      <c r="I21" s="28"/>
      <c r="J21" s="28"/>
      <c r="K21" s="59">
        <f>IF($C$4="Neattiecināmās izmaksas",IF('10a+c+n'!$Q21="N",'10a+c+n'!K21,0))</f>
        <v>0</v>
      </c>
      <c r="L21" s="109">
        <f>IF($C$4="Neattiecināmās izmaksas",IF('10a+c+n'!$Q21="N",'10a+c+n'!L21,0))</f>
        <v>0</v>
      </c>
      <c r="M21" s="28">
        <f>IF($C$4="Neattiecināmās izmaksas",IF('10a+c+n'!$Q21="N",'10a+c+n'!M21,0))</f>
        <v>0</v>
      </c>
      <c r="N21" s="28">
        <f>IF($C$4="Neattiecināmās izmaksas",IF('10a+c+n'!$Q21="N",'10a+c+n'!N21,0))</f>
        <v>0</v>
      </c>
      <c r="O21" s="28">
        <f>IF($C$4="Neattiecināmās izmaksas",IF('10a+c+n'!$Q21="N",'10a+c+n'!O21,0))</f>
        <v>0</v>
      </c>
      <c r="P21" s="59">
        <f>IF($C$4="Neattiecināmās izmaksas",IF('10a+c+n'!$Q21="N",'10a+c+n'!P21,0))</f>
        <v>0</v>
      </c>
    </row>
    <row r="22" spans="1:16">
      <c r="A22" s="64">
        <f>IF(P22=0,0,IF(COUNTBLANK(P22)=1,0,COUNTA($P$14:P22)))</f>
        <v>0</v>
      </c>
      <c r="B22" s="28">
        <f>IF($C$4="Neattiecināmās izmaksas",IF('10a+c+n'!$Q22="N",'10a+c+n'!B22,0))</f>
        <v>0</v>
      </c>
      <c r="C22" s="28">
        <f>IF($C$4="Neattiecināmās izmaksas",IF('10a+c+n'!$Q22="N",'10a+c+n'!C22,0))</f>
        <v>0</v>
      </c>
      <c r="D22" s="28">
        <f>IF($C$4="Neattiecināmās izmaksas",IF('10a+c+n'!$Q22="N",'10a+c+n'!D22,0))</f>
        <v>0</v>
      </c>
      <c r="E22" s="59"/>
      <c r="F22" s="81"/>
      <c r="G22" s="28"/>
      <c r="H22" s="28">
        <f>IF($C$4="Neattiecināmās izmaksas",IF('10a+c+n'!$Q22="N",'10a+c+n'!H22,0))</f>
        <v>0</v>
      </c>
      <c r="I22" s="28"/>
      <c r="J22" s="28"/>
      <c r="K22" s="59">
        <f>IF($C$4="Neattiecināmās izmaksas",IF('10a+c+n'!$Q22="N",'10a+c+n'!K22,0))</f>
        <v>0</v>
      </c>
      <c r="L22" s="109">
        <f>IF($C$4="Neattiecināmās izmaksas",IF('10a+c+n'!$Q22="N",'10a+c+n'!L22,0))</f>
        <v>0</v>
      </c>
      <c r="M22" s="28">
        <f>IF($C$4="Neattiecināmās izmaksas",IF('10a+c+n'!$Q22="N",'10a+c+n'!M22,0))</f>
        <v>0</v>
      </c>
      <c r="N22" s="28">
        <f>IF($C$4="Neattiecināmās izmaksas",IF('10a+c+n'!$Q22="N",'10a+c+n'!N22,0))</f>
        <v>0</v>
      </c>
      <c r="O22" s="28">
        <f>IF($C$4="Neattiecināmās izmaksas",IF('10a+c+n'!$Q22="N",'10a+c+n'!O22,0))</f>
        <v>0</v>
      </c>
      <c r="P22" s="59">
        <f>IF($C$4="Neattiecināmās izmaksas",IF('10a+c+n'!$Q22="N",'10a+c+n'!P22,0))</f>
        <v>0</v>
      </c>
    </row>
    <row r="23" spans="1:16">
      <c r="A23" s="64">
        <f>IF(P23=0,0,IF(COUNTBLANK(P23)=1,0,COUNTA($P$14:P23)))</f>
        <v>0</v>
      </c>
      <c r="B23" s="28">
        <f>IF($C$4="Neattiecināmās izmaksas",IF('10a+c+n'!$Q23="N",'10a+c+n'!B23,0))</f>
        <v>0</v>
      </c>
      <c r="C23" s="28">
        <f>IF($C$4="Neattiecināmās izmaksas",IF('10a+c+n'!$Q23="N",'10a+c+n'!C23,0))</f>
        <v>0</v>
      </c>
      <c r="D23" s="28">
        <f>IF($C$4="Neattiecināmās izmaksas",IF('10a+c+n'!$Q23="N",'10a+c+n'!D23,0))</f>
        <v>0</v>
      </c>
      <c r="E23" s="59"/>
      <c r="F23" s="81"/>
      <c r="G23" s="28"/>
      <c r="H23" s="28">
        <f>IF($C$4="Neattiecināmās izmaksas",IF('10a+c+n'!$Q23="N",'10a+c+n'!H23,0))</f>
        <v>0</v>
      </c>
      <c r="I23" s="28"/>
      <c r="J23" s="28"/>
      <c r="K23" s="59">
        <f>IF($C$4="Neattiecināmās izmaksas",IF('10a+c+n'!$Q23="N",'10a+c+n'!K23,0))</f>
        <v>0</v>
      </c>
      <c r="L23" s="109">
        <f>IF($C$4="Neattiecināmās izmaksas",IF('10a+c+n'!$Q23="N",'10a+c+n'!L23,0))</f>
        <v>0</v>
      </c>
      <c r="M23" s="28">
        <f>IF($C$4="Neattiecināmās izmaksas",IF('10a+c+n'!$Q23="N",'10a+c+n'!M23,0))</f>
        <v>0</v>
      </c>
      <c r="N23" s="28">
        <f>IF($C$4="Neattiecināmās izmaksas",IF('10a+c+n'!$Q23="N",'10a+c+n'!N23,0))</f>
        <v>0</v>
      </c>
      <c r="O23" s="28">
        <f>IF($C$4="Neattiecināmās izmaksas",IF('10a+c+n'!$Q23="N",'10a+c+n'!O23,0))</f>
        <v>0</v>
      </c>
      <c r="P23" s="59">
        <f>IF($C$4="Neattiecināmās izmaksas",IF('10a+c+n'!$Q23="N",'10a+c+n'!P23,0))</f>
        <v>0</v>
      </c>
    </row>
    <row r="24" spans="1:16" ht="12" thickBot="1">
      <c r="A24" s="64">
        <f>IF(P24=0,0,IF(COUNTBLANK(P24)=1,0,COUNTA($P$14:P24)))</f>
        <v>0</v>
      </c>
      <c r="B24" s="28">
        <f>IF($C$4="Neattiecināmās izmaksas",IF('10a+c+n'!$Q24="N",'10a+c+n'!B24,0))</f>
        <v>0</v>
      </c>
      <c r="C24" s="28">
        <f>IF($C$4="Neattiecināmās izmaksas",IF('10a+c+n'!$Q24="N",'10a+c+n'!C24,0))</f>
        <v>0</v>
      </c>
      <c r="D24" s="28">
        <f>IF($C$4="Neattiecināmās izmaksas",IF('10a+c+n'!$Q24="N",'10a+c+n'!D24,0))</f>
        <v>0</v>
      </c>
      <c r="E24" s="59"/>
      <c r="F24" s="81"/>
      <c r="G24" s="28"/>
      <c r="H24" s="28">
        <f>IF($C$4="Neattiecināmās izmaksas",IF('10a+c+n'!$Q24="N",'10a+c+n'!H24,0))</f>
        <v>0</v>
      </c>
      <c r="I24" s="28"/>
      <c r="J24" s="28"/>
      <c r="K24" s="59">
        <f>IF($C$4="Neattiecināmās izmaksas",IF('10a+c+n'!$Q24="N",'10a+c+n'!K24,0))</f>
        <v>0</v>
      </c>
      <c r="L24" s="109">
        <f>IF($C$4="Neattiecināmās izmaksas",IF('10a+c+n'!$Q24="N",'10a+c+n'!L24,0))</f>
        <v>0</v>
      </c>
      <c r="M24" s="28">
        <f>IF($C$4="Neattiecināmās izmaksas",IF('10a+c+n'!$Q24="N",'10a+c+n'!M24,0))</f>
        <v>0</v>
      </c>
      <c r="N24" s="28">
        <f>IF($C$4="Neattiecināmās izmaksas",IF('10a+c+n'!$Q24="N",'10a+c+n'!N24,0))</f>
        <v>0</v>
      </c>
      <c r="O24" s="28">
        <f>IF($C$4="Neattiecināmās izmaksas",IF('10a+c+n'!$Q24="N",'10a+c+n'!O24,0))</f>
        <v>0</v>
      </c>
      <c r="P24" s="59">
        <f>IF($C$4="Neattiecināmās izmaksas",IF('10a+c+n'!$Q24="N",'10a+c+n'!P24,0))</f>
        <v>0</v>
      </c>
    </row>
    <row r="25" spans="1:16" ht="12" customHeight="1" thickBot="1">
      <c r="A25" s="293" t="s">
        <v>63</v>
      </c>
      <c r="B25" s="294"/>
      <c r="C25" s="294"/>
      <c r="D25" s="294"/>
      <c r="E25" s="294"/>
      <c r="F25" s="294"/>
      <c r="G25" s="294"/>
      <c r="H25" s="294"/>
      <c r="I25" s="294"/>
      <c r="J25" s="294"/>
      <c r="K25" s="295"/>
      <c r="L25" s="110">
        <f>SUM(L14:L24)</f>
        <v>0</v>
      </c>
      <c r="M25" s="111">
        <f>SUM(M14:M24)</f>
        <v>0</v>
      </c>
      <c r="N25" s="111">
        <f>SUM(N14:N24)</f>
        <v>0</v>
      </c>
      <c r="O25" s="111">
        <f>SUM(O14:O24)</f>
        <v>0</v>
      </c>
      <c r="P25" s="112">
        <f>SUM(P14:P24)</f>
        <v>0</v>
      </c>
    </row>
    <row r="26" spans="1:16">
      <c r="A26" s="20"/>
      <c r="B26" s="20"/>
      <c r="C26" s="20"/>
      <c r="D26" s="20"/>
      <c r="E26" s="20"/>
      <c r="F26" s="20"/>
      <c r="G26" s="20"/>
      <c r="H26" s="20"/>
      <c r="I26" s="20"/>
      <c r="J26" s="20"/>
      <c r="K26" s="20"/>
      <c r="L26" s="20"/>
      <c r="M26" s="20"/>
      <c r="N26" s="20"/>
      <c r="O26" s="20"/>
      <c r="P26" s="20"/>
    </row>
    <row r="27" spans="1:16">
      <c r="A27" s="20"/>
      <c r="B27" s="20"/>
      <c r="C27" s="20"/>
      <c r="D27" s="20"/>
      <c r="E27" s="20"/>
      <c r="F27" s="20"/>
      <c r="G27" s="20"/>
      <c r="H27" s="20"/>
      <c r="I27" s="20"/>
      <c r="J27" s="20"/>
      <c r="K27" s="20"/>
      <c r="L27" s="20"/>
      <c r="M27" s="20"/>
      <c r="N27" s="20"/>
      <c r="O27" s="20"/>
      <c r="P27" s="20"/>
    </row>
    <row r="28" spans="1:16">
      <c r="A28" s="1" t="s">
        <v>14</v>
      </c>
      <c r="B28" s="20"/>
      <c r="C28" s="296">
        <f>'Kops n'!C35:H35</f>
        <v>0</v>
      </c>
      <c r="D28" s="296"/>
      <c r="E28" s="296"/>
      <c r="F28" s="296"/>
      <c r="G28" s="296"/>
      <c r="H28" s="296"/>
      <c r="I28" s="20"/>
      <c r="J28" s="20"/>
      <c r="K28" s="20"/>
      <c r="L28" s="20"/>
      <c r="M28" s="20"/>
      <c r="N28" s="20"/>
      <c r="O28" s="20"/>
      <c r="P28" s="20"/>
    </row>
    <row r="29" spans="1:16">
      <c r="A29" s="20"/>
      <c r="B29" s="20"/>
      <c r="C29" s="222" t="s">
        <v>15</v>
      </c>
      <c r="D29" s="222"/>
      <c r="E29" s="222"/>
      <c r="F29" s="222"/>
      <c r="G29" s="222"/>
      <c r="H29" s="222"/>
      <c r="I29" s="20"/>
      <c r="J29" s="20"/>
      <c r="K29" s="20"/>
      <c r="L29" s="20"/>
      <c r="M29" s="20"/>
      <c r="N29" s="20"/>
      <c r="O29" s="20"/>
      <c r="P29" s="20"/>
    </row>
    <row r="30" spans="1:16">
      <c r="A30" s="20"/>
      <c r="B30" s="20"/>
      <c r="C30" s="20"/>
      <c r="D30" s="20"/>
      <c r="E30" s="20"/>
      <c r="F30" s="20"/>
      <c r="G30" s="20"/>
      <c r="H30" s="20"/>
      <c r="I30" s="20"/>
      <c r="J30" s="20"/>
      <c r="K30" s="20"/>
      <c r="L30" s="20"/>
      <c r="M30" s="20"/>
      <c r="N30" s="20"/>
      <c r="O30" s="20"/>
      <c r="P30" s="20"/>
    </row>
    <row r="31" spans="1:16">
      <c r="A31" s="240" t="str">
        <f>'Kops n'!A38:D38</f>
        <v>Tāme sastādīta 2023. gada __. _____</v>
      </c>
      <c r="B31" s="241"/>
      <c r="C31" s="241"/>
      <c r="D31" s="241"/>
      <c r="E31" s="20"/>
      <c r="F31" s="20"/>
      <c r="G31" s="20"/>
      <c r="H31" s="20"/>
      <c r="I31" s="20"/>
      <c r="J31" s="20"/>
      <c r="K31" s="20"/>
      <c r="L31" s="20"/>
      <c r="M31" s="20"/>
      <c r="N31" s="20"/>
      <c r="O31" s="20"/>
      <c r="P31" s="20"/>
    </row>
    <row r="32" spans="1:16">
      <c r="A32" s="20"/>
      <c r="B32" s="20"/>
      <c r="C32" s="20"/>
      <c r="D32" s="20"/>
      <c r="E32" s="20"/>
      <c r="F32" s="20"/>
      <c r="G32" s="20"/>
      <c r="H32" s="20"/>
      <c r="I32" s="20"/>
      <c r="J32" s="20"/>
      <c r="K32" s="20"/>
      <c r="L32" s="20"/>
      <c r="M32" s="20"/>
      <c r="N32" s="20"/>
      <c r="O32" s="20"/>
      <c r="P32" s="20"/>
    </row>
    <row r="33" spans="1:16">
      <c r="A33" s="1" t="s">
        <v>41</v>
      </c>
      <c r="B33" s="20"/>
      <c r="C33" s="296">
        <f>'Kops n'!C40:H40</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103" t="s">
        <v>16</v>
      </c>
      <c r="B36" s="52"/>
      <c r="C36" s="115">
        <f>'Kops n'!C43</f>
        <v>0</v>
      </c>
      <c r="D36" s="52"/>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conditionalFormatting sqref="A25:K25">
    <cfRule type="containsText" dxfId="33" priority="3" operator="containsText" text="Tiešās izmaksas kopā, t. sk. darba devēja sociālais nodoklis __.__% ">
      <formula>NOT(ISERROR(SEARCH("Tiešās izmaksas kopā, t. sk. darba devēja sociālais nodoklis __.__% ",A25)))</formula>
    </cfRule>
  </conditionalFormatting>
  <conditionalFormatting sqref="C2:I2 D5:L8 N9:O9 A14:P24 L25:P25 C28:H28 C33:H33 C36">
    <cfRule type="cellIs" dxfId="32" priority="2" operator="equal">
      <formula>0</formula>
    </cfRule>
  </conditionalFormatting>
  <pageMargins left="0.7" right="0.7" top="0.75" bottom="0.75" header="0.3" footer="0.3"/>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000-000000000000}">
  <sheetPr codeName="Sheet37">
    <tabColor rgb="FFFFC000"/>
  </sheetPr>
  <dimension ref="A1:Q53"/>
  <sheetViews>
    <sheetView tabSelected="1" zoomScale="85" zoomScaleNormal="85" workbookViewId="0">
      <selection activeCell="Y27" sqref="Y27"/>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11</v>
      </c>
      <c r="E1" s="26"/>
      <c r="F1" s="26"/>
      <c r="G1" s="26"/>
      <c r="H1" s="26"/>
      <c r="I1" s="26"/>
      <c r="J1" s="26"/>
      <c r="N1" s="30"/>
      <c r="O1" s="31"/>
      <c r="P1" s="32"/>
    </row>
    <row r="2" spans="1:17">
      <c r="A2" s="33"/>
      <c r="B2" s="33"/>
      <c r="C2" s="308" t="s">
        <v>231</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232</v>
      </c>
      <c r="B9" s="305"/>
      <c r="C9" s="305"/>
      <c r="D9" s="305"/>
      <c r="E9" s="305"/>
      <c r="F9" s="305"/>
      <c r="G9" s="35"/>
      <c r="H9" s="35"/>
      <c r="I9" s="35"/>
      <c r="J9" s="306" t="s">
        <v>46</v>
      </c>
      <c r="K9" s="306"/>
      <c r="L9" s="306"/>
      <c r="M9" s="306"/>
      <c r="N9" s="307">
        <f>P41</f>
        <v>0</v>
      </c>
      <c r="O9" s="307"/>
      <c r="P9" s="35"/>
      <c r="Q9" s="122"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c r="A14" s="63"/>
      <c r="B14" s="27"/>
      <c r="C14" s="149" t="s">
        <v>194</v>
      </c>
      <c r="D14" s="27"/>
      <c r="E14" s="57"/>
      <c r="F14" s="89"/>
      <c r="G14" s="90"/>
      <c r="H14" s="90">
        <f>F14*G14</f>
        <v>0</v>
      </c>
      <c r="I14" s="90"/>
      <c r="J14" s="90"/>
      <c r="K14" s="91">
        <f>SUM(H14:J14)</f>
        <v>0</v>
      </c>
      <c r="L14" s="89">
        <f>E14*F14</f>
        <v>0</v>
      </c>
      <c r="M14" s="90">
        <f>H14*E14</f>
        <v>0</v>
      </c>
      <c r="N14" s="90">
        <f>I14*E14</f>
        <v>0</v>
      </c>
      <c r="O14" s="90">
        <f>J14*E14</f>
        <v>0</v>
      </c>
      <c r="P14" s="106">
        <f>SUM(M14:O14)</f>
        <v>0</v>
      </c>
      <c r="Q14" s="70"/>
    </row>
    <row r="15" spans="1:17" ht="22.5">
      <c r="A15" s="40">
        <v>1</v>
      </c>
      <c r="B15" s="28" t="s">
        <v>206</v>
      </c>
      <c r="C15" s="158" t="s">
        <v>279</v>
      </c>
      <c r="D15" s="141" t="s">
        <v>130</v>
      </c>
      <c r="E15" s="157">
        <v>1</v>
      </c>
      <c r="F15" s="184"/>
      <c r="G15" s="143"/>
      <c r="H15" s="49">
        <f>F15*G15</f>
        <v>0</v>
      </c>
      <c r="I15" s="162"/>
      <c r="J15" s="162"/>
      <c r="K15" s="50">
        <f t="shared" ref="K15:K35" si="0">SUM(H15:J15)</f>
        <v>0</v>
      </c>
      <c r="L15" s="51">
        <f t="shared" ref="L15:L35" si="1">E15*F15</f>
        <v>0</v>
      </c>
      <c r="M15" s="49">
        <f t="shared" ref="M15:M35" si="2">H15*E15</f>
        <v>0</v>
      </c>
      <c r="N15" s="49">
        <f t="shared" ref="N15:N35" si="3">I15*E15</f>
        <v>0</v>
      </c>
      <c r="O15" s="49">
        <f t="shared" ref="O15:O35" si="4">J15*E15</f>
        <v>0</v>
      </c>
      <c r="P15" s="107">
        <f t="shared" ref="P15:P35" si="5">SUM(M15:O15)</f>
        <v>0</v>
      </c>
      <c r="Q15" s="77" t="s">
        <v>48</v>
      </c>
    </row>
    <row r="16" spans="1:17" ht="22.5">
      <c r="A16" s="40">
        <v>2</v>
      </c>
      <c r="B16" s="28" t="s">
        <v>206</v>
      </c>
      <c r="C16" s="158" t="s">
        <v>359</v>
      </c>
      <c r="D16" s="141" t="s">
        <v>130</v>
      </c>
      <c r="E16" s="157">
        <v>1</v>
      </c>
      <c r="F16" s="184"/>
      <c r="G16" s="143"/>
      <c r="H16" s="49">
        <f t="shared" ref="H16:H40" si="6">F16*G16</f>
        <v>0</v>
      </c>
      <c r="I16" s="162"/>
      <c r="J16" s="162"/>
      <c r="K16" s="50">
        <f t="shared" ref="K16:K33" si="7">SUM(H16:J16)</f>
        <v>0</v>
      </c>
      <c r="L16" s="51">
        <f t="shared" ref="L16:L33" si="8">E16*F16</f>
        <v>0</v>
      </c>
      <c r="M16" s="49">
        <f t="shared" ref="M16:M33" si="9">H16*E16</f>
        <v>0</v>
      </c>
      <c r="N16" s="49">
        <f t="shared" ref="N16:N33" si="10">I16*E16</f>
        <v>0</v>
      </c>
      <c r="O16" s="49">
        <f t="shared" ref="O16:O33" si="11">J16*E16</f>
        <v>0</v>
      </c>
      <c r="P16" s="107">
        <f t="shared" ref="P16:P33" si="12">SUM(M16:O16)</f>
        <v>0</v>
      </c>
      <c r="Q16" s="77" t="s">
        <v>48</v>
      </c>
    </row>
    <row r="17" spans="1:17" ht="22.5">
      <c r="A17" s="40">
        <v>3</v>
      </c>
      <c r="B17" s="28" t="s">
        <v>206</v>
      </c>
      <c r="C17" s="158" t="s">
        <v>195</v>
      </c>
      <c r="D17" s="141" t="s">
        <v>130</v>
      </c>
      <c r="E17" s="157">
        <v>1</v>
      </c>
      <c r="F17" s="184"/>
      <c r="G17" s="143"/>
      <c r="H17" s="49">
        <f t="shared" si="6"/>
        <v>0</v>
      </c>
      <c r="I17" s="162"/>
      <c r="J17" s="162"/>
      <c r="K17" s="50">
        <f t="shared" si="7"/>
        <v>0</v>
      </c>
      <c r="L17" s="51">
        <f t="shared" si="8"/>
        <v>0</v>
      </c>
      <c r="M17" s="49">
        <f t="shared" si="9"/>
        <v>0</v>
      </c>
      <c r="N17" s="49">
        <f t="shared" si="10"/>
        <v>0</v>
      </c>
      <c r="O17" s="49">
        <f t="shared" si="11"/>
        <v>0</v>
      </c>
      <c r="P17" s="107">
        <f t="shared" si="12"/>
        <v>0</v>
      </c>
      <c r="Q17" s="77" t="s">
        <v>48</v>
      </c>
    </row>
    <row r="18" spans="1:17" ht="22.5">
      <c r="A18" s="40">
        <v>4</v>
      </c>
      <c r="B18" s="28" t="s">
        <v>206</v>
      </c>
      <c r="C18" s="158" t="s">
        <v>233</v>
      </c>
      <c r="D18" s="141" t="s">
        <v>176</v>
      </c>
      <c r="E18" s="157">
        <v>55</v>
      </c>
      <c r="F18" s="184"/>
      <c r="G18" s="143"/>
      <c r="H18" s="49">
        <f t="shared" si="6"/>
        <v>0</v>
      </c>
      <c r="I18" s="162"/>
      <c r="J18" s="162"/>
      <c r="K18" s="50">
        <f t="shared" si="7"/>
        <v>0</v>
      </c>
      <c r="L18" s="51">
        <f t="shared" si="8"/>
        <v>0</v>
      </c>
      <c r="M18" s="49">
        <f t="shared" si="9"/>
        <v>0</v>
      </c>
      <c r="N18" s="49">
        <f t="shared" si="10"/>
        <v>0</v>
      </c>
      <c r="O18" s="49">
        <f t="shared" si="11"/>
        <v>0</v>
      </c>
      <c r="P18" s="107">
        <f t="shared" si="12"/>
        <v>0</v>
      </c>
      <c r="Q18" s="77" t="s">
        <v>48</v>
      </c>
    </row>
    <row r="19" spans="1:17" ht="33.75">
      <c r="A19" s="40">
        <v>5</v>
      </c>
      <c r="B19" s="28" t="s">
        <v>206</v>
      </c>
      <c r="C19" s="158" t="s">
        <v>196</v>
      </c>
      <c r="D19" s="141" t="s">
        <v>176</v>
      </c>
      <c r="E19" s="157">
        <v>4</v>
      </c>
      <c r="F19" s="184"/>
      <c r="G19" s="143"/>
      <c r="H19" s="49">
        <f t="shared" si="6"/>
        <v>0</v>
      </c>
      <c r="I19" s="162"/>
      <c r="J19" s="162"/>
      <c r="K19" s="50">
        <f t="shared" si="7"/>
        <v>0</v>
      </c>
      <c r="L19" s="51">
        <f t="shared" si="8"/>
        <v>0</v>
      </c>
      <c r="M19" s="49">
        <f t="shared" si="9"/>
        <v>0</v>
      </c>
      <c r="N19" s="49">
        <f t="shared" si="10"/>
        <v>0</v>
      </c>
      <c r="O19" s="49">
        <f t="shared" si="11"/>
        <v>0</v>
      </c>
      <c r="P19" s="107">
        <f t="shared" si="12"/>
        <v>0</v>
      </c>
      <c r="Q19" s="77" t="s">
        <v>48</v>
      </c>
    </row>
    <row r="20" spans="1:17" ht="22.5">
      <c r="A20" s="40">
        <v>6</v>
      </c>
      <c r="B20" s="28" t="s">
        <v>206</v>
      </c>
      <c r="C20" s="158" t="s">
        <v>197</v>
      </c>
      <c r="D20" s="141" t="s">
        <v>130</v>
      </c>
      <c r="E20" s="157">
        <v>4</v>
      </c>
      <c r="F20" s="184"/>
      <c r="G20" s="143"/>
      <c r="H20" s="49">
        <f t="shared" si="6"/>
        <v>0</v>
      </c>
      <c r="I20" s="162"/>
      <c r="J20" s="162"/>
      <c r="K20" s="50">
        <f t="shared" si="7"/>
        <v>0</v>
      </c>
      <c r="L20" s="51">
        <f t="shared" si="8"/>
        <v>0</v>
      </c>
      <c r="M20" s="49">
        <f t="shared" si="9"/>
        <v>0</v>
      </c>
      <c r="N20" s="49">
        <f t="shared" si="10"/>
        <v>0</v>
      </c>
      <c r="O20" s="49">
        <f t="shared" si="11"/>
        <v>0</v>
      </c>
      <c r="P20" s="107">
        <f t="shared" si="12"/>
        <v>0</v>
      </c>
      <c r="Q20" s="77" t="s">
        <v>48</v>
      </c>
    </row>
    <row r="21" spans="1:17" ht="33.75">
      <c r="A21" s="40">
        <v>7</v>
      </c>
      <c r="B21" s="28" t="s">
        <v>206</v>
      </c>
      <c r="C21" s="158" t="s">
        <v>198</v>
      </c>
      <c r="D21" s="141" t="s">
        <v>130</v>
      </c>
      <c r="E21" s="157">
        <v>2</v>
      </c>
      <c r="F21" s="184"/>
      <c r="G21" s="143"/>
      <c r="H21" s="49">
        <f t="shared" si="6"/>
        <v>0</v>
      </c>
      <c r="I21" s="162"/>
      <c r="J21" s="162"/>
      <c r="K21" s="50">
        <f t="shared" si="7"/>
        <v>0</v>
      </c>
      <c r="L21" s="51">
        <f t="shared" si="8"/>
        <v>0</v>
      </c>
      <c r="M21" s="49">
        <f t="shared" si="9"/>
        <v>0</v>
      </c>
      <c r="N21" s="49">
        <f t="shared" si="10"/>
        <v>0</v>
      </c>
      <c r="O21" s="49">
        <f t="shared" si="11"/>
        <v>0</v>
      </c>
      <c r="P21" s="107">
        <f t="shared" si="12"/>
        <v>0</v>
      </c>
      <c r="Q21" s="77" t="s">
        <v>48</v>
      </c>
    </row>
    <row r="22" spans="1:17" ht="22.5">
      <c r="A22" s="40">
        <v>8</v>
      </c>
      <c r="B22" s="28" t="s">
        <v>206</v>
      </c>
      <c r="C22" s="158" t="s">
        <v>199</v>
      </c>
      <c r="D22" s="141" t="s">
        <v>130</v>
      </c>
      <c r="E22" s="157">
        <v>2</v>
      </c>
      <c r="F22" s="184"/>
      <c r="G22" s="143"/>
      <c r="H22" s="49">
        <f t="shared" si="6"/>
        <v>0</v>
      </c>
      <c r="I22" s="162"/>
      <c r="J22" s="162"/>
      <c r="K22" s="50">
        <f t="shared" si="7"/>
        <v>0</v>
      </c>
      <c r="L22" s="51">
        <f t="shared" si="8"/>
        <v>0</v>
      </c>
      <c r="M22" s="49">
        <f t="shared" si="9"/>
        <v>0</v>
      </c>
      <c r="N22" s="49">
        <f t="shared" si="10"/>
        <v>0</v>
      </c>
      <c r="O22" s="49">
        <f t="shared" si="11"/>
        <v>0</v>
      </c>
      <c r="P22" s="107">
        <f t="shared" si="12"/>
        <v>0</v>
      </c>
      <c r="Q22" s="77" t="s">
        <v>48</v>
      </c>
    </row>
    <row r="23" spans="1:17" ht="33.75">
      <c r="A23" s="40">
        <v>9</v>
      </c>
      <c r="B23" s="28" t="s">
        <v>206</v>
      </c>
      <c r="C23" s="158" t="s">
        <v>200</v>
      </c>
      <c r="D23" s="141" t="s">
        <v>130</v>
      </c>
      <c r="E23" s="157">
        <v>45</v>
      </c>
      <c r="F23" s="184"/>
      <c r="G23" s="143"/>
      <c r="H23" s="49">
        <f t="shared" si="6"/>
        <v>0</v>
      </c>
      <c r="I23" s="162"/>
      <c r="J23" s="162"/>
      <c r="K23" s="50">
        <f t="shared" si="7"/>
        <v>0</v>
      </c>
      <c r="L23" s="51">
        <f t="shared" si="8"/>
        <v>0</v>
      </c>
      <c r="M23" s="49">
        <f t="shared" si="9"/>
        <v>0</v>
      </c>
      <c r="N23" s="49">
        <f t="shared" si="10"/>
        <v>0</v>
      </c>
      <c r="O23" s="49">
        <f t="shared" si="11"/>
        <v>0</v>
      </c>
      <c r="P23" s="107">
        <f t="shared" si="12"/>
        <v>0</v>
      </c>
      <c r="Q23" s="77" t="s">
        <v>48</v>
      </c>
    </row>
    <row r="24" spans="1:17" ht="22.5">
      <c r="A24" s="40">
        <v>10</v>
      </c>
      <c r="B24" s="28" t="s">
        <v>206</v>
      </c>
      <c r="C24" s="158" t="s">
        <v>280</v>
      </c>
      <c r="D24" s="141" t="s">
        <v>130</v>
      </c>
      <c r="E24" s="157">
        <v>30</v>
      </c>
      <c r="F24" s="184"/>
      <c r="G24" s="143"/>
      <c r="H24" s="49">
        <f t="shared" si="6"/>
        <v>0</v>
      </c>
      <c r="I24" s="162"/>
      <c r="J24" s="162"/>
      <c r="K24" s="50">
        <f t="shared" si="7"/>
        <v>0</v>
      </c>
      <c r="L24" s="51">
        <f t="shared" si="8"/>
        <v>0</v>
      </c>
      <c r="M24" s="49">
        <f t="shared" si="9"/>
        <v>0</v>
      </c>
      <c r="N24" s="49">
        <f t="shared" si="10"/>
        <v>0</v>
      </c>
      <c r="O24" s="49">
        <f t="shared" si="11"/>
        <v>0</v>
      </c>
      <c r="P24" s="107">
        <f t="shared" si="12"/>
        <v>0</v>
      </c>
      <c r="Q24" s="77" t="s">
        <v>48</v>
      </c>
    </row>
    <row r="25" spans="1:17" ht="22.5">
      <c r="A25" s="40">
        <v>11</v>
      </c>
      <c r="B25" s="28" t="s">
        <v>206</v>
      </c>
      <c r="C25" s="158" t="s">
        <v>201</v>
      </c>
      <c r="D25" s="141" t="s">
        <v>130</v>
      </c>
      <c r="E25" s="157">
        <v>18</v>
      </c>
      <c r="F25" s="184"/>
      <c r="G25" s="143"/>
      <c r="H25" s="49">
        <f t="shared" si="6"/>
        <v>0</v>
      </c>
      <c r="I25" s="162"/>
      <c r="J25" s="162"/>
      <c r="K25" s="50">
        <f t="shared" si="7"/>
        <v>0</v>
      </c>
      <c r="L25" s="51">
        <f t="shared" si="8"/>
        <v>0</v>
      </c>
      <c r="M25" s="49">
        <f t="shared" si="9"/>
        <v>0</v>
      </c>
      <c r="N25" s="49">
        <f t="shared" si="10"/>
        <v>0</v>
      </c>
      <c r="O25" s="49">
        <f t="shared" si="11"/>
        <v>0</v>
      </c>
      <c r="P25" s="107">
        <f t="shared" si="12"/>
        <v>0</v>
      </c>
      <c r="Q25" s="77" t="s">
        <v>48</v>
      </c>
    </row>
    <row r="26" spans="1:17" ht="22.5">
      <c r="A26" s="40">
        <v>12</v>
      </c>
      <c r="B26" s="28" t="s">
        <v>206</v>
      </c>
      <c r="C26" s="158" t="s">
        <v>202</v>
      </c>
      <c r="D26" s="141" t="s">
        <v>130</v>
      </c>
      <c r="E26" s="157">
        <v>18</v>
      </c>
      <c r="F26" s="184"/>
      <c r="G26" s="143"/>
      <c r="H26" s="49">
        <f>F26*G26</f>
        <v>0</v>
      </c>
      <c r="I26" s="162"/>
      <c r="J26" s="162"/>
      <c r="K26" s="50">
        <f t="shared" si="7"/>
        <v>0</v>
      </c>
      <c r="L26" s="51">
        <f t="shared" si="8"/>
        <v>0</v>
      </c>
      <c r="M26" s="49">
        <f t="shared" si="9"/>
        <v>0</v>
      </c>
      <c r="N26" s="49">
        <f t="shared" si="10"/>
        <v>0</v>
      </c>
      <c r="O26" s="49">
        <f t="shared" si="11"/>
        <v>0</v>
      </c>
      <c r="P26" s="107">
        <f t="shared" si="12"/>
        <v>0</v>
      </c>
      <c r="Q26" s="77" t="s">
        <v>48</v>
      </c>
    </row>
    <row r="27" spans="1:17" ht="22.5">
      <c r="A27" s="40">
        <v>13</v>
      </c>
      <c r="B27" s="28" t="s">
        <v>206</v>
      </c>
      <c r="C27" s="158" t="s">
        <v>203</v>
      </c>
      <c r="D27" s="141" t="s">
        <v>130</v>
      </c>
      <c r="E27" s="157">
        <v>18</v>
      </c>
      <c r="F27" s="184"/>
      <c r="G27" s="143"/>
      <c r="H27" s="49">
        <f t="shared" ref="H27:H30" si="13">F27*G27</f>
        <v>0</v>
      </c>
      <c r="I27" s="162"/>
      <c r="J27" s="162"/>
      <c r="K27" s="50">
        <f t="shared" si="7"/>
        <v>0</v>
      </c>
      <c r="L27" s="51">
        <f t="shared" si="8"/>
        <v>0</v>
      </c>
      <c r="M27" s="49">
        <f t="shared" si="9"/>
        <v>0</v>
      </c>
      <c r="N27" s="49">
        <f t="shared" si="10"/>
        <v>0</v>
      </c>
      <c r="O27" s="49">
        <f t="shared" si="11"/>
        <v>0</v>
      </c>
      <c r="P27" s="107">
        <f t="shared" si="12"/>
        <v>0</v>
      </c>
      <c r="Q27" s="77" t="s">
        <v>48</v>
      </c>
    </row>
    <row r="28" spans="1:17" ht="22.5">
      <c r="A28" s="40">
        <v>14</v>
      </c>
      <c r="B28" s="28" t="s">
        <v>206</v>
      </c>
      <c r="C28" s="158" t="s">
        <v>204</v>
      </c>
      <c r="D28" s="141" t="s">
        <v>130</v>
      </c>
      <c r="E28" s="157">
        <v>4</v>
      </c>
      <c r="F28" s="184"/>
      <c r="G28" s="143"/>
      <c r="H28" s="49">
        <f t="shared" si="13"/>
        <v>0</v>
      </c>
      <c r="I28" s="162"/>
      <c r="J28" s="162"/>
      <c r="K28" s="50">
        <f t="shared" si="7"/>
        <v>0</v>
      </c>
      <c r="L28" s="51">
        <f t="shared" si="8"/>
        <v>0</v>
      </c>
      <c r="M28" s="49">
        <f t="shared" si="9"/>
        <v>0</v>
      </c>
      <c r="N28" s="49">
        <f t="shared" si="10"/>
        <v>0</v>
      </c>
      <c r="O28" s="49">
        <f t="shared" si="11"/>
        <v>0</v>
      </c>
      <c r="P28" s="107">
        <f t="shared" si="12"/>
        <v>0</v>
      </c>
      <c r="Q28" s="77" t="s">
        <v>48</v>
      </c>
    </row>
    <row r="29" spans="1:17" ht="22.5">
      <c r="A29" s="40">
        <v>15</v>
      </c>
      <c r="B29" s="28" t="s">
        <v>206</v>
      </c>
      <c r="C29" s="158" t="s">
        <v>360</v>
      </c>
      <c r="D29" s="141" t="s">
        <v>176</v>
      </c>
      <c r="E29" s="157">
        <v>10</v>
      </c>
      <c r="F29" s="184"/>
      <c r="G29" s="143"/>
      <c r="H29" s="49">
        <f t="shared" si="13"/>
        <v>0</v>
      </c>
      <c r="I29" s="162"/>
      <c r="J29" s="162"/>
      <c r="K29" s="50">
        <f t="shared" si="7"/>
        <v>0</v>
      </c>
      <c r="L29" s="51">
        <f t="shared" si="8"/>
        <v>0</v>
      </c>
      <c r="M29" s="49">
        <f t="shared" si="9"/>
        <v>0</v>
      </c>
      <c r="N29" s="49">
        <f t="shared" si="10"/>
        <v>0</v>
      </c>
      <c r="O29" s="49">
        <f t="shared" si="11"/>
        <v>0</v>
      </c>
      <c r="P29" s="107">
        <f t="shared" si="12"/>
        <v>0</v>
      </c>
      <c r="Q29" s="77" t="s">
        <v>48</v>
      </c>
    </row>
    <row r="30" spans="1:17" ht="22.5">
      <c r="A30" s="40">
        <v>16</v>
      </c>
      <c r="B30" s="28" t="s">
        <v>206</v>
      </c>
      <c r="C30" s="158" t="s">
        <v>361</v>
      </c>
      <c r="D30" s="141" t="s">
        <v>130</v>
      </c>
      <c r="E30" s="157">
        <v>2</v>
      </c>
      <c r="F30" s="159"/>
      <c r="G30" s="143"/>
      <c r="H30" s="49">
        <f t="shared" si="13"/>
        <v>0</v>
      </c>
      <c r="I30" s="49"/>
      <c r="J30" s="49"/>
      <c r="K30" s="50">
        <f t="shared" si="7"/>
        <v>0</v>
      </c>
      <c r="L30" s="51">
        <f t="shared" si="8"/>
        <v>0</v>
      </c>
      <c r="M30" s="49">
        <f t="shared" si="9"/>
        <v>0</v>
      </c>
      <c r="N30" s="49">
        <f t="shared" si="10"/>
        <v>0</v>
      </c>
      <c r="O30" s="49">
        <f t="shared" si="11"/>
        <v>0</v>
      </c>
      <c r="P30" s="107">
        <f t="shared" si="12"/>
        <v>0</v>
      </c>
      <c r="Q30" s="77" t="s">
        <v>48</v>
      </c>
    </row>
    <row r="31" spans="1:17" ht="22.5">
      <c r="A31" s="40">
        <v>17</v>
      </c>
      <c r="B31" s="28" t="s">
        <v>206</v>
      </c>
      <c r="C31" s="158" t="s">
        <v>205</v>
      </c>
      <c r="D31" s="141" t="s">
        <v>176</v>
      </c>
      <c r="E31" s="157">
        <v>14</v>
      </c>
      <c r="F31" s="184"/>
      <c r="G31" s="143"/>
      <c r="H31" s="49">
        <f t="shared" si="6"/>
        <v>0</v>
      </c>
      <c r="I31" s="162"/>
      <c r="J31" s="162"/>
      <c r="K31" s="50">
        <f t="shared" si="7"/>
        <v>0</v>
      </c>
      <c r="L31" s="51">
        <f t="shared" si="8"/>
        <v>0</v>
      </c>
      <c r="M31" s="49">
        <f t="shared" si="9"/>
        <v>0</v>
      </c>
      <c r="N31" s="49">
        <f t="shared" si="10"/>
        <v>0</v>
      </c>
      <c r="O31" s="49">
        <f t="shared" si="11"/>
        <v>0</v>
      </c>
      <c r="P31" s="107">
        <f t="shared" si="12"/>
        <v>0</v>
      </c>
      <c r="Q31" s="77" t="s">
        <v>48</v>
      </c>
    </row>
    <row r="32" spans="1:17" ht="22.5">
      <c r="A32" s="40">
        <v>18</v>
      </c>
      <c r="B32" s="28" t="s">
        <v>206</v>
      </c>
      <c r="C32" s="158" t="s">
        <v>281</v>
      </c>
      <c r="D32" s="141" t="s">
        <v>130</v>
      </c>
      <c r="E32" s="157">
        <v>1</v>
      </c>
      <c r="F32" s="184"/>
      <c r="G32" s="143"/>
      <c r="H32" s="49">
        <f t="shared" si="6"/>
        <v>0</v>
      </c>
      <c r="I32" s="162"/>
      <c r="J32" s="162"/>
      <c r="K32" s="50">
        <f t="shared" si="7"/>
        <v>0</v>
      </c>
      <c r="L32" s="51">
        <f t="shared" si="8"/>
        <v>0</v>
      </c>
      <c r="M32" s="49">
        <f t="shared" si="9"/>
        <v>0</v>
      </c>
      <c r="N32" s="49">
        <f t="shared" si="10"/>
        <v>0</v>
      </c>
      <c r="O32" s="49">
        <f t="shared" si="11"/>
        <v>0</v>
      </c>
      <c r="P32" s="107">
        <f t="shared" si="12"/>
        <v>0</v>
      </c>
      <c r="Q32" s="77" t="s">
        <v>48</v>
      </c>
    </row>
    <row r="33" spans="1:17" ht="22.5">
      <c r="A33" s="40">
        <v>19</v>
      </c>
      <c r="B33" s="28" t="s">
        <v>206</v>
      </c>
      <c r="C33" s="158" t="s">
        <v>362</v>
      </c>
      <c r="D33" s="205" t="s">
        <v>176</v>
      </c>
      <c r="E33" s="206">
        <v>2</v>
      </c>
      <c r="F33" s="159"/>
      <c r="G33" s="143"/>
      <c r="H33" s="49">
        <f t="shared" si="6"/>
        <v>0</v>
      </c>
      <c r="I33" s="49"/>
      <c r="J33" s="49"/>
      <c r="K33" s="50">
        <f t="shared" si="7"/>
        <v>0</v>
      </c>
      <c r="L33" s="51">
        <f t="shared" si="8"/>
        <v>0</v>
      </c>
      <c r="M33" s="49">
        <f t="shared" si="9"/>
        <v>0</v>
      </c>
      <c r="N33" s="49">
        <f t="shared" si="10"/>
        <v>0</v>
      </c>
      <c r="O33" s="49">
        <f t="shared" si="11"/>
        <v>0</v>
      </c>
      <c r="P33" s="107">
        <f t="shared" si="12"/>
        <v>0</v>
      </c>
      <c r="Q33" s="77" t="s">
        <v>48</v>
      </c>
    </row>
    <row r="34" spans="1:17">
      <c r="A34" s="40">
        <v>20</v>
      </c>
      <c r="B34" s="92"/>
      <c r="C34" s="145" t="s">
        <v>207</v>
      </c>
      <c r="D34" s="28"/>
      <c r="E34" s="59"/>
      <c r="F34" s="51"/>
      <c r="G34" s="49"/>
      <c r="H34" s="49">
        <f t="shared" si="6"/>
        <v>0</v>
      </c>
      <c r="I34" s="49"/>
      <c r="J34" s="49"/>
      <c r="K34" s="50">
        <f t="shared" si="0"/>
        <v>0</v>
      </c>
      <c r="L34" s="51">
        <f t="shared" si="1"/>
        <v>0</v>
      </c>
      <c r="M34" s="49">
        <f t="shared" si="2"/>
        <v>0</v>
      </c>
      <c r="N34" s="49">
        <f t="shared" si="3"/>
        <v>0</v>
      </c>
      <c r="O34" s="49">
        <f t="shared" si="4"/>
        <v>0</v>
      </c>
      <c r="P34" s="107">
        <f t="shared" si="5"/>
        <v>0</v>
      </c>
      <c r="Q34" s="77"/>
    </row>
    <row r="35" spans="1:17" ht="22.5">
      <c r="A35" s="40">
        <v>21</v>
      </c>
      <c r="B35" s="28" t="s">
        <v>206</v>
      </c>
      <c r="C35" s="158" t="s">
        <v>208</v>
      </c>
      <c r="D35" s="141" t="s">
        <v>176</v>
      </c>
      <c r="E35" s="157">
        <v>23</v>
      </c>
      <c r="F35" s="184"/>
      <c r="G35" s="143"/>
      <c r="H35" s="49">
        <f t="shared" si="6"/>
        <v>0</v>
      </c>
      <c r="I35" s="162"/>
      <c r="J35" s="162"/>
      <c r="K35" s="50">
        <f t="shared" si="0"/>
        <v>0</v>
      </c>
      <c r="L35" s="51">
        <f t="shared" si="1"/>
        <v>0</v>
      </c>
      <c r="M35" s="49">
        <f t="shared" si="2"/>
        <v>0</v>
      </c>
      <c r="N35" s="49">
        <f t="shared" si="3"/>
        <v>0</v>
      </c>
      <c r="O35" s="49">
        <f t="shared" si="4"/>
        <v>0</v>
      </c>
      <c r="P35" s="107">
        <f t="shared" si="5"/>
        <v>0</v>
      </c>
      <c r="Q35" s="77" t="s">
        <v>48</v>
      </c>
    </row>
    <row r="36" spans="1:17" ht="22.5">
      <c r="A36" s="40">
        <v>22</v>
      </c>
      <c r="B36" s="28" t="s">
        <v>206</v>
      </c>
      <c r="C36" s="158" t="s">
        <v>209</v>
      </c>
      <c r="D36" s="141" t="s">
        <v>79</v>
      </c>
      <c r="E36" s="157">
        <v>23</v>
      </c>
      <c r="F36" s="184"/>
      <c r="G36" s="143"/>
      <c r="H36" s="49">
        <f t="shared" si="6"/>
        <v>0</v>
      </c>
      <c r="I36" s="162"/>
      <c r="J36" s="162"/>
      <c r="K36" s="50">
        <f t="shared" ref="K36:K40" si="14">SUM(H36:J36)</f>
        <v>0</v>
      </c>
      <c r="L36" s="51">
        <f t="shared" ref="L36:L40" si="15">E36*F36</f>
        <v>0</v>
      </c>
      <c r="M36" s="49">
        <f t="shared" ref="M36:M40" si="16">H36*E36</f>
        <v>0</v>
      </c>
      <c r="N36" s="49">
        <f t="shared" ref="N36:N40" si="17">I36*E36</f>
        <v>0</v>
      </c>
      <c r="O36" s="49">
        <f t="shared" ref="O36:O40" si="18">J36*E36</f>
        <v>0</v>
      </c>
      <c r="P36" s="107">
        <f t="shared" ref="P36:P40" si="19">SUM(M36:O36)</f>
        <v>0</v>
      </c>
      <c r="Q36" s="77" t="s">
        <v>48</v>
      </c>
    </row>
    <row r="37" spans="1:17" ht="22.5">
      <c r="A37" s="40">
        <v>23</v>
      </c>
      <c r="B37" s="28" t="s">
        <v>206</v>
      </c>
      <c r="C37" s="158" t="s">
        <v>210</v>
      </c>
      <c r="D37" s="141" t="s">
        <v>146</v>
      </c>
      <c r="E37" s="157">
        <v>18</v>
      </c>
      <c r="F37" s="184"/>
      <c r="G37" s="143"/>
      <c r="H37" s="49">
        <f t="shared" si="6"/>
        <v>0</v>
      </c>
      <c r="I37" s="162"/>
      <c r="J37" s="162"/>
      <c r="K37" s="50">
        <f t="shared" si="14"/>
        <v>0</v>
      </c>
      <c r="L37" s="51">
        <f t="shared" si="15"/>
        <v>0</v>
      </c>
      <c r="M37" s="49">
        <f t="shared" si="16"/>
        <v>0</v>
      </c>
      <c r="N37" s="49">
        <f t="shared" si="17"/>
        <v>0</v>
      </c>
      <c r="O37" s="49">
        <f t="shared" si="18"/>
        <v>0</v>
      </c>
      <c r="P37" s="107">
        <f t="shared" si="19"/>
        <v>0</v>
      </c>
      <c r="Q37" s="77" t="s">
        <v>48</v>
      </c>
    </row>
    <row r="38" spans="1:17" ht="22.5">
      <c r="A38" s="40">
        <v>24</v>
      </c>
      <c r="B38" s="28" t="s">
        <v>206</v>
      </c>
      <c r="C38" s="158" t="s">
        <v>363</v>
      </c>
      <c r="D38" s="205" t="s">
        <v>176</v>
      </c>
      <c r="E38" s="206">
        <v>2</v>
      </c>
      <c r="F38" s="159"/>
      <c r="G38" s="143"/>
      <c r="H38" s="49">
        <f t="shared" si="6"/>
        <v>0</v>
      </c>
      <c r="I38" s="49"/>
      <c r="J38" s="49"/>
      <c r="K38" s="50">
        <f t="shared" si="14"/>
        <v>0</v>
      </c>
      <c r="L38" s="51">
        <f t="shared" si="15"/>
        <v>0</v>
      </c>
      <c r="M38" s="49">
        <f t="shared" si="16"/>
        <v>0</v>
      </c>
      <c r="N38" s="49">
        <f t="shared" si="17"/>
        <v>0</v>
      </c>
      <c r="O38" s="49">
        <f t="shared" si="18"/>
        <v>0</v>
      </c>
      <c r="P38" s="107">
        <f t="shared" si="19"/>
        <v>0</v>
      </c>
      <c r="Q38" s="77" t="s">
        <v>48</v>
      </c>
    </row>
    <row r="39" spans="1:17">
      <c r="A39" s="40">
        <v>25</v>
      </c>
      <c r="B39" s="28"/>
      <c r="C39" s="158" t="s">
        <v>211</v>
      </c>
      <c r="D39" s="141" t="s">
        <v>212</v>
      </c>
      <c r="E39" s="157">
        <v>1</v>
      </c>
      <c r="F39" s="184"/>
      <c r="G39" s="143"/>
      <c r="H39" s="49">
        <f t="shared" si="6"/>
        <v>0</v>
      </c>
      <c r="I39" s="162"/>
      <c r="J39" s="162"/>
      <c r="K39" s="50">
        <f t="shared" si="14"/>
        <v>0</v>
      </c>
      <c r="L39" s="51">
        <f t="shared" si="15"/>
        <v>0</v>
      </c>
      <c r="M39" s="49">
        <f t="shared" si="16"/>
        <v>0</v>
      </c>
      <c r="N39" s="49">
        <f t="shared" si="17"/>
        <v>0</v>
      </c>
      <c r="O39" s="49">
        <f t="shared" si="18"/>
        <v>0</v>
      </c>
      <c r="P39" s="107">
        <f t="shared" si="19"/>
        <v>0</v>
      </c>
      <c r="Q39" s="77" t="s">
        <v>48</v>
      </c>
    </row>
    <row r="40" spans="1:17" ht="22.5">
      <c r="A40" s="40">
        <v>26</v>
      </c>
      <c r="B40" s="28" t="s">
        <v>206</v>
      </c>
      <c r="C40" s="158" t="s">
        <v>213</v>
      </c>
      <c r="D40" s="141" t="s">
        <v>212</v>
      </c>
      <c r="E40" s="157">
        <v>1</v>
      </c>
      <c r="F40" s="184"/>
      <c r="G40" s="143"/>
      <c r="H40" s="49">
        <f t="shared" si="6"/>
        <v>0</v>
      </c>
      <c r="I40" s="162"/>
      <c r="J40" s="162"/>
      <c r="K40" s="50">
        <f t="shared" si="14"/>
        <v>0</v>
      </c>
      <c r="L40" s="51">
        <f t="shared" si="15"/>
        <v>0</v>
      </c>
      <c r="M40" s="49">
        <f t="shared" si="16"/>
        <v>0</v>
      </c>
      <c r="N40" s="49">
        <f t="shared" si="17"/>
        <v>0</v>
      </c>
      <c r="O40" s="49">
        <f t="shared" si="18"/>
        <v>0</v>
      </c>
      <c r="P40" s="107">
        <f t="shared" si="19"/>
        <v>0</v>
      </c>
      <c r="Q40" s="77" t="s">
        <v>48</v>
      </c>
    </row>
    <row r="41" spans="1:17" ht="12" customHeight="1" thickBot="1">
      <c r="A41" s="293" t="s">
        <v>63</v>
      </c>
      <c r="B41" s="294"/>
      <c r="C41" s="294"/>
      <c r="D41" s="294"/>
      <c r="E41" s="294"/>
      <c r="F41" s="294"/>
      <c r="G41" s="294"/>
      <c r="H41" s="294"/>
      <c r="I41" s="294"/>
      <c r="J41" s="294"/>
      <c r="K41" s="295"/>
      <c r="L41" s="74">
        <f>SUM(L14:L40)</f>
        <v>0</v>
      </c>
      <c r="M41" s="75">
        <f>SUM(M14:M40)</f>
        <v>0</v>
      </c>
      <c r="N41" s="75">
        <f>SUM(N14:N40)</f>
        <v>0</v>
      </c>
      <c r="O41" s="75">
        <f>SUM(O14:O40)</f>
        <v>0</v>
      </c>
      <c r="P41" s="76">
        <f>SUM(P14:P40)</f>
        <v>0</v>
      </c>
    </row>
    <row r="42" spans="1:17">
      <c r="A42" s="20"/>
      <c r="B42" s="20"/>
      <c r="C42" s="20"/>
      <c r="D42" s="20"/>
      <c r="E42" s="20"/>
      <c r="F42" s="20"/>
      <c r="G42" s="20"/>
      <c r="H42" s="20"/>
      <c r="I42" s="20"/>
      <c r="J42" s="20"/>
      <c r="K42" s="20"/>
      <c r="L42" s="20"/>
      <c r="M42" s="20"/>
      <c r="N42" s="20"/>
      <c r="O42" s="20"/>
      <c r="P42" s="20"/>
    </row>
    <row r="43" spans="1:17">
      <c r="A43" s="20"/>
      <c r="B43" s="20"/>
      <c r="C43" s="20"/>
      <c r="D43" s="20"/>
      <c r="E43" s="20"/>
      <c r="F43" s="20"/>
      <c r="G43" s="20"/>
      <c r="H43" s="20"/>
      <c r="I43" s="20"/>
      <c r="J43" s="20"/>
      <c r="K43" s="20"/>
      <c r="L43" s="20"/>
      <c r="M43" s="20"/>
      <c r="N43" s="20"/>
      <c r="O43" s="20"/>
      <c r="P43" s="20"/>
    </row>
    <row r="44" spans="1:17">
      <c r="A44" s="1" t="s">
        <v>14</v>
      </c>
      <c r="B44" s="20"/>
      <c r="C44" s="296">
        <f>'Kops n'!C35:H35</f>
        <v>0</v>
      </c>
      <c r="D44" s="296"/>
      <c r="E44" s="296"/>
      <c r="F44" s="296"/>
      <c r="G44" s="296"/>
      <c r="H44" s="296"/>
      <c r="I44" s="20"/>
      <c r="J44" s="20"/>
      <c r="K44" s="20"/>
      <c r="L44" s="20"/>
      <c r="M44" s="20"/>
      <c r="N44" s="20"/>
      <c r="O44" s="20"/>
      <c r="P44" s="20"/>
    </row>
    <row r="45" spans="1:17">
      <c r="A45" s="20"/>
      <c r="B45" s="20"/>
      <c r="C45" s="222" t="s">
        <v>15</v>
      </c>
      <c r="D45" s="222"/>
      <c r="E45" s="222"/>
      <c r="F45" s="222"/>
      <c r="G45" s="222"/>
      <c r="H45" s="222"/>
      <c r="I45" s="20"/>
      <c r="J45" s="20"/>
      <c r="K45" s="20"/>
      <c r="L45" s="20"/>
      <c r="M45" s="20"/>
      <c r="N45" s="20"/>
      <c r="O45" s="20"/>
      <c r="P45" s="20"/>
    </row>
    <row r="46" spans="1:17">
      <c r="A46" s="20"/>
      <c r="B46" s="20"/>
      <c r="C46" s="20"/>
      <c r="D46" s="20"/>
      <c r="E46" s="20"/>
      <c r="F46" s="20"/>
      <c r="G46" s="20"/>
      <c r="H46" s="20"/>
      <c r="I46" s="20"/>
      <c r="J46" s="20"/>
      <c r="K46" s="20"/>
      <c r="L46" s="20"/>
      <c r="M46" s="20"/>
      <c r="N46" s="20"/>
      <c r="O46" s="20"/>
      <c r="P46" s="20"/>
    </row>
    <row r="47" spans="1:17">
      <c r="A47" s="240" t="str">
        <f>'Kops n'!A38:D38</f>
        <v>Tāme sastādīta 2023. gada __. _____</v>
      </c>
      <c r="B47" s="241"/>
      <c r="C47" s="241"/>
      <c r="D47" s="241"/>
      <c r="E47" s="20"/>
      <c r="F47" s="20"/>
      <c r="G47" s="20"/>
      <c r="H47" s="20"/>
      <c r="I47" s="20"/>
      <c r="J47" s="20"/>
      <c r="K47" s="20"/>
      <c r="L47" s="20"/>
      <c r="M47" s="20"/>
      <c r="N47" s="20"/>
      <c r="O47" s="20"/>
      <c r="P47" s="20"/>
    </row>
    <row r="48" spans="1:17">
      <c r="A48" s="20"/>
      <c r="B48" s="20"/>
      <c r="C48" s="20"/>
      <c r="D48" s="20"/>
      <c r="E48" s="20"/>
      <c r="F48" s="20"/>
      <c r="G48" s="20"/>
      <c r="H48" s="20"/>
      <c r="I48" s="20"/>
      <c r="J48" s="20"/>
      <c r="K48" s="20"/>
      <c r="L48" s="20"/>
      <c r="M48" s="20"/>
      <c r="N48" s="20"/>
      <c r="O48" s="20"/>
      <c r="P48" s="20"/>
    </row>
    <row r="49" spans="1:16">
      <c r="A49" s="1" t="s">
        <v>41</v>
      </c>
      <c r="B49" s="20"/>
      <c r="C49" s="296">
        <f>'Kops n'!C40:H40</f>
        <v>0</v>
      </c>
      <c r="D49" s="296"/>
      <c r="E49" s="296"/>
      <c r="F49" s="296"/>
      <c r="G49" s="296"/>
      <c r="H49" s="296"/>
      <c r="I49" s="20"/>
      <c r="J49" s="20"/>
      <c r="K49" s="20"/>
      <c r="L49" s="20"/>
      <c r="M49" s="20"/>
      <c r="N49" s="20"/>
      <c r="O49" s="20"/>
      <c r="P49" s="20"/>
    </row>
    <row r="50" spans="1:16">
      <c r="A50" s="20"/>
      <c r="B50" s="20"/>
      <c r="C50" s="222" t="s">
        <v>15</v>
      </c>
      <c r="D50" s="222"/>
      <c r="E50" s="222"/>
      <c r="F50" s="222"/>
      <c r="G50" s="222"/>
      <c r="H50" s="222"/>
      <c r="I50" s="20"/>
      <c r="J50" s="20"/>
      <c r="K50" s="20"/>
      <c r="L50" s="20"/>
      <c r="M50" s="20"/>
      <c r="N50" s="20"/>
      <c r="O50" s="20"/>
      <c r="P50" s="20"/>
    </row>
    <row r="51" spans="1:16">
      <c r="A51" s="20"/>
      <c r="B51" s="20"/>
      <c r="C51" s="20"/>
      <c r="D51" s="20"/>
      <c r="E51" s="20"/>
      <c r="F51" s="20"/>
      <c r="G51" s="20"/>
      <c r="H51" s="20"/>
      <c r="I51" s="20"/>
      <c r="J51" s="20"/>
      <c r="K51" s="20"/>
      <c r="L51" s="20"/>
      <c r="M51" s="20"/>
      <c r="N51" s="20"/>
      <c r="O51" s="20"/>
      <c r="P51" s="20"/>
    </row>
    <row r="52" spans="1:16">
      <c r="A52" s="103" t="s">
        <v>16</v>
      </c>
      <c r="B52" s="52"/>
      <c r="C52" s="115">
        <f>'Kops n'!C43</f>
        <v>0</v>
      </c>
      <c r="D52" s="52"/>
      <c r="E52" s="20"/>
      <c r="F52" s="20"/>
      <c r="G52" s="20"/>
      <c r="H52" s="20"/>
      <c r="I52" s="20"/>
      <c r="J52" s="20"/>
      <c r="K52" s="20"/>
      <c r="L52" s="20"/>
      <c r="M52" s="20"/>
      <c r="N52" s="20"/>
      <c r="O52" s="20"/>
      <c r="P52" s="20"/>
    </row>
    <row r="53" spans="1:16">
      <c r="A53" s="20"/>
      <c r="B53" s="20"/>
      <c r="C53" s="20"/>
      <c r="D53" s="20"/>
      <c r="E53" s="20"/>
      <c r="F53" s="20"/>
      <c r="G53" s="20"/>
      <c r="H53" s="20"/>
      <c r="I53" s="20"/>
      <c r="J53" s="20"/>
      <c r="K53" s="20"/>
      <c r="L53" s="20"/>
      <c r="M53" s="20"/>
      <c r="N53" s="20"/>
      <c r="O53" s="20"/>
      <c r="P53" s="20"/>
    </row>
  </sheetData>
  <mergeCells count="23">
    <mergeCell ref="C2:I2"/>
    <mergeCell ref="C3:I3"/>
    <mergeCell ref="D5:L5"/>
    <mergeCell ref="D6:L6"/>
    <mergeCell ref="D7:L7"/>
    <mergeCell ref="N9:O9"/>
    <mergeCell ref="A12:A13"/>
    <mergeCell ref="B12:B13"/>
    <mergeCell ref="C12:C13"/>
    <mergeCell ref="D12:D13"/>
    <mergeCell ref="E12:E13"/>
    <mergeCell ref="L12:P12"/>
    <mergeCell ref="C50:H50"/>
    <mergeCell ref="C4:I4"/>
    <mergeCell ref="F12:K12"/>
    <mergeCell ref="A9:F9"/>
    <mergeCell ref="J9:M9"/>
    <mergeCell ref="D8:L8"/>
    <mergeCell ref="A41:K41"/>
    <mergeCell ref="C44:H44"/>
    <mergeCell ref="C45:H45"/>
    <mergeCell ref="A47:D47"/>
    <mergeCell ref="C49:H49"/>
  </mergeCells>
  <conditionalFormatting sqref="A14:B40 Q14:Q40">
    <cfRule type="cellIs" dxfId="31" priority="60" operator="equal">
      <formula>0</formula>
    </cfRule>
  </conditionalFormatting>
  <conditionalFormatting sqref="A9:F9">
    <cfRule type="containsText" dxfId="30" priority="57" operator="containsText" text="Tāme sastādīta  20__. gada tirgus cenās, pamatojoties uz ___ daļas rasējumiem">
      <formula>NOT(ISERROR(SEARCH("Tāme sastādīta  20__. gada tirgus cenās, pamatojoties uz ___ daļas rasējumiem",A9)))</formula>
    </cfRule>
  </conditionalFormatting>
  <conditionalFormatting sqref="A41:K41">
    <cfRule type="containsText" dxfId="29" priority="42" operator="containsText" text="Tiešās izmaksas kopā, t. sk. darba devēja sociālais nodoklis __.__% ">
      <formula>NOT(ISERROR(SEARCH("Tiešās izmaksas kopā, t. sk. darba devēja sociālais nodoklis __.__% ",A41)))</formula>
    </cfRule>
  </conditionalFormatting>
  <conditionalFormatting sqref="C15:F32">
    <cfRule type="cellIs" dxfId="28" priority="21" operator="equal">
      <formula>0</formula>
    </cfRule>
  </conditionalFormatting>
  <conditionalFormatting sqref="C33:F33">
    <cfRule type="cellIs" dxfId="27" priority="15" operator="equal">
      <formula>0</formula>
    </cfRule>
  </conditionalFormatting>
  <conditionalFormatting sqref="C14:G14">
    <cfRule type="cellIs" dxfId="26" priority="47" operator="equal">
      <formula>0</formula>
    </cfRule>
  </conditionalFormatting>
  <conditionalFormatting sqref="C34:G40">
    <cfRule type="cellIs" dxfId="25" priority="4" operator="equal">
      <formula>0</formula>
    </cfRule>
  </conditionalFormatting>
  <conditionalFormatting sqref="C44:H44">
    <cfRule type="cellIs" dxfId="24" priority="50" operator="equal">
      <formula>0</formula>
    </cfRule>
  </conditionalFormatting>
  <conditionalFormatting sqref="C49:H49">
    <cfRule type="cellIs" dxfId="23" priority="51" operator="equal">
      <formula>0</formula>
    </cfRule>
  </conditionalFormatting>
  <conditionalFormatting sqref="C2:I2">
    <cfRule type="cellIs" dxfId="22" priority="56" operator="equal">
      <formula>0</formula>
    </cfRule>
  </conditionalFormatting>
  <conditionalFormatting sqref="C4:I4">
    <cfRule type="cellIs" dxfId="21" priority="48" operator="equal">
      <formula>0</formula>
    </cfRule>
  </conditionalFormatting>
  <conditionalFormatting sqref="D1">
    <cfRule type="cellIs" dxfId="20" priority="44" operator="equal">
      <formula>0</formula>
    </cfRule>
  </conditionalFormatting>
  <conditionalFormatting sqref="D5:L8">
    <cfRule type="cellIs" dxfId="19" priority="45" operator="equal">
      <formula>0</formula>
    </cfRule>
  </conditionalFormatting>
  <conditionalFormatting sqref="F30">
    <cfRule type="cellIs" dxfId="18" priority="20" operator="equal">
      <formula>0</formula>
    </cfRule>
  </conditionalFormatting>
  <conditionalFormatting sqref="F33">
    <cfRule type="cellIs" dxfId="17" priority="18" operator="equal">
      <formula>0</formula>
    </cfRule>
  </conditionalFormatting>
  <conditionalFormatting sqref="F38">
    <cfRule type="cellIs" dxfId="16" priority="7" operator="equal">
      <formula>0</formula>
    </cfRule>
  </conditionalFormatting>
  <conditionalFormatting sqref="G15:G33">
    <cfRule type="cellIs" dxfId="15" priority="28" operator="equal">
      <formula>0</formula>
    </cfRule>
  </conditionalFormatting>
  <conditionalFormatting sqref="I14:J32">
    <cfRule type="cellIs" dxfId="14" priority="13" operator="equal">
      <formula>0</formula>
    </cfRule>
  </conditionalFormatting>
  <conditionalFormatting sqref="I30:J30">
    <cfRule type="cellIs" dxfId="13" priority="12" operator="equal">
      <formula>0</formula>
    </cfRule>
  </conditionalFormatting>
  <conditionalFormatting sqref="I33:J33">
    <cfRule type="cellIs" dxfId="12" priority="11" operator="equal">
      <formula>0</formula>
    </cfRule>
  </conditionalFormatting>
  <conditionalFormatting sqref="I33:J40">
    <cfRule type="cellIs" dxfId="11" priority="1" operator="equal">
      <formula>0</formula>
    </cfRule>
  </conditionalFormatting>
  <conditionalFormatting sqref="I38:J38">
    <cfRule type="cellIs" dxfId="10" priority="2" operator="equal">
      <formula>0</formula>
    </cfRule>
  </conditionalFormatting>
  <conditionalFormatting sqref="L41:P41">
    <cfRule type="cellIs" dxfId="9" priority="49" operator="equal">
      <formula>0</formula>
    </cfRule>
  </conditionalFormatting>
  <conditionalFormatting sqref="N9:O9 H14:H40 K14:P40">
    <cfRule type="cellIs" dxfId="8" priority="59" operator="equal">
      <formula>0</formula>
    </cfRule>
  </conditionalFormatting>
  <dataValidations count="1">
    <dataValidation type="list" allowBlank="1" showInputMessage="1" showErrorMessage="1" sqref="Q14:Q40" xr:uid="{00000000-0002-0000-3000-000000000000}">
      <formula1>$Q$9:$Q$12</formula1>
    </dataValidation>
  </dataValidations>
  <pageMargins left="0.7" right="0.7" top="0.75" bottom="0.75" header="0.3" footer="0.3"/>
  <drawing r:id="rId1"/>
  <extLst>
    <ext xmlns:x14="http://schemas.microsoft.com/office/spreadsheetml/2009/9/main" uri="{78C0D931-6437-407d-A8EE-F0AAD7539E65}">
      <x14:conditionalFormattings>
        <x14:conditionalFormatting xmlns:xm="http://schemas.microsoft.com/office/excel/2006/main">
          <x14:cfRule type="containsText" priority="53" operator="containsText" id="{B195B4F8-6F29-4EFD-9DCC-5C741641B7DC}">
            <xm:f>NOT(ISERROR(SEARCH("Tāme sastādīta ____. gada ___. ______________",A47)))</xm:f>
            <xm:f>"Tāme sastādīta ____. gada ___. ______________"</xm:f>
            <x14:dxf>
              <font>
                <color auto="1"/>
              </font>
              <fill>
                <patternFill>
                  <bgColor rgb="FFC6EFCE"/>
                </patternFill>
              </fill>
            </x14:dxf>
          </x14:cfRule>
          <xm:sqref>A47</xm:sqref>
        </x14:conditionalFormatting>
        <x14:conditionalFormatting xmlns:xm="http://schemas.microsoft.com/office/excel/2006/main">
          <x14:cfRule type="containsText" priority="52" operator="containsText" id="{E522233B-B020-4488-9289-B28CB884EB33}">
            <xm:f>NOT(ISERROR(SEARCH("Sertifikāta Nr. _________________________________",A52)))</xm:f>
            <xm:f>"Sertifikāta Nr. _________________________________"</xm:f>
            <x14:dxf>
              <font>
                <color auto="1"/>
              </font>
              <fill>
                <patternFill>
                  <bgColor rgb="FFC6EFCE"/>
                </patternFill>
              </fill>
            </x14:dxf>
          </x14:cfRule>
          <xm:sqref>A52</xm:sqref>
        </x14:conditionalFormatting>
      </x14:conditionalFormatting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4">
    <tabColor theme="9" tint="0.39997558519241921"/>
  </sheetPr>
  <dimension ref="A1:I76"/>
  <sheetViews>
    <sheetView topLeftCell="A34" workbookViewId="0">
      <selection activeCell="E66" sqref="E66:E67"/>
    </sheetView>
  </sheetViews>
  <sheetFormatPr defaultColWidth="3.7109375" defaultRowHeight="11.25"/>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62" width="9.140625" style="1" customWidth="1"/>
    <col min="163" max="163" width="3.7109375" style="1"/>
    <col min="164" max="164" width="4.5703125" style="1" customWidth="1"/>
    <col min="165" max="165" width="5.85546875" style="1" customWidth="1"/>
    <col min="166" max="166" width="36" style="1" customWidth="1"/>
    <col min="167" max="167" width="9.7109375" style="1" customWidth="1"/>
    <col min="168" max="168" width="11.85546875" style="1" customWidth="1"/>
    <col min="169" max="169" width="9" style="1" customWidth="1"/>
    <col min="170" max="170" width="9.7109375" style="1" customWidth="1"/>
    <col min="171" max="171" width="9.28515625" style="1" customWidth="1"/>
    <col min="172" max="172" width="8.7109375" style="1" customWidth="1"/>
    <col min="173" max="173" width="6.85546875" style="1" customWidth="1"/>
    <col min="174" max="418" width="9.140625" style="1" customWidth="1"/>
    <col min="419" max="419" width="3.7109375" style="1"/>
    <col min="420" max="420" width="4.5703125" style="1" customWidth="1"/>
    <col min="421" max="421" width="5.85546875" style="1" customWidth="1"/>
    <col min="422" max="422" width="36" style="1" customWidth="1"/>
    <col min="423" max="423" width="9.7109375" style="1" customWidth="1"/>
    <col min="424" max="424" width="11.85546875" style="1" customWidth="1"/>
    <col min="425" max="425" width="9" style="1" customWidth="1"/>
    <col min="426" max="426" width="9.7109375" style="1" customWidth="1"/>
    <col min="427" max="427" width="9.28515625" style="1" customWidth="1"/>
    <col min="428" max="428" width="8.7109375" style="1" customWidth="1"/>
    <col min="429" max="429" width="6.85546875" style="1" customWidth="1"/>
    <col min="430" max="674" width="9.140625" style="1" customWidth="1"/>
    <col min="675" max="675" width="3.7109375" style="1"/>
    <col min="676" max="676" width="4.5703125" style="1" customWidth="1"/>
    <col min="677" max="677" width="5.85546875" style="1" customWidth="1"/>
    <col min="678" max="678" width="36" style="1" customWidth="1"/>
    <col min="679" max="679" width="9.7109375" style="1" customWidth="1"/>
    <col min="680" max="680" width="11.85546875" style="1" customWidth="1"/>
    <col min="681" max="681" width="9" style="1" customWidth="1"/>
    <col min="682" max="682" width="9.7109375" style="1" customWidth="1"/>
    <col min="683" max="683" width="9.28515625" style="1" customWidth="1"/>
    <col min="684" max="684" width="8.7109375" style="1" customWidth="1"/>
    <col min="685" max="685" width="6.85546875" style="1" customWidth="1"/>
    <col min="686" max="930" width="9.140625" style="1" customWidth="1"/>
    <col min="931" max="931" width="3.7109375" style="1"/>
    <col min="932" max="932" width="4.5703125" style="1" customWidth="1"/>
    <col min="933" max="933" width="5.85546875" style="1" customWidth="1"/>
    <col min="934" max="934" width="36" style="1" customWidth="1"/>
    <col min="935" max="935" width="9.7109375" style="1" customWidth="1"/>
    <col min="936" max="936" width="11.85546875" style="1" customWidth="1"/>
    <col min="937" max="937" width="9" style="1" customWidth="1"/>
    <col min="938" max="938" width="9.7109375" style="1" customWidth="1"/>
    <col min="939" max="939" width="9.28515625" style="1" customWidth="1"/>
    <col min="940" max="940" width="8.7109375" style="1" customWidth="1"/>
    <col min="941" max="941" width="6.85546875" style="1" customWidth="1"/>
    <col min="942" max="1186" width="9.140625" style="1" customWidth="1"/>
    <col min="1187" max="1187" width="3.7109375" style="1"/>
    <col min="1188" max="1188" width="4.5703125" style="1" customWidth="1"/>
    <col min="1189" max="1189" width="5.85546875" style="1" customWidth="1"/>
    <col min="1190" max="1190" width="36" style="1" customWidth="1"/>
    <col min="1191" max="1191" width="9.7109375" style="1" customWidth="1"/>
    <col min="1192" max="1192" width="11.85546875" style="1" customWidth="1"/>
    <col min="1193" max="1193" width="9" style="1" customWidth="1"/>
    <col min="1194" max="1194" width="9.7109375" style="1" customWidth="1"/>
    <col min="1195" max="1195" width="9.28515625" style="1" customWidth="1"/>
    <col min="1196" max="1196" width="8.7109375" style="1" customWidth="1"/>
    <col min="1197" max="1197" width="6.85546875" style="1" customWidth="1"/>
    <col min="1198" max="1442" width="9.140625" style="1" customWidth="1"/>
    <col min="1443" max="1443" width="3.7109375" style="1"/>
    <col min="1444" max="1444" width="4.5703125" style="1" customWidth="1"/>
    <col min="1445" max="1445" width="5.85546875" style="1" customWidth="1"/>
    <col min="1446" max="1446" width="36" style="1" customWidth="1"/>
    <col min="1447" max="1447" width="9.7109375" style="1" customWidth="1"/>
    <col min="1448" max="1448" width="11.85546875" style="1" customWidth="1"/>
    <col min="1449" max="1449" width="9" style="1" customWidth="1"/>
    <col min="1450" max="1450" width="9.7109375" style="1" customWidth="1"/>
    <col min="1451" max="1451" width="9.28515625" style="1" customWidth="1"/>
    <col min="1452" max="1452" width="8.7109375" style="1" customWidth="1"/>
    <col min="1453" max="1453" width="6.85546875" style="1" customWidth="1"/>
    <col min="1454" max="1698" width="9.140625" style="1" customWidth="1"/>
    <col min="1699" max="1699" width="3.7109375" style="1"/>
    <col min="1700" max="1700" width="4.5703125" style="1" customWidth="1"/>
    <col min="1701" max="1701" width="5.85546875" style="1" customWidth="1"/>
    <col min="1702" max="1702" width="36" style="1" customWidth="1"/>
    <col min="1703" max="1703" width="9.7109375" style="1" customWidth="1"/>
    <col min="1704" max="1704" width="11.85546875" style="1" customWidth="1"/>
    <col min="1705" max="1705" width="9" style="1" customWidth="1"/>
    <col min="1706" max="1706" width="9.7109375" style="1" customWidth="1"/>
    <col min="1707" max="1707" width="9.28515625" style="1" customWidth="1"/>
    <col min="1708" max="1708" width="8.7109375" style="1" customWidth="1"/>
    <col min="1709" max="1709" width="6.85546875" style="1" customWidth="1"/>
    <col min="1710" max="1954" width="9.140625" style="1" customWidth="1"/>
    <col min="1955" max="1955" width="3.7109375" style="1"/>
    <col min="1956" max="1956" width="4.5703125" style="1" customWidth="1"/>
    <col min="1957" max="1957" width="5.85546875" style="1" customWidth="1"/>
    <col min="1958" max="1958" width="36" style="1" customWidth="1"/>
    <col min="1959" max="1959" width="9.7109375" style="1" customWidth="1"/>
    <col min="1960" max="1960" width="11.85546875" style="1" customWidth="1"/>
    <col min="1961" max="1961" width="9" style="1" customWidth="1"/>
    <col min="1962" max="1962" width="9.7109375" style="1" customWidth="1"/>
    <col min="1963" max="1963" width="9.28515625" style="1" customWidth="1"/>
    <col min="1964" max="1964" width="8.7109375" style="1" customWidth="1"/>
    <col min="1965" max="1965" width="6.85546875" style="1" customWidth="1"/>
    <col min="1966" max="2210" width="9.140625" style="1" customWidth="1"/>
    <col min="2211" max="2211" width="3.7109375" style="1"/>
    <col min="2212" max="2212" width="4.5703125" style="1" customWidth="1"/>
    <col min="2213" max="2213" width="5.85546875" style="1" customWidth="1"/>
    <col min="2214" max="2214" width="36" style="1" customWidth="1"/>
    <col min="2215" max="2215" width="9.7109375" style="1" customWidth="1"/>
    <col min="2216" max="2216" width="11.85546875" style="1" customWidth="1"/>
    <col min="2217" max="2217" width="9" style="1" customWidth="1"/>
    <col min="2218" max="2218" width="9.7109375" style="1" customWidth="1"/>
    <col min="2219" max="2219" width="9.28515625" style="1" customWidth="1"/>
    <col min="2220" max="2220" width="8.7109375" style="1" customWidth="1"/>
    <col min="2221" max="2221" width="6.85546875" style="1" customWidth="1"/>
    <col min="2222" max="2466" width="9.140625" style="1" customWidth="1"/>
    <col min="2467" max="2467" width="3.7109375" style="1"/>
    <col min="2468" max="2468" width="4.5703125" style="1" customWidth="1"/>
    <col min="2469" max="2469" width="5.85546875" style="1" customWidth="1"/>
    <col min="2470" max="2470" width="36" style="1" customWidth="1"/>
    <col min="2471" max="2471" width="9.7109375" style="1" customWidth="1"/>
    <col min="2472" max="2472" width="11.85546875" style="1" customWidth="1"/>
    <col min="2473" max="2473" width="9" style="1" customWidth="1"/>
    <col min="2474" max="2474" width="9.7109375" style="1" customWidth="1"/>
    <col min="2475" max="2475" width="9.28515625" style="1" customWidth="1"/>
    <col min="2476" max="2476" width="8.7109375" style="1" customWidth="1"/>
    <col min="2477" max="2477" width="6.85546875" style="1" customWidth="1"/>
    <col min="2478" max="2722" width="9.140625" style="1" customWidth="1"/>
    <col min="2723" max="2723" width="3.7109375" style="1"/>
    <col min="2724" max="2724" width="4.5703125" style="1" customWidth="1"/>
    <col min="2725" max="2725" width="5.85546875" style="1" customWidth="1"/>
    <col min="2726" max="2726" width="36" style="1" customWidth="1"/>
    <col min="2727" max="2727" width="9.7109375" style="1" customWidth="1"/>
    <col min="2728" max="2728" width="11.85546875" style="1" customWidth="1"/>
    <col min="2729" max="2729" width="9" style="1" customWidth="1"/>
    <col min="2730" max="2730" width="9.7109375" style="1" customWidth="1"/>
    <col min="2731" max="2731" width="9.28515625" style="1" customWidth="1"/>
    <col min="2732" max="2732" width="8.7109375" style="1" customWidth="1"/>
    <col min="2733" max="2733" width="6.85546875" style="1" customWidth="1"/>
    <col min="2734" max="2978" width="9.140625" style="1" customWidth="1"/>
    <col min="2979" max="2979" width="3.7109375" style="1"/>
    <col min="2980" max="2980" width="4.5703125" style="1" customWidth="1"/>
    <col min="2981" max="2981" width="5.85546875" style="1" customWidth="1"/>
    <col min="2982" max="2982" width="36" style="1" customWidth="1"/>
    <col min="2983" max="2983" width="9.7109375" style="1" customWidth="1"/>
    <col min="2984" max="2984" width="11.85546875" style="1" customWidth="1"/>
    <col min="2985" max="2985" width="9" style="1" customWidth="1"/>
    <col min="2986" max="2986" width="9.7109375" style="1" customWidth="1"/>
    <col min="2987" max="2987" width="9.28515625" style="1" customWidth="1"/>
    <col min="2988" max="2988" width="8.7109375" style="1" customWidth="1"/>
    <col min="2989" max="2989" width="6.85546875" style="1" customWidth="1"/>
    <col min="2990" max="3234" width="9.140625" style="1" customWidth="1"/>
    <col min="3235" max="3235" width="3.7109375" style="1"/>
    <col min="3236" max="3236" width="4.5703125" style="1" customWidth="1"/>
    <col min="3237" max="3237" width="5.85546875" style="1" customWidth="1"/>
    <col min="3238" max="3238" width="36" style="1" customWidth="1"/>
    <col min="3239" max="3239" width="9.7109375" style="1" customWidth="1"/>
    <col min="3240" max="3240" width="11.85546875" style="1" customWidth="1"/>
    <col min="3241" max="3241" width="9" style="1" customWidth="1"/>
    <col min="3242" max="3242" width="9.7109375" style="1" customWidth="1"/>
    <col min="3243" max="3243" width="9.28515625" style="1" customWidth="1"/>
    <col min="3244" max="3244" width="8.7109375" style="1" customWidth="1"/>
    <col min="3245" max="3245" width="6.85546875" style="1" customWidth="1"/>
    <col min="3246" max="3490" width="9.140625" style="1" customWidth="1"/>
    <col min="3491" max="3491" width="3.7109375" style="1"/>
    <col min="3492" max="3492" width="4.5703125" style="1" customWidth="1"/>
    <col min="3493" max="3493" width="5.85546875" style="1" customWidth="1"/>
    <col min="3494" max="3494" width="36" style="1" customWidth="1"/>
    <col min="3495" max="3495" width="9.7109375" style="1" customWidth="1"/>
    <col min="3496" max="3496" width="11.85546875" style="1" customWidth="1"/>
    <col min="3497" max="3497" width="9" style="1" customWidth="1"/>
    <col min="3498" max="3498" width="9.7109375" style="1" customWidth="1"/>
    <col min="3499" max="3499" width="9.28515625" style="1" customWidth="1"/>
    <col min="3500" max="3500" width="8.7109375" style="1" customWidth="1"/>
    <col min="3501" max="3501" width="6.85546875" style="1" customWidth="1"/>
    <col min="3502" max="3746" width="9.140625" style="1" customWidth="1"/>
    <col min="3747" max="3747" width="3.7109375" style="1"/>
    <col min="3748" max="3748" width="4.5703125" style="1" customWidth="1"/>
    <col min="3749" max="3749" width="5.85546875" style="1" customWidth="1"/>
    <col min="3750" max="3750" width="36" style="1" customWidth="1"/>
    <col min="3751" max="3751" width="9.7109375" style="1" customWidth="1"/>
    <col min="3752" max="3752" width="11.85546875" style="1" customWidth="1"/>
    <col min="3753" max="3753" width="9" style="1" customWidth="1"/>
    <col min="3754" max="3754" width="9.7109375" style="1" customWidth="1"/>
    <col min="3755" max="3755" width="9.28515625" style="1" customWidth="1"/>
    <col min="3756" max="3756" width="8.7109375" style="1" customWidth="1"/>
    <col min="3757" max="3757" width="6.85546875" style="1" customWidth="1"/>
    <col min="3758" max="4002" width="9.140625" style="1" customWidth="1"/>
    <col min="4003" max="4003" width="3.7109375" style="1"/>
    <col min="4004" max="4004" width="4.5703125" style="1" customWidth="1"/>
    <col min="4005" max="4005" width="5.85546875" style="1" customWidth="1"/>
    <col min="4006" max="4006" width="36" style="1" customWidth="1"/>
    <col min="4007" max="4007" width="9.7109375" style="1" customWidth="1"/>
    <col min="4008" max="4008" width="11.85546875" style="1" customWidth="1"/>
    <col min="4009" max="4009" width="9" style="1" customWidth="1"/>
    <col min="4010" max="4010" width="9.7109375" style="1" customWidth="1"/>
    <col min="4011" max="4011" width="9.28515625" style="1" customWidth="1"/>
    <col min="4012" max="4012" width="8.7109375" style="1" customWidth="1"/>
    <col min="4013" max="4013" width="6.85546875" style="1" customWidth="1"/>
    <col min="4014" max="4258" width="9.140625" style="1" customWidth="1"/>
    <col min="4259" max="4259" width="3.7109375" style="1"/>
    <col min="4260" max="4260" width="4.5703125" style="1" customWidth="1"/>
    <col min="4261" max="4261" width="5.85546875" style="1" customWidth="1"/>
    <col min="4262" max="4262" width="36" style="1" customWidth="1"/>
    <col min="4263" max="4263" width="9.7109375" style="1" customWidth="1"/>
    <col min="4264" max="4264" width="11.85546875" style="1" customWidth="1"/>
    <col min="4265" max="4265" width="9" style="1" customWidth="1"/>
    <col min="4266" max="4266" width="9.7109375" style="1" customWidth="1"/>
    <col min="4267" max="4267" width="9.28515625" style="1" customWidth="1"/>
    <col min="4268" max="4268" width="8.7109375" style="1" customWidth="1"/>
    <col min="4269" max="4269" width="6.85546875" style="1" customWidth="1"/>
    <col min="4270" max="4514" width="9.140625" style="1" customWidth="1"/>
    <col min="4515" max="4515" width="3.7109375" style="1"/>
    <col min="4516" max="4516" width="4.5703125" style="1" customWidth="1"/>
    <col min="4517" max="4517" width="5.85546875" style="1" customWidth="1"/>
    <col min="4518" max="4518" width="36" style="1" customWidth="1"/>
    <col min="4519" max="4519" width="9.7109375" style="1" customWidth="1"/>
    <col min="4520" max="4520" width="11.85546875" style="1" customWidth="1"/>
    <col min="4521" max="4521" width="9" style="1" customWidth="1"/>
    <col min="4522" max="4522" width="9.7109375" style="1" customWidth="1"/>
    <col min="4523" max="4523" width="9.28515625" style="1" customWidth="1"/>
    <col min="4524" max="4524" width="8.7109375" style="1" customWidth="1"/>
    <col min="4525" max="4525" width="6.85546875" style="1" customWidth="1"/>
    <col min="4526" max="4770" width="9.140625" style="1" customWidth="1"/>
    <col min="4771" max="4771" width="3.7109375" style="1"/>
    <col min="4772" max="4772" width="4.5703125" style="1" customWidth="1"/>
    <col min="4773" max="4773" width="5.85546875" style="1" customWidth="1"/>
    <col min="4774" max="4774" width="36" style="1" customWidth="1"/>
    <col min="4775" max="4775" width="9.7109375" style="1" customWidth="1"/>
    <col min="4776" max="4776" width="11.85546875" style="1" customWidth="1"/>
    <col min="4777" max="4777" width="9" style="1" customWidth="1"/>
    <col min="4778" max="4778" width="9.7109375" style="1" customWidth="1"/>
    <col min="4779" max="4779" width="9.28515625" style="1" customWidth="1"/>
    <col min="4780" max="4780" width="8.7109375" style="1" customWidth="1"/>
    <col min="4781" max="4781" width="6.85546875" style="1" customWidth="1"/>
    <col min="4782" max="5026" width="9.140625" style="1" customWidth="1"/>
    <col min="5027" max="5027" width="3.7109375" style="1"/>
    <col min="5028" max="5028" width="4.5703125" style="1" customWidth="1"/>
    <col min="5029" max="5029" width="5.85546875" style="1" customWidth="1"/>
    <col min="5030" max="5030" width="36" style="1" customWidth="1"/>
    <col min="5031" max="5031" width="9.7109375" style="1" customWidth="1"/>
    <col min="5032" max="5032" width="11.85546875" style="1" customWidth="1"/>
    <col min="5033" max="5033" width="9" style="1" customWidth="1"/>
    <col min="5034" max="5034" width="9.7109375" style="1" customWidth="1"/>
    <col min="5035" max="5035" width="9.28515625" style="1" customWidth="1"/>
    <col min="5036" max="5036" width="8.7109375" style="1" customWidth="1"/>
    <col min="5037" max="5037" width="6.85546875" style="1" customWidth="1"/>
    <col min="5038" max="5282" width="9.140625" style="1" customWidth="1"/>
    <col min="5283" max="5283" width="3.7109375" style="1"/>
    <col min="5284" max="5284" width="4.5703125" style="1" customWidth="1"/>
    <col min="5285" max="5285" width="5.85546875" style="1" customWidth="1"/>
    <col min="5286" max="5286" width="36" style="1" customWidth="1"/>
    <col min="5287" max="5287" width="9.7109375" style="1" customWidth="1"/>
    <col min="5288" max="5288" width="11.85546875" style="1" customWidth="1"/>
    <col min="5289" max="5289" width="9" style="1" customWidth="1"/>
    <col min="5290" max="5290" width="9.7109375" style="1" customWidth="1"/>
    <col min="5291" max="5291" width="9.28515625" style="1" customWidth="1"/>
    <col min="5292" max="5292" width="8.7109375" style="1" customWidth="1"/>
    <col min="5293" max="5293" width="6.85546875" style="1" customWidth="1"/>
    <col min="5294" max="5538" width="9.140625" style="1" customWidth="1"/>
    <col min="5539" max="5539" width="3.7109375" style="1"/>
    <col min="5540" max="5540" width="4.5703125" style="1" customWidth="1"/>
    <col min="5541" max="5541" width="5.85546875" style="1" customWidth="1"/>
    <col min="5542" max="5542" width="36" style="1" customWidth="1"/>
    <col min="5543" max="5543" width="9.7109375" style="1" customWidth="1"/>
    <col min="5544" max="5544" width="11.85546875" style="1" customWidth="1"/>
    <col min="5545" max="5545" width="9" style="1" customWidth="1"/>
    <col min="5546" max="5546" width="9.7109375" style="1" customWidth="1"/>
    <col min="5547" max="5547" width="9.28515625" style="1" customWidth="1"/>
    <col min="5548" max="5548" width="8.7109375" style="1" customWidth="1"/>
    <col min="5549" max="5549" width="6.85546875" style="1" customWidth="1"/>
    <col min="5550" max="5794" width="9.140625" style="1" customWidth="1"/>
    <col min="5795" max="5795" width="3.7109375" style="1"/>
    <col min="5796" max="5796" width="4.5703125" style="1" customWidth="1"/>
    <col min="5797" max="5797" width="5.85546875" style="1" customWidth="1"/>
    <col min="5798" max="5798" width="36" style="1" customWidth="1"/>
    <col min="5799" max="5799" width="9.7109375" style="1" customWidth="1"/>
    <col min="5800" max="5800" width="11.85546875" style="1" customWidth="1"/>
    <col min="5801" max="5801" width="9" style="1" customWidth="1"/>
    <col min="5802" max="5802" width="9.7109375" style="1" customWidth="1"/>
    <col min="5803" max="5803" width="9.28515625" style="1" customWidth="1"/>
    <col min="5804" max="5804" width="8.7109375" style="1" customWidth="1"/>
    <col min="5805" max="5805" width="6.85546875" style="1" customWidth="1"/>
    <col min="5806" max="6050" width="9.140625" style="1" customWidth="1"/>
    <col min="6051" max="6051" width="3.7109375" style="1"/>
    <col min="6052" max="6052" width="4.5703125" style="1" customWidth="1"/>
    <col min="6053" max="6053" width="5.85546875" style="1" customWidth="1"/>
    <col min="6054" max="6054" width="36" style="1" customWidth="1"/>
    <col min="6055" max="6055" width="9.7109375" style="1" customWidth="1"/>
    <col min="6056" max="6056" width="11.85546875" style="1" customWidth="1"/>
    <col min="6057" max="6057" width="9" style="1" customWidth="1"/>
    <col min="6058" max="6058" width="9.7109375" style="1" customWidth="1"/>
    <col min="6059" max="6059" width="9.28515625" style="1" customWidth="1"/>
    <col min="6060" max="6060" width="8.7109375" style="1" customWidth="1"/>
    <col min="6061" max="6061" width="6.85546875" style="1" customWidth="1"/>
    <col min="6062" max="6306" width="9.140625" style="1" customWidth="1"/>
    <col min="6307" max="6307" width="3.7109375" style="1"/>
    <col min="6308" max="6308" width="4.5703125" style="1" customWidth="1"/>
    <col min="6309" max="6309" width="5.85546875" style="1" customWidth="1"/>
    <col min="6310" max="6310" width="36" style="1" customWidth="1"/>
    <col min="6311" max="6311" width="9.7109375" style="1" customWidth="1"/>
    <col min="6312" max="6312" width="11.85546875" style="1" customWidth="1"/>
    <col min="6313" max="6313" width="9" style="1" customWidth="1"/>
    <col min="6314" max="6314" width="9.7109375" style="1" customWidth="1"/>
    <col min="6315" max="6315" width="9.28515625" style="1" customWidth="1"/>
    <col min="6316" max="6316" width="8.7109375" style="1" customWidth="1"/>
    <col min="6317" max="6317" width="6.85546875" style="1" customWidth="1"/>
    <col min="6318" max="6562" width="9.140625" style="1" customWidth="1"/>
    <col min="6563" max="6563" width="3.7109375" style="1"/>
    <col min="6564" max="6564" width="4.5703125" style="1" customWidth="1"/>
    <col min="6565" max="6565" width="5.85546875" style="1" customWidth="1"/>
    <col min="6566" max="6566" width="36" style="1" customWidth="1"/>
    <col min="6567" max="6567" width="9.7109375" style="1" customWidth="1"/>
    <col min="6568" max="6568" width="11.85546875" style="1" customWidth="1"/>
    <col min="6569" max="6569" width="9" style="1" customWidth="1"/>
    <col min="6570" max="6570" width="9.7109375" style="1" customWidth="1"/>
    <col min="6571" max="6571" width="9.28515625" style="1" customWidth="1"/>
    <col min="6572" max="6572" width="8.7109375" style="1" customWidth="1"/>
    <col min="6573" max="6573" width="6.85546875" style="1" customWidth="1"/>
    <col min="6574" max="6818" width="9.140625" style="1" customWidth="1"/>
    <col min="6819" max="6819" width="3.7109375" style="1"/>
    <col min="6820" max="6820" width="4.5703125" style="1" customWidth="1"/>
    <col min="6821" max="6821" width="5.85546875" style="1" customWidth="1"/>
    <col min="6822" max="6822" width="36" style="1" customWidth="1"/>
    <col min="6823" max="6823" width="9.7109375" style="1" customWidth="1"/>
    <col min="6824" max="6824" width="11.85546875" style="1" customWidth="1"/>
    <col min="6825" max="6825" width="9" style="1" customWidth="1"/>
    <col min="6826" max="6826" width="9.7109375" style="1" customWidth="1"/>
    <col min="6827" max="6827" width="9.28515625" style="1" customWidth="1"/>
    <col min="6828" max="6828" width="8.7109375" style="1" customWidth="1"/>
    <col min="6829" max="6829" width="6.85546875" style="1" customWidth="1"/>
    <col min="6830" max="7074" width="9.140625" style="1" customWidth="1"/>
    <col min="7075" max="7075" width="3.7109375" style="1"/>
    <col min="7076" max="7076" width="4.5703125" style="1" customWidth="1"/>
    <col min="7077" max="7077" width="5.85546875" style="1" customWidth="1"/>
    <col min="7078" max="7078" width="36" style="1" customWidth="1"/>
    <col min="7079" max="7079" width="9.7109375" style="1" customWidth="1"/>
    <col min="7080" max="7080" width="11.85546875" style="1" customWidth="1"/>
    <col min="7081" max="7081" width="9" style="1" customWidth="1"/>
    <col min="7082" max="7082" width="9.7109375" style="1" customWidth="1"/>
    <col min="7083" max="7083" width="9.28515625" style="1" customWidth="1"/>
    <col min="7084" max="7084" width="8.7109375" style="1" customWidth="1"/>
    <col min="7085" max="7085" width="6.85546875" style="1" customWidth="1"/>
    <col min="7086" max="7330" width="9.140625" style="1" customWidth="1"/>
    <col min="7331" max="7331" width="3.7109375" style="1"/>
    <col min="7332" max="7332" width="4.5703125" style="1" customWidth="1"/>
    <col min="7333" max="7333" width="5.85546875" style="1" customWidth="1"/>
    <col min="7334" max="7334" width="36" style="1" customWidth="1"/>
    <col min="7335" max="7335" width="9.7109375" style="1" customWidth="1"/>
    <col min="7336" max="7336" width="11.85546875" style="1" customWidth="1"/>
    <col min="7337" max="7337" width="9" style="1" customWidth="1"/>
    <col min="7338" max="7338" width="9.7109375" style="1" customWidth="1"/>
    <col min="7339" max="7339" width="9.28515625" style="1" customWidth="1"/>
    <col min="7340" max="7340" width="8.7109375" style="1" customWidth="1"/>
    <col min="7341" max="7341" width="6.85546875" style="1" customWidth="1"/>
    <col min="7342" max="7586" width="9.140625" style="1" customWidth="1"/>
    <col min="7587" max="7587" width="3.7109375" style="1"/>
    <col min="7588" max="7588" width="4.5703125" style="1" customWidth="1"/>
    <col min="7589" max="7589" width="5.85546875" style="1" customWidth="1"/>
    <col min="7590" max="7590" width="36" style="1" customWidth="1"/>
    <col min="7591" max="7591" width="9.7109375" style="1" customWidth="1"/>
    <col min="7592" max="7592" width="11.85546875" style="1" customWidth="1"/>
    <col min="7593" max="7593" width="9" style="1" customWidth="1"/>
    <col min="7594" max="7594" width="9.7109375" style="1" customWidth="1"/>
    <col min="7595" max="7595" width="9.28515625" style="1" customWidth="1"/>
    <col min="7596" max="7596" width="8.7109375" style="1" customWidth="1"/>
    <col min="7597" max="7597" width="6.85546875" style="1" customWidth="1"/>
    <col min="7598" max="7842" width="9.140625" style="1" customWidth="1"/>
    <col min="7843" max="7843" width="3.7109375" style="1"/>
    <col min="7844" max="7844" width="4.5703125" style="1" customWidth="1"/>
    <col min="7845" max="7845" width="5.85546875" style="1" customWidth="1"/>
    <col min="7846" max="7846" width="36" style="1" customWidth="1"/>
    <col min="7847" max="7847" width="9.7109375" style="1" customWidth="1"/>
    <col min="7848" max="7848" width="11.85546875" style="1" customWidth="1"/>
    <col min="7849" max="7849" width="9" style="1" customWidth="1"/>
    <col min="7850" max="7850" width="9.7109375" style="1" customWidth="1"/>
    <col min="7851" max="7851" width="9.28515625" style="1" customWidth="1"/>
    <col min="7852" max="7852" width="8.7109375" style="1" customWidth="1"/>
    <col min="7853" max="7853" width="6.85546875" style="1" customWidth="1"/>
    <col min="7854" max="8098" width="9.140625" style="1" customWidth="1"/>
    <col min="8099" max="8099" width="3.7109375" style="1"/>
    <col min="8100" max="8100" width="4.5703125" style="1" customWidth="1"/>
    <col min="8101" max="8101" width="5.85546875" style="1" customWidth="1"/>
    <col min="8102" max="8102" width="36" style="1" customWidth="1"/>
    <col min="8103" max="8103" width="9.7109375" style="1" customWidth="1"/>
    <col min="8104" max="8104" width="11.85546875" style="1" customWidth="1"/>
    <col min="8105" max="8105" width="9" style="1" customWidth="1"/>
    <col min="8106" max="8106" width="9.7109375" style="1" customWidth="1"/>
    <col min="8107" max="8107" width="9.28515625" style="1" customWidth="1"/>
    <col min="8108" max="8108" width="8.7109375" style="1" customWidth="1"/>
    <col min="8109" max="8109" width="6.85546875" style="1" customWidth="1"/>
    <col min="8110" max="8354" width="9.140625" style="1" customWidth="1"/>
    <col min="8355" max="8355" width="3.7109375" style="1"/>
    <col min="8356" max="8356" width="4.5703125" style="1" customWidth="1"/>
    <col min="8357" max="8357" width="5.85546875" style="1" customWidth="1"/>
    <col min="8358" max="8358" width="36" style="1" customWidth="1"/>
    <col min="8359" max="8359" width="9.7109375" style="1" customWidth="1"/>
    <col min="8360" max="8360" width="11.85546875" style="1" customWidth="1"/>
    <col min="8361" max="8361" width="9" style="1" customWidth="1"/>
    <col min="8362" max="8362" width="9.7109375" style="1" customWidth="1"/>
    <col min="8363" max="8363" width="9.28515625" style="1" customWidth="1"/>
    <col min="8364" max="8364" width="8.7109375" style="1" customWidth="1"/>
    <col min="8365" max="8365" width="6.85546875" style="1" customWidth="1"/>
    <col min="8366" max="8610" width="9.140625" style="1" customWidth="1"/>
    <col min="8611" max="8611" width="3.7109375" style="1"/>
    <col min="8612" max="8612" width="4.5703125" style="1" customWidth="1"/>
    <col min="8613" max="8613" width="5.85546875" style="1" customWidth="1"/>
    <col min="8614" max="8614" width="36" style="1" customWidth="1"/>
    <col min="8615" max="8615" width="9.7109375" style="1" customWidth="1"/>
    <col min="8616" max="8616" width="11.85546875" style="1" customWidth="1"/>
    <col min="8617" max="8617" width="9" style="1" customWidth="1"/>
    <col min="8618" max="8618" width="9.7109375" style="1" customWidth="1"/>
    <col min="8619" max="8619" width="9.28515625" style="1" customWidth="1"/>
    <col min="8620" max="8620" width="8.7109375" style="1" customWidth="1"/>
    <col min="8621" max="8621" width="6.85546875" style="1" customWidth="1"/>
    <col min="8622" max="8866" width="9.140625" style="1" customWidth="1"/>
    <col min="8867" max="8867" width="3.7109375" style="1"/>
    <col min="8868" max="8868" width="4.5703125" style="1" customWidth="1"/>
    <col min="8869" max="8869" width="5.85546875" style="1" customWidth="1"/>
    <col min="8870" max="8870" width="36" style="1" customWidth="1"/>
    <col min="8871" max="8871" width="9.7109375" style="1" customWidth="1"/>
    <col min="8872" max="8872" width="11.85546875" style="1" customWidth="1"/>
    <col min="8873" max="8873" width="9" style="1" customWidth="1"/>
    <col min="8874" max="8874" width="9.7109375" style="1" customWidth="1"/>
    <col min="8875" max="8875" width="9.28515625" style="1" customWidth="1"/>
    <col min="8876" max="8876" width="8.7109375" style="1" customWidth="1"/>
    <col min="8877" max="8877" width="6.85546875" style="1" customWidth="1"/>
    <col min="8878" max="9122" width="9.140625" style="1" customWidth="1"/>
    <col min="9123" max="9123" width="3.7109375" style="1"/>
    <col min="9124" max="9124" width="4.5703125" style="1" customWidth="1"/>
    <col min="9125" max="9125" width="5.85546875" style="1" customWidth="1"/>
    <col min="9126" max="9126" width="36" style="1" customWidth="1"/>
    <col min="9127" max="9127" width="9.7109375" style="1" customWidth="1"/>
    <col min="9128" max="9128" width="11.85546875" style="1" customWidth="1"/>
    <col min="9129" max="9129" width="9" style="1" customWidth="1"/>
    <col min="9130" max="9130" width="9.7109375" style="1" customWidth="1"/>
    <col min="9131" max="9131" width="9.28515625" style="1" customWidth="1"/>
    <col min="9132" max="9132" width="8.7109375" style="1" customWidth="1"/>
    <col min="9133" max="9133" width="6.85546875" style="1" customWidth="1"/>
    <col min="9134" max="9378" width="9.140625" style="1" customWidth="1"/>
    <col min="9379" max="9379" width="3.7109375" style="1"/>
    <col min="9380" max="9380" width="4.5703125" style="1" customWidth="1"/>
    <col min="9381" max="9381" width="5.85546875" style="1" customWidth="1"/>
    <col min="9382" max="9382" width="36" style="1" customWidth="1"/>
    <col min="9383" max="9383" width="9.7109375" style="1" customWidth="1"/>
    <col min="9384" max="9384" width="11.85546875" style="1" customWidth="1"/>
    <col min="9385" max="9385" width="9" style="1" customWidth="1"/>
    <col min="9386" max="9386" width="9.7109375" style="1" customWidth="1"/>
    <col min="9387" max="9387" width="9.28515625" style="1" customWidth="1"/>
    <col min="9388" max="9388" width="8.7109375" style="1" customWidth="1"/>
    <col min="9389" max="9389" width="6.85546875" style="1" customWidth="1"/>
    <col min="9390" max="9634" width="9.140625" style="1" customWidth="1"/>
    <col min="9635" max="9635" width="3.7109375" style="1"/>
    <col min="9636" max="9636" width="4.5703125" style="1" customWidth="1"/>
    <col min="9637" max="9637" width="5.85546875" style="1" customWidth="1"/>
    <col min="9638" max="9638" width="36" style="1" customWidth="1"/>
    <col min="9639" max="9639" width="9.7109375" style="1" customWidth="1"/>
    <col min="9640" max="9640" width="11.85546875" style="1" customWidth="1"/>
    <col min="9641" max="9641" width="9" style="1" customWidth="1"/>
    <col min="9642" max="9642" width="9.7109375" style="1" customWidth="1"/>
    <col min="9643" max="9643" width="9.28515625" style="1" customWidth="1"/>
    <col min="9644" max="9644" width="8.7109375" style="1" customWidth="1"/>
    <col min="9645" max="9645" width="6.85546875" style="1" customWidth="1"/>
    <col min="9646" max="9890" width="9.140625" style="1" customWidth="1"/>
    <col min="9891" max="9891" width="3.7109375" style="1"/>
    <col min="9892" max="9892" width="4.5703125" style="1" customWidth="1"/>
    <col min="9893" max="9893" width="5.85546875" style="1" customWidth="1"/>
    <col min="9894" max="9894" width="36" style="1" customWidth="1"/>
    <col min="9895" max="9895" width="9.7109375" style="1" customWidth="1"/>
    <col min="9896" max="9896" width="11.85546875" style="1" customWidth="1"/>
    <col min="9897" max="9897" width="9" style="1" customWidth="1"/>
    <col min="9898" max="9898" width="9.7109375" style="1" customWidth="1"/>
    <col min="9899" max="9899" width="9.28515625" style="1" customWidth="1"/>
    <col min="9900" max="9900" width="8.7109375" style="1" customWidth="1"/>
    <col min="9901" max="9901" width="6.85546875" style="1" customWidth="1"/>
    <col min="9902" max="10146" width="9.140625" style="1" customWidth="1"/>
    <col min="10147" max="10147" width="3.7109375" style="1"/>
    <col min="10148" max="10148" width="4.5703125" style="1" customWidth="1"/>
    <col min="10149" max="10149" width="5.85546875" style="1" customWidth="1"/>
    <col min="10150" max="10150" width="36" style="1" customWidth="1"/>
    <col min="10151" max="10151" width="9.7109375" style="1" customWidth="1"/>
    <col min="10152" max="10152" width="11.85546875" style="1" customWidth="1"/>
    <col min="10153" max="10153" width="9" style="1" customWidth="1"/>
    <col min="10154" max="10154" width="9.7109375" style="1" customWidth="1"/>
    <col min="10155" max="10155" width="9.28515625" style="1" customWidth="1"/>
    <col min="10156" max="10156" width="8.7109375" style="1" customWidth="1"/>
    <col min="10157" max="10157" width="6.85546875" style="1" customWidth="1"/>
    <col min="10158" max="10402" width="9.140625" style="1" customWidth="1"/>
    <col min="10403" max="10403" width="3.7109375" style="1"/>
    <col min="10404" max="10404" width="4.5703125" style="1" customWidth="1"/>
    <col min="10405" max="10405" width="5.85546875" style="1" customWidth="1"/>
    <col min="10406" max="10406" width="36" style="1" customWidth="1"/>
    <col min="10407" max="10407" width="9.7109375" style="1" customWidth="1"/>
    <col min="10408" max="10408" width="11.85546875" style="1" customWidth="1"/>
    <col min="10409" max="10409" width="9" style="1" customWidth="1"/>
    <col min="10410" max="10410" width="9.7109375" style="1" customWidth="1"/>
    <col min="10411" max="10411" width="9.28515625" style="1" customWidth="1"/>
    <col min="10412" max="10412" width="8.7109375" style="1" customWidth="1"/>
    <col min="10413" max="10413" width="6.85546875" style="1" customWidth="1"/>
    <col min="10414" max="10658" width="9.140625" style="1" customWidth="1"/>
    <col min="10659" max="10659" width="3.7109375" style="1"/>
    <col min="10660" max="10660" width="4.5703125" style="1" customWidth="1"/>
    <col min="10661" max="10661" width="5.85546875" style="1" customWidth="1"/>
    <col min="10662" max="10662" width="36" style="1" customWidth="1"/>
    <col min="10663" max="10663" width="9.7109375" style="1" customWidth="1"/>
    <col min="10664" max="10664" width="11.85546875" style="1" customWidth="1"/>
    <col min="10665" max="10665" width="9" style="1" customWidth="1"/>
    <col min="10666" max="10666" width="9.7109375" style="1" customWidth="1"/>
    <col min="10667" max="10667" width="9.28515625" style="1" customWidth="1"/>
    <col min="10668" max="10668" width="8.7109375" style="1" customWidth="1"/>
    <col min="10669" max="10669" width="6.85546875" style="1" customWidth="1"/>
    <col min="10670" max="10914" width="9.140625" style="1" customWidth="1"/>
    <col min="10915" max="10915" width="3.7109375" style="1"/>
    <col min="10916" max="10916" width="4.5703125" style="1" customWidth="1"/>
    <col min="10917" max="10917" width="5.85546875" style="1" customWidth="1"/>
    <col min="10918" max="10918" width="36" style="1" customWidth="1"/>
    <col min="10919" max="10919" width="9.7109375" style="1" customWidth="1"/>
    <col min="10920" max="10920" width="11.85546875" style="1" customWidth="1"/>
    <col min="10921" max="10921" width="9" style="1" customWidth="1"/>
    <col min="10922" max="10922" width="9.7109375" style="1" customWidth="1"/>
    <col min="10923" max="10923" width="9.28515625" style="1" customWidth="1"/>
    <col min="10924" max="10924" width="8.7109375" style="1" customWidth="1"/>
    <col min="10925" max="10925" width="6.85546875" style="1" customWidth="1"/>
    <col min="10926" max="11170" width="9.140625" style="1" customWidth="1"/>
    <col min="11171" max="11171" width="3.7109375" style="1"/>
    <col min="11172" max="11172" width="4.5703125" style="1" customWidth="1"/>
    <col min="11173" max="11173" width="5.85546875" style="1" customWidth="1"/>
    <col min="11174" max="11174" width="36" style="1" customWidth="1"/>
    <col min="11175" max="11175" width="9.7109375" style="1" customWidth="1"/>
    <col min="11176" max="11176" width="11.85546875" style="1" customWidth="1"/>
    <col min="11177" max="11177" width="9" style="1" customWidth="1"/>
    <col min="11178" max="11178" width="9.7109375" style="1" customWidth="1"/>
    <col min="11179" max="11179" width="9.28515625" style="1" customWidth="1"/>
    <col min="11180" max="11180" width="8.7109375" style="1" customWidth="1"/>
    <col min="11181" max="11181" width="6.85546875" style="1" customWidth="1"/>
    <col min="11182" max="11426" width="9.140625" style="1" customWidth="1"/>
    <col min="11427" max="11427" width="3.7109375" style="1"/>
    <col min="11428" max="11428" width="4.5703125" style="1" customWidth="1"/>
    <col min="11429" max="11429" width="5.85546875" style="1" customWidth="1"/>
    <col min="11430" max="11430" width="36" style="1" customWidth="1"/>
    <col min="11431" max="11431" width="9.7109375" style="1" customWidth="1"/>
    <col min="11432" max="11432" width="11.85546875" style="1" customWidth="1"/>
    <col min="11433" max="11433" width="9" style="1" customWidth="1"/>
    <col min="11434" max="11434" width="9.7109375" style="1" customWidth="1"/>
    <col min="11435" max="11435" width="9.28515625" style="1" customWidth="1"/>
    <col min="11436" max="11436" width="8.7109375" style="1" customWidth="1"/>
    <col min="11437" max="11437" width="6.85546875" style="1" customWidth="1"/>
    <col min="11438" max="11682" width="9.140625" style="1" customWidth="1"/>
    <col min="11683" max="11683" width="3.7109375" style="1"/>
    <col min="11684" max="11684" width="4.5703125" style="1" customWidth="1"/>
    <col min="11685" max="11685" width="5.85546875" style="1" customWidth="1"/>
    <col min="11686" max="11686" width="36" style="1" customWidth="1"/>
    <col min="11687" max="11687" width="9.7109375" style="1" customWidth="1"/>
    <col min="11688" max="11688" width="11.85546875" style="1" customWidth="1"/>
    <col min="11689" max="11689" width="9" style="1" customWidth="1"/>
    <col min="11690" max="11690" width="9.7109375" style="1" customWidth="1"/>
    <col min="11691" max="11691" width="9.28515625" style="1" customWidth="1"/>
    <col min="11692" max="11692" width="8.7109375" style="1" customWidth="1"/>
    <col min="11693" max="11693" width="6.85546875" style="1" customWidth="1"/>
    <col min="11694" max="11938" width="9.140625" style="1" customWidth="1"/>
    <col min="11939" max="11939" width="3.7109375" style="1"/>
    <col min="11940" max="11940" width="4.5703125" style="1" customWidth="1"/>
    <col min="11941" max="11941" width="5.85546875" style="1" customWidth="1"/>
    <col min="11942" max="11942" width="36" style="1" customWidth="1"/>
    <col min="11943" max="11943" width="9.7109375" style="1" customWidth="1"/>
    <col min="11944" max="11944" width="11.85546875" style="1" customWidth="1"/>
    <col min="11945" max="11945" width="9" style="1" customWidth="1"/>
    <col min="11946" max="11946" width="9.7109375" style="1" customWidth="1"/>
    <col min="11947" max="11947" width="9.28515625" style="1" customWidth="1"/>
    <col min="11948" max="11948" width="8.7109375" style="1" customWidth="1"/>
    <col min="11949" max="11949" width="6.85546875" style="1" customWidth="1"/>
    <col min="11950" max="12194" width="9.140625" style="1" customWidth="1"/>
    <col min="12195" max="12195" width="3.7109375" style="1"/>
    <col min="12196" max="12196" width="4.5703125" style="1" customWidth="1"/>
    <col min="12197" max="12197" width="5.85546875" style="1" customWidth="1"/>
    <col min="12198" max="12198" width="36" style="1" customWidth="1"/>
    <col min="12199" max="12199" width="9.7109375" style="1" customWidth="1"/>
    <col min="12200" max="12200" width="11.85546875" style="1" customWidth="1"/>
    <col min="12201" max="12201" width="9" style="1" customWidth="1"/>
    <col min="12202" max="12202" width="9.7109375" style="1" customWidth="1"/>
    <col min="12203" max="12203" width="9.28515625" style="1" customWidth="1"/>
    <col min="12204" max="12204" width="8.7109375" style="1" customWidth="1"/>
    <col min="12205" max="12205" width="6.85546875" style="1" customWidth="1"/>
    <col min="12206" max="12450" width="9.140625" style="1" customWidth="1"/>
    <col min="12451" max="12451" width="3.7109375" style="1"/>
    <col min="12452" max="12452" width="4.5703125" style="1" customWidth="1"/>
    <col min="12453" max="12453" width="5.85546875" style="1" customWidth="1"/>
    <col min="12454" max="12454" width="36" style="1" customWidth="1"/>
    <col min="12455" max="12455" width="9.7109375" style="1" customWidth="1"/>
    <col min="12456" max="12456" width="11.85546875" style="1" customWidth="1"/>
    <col min="12457" max="12457" width="9" style="1" customWidth="1"/>
    <col min="12458" max="12458" width="9.7109375" style="1" customWidth="1"/>
    <col min="12459" max="12459" width="9.28515625" style="1" customWidth="1"/>
    <col min="12460" max="12460" width="8.7109375" style="1" customWidth="1"/>
    <col min="12461" max="12461" width="6.85546875" style="1" customWidth="1"/>
    <col min="12462" max="12706" width="9.140625" style="1" customWidth="1"/>
    <col min="12707" max="12707" width="3.7109375" style="1"/>
    <col min="12708" max="12708" width="4.5703125" style="1" customWidth="1"/>
    <col min="12709" max="12709" width="5.85546875" style="1" customWidth="1"/>
    <col min="12710" max="12710" width="36" style="1" customWidth="1"/>
    <col min="12711" max="12711" width="9.7109375" style="1" customWidth="1"/>
    <col min="12712" max="12712" width="11.85546875" style="1" customWidth="1"/>
    <col min="12713" max="12713" width="9" style="1" customWidth="1"/>
    <col min="12714" max="12714" width="9.7109375" style="1" customWidth="1"/>
    <col min="12715" max="12715" width="9.28515625" style="1" customWidth="1"/>
    <col min="12716" max="12716" width="8.7109375" style="1" customWidth="1"/>
    <col min="12717" max="12717" width="6.85546875" style="1" customWidth="1"/>
    <col min="12718" max="12962" width="9.140625" style="1" customWidth="1"/>
    <col min="12963" max="12963" width="3.7109375" style="1"/>
    <col min="12964" max="12964" width="4.5703125" style="1" customWidth="1"/>
    <col min="12965" max="12965" width="5.85546875" style="1" customWidth="1"/>
    <col min="12966" max="12966" width="36" style="1" customWidth="1"/>
    <col min="12967" max="12967" width="9.7109375" style="1" customWidth="1"/>
    <col min="12968" max="12968" width="11.85546875" style="1" customWidth="1"/>
    <col min="12969" max="12969" width="9" style="1" customWidth="1"/>
    <col min="12970" max="12970" width="9.7109375" style="1" customWidth="1"/>
    <col min="12971" max="12971" width="9.28515625" style="1" customWidth="1"/>
    <col min="12972" max="12972" width="8.7109375" style="1" customWidth="1"/>
    <col min="12973" max="12973" width="6.85546875" style="1" customWidth="1"/>
    <col min="12974" max="13218" width="9.140625" style="1" customWidth="1"/>
    <col min="13219" max="13219" width="3.7109375" style="1"/>
    <col min="13220" max="13220" width="4.5703125" style="1" customWidth="1"/>
    <col min="13221" max="13221" width="5.85546875" style="1" customWidth="1"/>
    <col min="13222" max="13222" width="36" style="1" customWidth="1"/>
    <col min="13223" max="13223" width="9.7109375" style="1" customWidth="1"/>
    <col min="13224" max="13224" width="11.85546875" style="1" customWidth="1"/>
    <col min="13225" max="13225" width="9" style="1" customWidth="1"/>
    <col min="13226" max="13226" width="9.7109375" style="1" customWidth="1"/>
    <col min="13227" max="13227" width="9.28515625" style="1" customWidth="1"/>
    <col min="13228" max="13228" width="8.7109375" style="1" customWidth="1"/>
    <col min="13229" max="13229" width="6.85546875" style="1" customWidth="1"/>
    <col min="13230" max="13474" width="9.140625" style="1" customWidth="1"/>
    <col min="13475" max="13475" width="3.7109375" style="1"/>
    <col min="13476" max="13476" width="4.5703125" style="1" customWidth="1"/>
    <col min="13477" max="13477" width="5.85546875" style="1" customWidth="1"/>
    <col min="13478" max="13478" width="36" style="1" customWidth="1"/>
    <col min="13479" max="13479" width="9.7109375" style="1" customWidth="1"/>
    <col min="13480" max="13480" width="11.85546875" style="1" customWidth="1"/>
    <col min="13481" max="13481" width="9" style="1" customWidth="1"/>
    <col min="13482" max="13482" width="9.7109375" style="1" customWidth="1"/>
    <col min="13483" max="13483" width="9.28515625" style="1" customWidth="1"/>
    <col min="13484" max="13484" width="8.7109375" style="1" customWidth="1"/>
    <col min="13485" max="13485" width="6.85546875" style="1" customWidth="1"/>
    <col min="13486" max="13730" width="9.140625" style="1" customWidth="1"/>
    <col min="13731" max="13731" width="3.7109375" style="1"/>
    <col min="13732" max="13732" width="4.5703125" style="1" customWidth="1"/>
    <col min="13733" max="13733" width="5.85546875" style="1" customWidth="1"/>
    <col min="13734" max="13734" width="36" style="1" customWidth="1"/>
    <col min="13735" max="13735" width="9.7109375" style="1" customWidth="1"/>
    <col min="13736" max="13736" width="11.85546875" style="1" customWidth="1"/>
    <col min="13737" max="13737" width="9" style="1" customWidth="1"/>
    <col min="13738" max="13738" width="9.7109375" style="1" customWidth="1"/>
    <col min="13739" max="13739" width="9.28515625" style="1" customWidth="1"/>
    <col min="13740" max="13740" width="8.7109375" style="1" customWidth="1"/>
    <col min="13741" max="13741" width="6.85546875" style="1" customWidth="1"/>
    <col min="13742" max="13986" width="9.140625" style="1" customWidth="1"/>
    <col min="13987" max="13987" width="3.7109375" style="1"/>
    <col min="13988" max="13988" width="4.5703125" style="1" customWidth="1"/>
    <col min="13989" max="13989" width="5.85546875" style="1" customWidth="1"/>
    <col min="13990" max="13990" width="36" style="1" customWidth="1"/>
    <col min="13991" max="13991" width="9.7109375" style="1" customWidth="1"/>
    <col min="13992" max="13992" width="11.85546875" style="1" customWidth="1"/>
    <col min="13993" max="13993" width="9" style="1" customWidth="1"/>
    <col min="13994" max="13994" width="9.7109375" style="1" customWidth="1"/>
    <col min="13995" max="13995" width="9.28515625" style="1" customWidth="1"/>
    <col min="13996" max="13996" width="8.7109375" style="1" customWidth="1"/>
    <col min="13997" max="13997" width="6.85546875" style="1" customWidth="1"/>
    <col min="13998" max="14242" width="9.140625" style="1" customWidth="1"/>
    <col min="14243" max="14243" width="3.7109375" style="1"/>
    <col min="14244" max="14244" width="4.5703125" style="1" customWidth="1"/>
    <col min="14245" max="14245" width="5.85546875" style="1" customWidth="1"/>
    <col min="14246" max="14246" width="36" style="1" customWidth="1"/>
    <col min="14247" max="14247" width="9.7109375" style="1" customWidth="1"/>
    <col min="14248" max="14248" width="11.85546875" style="1" customWidth="1"/>
    <col min="14249" max="14249" width="9" style="1" customWidth="1"/>
    <col min="14250" max="14250" width="9.7109375" style="1" customWidth="1"/>
    <col min="14251" max="14251" width="9.28515625" style="1" customWidth="1"/>
    <col min="14252" max="14252" width="8.7109375" style="1" customWidth="1"/>
    <col min="14253" max="14253" width="6.85546875" style="1" customWidth="1"/>
    <col min="14254" max="14498" width="9.140625" style="1" customWidth="1"/>
    <col min="14499" max="14499" width="3.7109375" style="1"/>
    <col min="14500" max="14500" width="4.5703125" style="1" customWidth="1"/>
    <col min="14501" max="14501" width="5.85546875" style="1" customWidth="1"/>
    <col min="14502" max="14502" width="36" style="1" customWidth="1"/>
    <col min="14503" max="14503" width="9.7109375" style="1" customWidth="1"/>
    <col min="14504" max="14504" width="11.85546875" style="1" customWidth="1"/>
    <col min="14505" max="14505" width="9" style="1" customWidth="1"/>
    <col min="14506" max="14506" width="9.7109375" style="1" customWidth="1"/>
    <col min="14507" max="14507" width="9.28515625" style="1" customWidth="1"/>
    <col min="14508" max="14508" width="8.7109375" style="1" customWidth="1"/>
    <col min="14509" max="14509" width="6.85546875" style="1" customWidth="1"/>
    <col min="14510" max="14754" width="9.140625" style="1" customWidth="1"/>
    <col min="14755" max="14755" width="3.7109375" style="1"/>
    <col min="14756" max="14756" width="4.5703125" style="1" customWidth="1"/>
    <col min="14757" max="14757" width="5.85546875" style="1" customWidth="1"/>
    <col min="14758" max="14758" width="36" style="1" customWidth="1"/>
    <col min="14759" max="14759" width="9.7109375" style="1" customWidth="1"/>
    <col min="14760" max="14760" width="11.85546875" style="1" customWidth="1"/>
    <col min="14761" max="14761" width="9" style="1" customWidth="1"/>
    <col min="14762" max="14762" width="9.7109375" style="1" customWidth="1"/>
    <col min="14763" max="14763" width="9.28515625" style="1" customWidth="1"/>
    <col min="14764" max="14764" width="8.7109375" style="1" customWidth="1"/>
    <col min="14765" max="14765" width="6.85546875" style="1" customWidth="1"/>
    <col min="14766" max="15010" width="9.140625" style="1" customWidth="1"/>
    <col min="15011" max="15011" width="3.7109375" style="1"/>
    <col min="15012" max="15012" width="4.5703125" style="1" customWidth="1"/>
    <col min="15013" max="15013" width="5.85546875" style="1" customWidth="1"/>
    <col min="15014" max="15014" width="36" style="1" customWidth="1"/>
    <col min="15015" max="15015" width="9.7109375" style="1" customWidth="1"/>
    <col min="15016" max="15016" width="11.85546875" style="1" customWidth="1"/>
    <col min="15017" max="15017" width="9" style="1" customWidth="1"/>
    <col min="15018" max="15018" width="9.7109375" style="1" customWidth="1"/>
    <col min="15019" max="15019" width="9.28515625" style="1" customWidth="1"/>
    <col min="15020" max="15020" width="8.7109375" style="1" customWidth="1"/>
    <col min="15021" max="15021" width="6.85546875" style="1" customWidth="1"/>
    <col min="15022" max="15266" width="9.140625" style="1" customWidth="1"/>
    <col min="15267" max="15267" width="3.7109375" style="1"/>
    <col min="15268" max="15268" width="4.5703125" style="1" customWidth="1"/>
    <col min="15269" max="15269" width="5.85546875" style="1" customWidth="1"/>
    <col min="15270" max="15270" width="36" style="1" customWidth="1"/>
    <col min="15271" max="15271" width="9.7109375" style="1" customWidth="1"/>
    <col min="15272" max="15272" width="11.85546875" style="1" customWidth="1"/>
    <col min="15273" max="15273" width="9" style="1" customWidth="1"/>
    <col min="15274" max="15274" width="9.7109375" style="1" customWidth="1"/>
    <col min="15275" max="15275" width="9.28515625" style="1" customWidth="1"/>
    <col min="15276" max="15276" width="8.7109375" style="1" customWidth="1"/>
    <col min="15277" max="15277" width="6.85546875" style="1" customWidth="1"/>
    <col min="15278" max="15522" width="9.140625" style="1" customWidth="1"/>
    <col min="15523" max="15523" width="3.7109375" style="1"/>
    <col min="15524" max="15524" width="4.5703125" style="1" customWidth="1"/>
    <col min="15525" max="15525" width="5.85546875" style="1" customWidth="1"/>
    <col min="15526" max="15526" width="36" style="1" customWidth="1"/>
    <col min="15527" max="15527" width="9.7109375" style="1" customWidth="1"/>
    <col min="15528" max="15528" width="11.85546875" style="1" customWidth="1"/>
    <col min="15529" max="15529" width="9" style="1" customWidth="1"/>
    <col min="15530" max="15530" width="9.7109375" style="1" customWidth="1"/>
    <col min="15531" max="15531" width="9.28515625" style="1" customWidth="1"/>
    <col min="15532" max="15532" width="8.7109375" style="1" customWidth="1"/>
    <col min="15533" max="15533" width="6.85546875" style="1" customWidth="1"/>
    <col min="15534" max="15778" width="9.140625" style="1" customWidth="1"/>
    <col min="15779" max="15779" width="3.7109375" style="1"/>
    <col min="15780" max="15780" width="4.5703125" style="1" customWidth="1"/>
    <col min="15781" max="15781" width="5.85546875" style="1" customWidth="1"/>
    <col min="15782" max="15782" width="36" style="1" customWidth="1"/>
    <col min="15783" max="15783" width="9.7109375" style="1" customWidth="1"/>
    <col min="15784" max="15784" width="11.85546875" style="1" customWidth="1"/>
    <col min="15785" max="15785" width="9" style="1" customWidth="1"/>
    <col min="15786" max="15786" width="9.7109375" style="1" customWidth="1"/>
    <col min="15787" max="15787" width="9.28515625" style="1" customWidth="1"/>
    <col min="15788" max="15788" width="8.7109375" style="1" customWidth="1"/>
    <col min="15789" max="15789" width="6.85546875" style="1" customWidth="1"/>
    <col min="15790" max="16034" width="9.140625" style="1" customWidth="1"/>
    <col min="16035" max="16035" width="3.7109375" style="1"/>
    <col min="16036" max="16036" width="4.5703125" style="1" customWidth="1"/>
    <col min="16037" max="16037" width="5.85546875" style="1" customWidth="1"/>
    <col min="16038" max="16038" width="36" style="1" customWidth="1"/>
    <col min="16039" max="16039" width="9.7109375" style="1" customWidth="1"/>
    <col min="16040" max="16040" width="11.85546875" style="1" customWidth="1"/>
    <col min="16041" max="16041" width="9" style="1" customWidth="1"/>
    <col min="16042" max="16042" width="9.7109375" style="1" customWidth="1"/>
    <col min="16043" max="16043" width="9.28515625" style="1" customWidth="1"/>
    <col min="16044" max="16044" width="8.7109375" style="1" customWidth="1"/>
    <col min="16045" max="16045" width="6.85546875" style="1" customWidth="1"/>
    <col min="16046" max="16290" width="9.140625" style="1" customWidth="1"/>
    <col min="16291" max="16384" width="3.7109375" style="1"/>
  </cols>
  <sheetData>
    <row r="1" spans="1:9">
      <c r="C1" s="4"/>
      <c r="G1" s="224"/>
      <c r="H1" s="224"/>
      <c r="I1" s="224"/>
    </row>
    <row r="2" spans="1:9">
      <c r="A2" s="262" t="s">
        <v>20</v>
      </c>
      <c r="B2" s="262"/>
      <c r="C2" s="262"/>
      <c r="D2" s="262"/>
      <c r="E2" s="262"/>
      <c r="F2" s="262"/>
      <c r="G2" s="262"/>
      <c r="H2" s="262"/>
      <c r="I2" s="262"/>
    </row>
    <row r="3" spans="1:9">
      <c r="A3" s="2"/>
      <c r="B3" s="2"/>
      <c r="C3" s="2"/>
      <c r="D3" s="2"/>
      <c r="E3" s="2"/>
      <c r="F3" s="2"/>
      <c r="G3" s="2"/>
      <c r="H3" s="2"/>
      <c r="I3" s="2"/>
    </row>
    <row r="4" spans="1:9">
      <c r="A4" s="2"/>
      <c r="B4" s="2"/>
      <c r="C4" s="263" t="s">
        <v>21</v>
      </c>
      <c r="D4" s="263"/>
      <c r="E4" s="263"/>
      <c r="F4" s="263"/>
      <c r="G4" s="263"/>
      <c r="H4" s="263"/>
      <c r="I4" s="263"/>
    </row>
    <row r="5" spans="1:9" ht="11.25" customHeight="1">
      <c r="A5" s="129"/>
      <c r="B5" s="129"/>
      <c r="C5" s="266" t="s">
        <v>64</v>
      </c>
      <c r="D5" s="266"/>
      <c r="E5" s="266"/>
      <c r="F5" s="266"/>
      <c r="G5" s="266"/>
      <c r="H5" s="266"/>
      <c r="I5" s="266"/>
    </row>
    <row r="6" spans="1:9">
      <c r="A6" s="264" t="s">
        <v>22</v>
      </c>
      <c r="B6" s="264"/>
      <c r="C6" s="264"/>
      <c r="D6" s="265" t="str">
        <f>'Kopt a+c+n'!B13</f>
        <v>Daudzdzīvokļu dzīvojamā ēka</v>
      </c>
      <c r="E6" s="265"/>
      <c r="F6" s="265"/>
      <c r="G6" s="265"/>
      <c r="H6" s="265"/>
      <c r="I6" s="265"/>
    </row>
    <row r="7" spans="1:9">
      <c r="A7" s="264" t="s">
        <v>6</v>
      </c>
      <c r="B7" s="264"/>
      <c r="C7" s="264"/>
      <c r="D7" s="267" t="str">
        <f>'Kopt a+c+n'!B14</f>
        <v>Daudzdzīvokļu dzīvojamās ēkas energoefektivitātes paaugstināšana</v>
      </c>
      <c r="E7" s="267"/>
      <c r="F7" s="267"/>
      <c r="G7" s="267"/>
      <c r="H7" s="267"/>
      <c r="I7" s="267"/>
    </row>
    <row r="8" spans="1:9">
      <c r="A8" s="272" t="s">
        <v>23</v>
      </c>
      <c r="B8" s="272"/>
      <c r="C8" s="272"/>
      <c r="D8" s="267" t="str">
        <f>'Kopt a+c+n'!B15</f>
        <v>Stacijas iela 10, Olaine, Olaines novads, LV-2114</v>
      </c>
      <c r="E8" s="267"/>
      <c r="F8" s="267"/>
      <c r="G8" s="267"/>
      <c r="H8" s="267"/>
      <c r="I8" s="267"/>
    </row>
    <row r="9" spans="1:9">
      <c r="A9" s="272" t="s">
        <v>24</v>
      </c>
      <c r="B9" s="272"/>
      <c r="C9" s="272"/>
      <c r="D9" s="267" t="str">
        <f>'Kopt a+c+n'!B16</f>
        <v>Iepirkums Nr. AS OŪS 2023/02_E</v>
      </c>
      <c r="E9" s="267"/>
      <c r="F9" s="267"/>
      <c r="G9" s="267"/>
      <c r="H9" s="267"/>
      <c r="I9" s="267"/>
    </row>
    <row r="10" spans="1:9">
      <c r="C10" s="4" t="s">
        <v>25</v>
      </c>
      <c r="D10" s="273">
        <f>E53</f>
        <v>0</v>
      </c>
      <c r="E10" s="273"/>
      <c r="F10" s="67"/>
      <c r="G10" s="67"/>
      <c r="H10" s="67"/>
      <c r="I10" s="67"/>
    </row>
    <row r="11" spans="1:9">
      <c r="C11" s="4" t="s">
        <v>26</v>
      </c>
      <c r="D11" s="273">
        <f>I49</f>
        <v>0</v>
      </c>
      <c r="E11" s="273"/>
      <c r="F11" s="67"/>
      <c r="G11" s="67"/>
      <c r="H11" s="67"/>
      <c r="I11" s="67"/>
    </row>
    <row r="12" spans="1:9" ht="12" thickBot="1">
      <c r="F12" s="21"/>
      <c r="G12" s="21"/>
      <c r="H12" s="21"/>
      <c r="I12" s="21"/>
    </row>
    <row r="13" spans="1:9">
      <c r="A13" s="276" t="s">
        <v>27</v>
      </c>
      <c r="B13" s="278" t="s">
        <v>28</v>
      </c>
      <c r="C13" s="280" t="s">
        <v>29</v>
      </c>
      <c r="D13" s="281"/>
      <c r="E13" s="274" t="s">
        <v>30</v>
      </c>
      <c r="F13" s="268" t="s">
        <v>31</v>
      </c>
      <c r="G13" s="269"/>
      <c r="H13" s="269"/>
      <c r="I13" s="270" t="s">
        <v>32</v>
      </c>
    </row>
    <row r="14" spans="1:9" ht="23.25" thickBot="1">
      <c r="A14" s="277"/>
      <c r="B14" s="279"/>
      <c r="C14" s="282"/>
      <c r="D14" s="283"/>
      <c r="E14" s="275"/>
      <c r="F14" s="22" t="s">
        <v>33</v>
      </c>
      <c r="G14" s="23" t="s">
        <v>34</v>
      </c>
      <c r="H14" s="23" t="s">
        <v>35</v>
      </c>
      <c r="I14" s="271"/>
    </row>
    <row r="15" spans="1:9">
      <c r="A15" s="63">
        <f>IF(E15=0,0,IF(COUNTBLANK(E15)=1,0,COUNTA($E$15:E15)))</f>
        <v>0</v>
      </c>
      <c r="B15" s="85">
        <f>'Kops a'!B15</f>
        <v>0</v>
      </c>
      <c r="C15" s="260" t="str">
        <f>'Kops a'!C15:D15</f>
        <v>Būvlaukuma sagatavošana</v>
      </c>
      <c r="D15" s="261"/>
      <c r="E15" s="119">
        <f>'Kops a'!E15</f>
        <v>0</v>
      </c>
      <c r="F15" s="79">
        <f>'Kops a'!F15</f>
        <v>0</v>
      </c>
      <c r="G15" s="27">
        <f>'Kops a'!G15</f>
        <v>0</v>
      </c>
      <c r="H15" s="27">
        <f>'Kops a'!H15</f>
        <v>0</v>
      </c>
      <c r="I15" s="57">
        <f>'Kops a'!I15</f>
        <v>0</v>
      </c>
    </row>
    <row r="16" spans="1:9">
      <c r="A16" s="64">
        <f>IF(E16=0,0,IF(COUNTBLANK(E16)=1,0,COUNTA($E$15:E16)))</f>
        <v>0</v>
      </c>
      <c r="B16" s="84">
        <f>'Kops c'!B15</f>
        <v>0</v>
      </c>
      <c r="C16" s="258" t="str">
        <f>'Kops c'!C15:D15</f>
        <v>Būvlaukuma sagatavošana</v>
      </c>
      <c r="D16" s="259"/>
      <c r="E16" s="120">
        <f>'Kops c'!E15</f>
        <v>0</v>
      </c>
      <c r="F16" s="81">
        <f>'Kops c'!F15</f>
        <v>0</v>
      </c>
      <c r="G16" s="28">
        <f>'Kops c'!G15</f>
        <v>0</v>
      </c>
      <c r="H16" s="28">
        <f>'Kops c'!H15</f>
        <v>0</v>
      </c>
      <c r="I16" s="59">
        <f>'Kops c'!I15</f>
        <v>0</v>
      </c>
    </row>
    <row r="17" spans="1:9">
      <c r="A17" s="64">
        <f>IF(E17=0,0,IF(COUNTBLANK(E17)=1,0,COUNTA($E$15:E17)))</f>
        <v>0</v>
      </c>
      <c r="B17" s="84">
        <f>'Kops n'!B15</f>
        <v>0</v>
      </c>
      <c r="C17" s="258" t="str">
        <f>'Kops n'!C15:D15</f>
        <v>Būvlaukuma sagatavošana</v>
      </c>
      <c r="D17" s="259"/>
      <c r="E17" s="120">
        <f>'Kops n'!E15</f>
        <v>0</v>
      </c>
      <c r="F17" s="81">
        <f>'Kops n'!F15</f>
        <v>0</v>
      </c>
      <c r="G17" s="28">
        <f>'Kops n'!G15</f>
        <v>0</v>
      </c>
      <c r="H17" s="28">
        <f>'Kops n'!H15</f>
        <v>0</v>
      </c>
      <c r="I17" s="59">
        <f>'Kops n'!I15</f>
        <v>0</v>
      </c>
    </row>
    <row r="18" spans="1:9">
      <c r="A18" s="64">
        <f>IF(E18=0,0,IF(COUNTBLANK(E18)=1,0,COUNTA($E$15:E18)))</f>
        <v>0</v>
      </c>
      <c r="B18" s="84">
        <f>'Kops a'!B16</f>
        <v>0</v>
      </c>
      <c r="C18" s="256" t="str">
        <f>'Kops a'!C16:D16</f>
        <v>Demontāžas darbi</v>
      </c>
      <c r="D18" s="257"/>
      <c r="E18" s="120">
        <f>'Kops a'!E16</f>
        <v>0</v>
      </c>
      <c r="F18" s="81">
        <f>'Kops a'!F16</f>
        <v>0</v>
      </c>
      <c r="G18" s="28">
        <f>'Kops a'!G16</f>
        <v>0</v>
      </c>
      <c r="H18" s="28">
        <f>'Kops a'!H16</f>
        <v>0</v>
      </c>
      <c r="I18" s="59">
        <f>'Kops a'!I16</f>
        <v>0</v>
      </c>
    </row>
    <row r="19" spans="1:9" ht="11.25" customHeight="1">
      <c r="A19" s="64">
        <f>IF(E19=0,0,IF(COUNTBLANK(E19)=1,0,COUNTA($E$15:E19)))</f>
        <v>0</v>
      </c>
      <c r="B19" s="84">
        <f>'Kops c'!B16</f>
        <v>0</v>
      </c>
      <c r="C19" s="256" t="str">
        <f>'Kops c'!C16:D16</f>
        <v>Demontāžas darbi</v>
      </c>
      <c r="D19" s="257"/>
      <c r="E19" s="120">
        <f>'Kops c'!E16</f>
        <v>0</v>
      </c>
      <c r="F19" s="81">
        <f>'Kops c'!F16</f>
        <v>0</v>
      </c>
      <c r="G19" s="28">
        <f>'Kops c'!G16</f>
        <v>0</v>
      </c>
      <c r="H19" s="28">
        <f>'Kops c'!H16</f>
        <v>0</v>
      </c>
      <c r="I19" s="59">
        <f>'Kops c'!I16</f>
        <v>0</v>
      </c>
    </row>
    <row r="20" spans="1:9" ht="11.25" customHeight="1">
      <c r="A20" s="64">
        <f>IF(E20=0,0,IF(COUNTBLANK(E20)=1,0,COUNTA($E$15:E20)))</f>
        <v>0</v>
      </c>
      <c r="B20" s="84">
        <f>'Kops n'!B16</f>
        <v>0</v>
      </c>
      <c r="C20" s="256" t="str">
        <f>'Kops n'!C16:D16</f>
        <v>Demontāžas darbi</v>
      </c>
      <c r="D20" s="257"/>
      <c r="E20" s="120">
        <f>'Kops n'!E16</f>
        <v>0</v>
      </c>
      <c r="F20" s="81">
        <f>'Kops n'!F16</f>
        <v>0</v>
      </c>
      <c r="G20" s="28">
        <f>'Kops n'!G16</f>
        <v>0</v>
      </c>
      <c r="H20" s="28">
        <f>'Kops n'!H16</f>
        <v>0</v>
      </c>
      <c r="I20" s="59">
        <f>'Kops n'!I16</f>
        <v>0</v>
      </c>
    </row>
    <row r="21" spans="1:9">
      <c r="A21" s="64">
        <f>IF(E21=0,0,IF(COUNTBLANK(E21)=1,0,COUNTA($E$15:E21)))</f>
        <v>0</v>
      </c>
      <c r="B21" s="84">
        <f>'Kops a'!B17</f>
        <v>0</v>
      </c>
      <c r="C21" s="256" t="str">
        <f>'Kops a'!C17:D17</f>
        <v>Fasādes</v>
      </c>
      <c r="D21" s="257"/>
      <c r="E21" s="120">
        <f>'Kops a'!E17</f>
        <v>0</v>
      </c>
      <c r="F21" s="81">
        <f>'Kops a'!F17</f>
        <v>0</v>
      </c>
      <c r="G21" s="28">
        <f>'Kops a'!G17</f>
        <v>0</v>
      </c>
      <c r="H21" s="28">
        <f>'Kops a'!H17</f>
        <v>0</v>
      </c>
      <c r="I21" s="59">
        <f>'Kops a'!I17</f>
        <v>0</v>
      </c>
    </row>
    <row r="22" spans="1:9">
      <c r="A22" s="64">
        <f>IF(E22=0,0,IF(COUNTBLANK(E22)=1,0,COUNTA($E$15:E22)))</f>
        <v>0</v>
      </c>
      <c r="B22" s="84">
        <f>'Kops c'!B17</f>
        <v>0</v>
      </c>
      <c r="C22" s="256" t="str">
        <f>'Kops c'!C17:D17</f>
        <v>Fasādes</v>
      </c>
      <c r="D22" s="257"/>
      <c r="E22" s="120">
        <f>'Kops c'!E17</f>
        <v>0</v>
      </c>
      <c r="F22" s="81">
        <f>'Kops c'!F17</f>
        <v>0</v>
      </c>
      <c r="G22" s="28">
        <f>'Kops c'!G17</f>
        <v>0</v>
      </c>
      <c r="H22" s="28">
        <f>'Kops c'!H17</f>
        <v>0</v>
      </c>
      <c r="I22" s="59">
        <f>'Kops c'!I17</f>
        <v>0</v>
      </c>
    </row>
    <row r="23" spans="1:9">
      <c r="A23" s="64">
        <f>IF(E23=0,0,IF(COUNTBLANK(E23)=1,0,COUNTA($E$15:E23)))</f>
        <v>0</v>
      </c>
      <c r="B23" s="84">
        <f>'Kops n'!B17</f>
        <v>0</v>
      </c>
      <c r="C23" s="256" t="str">
        <f>'Kops n'!C17:D17</f>
        <v>Fasādes</v>
      </c>
      <c r="D23" s="257"/>
      <c r="E23" s="120">
        <f>'Kops n'!E17</f>
        <v>0</v>
      </c>
      <c r="F23" s="81">
        <f>'Kops n'!F17</f>
        <v>0</v>
      </c>
      <c r="G23" s="28">
        <f>'Kops n'!G17</f>
        <v>0</v>
      </c>
      <c r="H23" s="28">
        <f>'Kops n'!H17</f>
        <v>0</v>
      </c>
      <c r="I23" s="59">
        <f>'Kops n'!I17</f>
        <v>0</v>
      </c>
    </row>
    <row r="24" spans="1:9">
      <c r="A24" s="64">
        <f>IF(E24=0,0,IF(COUNTBLANK(E24)=1,0,COUNTA($E$15:E24)))</f>
        <v>0</v>
      </c>
      <c r="B24" s="84">
        <f>'Kops a'!B18</f>
        <v>0</v>
      </c>
      <c r="C24" s="256" t="str">
        <f>'Kops a'!C18:D18</f>
        <v>Logi un durvis</v>
      </c>
      <c r="D24" s="257"/>
      <c r="E24" s="120">
        <f>'Kops a'!E18</f>
        <v>0</v>
      </c>
      <c r="F24" s="81">
        <f>'Kops a'!F18</f>
        <v>0</v>
      </c>
      <c r="G24" s="28">
        <f>'Kops a'!G18</f>
        <v>0</v>
      </c>
      <c r="H24" s="28">
        <f>'Kops a'!H18</f>
        <v>0</v>
      </c>
      <c r="I24" s="59">
        <f>'Kops a'!I18</f>
        <v>0</v>
      </c>
    </row>
    <row r="25" spans="1:9">
      <c r="A25" s="64">
        <f>IF(E25=0,0,IF(COUNTBLANK(E25)=1,0,COUNTA($E$15:E25)))</f>
        <v>0</v>
      </c>
      <c r="B25" s="84">
        <f>'Kops c'!B18</f>
        <v>0</v>
      </c>
      <c r="C25" s="256" t="str">
        <f>'Kops c'!C18:D18</f>
        <v>Logi un durvis</v>
      </c>
      <c r="D25" s="257"/>
      <c r="E25" s="120">
        <f>'Kops c'!E18</f>
        <v>0</v>
      </c>
      <c r="F25" s="81">
        <f>'Kops c'!F18</f>
        <v>0</v>
      </c>
      <c r="G25" s="28">
        <f>'Kops c'!G18</f>
        <v>0</v>
      </c>
      <c r="H25" s="28">
        <f>'Kops c'!H18</f>
        <v>0</v>
      </c>
      <c r="I25" s="59">
        <f>'Kops c'!I18</f>
        <v>0</v>
      </c>
    </row>
    <row r="26" spans="1:9">
      <c r="A26" s="64">
        <f>IF(E26=0,0,IF(COUNTBLANK(E26)=1,0,COUNTA($E$15:E26)))</f>
        <v>0</v>
      </c>
      <c r="B26" s="84">
        <f>'Kops n'!B18</f>
        <v>0</v>
      </c>
      <c r="C26" s="256" t="str">
        <f>'Kops n'!C18:D18</f>
        <v>Logi un durvis</v>
      </c>
      <c r="D26" s="257"/>
      <c r="E26" s="120">
        <f>'Kops n'!E18</f>
        <v>0</v>
      </c>
      <c r="F26" s="81">
        <f>'Kops n'!F18</f>
        <v>0</v>
      </c>
      <c r="G26" s="28">
        <f>'Kops n'!G18</f>
        <v>0</v>
      </c>
      <c r="H26" s="28">
        <f>'Kops n'!H18</f>
        <v>0</v>
      </c>
      <c r="I26" s="59">
        <f>'Kops n'!I18</f>
        <v>0</v>
      </c>
    </row>
    <row r="27" spans="1:9">
      <c r="A27" s="64">
        <f>IF(E27=0,0,IF(COUNTBLANK(E27)=1,0,COUNTA($E$15:E27)))</f>
        <v>0</v>
      </c>
      <c r="B27" s="84">
        <f>'Kops a'!B19</f>
        <v>0</v>
      </c>
      <c r="C27" s="256" t="str">
        <f>'Kops a'!C19:D19</f>
        <v>Pagraba pārseguma siltināšana</v>
      </c>
      <c r="D27" s="257"/>
      <c r="E27" s="120">
        <f>'Kops a'!E19</f>
        <v>0</v>
      </c>
      <c r="F27" s="81">
        <f>'Kops a'!F19</f>
        <v>0</v>
      </c>
      <c r="G27" s="28">
        <f>'Kops a'!G19</f>
        <v>0</v>
      </c>
      <c r="H27" s="28">
        <f>'Kops a'!H19</f>
        <v>0</v>
      </c>
      <c r="I27" s="59">
        <f>'Kops a'!I19</f>
        <v>0</v>
      </c>
    </row>
    <row r="28" spans="1:9">
      <c r="A28" s="64">
        <f>IF(E28=0,0,IF(COUNTBLANK(E28)=1,0,COUNTA($E$15:E28)))</f>
        <v>0</v>
      </c>
      <c r="B28" s="84">
        <f>'Kops c'!B19</f>
        <v>0</v>
      </c>
      <c r="C28" s="256" t="str">
        <f>'Kops c'!C19:D19</f>
        <v>Pagraba pārseguma siltināšana</v>
      </c>
      <c r="D28" s="257"/>
      <c r="E28" s="120">
        <f>'Kops c'!E19</f>
        <v>0</v>
      </c>
      <c r="F28" s="81">
        <f>'Kops c'!F19</f>
        <v>0</v>
      </c>
      <c r="G28" s="28">
        <f>'Kops c'!G19</f>
        <v>0</v>
      </c>
      <c r="H28" s="28">
        <f>'Kops c'!H19</f>
        <v>0</v>
      </c>
      <c r="I28" s="59">
        <f>'Kops c'!I19</f>
        <v>0</v>
      </c>
    </row>
    <row r="29" spans="1:9">
      <c r="A29" s="64">
        <f>IF(E29=0,0,IF(COUNTBLANK(E29)=1,0,COUNTA($E$15:E29)))</f>
        <v>0</v>
      </c>
      <c r="B29" s="84">
        <f>'Kops n'!B19</f>
        <v>0</v>
      </c>
      <c r="C29" s="256" t="str">
        <f>'Kops n'!C19:D19</f>
        <v>Pagraba pārseguma siltināšana</v>
      </c>
      <c r="D29" s="257"/>
      <c r="E29" s="120">
        <f>'Kops n'!E19</f>
        <v>0</v>
      </c>
      <c r="F29" s="81">
        <f>'Kops n'!F19</f>
        <v>0</v>
      </c>
      <c r="G29" s="28">
        <f>'Kops n'!G19</f>
        <v>0</v>
      </c>
      <c r="H29" s="28">
        <f>'Kops n'!H19</f>
        <v>0</v>
      </c>
      <c r="I29" s="59">
        <f>'Kops n'!I19</f>
        <v>0</v>
      </c>
    </row>
    <row r="30" spans="1:9">
      <c r="A30" s="64">
        <f>IF(E30=0,0,IF(COUNTBLANK(E30)=1,0,COUNTA($E$15:E30)))</f>
        <v>0</v>
      </c>
      <c r="B30" s="84">
        <f>'Kops a'!B20</f>
        <v>0</v>
      </c>
      <c r="C30" s="256" t="str">
        <f>'Kops a'!C20:D20</f>
        <v>Jumta darbi</v>
      </c>
      <c r="D30" s="257"/>
      <c r="E30" s="120">
        <f>'Kops a'!E20</f>
        <v>0</v>
      </c>
      <c r="F30" s="81">
        <f>'Kops a'!F20</f>
        <v>0</v>
      </c>
      <c r="G30" s="28">
        <f>'Kops a'!G20</f>
        <v>0</v>
      </c>
      <c r="H30" s="28">
        <f>'Kops a'!H20</f>
        <v>0</v>
      </c>
      <c r="I30" s="59">
        <f>'Kops a'!I20</f>
        <v>0</v>
      </c>
    </row>
    <row r="31" spans="1:9">
      <c r="A31" s="64">
        <f>IF(E31=0,0,IF(COUNTBLANK(E31)=1,0,COUNTA($E$15:E31)))</f>
        <v>0</v>
      </c>
      <c r="B31" s="84">
        <f>'Kops c'!B20</f>
        <v>0</v>
      </c>
      <c r="C31" s="256" t="str">
        <f>'Kops c'!C20:D20</f>
        <v>Jumta darbi</v>
      </c>
      <c r="D31" s="257"/>
      <c r="E31" s="120">
        <f>'Kops c'!E20</f>
        <v>0</v>
      </c>
      <c r="F31" s="81">
        <f>'Kops c'!F20</f>
        <v>0</v>
      </c>
      <c r="G31" s="28">
        <f>'Kops c'!G20</f>
        <v>0</v>
      </c>
      <c r="H31" s="28">
        <f>'Kops c'!H20</f>
        <v>0</v>
      </c>
      <c r="I31" s="59">
        <f>'Kops c'!I20</f>
        <v>0</v>
      </c>
    </row>
    <row r="32" spans="1:9">
      <c r="A32" s="64">
        <f>IF(E32=0,0,IF(COUNTBLANK(E32)=1,0,COUNTA($E$15:E32)))</f>
        <v>0</v>
      </c>
      <c r="B32" s="84">
        <f>'Kops n'!B20</f>
        <v>0</v>
      </c>
      <c r="C32" s="256" t="str">
        <f>'Kops n'!C20:D20</f>
        <v>Jumta darbi</v>
      </c>
      <c r="D32" s="257"/>
      <c r="E32" s="120">
        <f>'Kops n'!E20</f>
        <v>0</v>
      </c>
      <c r="F32" s="81">
        <f>'Kops n'!F20</f>
        <v>0</v>
      </c>
      <c r="G32" s="28">
        <f>'Kops n'!G20</f>
        <v>0</v>
      </c>
      <c r="H32" s="28">
        <f>'Kops n'!H20</f>
        <v>0</v>
      </c>
      <c r="I32" s="59">
        <f>'Kops n'!I20</f>
        <v>0</v>
      </c>
    </row>
    <row r="33" spans="1:9">
      <c r="A33" s="64">
        <f>IF(E33=0,0,IF(COUNTBLANK(E33)=1,0,COUNTA($E$15:E33)))</f>
        <v>0</v>
      </c>
      <c r="B33" s="84">
        <f>'Kops a'!B21</f>
        <v>0</v>
      </c>
      <c r="C33" s="256" t="str">
        <f>'Kops a'!C21:D21</f>
        <v>Iekštelpu darbi</v>
      </c>
      <c r="D33" s="257"/>
      <c r="E33" s="120">
        <f>'Kops a'!E21</f>
        <v>0</v>
      </c>
      <c r="F33" s="81">
        <f>'Kops a'!F21</f>
        <v>0</v>
      </c>
      <c r="G33" s="28">
        <f>'Kops a'!G21</f>
        <v>0</v>
      </c>
      <c r="H33" s="28">
        <f>'Kops a'!H21</f>
        <v>0</v>
      </c>
      <c r="I33" s="59">
        <f>'Kops a'!I21</f>
        <v>0</v>
      </c>
    </row>
    <row r="34" spans="1:9">
      <c r="A34" s="64">
        <f>IF(E34=0,0,IF(COUNTBLANK(E34)=1,0,COUNTA($E$15:E34)))</f>
        <v>0</v>
      </c>
      <c r="B34" s="84">
        <f>'Kops c'!B21</f>
        <v>0</v>
      </c>
      <c r="C34" s="256" t="str">
        <f>'Kops c'!C21:D21</f>
        <v>Iekštelpu darbi</v>
      </c>
      <c r="D34" s="257"/>
      <c r="E34" s="120">
        <f>'Kops c'!E21</f>
        <v>0</v>
      </c>
      <c r="F34" s="81">
        <f>'Kops c'!F21</f>
        <v>0</v>
      </c>
      <c r="G34" s="28">
        <f>'Kops c'!G21</f>
        <v>0</v>
      </c>
      <c r="H34" s="28">
        <f>'Kops c'!H21</f>
        <v>0</v>
      </c>
      <c r="I34" s="59">
        <f>'Kops c'!I21</f>
        <v>0</v>
      </c>
    </row>
    <row r="35" spans="1:9">
      <c r="A35" s="64">
        <f>IF(E35=0,0,IF(COUNTBLANK(E35)=1,0,COUNTA($E$15:E35)))</f>
        <v>0</v>
      </c>
      <c r="B35" s="84">
        <f>'Kops n'!B21</f>
        <v>0</v>
      </c>
      <c r="C35" s="256" t="str">
        <f>'Kops n'!C21:D21</f>
        <v>Iekštelpu darbi</v>
      </c>
      <c r="D35" s="257"/>
      <c r="E35" s="120">
        <f>'Kops n'!E21</f>
        <v>0</v>
      </c>
      <c r="F35" s="81">
        <f>'Kops n'!F21</f>
        <v>0</v>
      </c>
      <c r="G35" s="28">
        <f>'Kops n'!G21</f>
        <v>0</v>
      </c>
      <c r="H35" s="28">
        <f>'Kops n'!H21</f>
        <v>0</v>
      </c>
      <c r="I35" s="59">
        <f>'Kops n'!I21</f>
        <v>0</v>
      </c>
    </row>
    <row r="36" spans="1:9">
      <c r="A36" s="64">
        <f>IF(E36=0,0,IF(COUNTBLANK(E36)=1,0,COUNTA($E$15:E36)))</f>
        <v>0</v>
      </c>
      <c r="B36" s="84">
        <f>'Kops a'!B22</f>
        <v>0</v>
      </c>
      <c r="C36" s="256" t="str">
        <f>'Kops a'!C22:D22</f>
        <v>Bēniņu siltināšana</v>
      </c>
      <c r="D36" s="257"/>
      <c r="E36" s="120">
        <f>'Kops a'!E22</f>
        <v>0</v>
      </c>
      <c r="F36" s="81">
        <f>'Kops a'!F22</f>
        <v>0</v>
      </c>
      <c r="G36" s="28">
        <f>'Kops a'!G22</f>
        <v>0</v>
      </c>
      <c r="H36" s="28">
        <f>'Kops a'!H22</f>
        <v>0</v>
      </c>
      <c r="I36" s="59">
        <f>'Kops a'!I22</f>
        <v>0</v>
      </c>
    </row>
    <row r="37" spans="1:9">
      <c r="A37" s="64">
        <f>IF(E37=0,0,IF(COUNTBLANK(E37)=1,0,COUNTA($E$15:E37)))</f>
        <v>0</v>
      </c>
      <c r="B37" s="84">
        <f>'Kops c'!B22</f>
        <v>0</v>
      </c>
      <c r="C37" s="256" t="str">
        <f>'Kops c'!C22:D22</f>
        <v>Bēniņu siltināšana</v>
      </c>
      <c r="D37" s="257"/>
      <c r="E37" s="120">
        <f>'Kops c'!E22</f>
        <v>0</v>
      </c>
      <c r="F37" s="81">
        <f>'Kops c'!F22</f>
        <v>0</v>
      </c>
      <c r="G37" s="28">
        <f>'Kops c'!G22</f>
        <v>0</v>
      </c>
      <c r="H37" s="28">
        <f>'Kops c'!H22</f>
        <v>0</v>
      </c>
      <c r="I37" s="59">
        <f>'Kops c'!I22</f>
        <v>0</v>
      </c>
    </row>
    <row r="38" spans="1:9">
      <c r="A38" s="64">
        <f>IF(E38=0,0,IF(COUNTBLANK(E38)=1,0,COUNTA($E$15:E38)))</f>
        <v>0</v>
      </c>
      <c r="B38" s="84">
        <f>'Kops n'!B22</f>
        <v>0</v>
      </c>
      <c r="C38" s="256" t="str">
        <f>'Kops n'!C22:D22</f>
        <v>Bēniņu siltināšana</v>
      </c>
      <c r="D38" s="257"/>
      <c r="E38" s="120">
        <f>'Kops n'!E22</f>
        <v>0</v>
      </c>
      <c r="F38" s="81">
        <f>'Kops n'!F22</f>
        <v>0</v>
      </c>
      <c r="G38" s="28">
        <f>'Kops n'!G22</f>
        <v>0</v>
      </c>
      <c r="H38" s="28">
        <f>'Kops n'!H22</f>
        <v>0</v>
      </c>
      <c r="I38" s="59">
        <f>'Kops n'!I22</f>
        <v>0</v>
      </c>
    </row>
    <row r="39" spans="1:9">
      <c r="A39" s="64">
        <f>IF(E39=0,0,IF(COUNTBLANK(E39)=1,0,COUNTA($E$15:E39)))</f>
        <v>0</v>
      </c>
      <c r="B39" s="84">
        <f>'Kops a'!B23</f>
        <v>0</v>
      </c>
      <c r="C39" s="256" t="str">
        <f>'Kops a'!C23:D23</f>
        <v>Labiekārtošana</v>
      </c>
      <c r="D39" s="257"/>
      <c r="E39" s="120">
        <f>'Kops a'!E23</f>
        <v>0</v>
      </c>
      <c r="F39" s="81">
        <f>'Kops a'!F23</f>
        <v>0</v>
      </c>
      <c r="G39" s="28">
        <f>'Kops a'!G23</f>
        <v>0</v>
      </c>
      <c r="H39" s="28">
        <f>'Kops a'!H23</f>
        <v>0</v>
      </c>
      <c r="I39" s="59">
        <f>'Kops a'!I23</f>
        <v>0</v>
      </c>
    </row>
    <row r="40" spans="1:9">
      <c r="A40" s="64">
        <f>IF(E40=0,0,IF(COUNTBLANK(E40)=1,0,COUNTA($E$15:E40)))</f>
        <v>0</v>
      </c>
      <c r="B40" s="84">
        <f>'Kops c'!B23</f>
        <v>0</v>
      </c>
      <c r="C40" s="258" t="str">
        <f>'Kops c'!C23:D23</f>
        <v>Labiekārtošana</v>
      </c>
      <c r="D40" s="259"/>
      <c r="E40" s="120">
        <f>'Kops c'!E23</f>
        <v>0</v>
      </c>
      <c r="F40" s="81">
        <f>'Kops c'!F23</f>
        <v>0</v>
      </c>
      <c r="G40" s="28">
        <f>'Kops c'!G23</f>
        <v>0</v>
      </c>
      <c r="H40" s="28">
        <f>'Kops c'!H23</f>
        <v>0</v>
      </c>
      <c r="I40" s="59">
        <f>'Kops c'!I23</f>
        <v>0</v>
      </c>
    </row>
    <row r="41" spans="1:9">
      <c r="A41" s="64">
        <f>IF(E41=0,0,IF(COUNTBLANK(E41)=1,0,COUNTA($E$15:E41)))</f>
        <v>0</v>
      </c>
      <c r="B41" s="84">
        <f>'Kops n'!B23</f>
        <v>0</v>
      </c>
      <c r="C41" s="258" t="str">
        <f>'Kops n'!C23:D23</f>
        <v>Labiekārtošana</v>
      </c>
      <c r="D41" s="259"/>
      <c r="E41" s="120">
        <f>'Kops n'!E23</f>
        <v>0</v>
      </c>
      <c r="F41" s="81">
        <f>'Kops n'!F23</f>
        <v>0</v>
      </c>
      <c r="G41" s="28">
        <f>'Kops n'!G23</f>
        <v>0</v>
      </c>
      <c r="H41" s="28">
        <f>'Kops n'!H23</f>
        <v>0</v>
      </c>
      <c r="I41" s="59">
        <f>'Kops n'!I23</f>
        <v>0</v>
      </c>
    </row>
    <row r="42" spans="1:9">
      <c r="A42" s="64">
        <f>IF(E42=0,0,IF(COUNTBLANK(E42)=1,0,COUNTA($E$15:E42)))</f>
        <v>0</v>
      </c>
      <c r="B42" s="84">
        <f>'Kops a'!B24</f>
        <v>0</v>
      </c>
      <c r="C42" s="256" t="str">
        <f>'Kops a'!C24:D24</f>
        <v>Apkure, vēdināšana un gaisa kondicionēšana</v>
      </c>
      <c r="D42" s="257"/>
      <c r="E42" s="120">
        <f>'Kops a'!E24</f>
        <v>0</v>
      </c>
      <c r="F42" s="81">
        <f>'Kops a'!F24</f>
        <v>0</v>
      </c>
      <c r="G42" s="28">
        <f>'Kops a'!G24</f>
        <v>0</v>
      </c>
      <c r="H42" s="28">
        <f>'Kops a'!H24</f>
        <v>0</v>
      </c>
      <c r="I42" s="59">
        <f>'Kops a'!I24</f>
        <v>0</v>
      </c>
    </row>
    <row r="43" spans="1:9">
      <c r="A43" s="64">
        <f>IF(E43=0,0,IF(COUNTBLANK(E43)=1,0,COUNTA($E$15:E43)))</f>
        <v>0</v>
      </c>
      <c r="B43" s="84">
        <f>'Kops c'!B24</f>
        <v>0</v>
      </c>
      <c r="C43" s="256" t="str">
        <f>'Kops c'!C24:D24</f>
        <v>Apkure, vēdināšana un gaisa kondicionēšana</v>
      </c>
      <c r="D43" s="257"/>
      <c r="E43" s="120">
        <f>'Kops c'!E24</f>
        <v>0</v>
      </c>
      <c r="F43" s="81">
        <f>'Kops c'!F24</f>
        <v>0</v>
      </c>
      <c r="G43" s="28">
        <f>'Kops c'!G24</f>
        <v>0</v>
      </c>
      <c r="H43" s="28">
        <f>'Kops c'!H24</f>
        <v>0</v>
      </c>
      <c r="I43" s="59">
        <f>'Kops c'!I24</f>
        <v>0</v>
      </c>
    </row>
    <row r="44" spans="1:9">
      <c r="A44" s="64">
        <f>IF(E44=0,0,IF(COUNTBLANK(E44)=1,0,COUNTA($E$15:E44)))</f>
        <v>0</v>
      </c>
      <c r="B44" s="84">
        <f>'Kops n'!B24</f>
        <v>0</v>
      </c>
      <c r="C44" s="256" t="str">
        <f>'Kops n'!C24:D24</f>
        <v>Apkure, vēdināšana un gaisa kondicionēšana</v>
      </c>
      <c r="D44" s="257"/>
      <c r="E44" s="120">
        <f>'Kops n'!E24</f>
        <v>0</v>
      </c>
      <c r="F44" s="81">
        <f>'Kops n'!F24</f>
        <v>0</v>
      </c>
      <c r="G44" s="28">
        <f>'Kops n'!G24</f>
        <v>0</v>
      </c>
      <c r="H44" s="28">
        <f>'Kops n'!H24</f>
        <v>0</v>
      </c>
      <c r="I44" s="59">
        <f>'Kops n'!I24</f>
        <v>0</v>
      </c>
    </row>
    <row r="45" spans="1:9">
      <c r="A45" s="64">
        <f>IF(E45=0,0,IF(COUNTBLANK(E45)=1,0,COUNTA($E$15:E45)))</f>
        <v>0</v>
      </c>
      <c r="B45" s="84">
        <f>'Kops a'!B25</f>
        <v>0</v>
      </c>
      <c r="C45" s="256" t="str">
        <f>'Kops a'!C25:D25</f>
        <v>Ārējie elektrības tīkli</v>
      </c>
      <c r="D45" s="257"/>
      <c r="E45" s="120">
        <f>'Kops a'!E25</f>
        <v>0</v>
      </c>
      <c r="F45" s="81">
        <f>'Kops a'!F25</f>
        <v>0</v>
      </c>
      <c r="G45" s="28">
        <f>'Kops a'!G25</f>
        <v>0</v>
      </c>
      <c r="H45" s="28">
        <f>'Kops a'!H25</f>
        <v>0</v>
      </c>
      <c r="I45" s="59">
        <f>'Kops a'!I25</f>
        <v>0</v>
      </c>
    </row>
    <row r="46" spans="1:9">
      <c r="A46" s="64">
        <f>IF(E46=0,0,IF(COUNTBLANK(E46)=1,0,COUNTA($E$15:E46)))</f>
        <v>0</v>
      </c>
      <c r="B46" s="84">
        <f>'Kops c'!B25</f>
        <v>0</v>
      </c>
      <c r="C46" s="256" t="str">
        <f>'Kops c'!C25:D25</f>
        <v>Ārējie elektrības tīkli</v>
      </c>
      <c r="D46" s="257"/>
      <c r="E46" s="120">
        <f>'Kops c'!E25</f>
        <v>0</v>
      </c>
      <c r="F46" s="81">
        <f>'Kops c'!F25</f>
        <v>0</v>
      </c>
      <c r="G46" s="28">
        <f>'Kops c'!G25</f>
        <v>0</v>
      </c>
      <c r="H46" s="28">
        <f>'Kops c'!H25</f>
        <v>0</v>
      </c>
      <c r="I46" s="59">
        <f>'Kops c'!I25</f>
        <v>0</v>
      </c>
    </row>
    <row r="47" spans="1:9">
      <c r="A47" s="64">
        <f>IF(E47=0,0,IF(COUNTBLANK(E47)=1,0,COUNTA($E$15:E47)))</f>
        <v>0</v>
      </c>
      <c r="B47" s="84">
        <f>'Kops n'!B25</f>
        <v>0</v>
      </c>
      <c r="C47" s="256" t="str">
        <f>'Kops n'!C25:D25</f>
        <v>Ārējie elektrības tīkli</v>
      </c>
      <c r="D47" s="257"/>
      <c r="E47" s="120">
        <f>'Kops n'!E25</f>
        <v>0</v>
      </c>
      <c r="F47" s="81">
        <f>'Kops n'!F25</f>
        <v>0</v>
      </c>
      <c r="G47" s="28">
        <f>'Kops n'!G25</f>
        <v>0</v>
      </c>
      <c r="H47" s="28">
        <f>'Kops n'!H25</f>
        <v>0</v>
      </c>
      <c r="I47" s="59">
        <f>'Kops n'!I25</f>
        <v>0</v>
      </c>
    </row>
    <row r="48" spans="1:9" ht="12" thickBot="1">
      <c r="A48" s="65"/>
      <c r="B48" s="29"/>
      <c r="C48" s="237"/>
      <c r="D48" s="238"/>
      <c r="E48" s="121"/>
      <c r="F48" s="86"/>
      <c r="G48" s="87"/>
      <c r="H48" s="87"/>
      <c r="I48" s="41"/>
    </row>
    <row r="49" spans="1:9" ht="12" thickBot="1">
      <c r="A49" s="242" t="s">
        <v>36</v>
      </c>
      <c r="B49" s="243"/>
      <c r="C49" s="243"/>
      <c r="D49" s="243"/>
      <c r="E49" s="83">
        <f>SUM(E15:E48)</f>
        <v>0</v>
      </c>
      <c r="F49" s="82">
        <f>SUM(F15:F48)</f>
        <v>0</v>
      </c>
      <c r="G49" s="82">
        <f>SUM(G15:G48)</f>
        <v>0</v>
      </c>
      <c r="H49" s="82">
        <f>SUM(H15:H48)</f>
        <v>0</v>
      </c>
      <c r="I49" s="83">
        <f>SUM(I15:I48)</f>
        <v>0</v>
      </c>
    </row>
    <row r="50" spans="1:9">
      <c r="A50" s="244" t="s">
        <v>37</v>
      </c>
      <c r="B50" s="245"/>
      <c r="C50" s="246"/>
      <c r="D50" s="60">
        <v>7.0000000000000007E-2</v>
      </c>
      <c r="E50" s="44">
        <f>ROUND(E49*$D50,2)</f>
        <v>0</v>
      </c>
      <c r="F50" s="45"/>
      <c r="G50" s="45"/>
      <c r="H50" s="45"/>
      <c r="I50" s="45"/>
    </row>
    <row r="51" spans="1:9">
      <c r="A51" s="247" t="s">
        <v>38</v>
      </c>
      <c r="B51" s="248"/>
      <c r="C51" s="249"/>
      <c r="D51" s="61">
        <v>0.02</v>
      </c>
      <c r="E51" s="46">
        <f>ROUND(E50*$D51,2)</f>
        <v>0</v>
      </c>
      <c r="F51" s="45"/>
      <c r="G51" s="45"/>
      <c r="H51" s="45"/>
      <c r="I51" s="45"/>
    </row>
    <row r="52" spans="1:9">
      <c r="A52" s="250" t="s">
        <v>39</v>
      </c>
      <c r="B52" s="251"/>
      <c r="C52" s="252"/>
      <c r="D52" s="62">
        <v>0.08</v>
      </c>
      <c r="E52" s="46">
        <f>ROUND(E49*$D52,2)</f>
        <v>0</v>
      </c>
      <c r="F52" s="45"/>
      <c r="G52" s="45"/>
      <c r="H52" s="45"/>
      <c r="I52" s="45"/>
    </row>
    <row r="53" spans="1:9" ht="12" thickBot="1">
      <c r="A53" s="253" t="s">
        <v>40</v>
      </c>
      <c r="B53" s="254"/>
      <c r="C53" s="255"/>
      <c r="D53" s="25"/>
      <c r="E53" s="47">
        <f>SUM(E49:E52)-E51</f>
        <v>0</v>
      </c>
      <c r="F53" s="45"/>
      <c r="G53" s="45"/>
      <c r="H53" s="45"/>
      <c r="I53" s="45"/>
    </row>
    <row r="54" spans="1:9">
      <c r="G54" s="24"/>
    </row>
    <row r="55" spans="1:9">
      <c r="C55" s="20"/>
      <c r="D55" s="20"/>
      <c r="E55" s="20"/>
      <c r="F55" s="26"/>
      <c r="G55" s="26"/>
      <c r="H55" s="26"/>
      <c r="I55" s="26"/>
    </row>
    <row r="58" spans="1:9">
      <c r="A58" s="1" t="s">
        <v>14</v>
      </c>
      <c r="B58" s="20"/>
      <c r="C58" s="236"/>
      <c r="D58" s="236"/>
      <c r="E58" s="236"/>
      <c r="F58" s="236"/>
      <c r="G58" s="236"/>
      <c r="H58" s="236"/>
    </row>
    <row r="59" spans="1:9">
      <c r="A59" s="20"/>
      <c r="B59" s="20"/>
      <c r="C59" s="222" t="s">
        <v>15</v>
      </c>
      <c r="D59" s="222"/>
      <c r="E59" s="222"/>
      <c r="F59" s="222"/>
      <c r="G59" s="222"/>
      <c r="H59" s="222"/>
    </row>
    <row r="60" spans="1:9">
      <c r="A60" s="20"/>
      <c r="B60" s="20"/>
      <c r="C60" s="20"/>
      <c r="D60" s="20"/>
      <c r="E60" s="20"/>
      <c r="F60" s="20"/>
      <c r="G60" s="20"/>
      <c r="H60" s="20"/>
    </row>
    <row r="61" spans="1:9">
      <c r="A61" s="240" t="str">
        <f>'Kopt a+c+n'!A35</f>
        <v>Tāme sastādīta 2023. gada __. _____</v>
      </c>
      <c r="B61" s="241"/>
      <c r="C61" s="241"/>
      <c r="D61" s="241"/>
      <c r="F61" s="20"/>
      <c r="G61" s="20"/>
      <c r="H61" s="20"/>
    </row>
    <row r="62" spans="1:9">
      <c r="A62" s="20"/>
      <c r="B62" s="20"/>
      <c r="C62" s="20"/>
      <c r="D62" s="20"/>
      <c r="E62" s="20"/>
      <c r="F62" s="20"/>
      <c r="G62" s="20"/>
      <c r="H62" s="20"/>
    </row>
    <row r="63" spans="1:9">
      <c r="A63" s="1" t="s">
        <v>41</v>
      </c>
      <c r="B63" s="20"/>
      <c r="C63" s="239"/>
      <c r="D63" s="239"/>
      <c r="E63" s="239"/>
      <c r="F63" s="239"/>
      <c r="G63" s="239"/>
      <c r="H63" s="239"/>
    </row>
    <row r="64" spans="1:9">
      <c r="A64" s="20"/>
      <c r="B64" s="20"/>
      <c r="C64" s="222" t="s">
        <v>15</v>
      </c>
      <c r="D64" s="222"/>
      <c r="E64" s="222"/>
      <c r="F64" s="222"/>
      <c r="G64" s="222"/>
      <c r="H64" s="222"/>
    </row>
    <row r="65" spans="1:9">
      <c r="A65" s="20"/>
      <c r="B65" s="20"/>
      <c r="C65" s="20"/>
      <c r="D65" s="20"/>
      <c r="E65" s="20"/>
      <c r="F65" s="20"/>
      <c r="G65" s="20"/>
      <c r="H65" s="20"/>
    </row>
    <row r="66" spans="1:9">
      <c r="A66" s="103" t="s">
        <v>42</v>
      </c>
      <c r="B66" s="52"/>
      <c r="C66" s="115">
        <f>'Kopt a+c+n'!B33</f>
        <v>0</v>
      </c>
      <c r="D66" s="52"/>
      <c r="F66" s="20"/>
      <c r="G66" s="20"/>
      <c r="H66" s="20"/>
    </row>
    <row r="76" spans="1:9">
      <c r="E76" s="24"/>
      <c r="F76" s="24"/>
      <c r="G76" s="24"/>
      <c r="H76" s="24"/>
      <c r="I76" s="24"/>
    </row>
  </sheetData>
  <mergeCells count="64">
    <mergeCell ref="A7:C7"/>
    <mergeCell ref="D7:I7"/>
    <mergeCell ref="F13:H13"/>
    <mergeCell ref="I13:I14"/>
    <mergeCell ref="A8:C8"/>
    <mergeCell ref="D8:I8"/>
    <mergeCell ref="A9:C9"/>
    <mergeCell ref="D9:I9"/>
    <mergeCell ref="D10:E10"/>
    <mergeCell ref="D11:E11"/>
    <mergeCell ref="E13:E14"/>
    <mergeCell ref="A13:A14"/>
    <mergeCell ref="B13:B14"/>
    <mergeCell ref="C13:D14"/>
    <mergeCell ref="G1:I1"/>
    <mergeCell ref="A2:I2"/>
    <mergeCell ref="C4:I4"/>
    <mergeCell ref="A6:C6"/>
    <mergeCell ref="D6:I6"/>
    <mergeCell ref="C5:I5"/>
    <mergeCell ref="C21:D21"/>
    <mergeCell ref="C36:D36"/>
    <mergeCell ref="C15:D15"/>
    <mergeCell ref="C17:D17"/>
    <mergeCell ref="C18:D18"/>
    <mergeCell ref="C20:D20"/>
    <mergeCell ref="C16:D16"/>
    <mergeCell ref="C19:D19"/>
    <mergeCell ref="C22:D22"/>
    <mergeCell ref="C25:D25"/>
    <mergeCell ref="C28:D28"/>
    <mergeCell ref="C31:D31"/>
    <mergeCell ref="C34:D34"/>
    <mergeCell ref="C23:D23"/>
    <mergeCell ref="C24:D24"/>
    <mergeCell ref="C26:D26"/>
    <mergeCell ref="C35:D35"/>
    <mergeCell ref="C45:D45"/>
    <mergeCell ref="C47:D47"/>
    <mergeCell ref="C38:D38"/>
    <mergeCell ref="C39:D39"/>
    <mergeCell ref="C41:D41"/>
    <mergeCell ref="C42:D42"/>
    <mergeCell ref="C44:D44"/>
    <mergeCell ref="C43:D43"/>
    <mergeCell ref="C46:D46"/>
    <mergeCell ref="C37:D37"/>
    <mergeCell ref="C40:D40"/>
    <mergeCell ref="C27:D27"/>
    <mergeCell ref="C29:D29"/>
    <mergeCell ref="C30:D30"/>
    <mergeCell ref="C32:D32"/>
    <mergeCell ref="C33:D33"/>
    <mergeCell ref="C58:H58"/>
    <mergeCell ref="C48:D48"/>
    <mergeCell ref="C59:H59"/>
    <mergeCell ref="C63:H63"/>
    <mergeCell ref="C64:H64"/>
    <mergeCell ref="A61:D61"/>
    <mergeCell ref="A49:D49"/>
    <mergeCell ref="A50:C50"/>
    <mergeCell ref="A51:C51"/>
    <mergeCell ref="A52:C52"/>
    <mergeCell ref="A53:C53"/>
  </mergeCells>
  <conditionalFormatting sqref="A15:I48">
    <cfRule type="cellIs" dxfId="342" priority="10" operator="equal">
      <formula>0</formula>
    </cfRule>
  </conditionalFormatting>
  <conditionalFormatting sqref="C66">
    <cfRule type="cellIs" dxfId="341" priority="26" operator="equal">
      <formula>0</formula>
    </cfRule>
  </conditionalFormatting>
  <conditionalFormatting sqref="C58:H58">
    <cfRule type="cellIs" dxfId="340" priority="21" operator="equal">
      <formula>0</formula>
    </cfRule>
  </conditionalFormatting>
  <conditionalFormatting sqref="C63:H63">
    <cfRule type="cellIs" dxfId="339" priority="22" operator="equal">
      <formula>0</formula>
    </cfRule>
  </conditionalFormatting>
  <conditionalFormatting sqref="D50:D52">
    <cfRule type="cellIs" dxfId="338" priority="25" operator="equal">
      <formula>0</formula>
    </cfRule>
  </conditionalFormatting>
  <conditionalFormatting sqref="D6:I9 D10:E11 F49:I49 E49:E53">
    <cfRule type="cellIs" dxfId="337" priority="24" operator="equal">
      <formula>0</formula>
    </cfRule>
  </conditionalFormatting>
  <pageMargins left="0.7" right="0.7" top="0.75" bottom="0.75" header="0.3" footer="0.3"/>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100-000000000000}">
  <sheetPr codeName="Sheet38">
    <tabColor rgb="FFFFC000"/>
  </sheetPr>
  <dimension ref="A1:P48"/>
  <sheetViews>
    <sheetView workbookViewId="0">
      <selection activeCell="A30" sqref="A30:XFD30"/>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'11a+c+n'!D1</f>
        <v>11</v>
      </c>
      <c r="E1" s="26"/>
      <c r="F1" s="26"/>
      <c r="G1" s="26"/>
      <c r="H1" s="26"/>
      <c r="I1" s="26"/>
      <c r="J1" s="26"/>
      <c r="N1" s="30"/>
      <c r="O1" s="31"/>
      <c r="P1" s="32"/>
    </row>
    <row r="2" spans="1:16">
      <c r="A2" s="33"/>
      <c r="B2" s="33"/>
      <c r="C2" s="308" t="str">
        <f>'11a+c+n'!C2:I2</f>
        <v>Ārējie elektrības tīkli</v>
      </c>
      <c r="D2" s="308"/>
      <c r="E2" s="308"/>
      <c r="F2" s="308"/>
      <c r="G2" s="308"/>
      <c r="H2" s="308"/>
      <c r="I2" s="308"/>
      <c r="J2" s="33"/>
    </row>
    <row r="3" spans="1:16">
      <c r="A3" s="34"/>
      <c r="B3" s="34"/>
      <c r="C3" s="263" t="s">
        <v>21</v>
      </c>
      <c r="D3" s="263"/>
      <c r="E3" s="263"/>
      <c r="F3" s="263"/>
      <c r="G3" s="263"/>
      <c r="H3" s="263"/>
      <c r="I3" s="263"/>
      <c r="J3" s="34"/>
    </row>
    <row r="4" spans="1:16">
      <c r="A4" s="34"/>
      <c r="B4" s="34"/>
      <c r="C4" s="309" t="s">
        <v>17</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232</v>
      </c>
      <c r="B9" s="305"/>
      <c r="C9" s="305"/>
      <c r="D9" s="305"/>
      <c r="E9" s="305"/>
      <c r="F9" s="305"/>
      <c r="G9" s="35"/>
      <c r="H9" s="35"/>
      <c r="I9" s="35"/>
      <c r="J9" s="306" t="s">
        <v>46</v>
      </c>
      <c r="K9" s="306"/>
      <c r="L9" s="306"/>
      <c r="M9" s="306"/>
      <c r="N9" s="307">
        <f>P36</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29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128" t="s">
        <v>61</v>
      </c>
    </row>
    <row r="14" spans="1:16">
      <c r="A14" s="63">
        <f>IF(P14=0,0,IF(COUNTBLANK(P14)=1,0,COUNTA($P$14:P14)))</f>
        <v>0</v>
      </c>
      <c r="B14" s="27">
        <f>IF($C$4="Attiecināmās izmaksas",IF('11a+c+n'!$Q14="A",'11a+c+n'!B14,0),0)</f>
        <v>0</v>
      </c>
      <c r="C14" s="27">
        <f>IF($C$4="Attiecināmās izmaksas",IF('11a+c+n'!$Q14="A",'11a+c+n'!C14,0),0)</f>
        <v>0</v>
      </c>
      <c r="D14" s="27">
        <f>IF($C$4="Attiecināmās izmaksas",IF('11a+c+n'!$Q14="A",'11a+c+n'!D14,0),0)</f>
        <v>0</v>
      </c>
      <c r="E14" s="57"/>
      <c r="F14" s="79"/>
      <c r="G14" s="27">
        <f>IF($C$4="Attiecināmās izmaksas",IF('11a+c+n'!$Q14="A",'11a+c+n'!G14,0),0)</f>
        <v>0</v>
      </c>
      <c r="H14" s="27">
        <f>IF($C$4="Attiecināmās izmaksas",IF('11a+c+n'!$Q14="A",'11a+c+n'!H14,0),0)</f>
        <v>0</v>
      </c>
      <c r="I14" s="27"/>
      <c r="J14" s="27"/>
      <c r="K14" s="57">
        <f>IF($C$4="Attiecināmās izmaksas",IF('11a+c+n'!$Q14="A",'11a+c+n'!K14,0),0)</f>
        <v>0</v>
      </c>
      <c r="L14" s="79">
        <f>IF($C$4="Attiecināmās izmaksas",IF('11a+c+n'!$Q14="A",'11a+c+n'!L14,0),0)</f>
        <v>0</v>
      </c>
      <c r="M14" s="27">
        <f>IF($C$4="Attiecināmās izmaksas",IF('11a+c+n'!$Q14="A",'11a+c+n'!M14,0),0)</f>
        <v>0</v>
      </c>
      <c r="N14" s="27">
        <f>IF($C$4="Attiecināmās izmaksas",IF('11a+c+n'!$Q14="A",'11a+c+n'!N14,0),0)</f>
        <v>0</v>
      </c>
      <c r="O14" s="27">
        <f>IF($C$4="Attiecināmās izmaksas",IF('11a+c+n'!$Q14="A",'11a+c+n'!O14,0),0)</f>
        <v>0</v>
      </c>
      <c r="P14" s="57">
        <f>IF($C$4="Attiecināmās izmaksas",IF('11a+c+n'!$Q14="A",'11a+c+n'!P14,0),0)</f>
        <v>0</v>
      </c>
    </row>
    <row r="15" spans="1:16">
      <c r="A15" s="64">
        <f>IF(P15=0,0,IF(COUNTBLANK(P15)=1,0,COUNTA($P$14:P15)))</f>
        <v>0</v>
      </c>
      <c r="B15" s="28">
        <f>IF($C$4="Attiecināmās izmaksas",IF('11a+c+n'!$Q15="A",'11a+c+n'!B15,0),0)</f>
        <v>0</v>
      </c>
      <c r="C15" s="28">
        <f>IF($C$4="Attiecināmās izmaksas",IF('11a+c+n'!$Q15="A",'11a+c+n'!C15,0),0)</f>
        <v>0</v>
      </c>
      <c r="D15" s="28">
        <f>IF($C$4="Attiecināmās izmaksas",IF('11a+c+n'!$Q15="A",'11a+c+n'!D15,0),0)</f>
        <v>0</v>
      </c>
      <c r="E15" s="59"/>
      <c r="F15" s="81"/>
      <c r="G15" s="28"/>
      <c r="H15" s="28">
        <f>IF($C$4="Attiecināmās izmaksas",IF('11a+c+n'!$Q15="A",'11a+c+n'!H15,0),0)</f>
        <v>0</v>
      </c>
      <c r="I15" s="28"/>
      <c r="J15" s="28"/>
      <c r="K15" s="59">
        <f>IF($C$4="Attiecināmās izmaksas",IF('11a+c+n'!$Q15="A",'11a+c+n'!K15,0),0)</f>
        <v>0</v>
      </c>
      <c r="L15" s="81">
        <f>IF($C$4="Attiecināmās izmaksas",IF('11a+c+n'!$Q15="A",'11a+c+n'!L15,0),0)</f>
        <v>0</v>
      </c>
      <c r="M15" s="28">
        <f>IF($C$4="Attiecināmās izmaksas",IF('11a+c+n'!$Q15="A",'11a+c+n'!M15,0),0)</f>
        <v>0</v>
      </c>
      <c r="N15" s="28">
        <f>IF($C$4="Attiecināmās izmaksas",IF('11a+c+n'!$Q15="A",'11a+c+n'!N15,0),0)</f>
        <v>0</v>
      </c>
      <c r="O15" s="28">
        <f>IF($C$4="Attiecināmās izmaksas",IF('11a+c+n'!$Q15="A",'11a+c+n'!O15,0),0)</f>
        <v>0</v>
      </c>
      <c r="P15" s="59">
        <f>IF($C$4="Attiecināmās izmaksas",IF('11a+c+n'!$Q15="A",'11a+c+n'!P15,0),0)</f>
        <v>0</v>
      </c>
    </row>
    <row r="16" spans="1:16">
      <c r="A16" s="64">
        <f>IF(P16=0,0,IF(COUNTBLANK(P16)=1,0,COUNTA($P$14:P16)))</f>
        <v>0</v>
      </c>
      <c r="B16" s="28">
        <f>IF($C$4="Attiecināmās izmaksas",IF('11a+c+n'!$Q16="A",'11a+c+n'!B16,0),0)</f>
        <v>0</v>
      </c>
      <c r="C16" s="28">
        <f>IF($C$4="Attiecināmās izmaksas",IF('11a+c+n'!$Q16="A",'11a+c+n'!C16,0),0)</f>
        <v>0</v>
      </c>
      <c r="D16" s="28">
        <f>IF($C$4="Attiecināmās izmaksas",IF('11a+c+n'!$Q16="A",'11a+c+n'!D16,0),0)</f>
        <v>0</v>
      </c>
      <c r="E16" s="59"/>
      <c r="F16" s="81"/>
      <c r="G16" s="28"/>
      <c r="H16" s="28">
        <f>IF($C$4="Attiecināmās izmaksas",IF('11a+c+n'!$Q16="A",'11a+c+n'!H16,0),0)</f>
        <v>0</v>
      </c>
      <c r="I16" s="28"/>
      <c r="J16" s="28"/>
      <c r="K16" s="59">
        <f>IF($C$4="Attiecināmās izmaksas",IF('11a+c+n'!$Q16="A",'11a+c+n'!K16,0),0)</f>
        <v>0</v>
      </c>
      <c r="L16" s="81">
        <f>IF($C$4="Attiecināmās izmaksas",IF('11a+c+n'!$Q16="A",'11a+c+n'!L16,0),0)</f>
        <v>0</v>
      </c>
      <c r="M16" s="28">
        <f>IF($C$4="Attiecināmās izmaksas",IF('11a+c+n'!$Q16="A",'11a+c+n'!M16,0),0)</f>
        <v>0</v>
      </c>
      <c r="N16" s="28">
        <f>IF($C$4="Attiecināmās izmaksas",IF('11a+c+n'!$Q16="A",'11a+c+n'!N16,0),0)</f>
        <v>0</v>
      </c>
      <c r="O16" s="28">
        <f>IF($C$4="Attiecināmās izmaksas",IF('11a+c+n'!$Q16="A",'11a+c+n'!O16,0),0)</f>
        <v>0</v>
      </c>
      <c r="P16" s="59">
        <f>IF($C$4="Attiecināmās izmaksas",IF('11a+c+n'!$Q16="A",'11a+c+n'!P16,0),0)</f>
        <v>0</v>
      </c>
    </row>
    <row r="17" spans="1:16">
      <c r="A17" s="64">
        <f>IF(P17=0,0,IF(COUNTBLANK(P17)=1,0,COUNTA($P$14:P17)))</f>
        <v>0</v>
      </c>
      <c r="B17" s="28">
        <f>IF($C$4="Attiecināmās izmaksas",IF('11a+c+n'!$Q17="A",'11a+c+n'!B17,0),0)</f>
        <v>0</v>
      </c>
      <c r="C17" s="28">
        <f>IF($C$4="Attiecināmās izmaksas",IF('11a+c+n'!$Q17="A",'11a+c+n'!C17,0),0)</f>
        <v>0</v>
      </c>
      <c r="D17" s="28">
        <f>IF($C$4="Attiecināmās izmaksas",IF('11a+c+n'!$Q17="A",'11a+c+n'!D17,0),0)</f>
        <v>0</v>
      </c>
      <c r="E17" s="59"/>
      <c r="F17" s="81"/>
      <c r="G17" s="28"/>
      <c r="H17" s="28">
        <f>IF($C$4="Attiecināmās izmaksas",IF('11a+c+n'!$Q17="A",'11a+c+n'!H17,0),0)</f>
        <v>0</v>
      </c>
      <c r="I17" s="28"/>
      <c r="J17" s="28"/>
      <c r="K17" s="59">
        <f>IF($C$4="Attiecināmās izmaksas",IF('11a+c+n'!$Q17="A",'11a+c+n'!K17,0),0)</f>
        <v>0</v>
      </c>
      <c r="L17" s="81">
        <f>IF($C$4="Attiecināmās izmaksas",IF('11a+c+n'!$Q17="A",'11a+c+n'!L17,0),0)</f>
        <v>0</v>
      </c>
      <c r="M17" s="28">
        <f>IF($C$4="Attiecināmās izmaksas",IF('11a+c+n'!$Q17="A",'11a+c+n'!M17,0),0)</f>
        <v>0</v>
      </c>
      <c r="N17" s="28">
        <f>IF($C$4="Attiecināmās izmaksas",IF('11a+c+n'!$Q17="A",'11a+c+n'!N17,0),0)</f>
        <v>0</v>
      </c>
      <c r="O17" s="28">
        <f>IF($C$4="Attiecināmās izmaksas",IF('11a+c+n'!$Q17="A",'11a+c+n'!O17,0),0)</f>
        <v>0</v>
      </c>
      <c r="P17" s="59">
        <f>IF($C$4="Attiecināmās izmaksas",IF('11a+c+n'!$Q17="A",'11a+c+n'!P17,0),0)</f>
        <v>0</v>
      </c>
    </row>
    <row r="18" spans="1:16">
      <c r="A18" s="64">
        <f>IF(P18=0,0,IF(COUNTBLANK(P18)=1,0,COUNTA($P$14:P18)))</f>
        <v>0</v>
      </c>
      <c r="B18" s="28">
        <f>IF($C$4="Attiecināmās izmaksas",IF('11a+c+n'!$Q18="A",'11a+c+n'!B18,0),0)</f>
        <v>0</v>
      </c>
      <c r="C18" s="28">
        <f>IF($C$4="Attiecināmās izmaksas",IF('11a+c+n'!$Q18="A",'11a+c+n'!C18,0),0)</f>
        <v>0</v>
      </c>
      <c r="D18" s="28">
        <f>IF($C$4="Attiecināmās izmaksas",IF('11a+c+n'!$Q18="A",'11a+c+n'!D18,0),0)</f>
        <v>0</v>
      </c>
      <c r="E18" s="59"/>
      <c r="F18" s="81"/>
      <c r="G18" s="28"/>
      <c r="H18" s="28">
        <f>IF($C$4="Attiecināmās izmaksas",IF('11a+c+n'!$Q18="A",'11a+c+n'!H18,0),0)</f>
        <v>0</v>
      </c>
      <c r="I18" s="28"/>
      <c r="J18" s="28"/>
      <c r="K18" s="59">
        <f>IF($C$4="Attiecināmās izmaksas",IF('11a+c+n'!$Q18="A",'11a+c+n'!K18,0),0)</f>
        <v>0</v>
      </c>
      <c r="L18" s="81">
        <f>IF($C$4="Attiecināmās izmaksas",IF('11a+c+n'!$Q18="A",'11a+c+n'!L18,0),0)</f>
        <v>0</v>
      </c>
      <c r="M18" s="28">
        <f>IF($C$4="Attiecināmās izmaksas",IF('11a+c+n'!$Q18="A",'11a+c+n'!M18,0),0)</f>
        <v>0</v>
      </c>
      <c r="N18" s="28">
        <f>IF($C$4="Attiecināmās izmaksas",IF('11a+c+n'!$Q18="A",'11a+c+n'!N18,0),0)</f>
        <v>0</v>
      </c>
      <c r="O18" s="28">
        <f>IF($C$4="Attiecināmās izmaksas",IF('11a+c+n'!$Q18="A",'11a+c+n'!O18,0),0)</f>
        <v>0</v>
      </c>
      <c r="P18" s="59">
        <f>IF($C$4="Attiecināmās izmaksas",IF('11a+c+n'!$Q18="A",'11a+c+n'!P18,0),0)</f>
        <v>0</v>
      </c>
    </row>
    <row r="19" spans="1:16">
      <c r="A19" s="64">
        <f>IF(P19=0,0,IF(COUNTBLANK(P19)=1,0,COUNTA($P$14:P19)))</f>
        <v>0</v>
      </c>
      <c r="B19" s="28">
        <f>IF($C$4="Attiecināmās izmaksas",IF('11a+c+n'!$Q19="A",'11a+c+n'!B19,0),0)</f>
        <v>0</v>
      </c>
      <c r="C19" s="28">
        <f>IF($C$4="Attiecināmās izmaksas",IF('11a+c+n'!$Q19="A",'11a+c+n'!C19,0),0)</f>
        <v>0</v>
      </c>
      <c r="D19" s="28">
        <f>IF($C$4="Attiecināmās izmaksas",IF('11a+c+n'!$Q19="A",'11a+c+n'!D19,0),0)</f>
        <v>0</v>
      </c>
      <c r="E19" s="59"/>
      <c r="F19" s="81"/>
      <c r="G19" s="28"/>
      <c r="H19" s="28">
        <f>IF($C$4="Attiecināmās izmaksas",IF('11a+c+n'!$Q19="A",'11a+c+n'!H19,0),0)</f>
        <v>0</v>
      </c>
      <c r="I19" s="28"/>
      <c r="J19" s="28"/>
      <c r="K19" s="59">
        <f>IF($C$4="Attiecināmās izmaksas",IF('11a+c+n'!$Q19="A",'11a+c+n'!K19,0),0)</f>
        <v>0</v>
      </c>
      <c r="L19" s="81">
        <f>IF($C$4="Attiecināmās izmaksas",IF('11a+c+n'!$Q19="A",'11a+c+n'!L19,0),0)</f>
        <v>0</v>
      </c>
      <c r="M19" s="28">
        <f>IF($C$4="Attiecināmās izmaksas",IF('11a+c+n'!$Q19="A",'11a+c+n'!M19,0),0)</f>
        <v>0</v>
      </c>
      <c r="N19" s="28">
        <f>IF($C$4="Attiecināmās izmaksas",IF('11a+c+n'!$Q19="A",'11a+c+n'!N19,0),0)</f>
        <v>0</v>
      </c>
      <c r="O19" s="28">
        <f>IF($C$4="Attiecināmās izmaksas",IF('11a+c+n'!$Q19="A",'11a+c+n'!O19,0),0)</f>
        <v>0</v>
      </c>
      <c r="P19" s="59">
        <f>IF($C$4="Attiecināmās izmaksas",IF('11a+c+n'!$Q19="A",'11a+c+n'!P19,0),0)</f>
        <v>0</v>
      </c>
    </row>
    <row r="20" spans="1:16">
      <c r="A20" s="64">
        <f>IF(P20=0,0,IF(COUNTBLANK(P20)=1,0,COUNTA($P$14:P20)))</f>
        <v>0</v>
      </c>
      <c r="B20" s="28">
        <f>IF($C$4="Attiecināmās izmaksas",IF('11a+c+n'!$Q20="A",'11a+c+n'!B20,0),0)</f>
        <v>0</v>
      </c>
      <c r="C20" s="28">
        <f>IF($C$4="Attiecināmās izmaksas",IF('11a+c+n'!$Q20="A",'11a+c+n'!C20,0),0)</f>
        <v>0</v>
      </c>
      <c r="D20" s="28">
        <f>IF($C$4="Attiecināmās izmaksas",IF('11a+c+n'!$Q20="A",'11a+c+n'!D20,0),0)</f>
        <v>0</v>
      </c>
      <c r="E20" s="59"/>
      <c r="F20" s="81"/>
      <c r="G20" s="28"/>
      <c r="H20" s="28">
        <f>IF($C$4="Attiecināmās izmaksas",IF('11a+c+n'!$Q20="A",'11a+c+n'!H20,0),0)</f>
        <v>0</v>
      </c>
      <c r="I20" s="28"/>
      <c r="J20" s="28"/>
      <c r="K20" s="59">
        <f>IF($C$4="Attiecināmās izmaksas",IF('11a+c+n'!$Q20="A",'11a+c+n'!K20,0),0)</f>
        <v>0</v>
      </c>
      <c r="L20" s="81">
        <f>IF($C$4="Attiecināmās izmaksas",IF('11a+c+n'!$Q20="A",'11a+c+n'!L20,0),0)</f>
        <v>0</v>
      </c>
      <c r="M20" s="28">
        <f>IF($C$4="Attiecināmās izmaksas",IF('11a+c+n'!$Q20="A",'11a+c+n'!M20,0),0)</f>
        <v>0</v>
      </c>
      <c r="N20" s="28">
        <f>IF($C$4="Attiecināmās izmaksas",IF('11a+c+n'!$Q20="A",'11a+c+n'!N20,0),0)</f>
        <v>0</v>
      </c>
      <c r="O20" s="28">
        <f>IF($C$4="Attiecināmās izmaksas",IF('11a+c+n'!$Q20="A",'11a+c+n'!O20,0),0)</f>
        <v>0</v>
      </c>
      <c r="P20" s="59">
        <f>IF($C$4="Attiecināmās izmaksas",IF('11a+c+n'!$Q20="A",'11a+c+n'!P20,0),0)</f>
        <v>0</v>
      </c>
    </row>
    <row r="21" spans="1:16">
      <c r="A21" s="64">
        <f>IF(P21=0,0,IF(COUNTBLANK(P21)=1,0,COUNTA($P$14:P21)))</f>
        <v>0</v>
      </c>
      <c r="B21" s="28">
        <f>IF($C$4="Attiecināmās izmaksas",IF('11a+c+n'!$Q21="A",'11a+c+n'!B21,0),0)</f>
        <v>0</v>
      </c>
      <c r="C21" s="28">
        <f>IF($C$4="Attiecināmās izmaksas",IF('11a+c+n'!$Q21="A",'11a+c+n'!C21,0),0)</f>
        <v>0</v>
      </c>
      <c r="D21" s="28">
        <f>IF($C$4="Attiecināmās izmaksas",IF('11a+c+n'!$Q21="A",'11a+c+n'!D21,0),0)</f>
        <v>0</v>
      </c>
      <c r="E21" s="59"/>
      <c r="F21" s="81"/>
      <c r="G21" s="28"/>
      <c r="H21" s="28">
        <f>IF($C$4="Attiecināmās izmaksas",IF('11a+c+n'!$Q21="A",'11a+c+n'!H21,0),0)</f>
        <v>0</v>
      </c>
      <c r="I21" s="28"/>
      <c r="J21" s="28"/>
      <c r="K21" s="59">
        <f>IF($C$4="Attiecināmās izmaksas",IF('11a+c+n'!$Q21="A",'11a+c+n'!K21,0),0)</f>
        <v>0</v>
      </c>
      <c r="L21" s="81">
        <f>IF($C$4="Attiecināmās izmaksas",IF('11a+c+n'!$Q21="A",'11a+c+n'!L21,0),0)</f>
        <v>0</v>
      </c>
      <c r="M21" s="28">
        <f>IF($C$4="Attiecināmās izmaksas",IF('11a+c+n'!$Q21="A",'11a+c+n'!M21,0),0)</f>
        <v>0</v>
      </c>
      <c r="N21" s="28">
        <f>IF($C$4="Attiecināmās izmaksas",IF('11a+c+n'!$Q21="A",'11a+c+n'!N21,0),0)</f>
        <v>0</v>
      </c>
      <c r="O21" s="28">
        <f>IF($C$4="Attiecināmās izmaksas",IF('11a+c+n'!$Q21="A",'11a+c+n'!O21,0),0)</f>
        <v>0</v>
      </c>
      <c r="P21" s="59">
        <f>IF($C$4="Attiecināmās izmaksas",IF('11a+c+n'!$Q21="A",'11a+c+n'!P21,0),0)</f>
        <v>0</v>
      </c>
    </row>
    <row r="22" spans="1:16">
      <c r="A22" s="64">
        <f>IF(P22=0,0,IF(COUNTBLANK(P22)=1,0,COUNTA($P$14:P22)))</f>
        <v>0</v>
      </c>
      <c r="B22" s="28">
        <f>IF($C$4="Attiecināmās izmaksas",IF('11a+c+n'!$Q22="A",'11a+c+n'!B22,0),0)</f>
        <v>0</v>
      </c>
      <c r="C22" s="28">
        <f>IF($C$4="Attiecināmās izmaksas",IF('11a+c+n'!$Q22="A",'11a+c+n'!C22,0),0)</f>
        <v>0</v>
      </c>
      <c r="D22" s="28">
        <f>IF($C$4="Attiecināmās izmaksas",IF('11a+c+n'!$Q22="A",'11a+c+n'!D22,0),0)</f>
        <v>0</v>
      </c>
      <c r="E22" s="59"/>
      <c r="F22" s="81"/>
      <c r="G22" s="28"/>
      <c r="H22" s="28">
        <f>IF($C$4="Attiecināmās izmaksas",IF('11a+c+n'!$Q22="A",'11a+c+n'!H22,0),0)</f>
        <v>0</v>
      </c>
      <c r="I22" s="28"/>
      <c r="J22" s="28"/>
      <c r="K22" s="59">
        <f>IF($C$4="Attiecināmās izmaksas",IF('11a+c+n'!$Q22="A",'11a+c+n'!K22,0),0)</f>
        <v>0</v>
      </c>
      <c r="L22" s="81">
        <f>IF($C$4="Attiecināmās izmaksas",IF('11a+c+n'!$Q22="A",'11a+c+n'!L22,0),0)</f>
        <v>0</v>
      </c>
      <c r="M22" s="28">
        <f>IF($C$4="Attiecināmās izmaksas",IF('11a+c+n'!$Q22="A",'11a+c+n'!M22,0),0)</f>
        <v>0</v>
      </c>
      <c r="N22" s="28">
        <f>IF($C$4="Attiecināmās izmaksas",IF('11a+c+n'!$Q22="A",'11a+c+n'!N22,0),0)</f>
        <v>0</v>
      </c>
      <c r="O22" s="28">
        <f>IF($C$4="Attiecināmās izmaksas",IF('11a+c+n'!$Q22="A",'11a+c+n'!O22,0),0)</f>
        <v>0</v>
      </c>
      <c r="P22" s="59">
        <f>IF($C$4="Attiecināmās izmaksas",IF('11a+c+n'!$Q22="A",'11a+c+n'!P22,0),0)</f>
        <v>0</v>
      </c>
    </row>
    <row r="23" spans="1:16">
      <c r="A23" s="64">
        <f>IF(P23=0,0,IF(COUNTBLANK(P23)=1,0,COUNTA($P$14:P23)))</f>
        <v>0</v>
      </c>
      <c r="B23" s="28">
        <f>IF($C$4="Attiecināmās izmaksas",IF('11a+c+n'!$Q23="A",'11a+c+n'!B23,0),0)</f>
        <v>0</v>
      </c>
      <c r="C23" s="28">
        <f>IF($C$4="Attiecināmās izmaksas",IF('11a+c+n'!$Q23="A",'11a+c+n'!C23,0),0)</f>
        <v>0</v>
      </c>
      <c r="D23" s="28">
        <f>IF($C$4="Attiecināmās izmaksas",IF('11a+c+n'!$Q23="A",'11a+c+n'!D23,0),0)</f>
        <v>0</v>
      </c>
      <c r="E23" s="59"/>
      <c r="F23" s="81"/>
      <c r="G23" s="28"/>
      <c r="H23" s="28">
        <f>IF($C$4="Attiecināmās izmaksas",IF('11a+c+n'!$Q23="A",'11a+c+n'!H23,0),0)</f>
        <v>0</v>
      </c>
      <c r="I23" s="28"/>
      <c r="J23" s="28"/>
      <c r="K23" s="59">
        <f>IF($C$4="Attiecināmās izmaksas",IF('11a+c+n'!$Q23="A",'11a+c+n'!K23,0),0)</f>
        <v>0</v>
      </c>
      <c r="L23" s="81">
        <f>IF($C$4="Attiecināmās izmaksas",IF('11a+c+n'!$Q23="A",'11a+c+n'!L23,0),0)</f>
        <v>0</v>
      </c>
      <c r="M23" s="28">
        <f>IF($C$4="Attiecināmās izmaksas",IF('11a+c+n'!$Q23="A",'11a+c+n'!M23,0),0)</f>
        <v>0</v>
      </c>
      <c r="N23" s="28">
        <f>IF($C$4="Attiecināmās izmaksas",IF('11a+c+n'!$Q23="A",'11a+c+n'!N23,0),0)</f>
        <v>0</v>
      </c>
      <c r="O23" s="28">
        <f>IF($C$4="Attiecināmās izmaksas",IF('11a+c+n'!$Q23="A",'11a+c+n'!O23,0),0)</f>
        <v>0</v>
      </c>
      <c r="P23" s="59">
        <f>IF($C$4="Attiecināmās izmaksas",IF('11a+c+n'!$Q23="A",'11a+c+n'!P23,0),0)</f>
        <v>0</v>
      </c>
    </row>
    <row r="24" spans="1:16">
      <c r="A24" s="64">
        <f>IF(P24=0,0,IF(COUNTBLANK(P24)=1,0,COUNTA($P$14:P24)))</f>
        <v>0</v>
      </c>
      <c r="B24" s="28">
        <f>IF($C$4="Attiecināmās izmaksas",IF('11a+c+n'!$Q24="A",'11a+c+n'!B24,0),0)</f>
        <v>0</v>
      </c>
      <c r="C24" s="28">
        <f>IF($C$4="Attiecināmās izmaksas",IF('11a+c+n'!$Q24="A",'11a+c+n'!C24,0),0)</f>
        <v>0</v>
      </c>
      <c r="D24" s="28">
        <f>IF($C$4="Attiecināmās izmaksas",IF('11a+c+n'!$Q24="A",'11a+c+n'!D24,0),0)</f>
        <v>0</v>
      </c>
      <c r="E24" s="59"/>
      <c r="F24" s="81"/>
      <c r="G24" s="28"/>
      <c r="H24" s="28">
        <f>IF($C$4="Attiecināmās izmaksas",IF('11a+c+n'!$Q24="A",'11a+c+n'!H24,0),0)</f>
        <v>0</v>
      </c>
      <c r="I24" s="28"/>
      <c r="J24" s="28"/>
      <c r="K24" s="59">
        <f>IF($C$4="Attiecināmās izmaksas",IF('11a+c+n'!$Q24="A",'11a+c+n'!K24,0),0)</f>
        <v>0</v>
      </c>
      <c r="L24" s="81">
        <f>IF($C$4="Attiecināmās izmaksas",IF('11a+c+n'!$Q24="A",'11a+c+n'!L24,0),0)</f>
        <v>0</v>
      </c>
      <c r="M24" s="28">
        <f>IF($C$4="Attiecināmās izmaksas",IF('11a+c+n'!$Q24="A",'11a+c+n'!M24,0),0)</f>
        <v>0</v>
      </c>
      <c r="N24" s="28">
        <f>IF($C$4="Attiecināmās izmaksas",IF('11a+c+n'!$Q24="A",'11a+c+n'!N24,0),0)</f>
        <v>0</v>
      </c>
      <c r="O24" s="28">
        <f>IF($C$4="Attiecināmās izmaksas",IF('11a+c+n'!$Q24="A",'11a+c+n'!O24,0),0)</f>
        <v>0</v>
      </c>
      <c r="P24" s="59">
        <f>IF($C$4="Attiecināmās izmaksas",IF('11a+c+n'!$Q24="A",'11a+c+n'!P24,0),0)</f>
        <v>0</v>
      </c>
    </row>
    <row r="25" spans="1:16">
      <c r="A25" s="64">
        <f>IF(P25=0,0,IF(COUNTBLANK(P25)=1,0,COUNTA($P$14:P25)))</f>
        <v>0</v>
      </c>
      <c r="B25" s="28">
        <f>IF($C$4="Attiecināmās izmaksas",IF('11a+c+n'!$Q25="A",'11a+c+n'!B25,0),0)</f>
        <v>0</v>
      </c>
      <c r="C25" s="28">
        <f>IF($C$4="Attiecināmās izmaksas",IF('11a+c+n'!$Q25="A",'11a+c+n'!C25,0),0)</f>
        <v>0</v>
      </c>
      <c r="D25" s="28">
        <f>IF($C$4="Attiecināmās izmaksas",IF('11a+c+n'!$Q25="A",'11a+c+n'!D25,0),0)</f>
        <v>0</v>
      </c>
      <c r="E25" s="59"/>
      <c r="F25" s="81"/>
      <c r="G25" s="28"/>
      <c r="H25" s="28">
        <f>IF($C$4="Attiecināmās izmaksas",IF('11a+c+n'!$Q25="A",'11a+c+n'!H25,0),0)</f>
        <v>0</v>
      </c>
      <c r="I25" s="28"/>
      <c r="J25" s="28"/>
      <c r="K25" s="59">
        <f>IF($C$4="Attiecināmās izmaksas",IF('11a+c+n'!$Q25="A",'11a+c+n'!K25,0),0)</f>
        <v>0</v>
      </c>
      <c r="L25" s="81">
        <f>IF($C$4="Attiecināmās izmaksas",IF('11a+c+n'!$Q25="A",'11a+c+n'!L25,0),0)</f>
        <v>0</v>
      </c>
      <c r="M25" s="28">
        <f>IF($C$4="Attiecināmās izmaksas",IF('11a+c+n'!$Q25="A",'11a+c+n'!M25,0),0)</f>
        <v>0</v>
      </c>
      <c r="N25" s="28">
        <f>IF($C$4="Attiecināmās izmaksas",IF('11a+c+n'!$Q25="A",'11a+c+n'!N25,0),0)</f>
        <v>0</v>
      </c>
      <c r="O25" s="28">
        <f>IF($C$4="Attiecināmās izmaksas",IF('11a+c+n'!$Q25="A",'11a+c+n'!O25,0),0)</f>
        <v>0</v>
      </c>
      <c r="P25" s="59">
        <f>IF($C$4="Attiecināmās izmaksas",IF('11a+c+n'!$Q25="A",'11a+c+n'!P25,0),0)</f>
        <v>0</v>
      </c>
    </row>
    <row r="26" spans="1:16">
      <c r="A26" s="64">
        <f>IF(P26=0,0,IF(COUNTBLANK(P26)=1,0,COUNTA($P$14:P26)))</f>
        <v>0</v>
      </c>
      <c r="B26" s="28">
        <f>IF($C$4="Attiecināmās izmaksas",IF('11a+c+n'!$Q26="A",'11a+c+n'!B26,0),0)</f>
        <v>0</v>
      </c>
      <c r="C26" s="28">
        <f>IF($C$4="Attiecināmās izmaksas",IF('11a+c+n'!$Q26="A",'11a+c+n'!C26,0),0)</f>
        <v>0</v>
      </c>
      <c r="D26" s="28">
        <f>IF($C$4="Attiecināmās izmaksas",IF('11a+c+n'!$Q26="A",'11a+c+n'!D26,0),0)</f>
        <v>0</v>
      </c>
      <c r="E26" s="59"/>
      <c r="F26" s="81"/>
      <c r="G26" s="28"/>
      <c r="H26" s="28">
        <f>IF($C$4="Attiecināmās izmaksas",IF('11a+c+n'!$Q26="A",'11a+c+n'!H26,0),0)</f>
        <v>0</v>
      </c>
      <c r="I26" s="28"/>
      <c r="J26" s="28"/>
      <c r="K26" s="59">
        <f>IF($C$4="Attiecināmās izmaksas",IF('11a+c+n'!$Q26="A",'11a+c+n'!K26,0),0)</f>
        <v>0</v>
      </c>
      <c r="L26" s="81">
        <f>IF($C$4="Attiecināmās izmaksas",IF('11a+c+n'!$Q26="A",'11a+c+n'!L26,0),0)</f>
        <v>0</v>
      </c>
      <c r="M26" s="28">
        <f>IF($C$4="Attiecināmās izmaksas",IF('11a+c+n'!$Q26="A",'11a+c+n'!M26,0),0)</f>
        <v>0</v>
      </c>
      <c r="N26" s="28">
        <f>IF($C$4="Attiecināmās izmaksas",IF('11a+c+n'!$Q26="A",'11a+c+n'!N26,0),0)</f>
        <v>0</v>
      </c>
      <c r="O26" s="28">
        <f>IF($C$4="Attiecināmās izmaksas",IF('11a+c+n'!$Q26="A",'11a+c+n'!O26,0),0)</f>
        <v>0</v>
      </c>
      <c r="P26" s="59">
        <f>IF($C$4="Attiecināmās izmaksas",IF('11a+c+n'!$Q26="A",'11a+c+n'!P26,0),0)</f>
        <v>0</v>
      </c>
    </row>
    <row r="27" spans="1:16">
      <c r="A27" s="64">
        <f>IF(P27=0,0,IF(COUNTBLANK(P27)=1,0,COUNTA($P$14:P27)))</f>
        <v>0</v>
      </c>
      <c r="B27" s="28">
        <f>IF($C$4="Attiecināmās izmaksas",IF('11a+c+n'!$Q31="A",'11a+c+n'!B31,0),0)</f>
        <v>0</v>
      </c>
      <c r="C27" s="28">
        <f>IF($C$4="Attiecināmās izmaksas",IF('11a+c+n'!$Q31="A",'11a+c+n'!C31,0),0)</f>
        <v>0</v>
      </c>
      <c r="D27" s="28">
        <f>IF($C$4="Attiecināmās izmaksas",IF('11a+c+n'!$Q31="A",'11a+c+n'!D31,0),0)</f>
        <v>0</v>
      </c>
      <c r="E27" s="59"/>
      <c r="F27" s="81"/>
      <c r="G27" s="28"/>
      <c r="H27" s="28">
        <f>IF($C$4="Attiecināmās izmaksas",IF('11a+c+n'!$Q31="A",'11a+c+n'!H31,0),0)</f>
        <v>0</v>
      </c>
      <c r="I27" s="28"/>
      <c r="J27" s="28"/>
      <c r="K27" s="59">
        <f>IF($C$4="Attiecināmās izmaksas",IF('11a+c+n'!$Q31="A",'11a+c+n'!K31,0),0)</f>
        <v>0</v>
      </c>
      <c r="L27" s="81">
        <f>IF($C$4="Attiecināmās izmaksas",IF('11a+c+n'!$Q31="A",'11a+c+n'!L31,0),0)</f>
        <v>0</v>
      </c>
      <c r="M27" s="28">
        <f>IF($C$4="Attiecināmās izmaksas",IF('11a+c+n'!$Q31="A",'11a+c+n'!M31,0),0)</f>
        <v>0</v>
      </c>
      <c r="N27" s="28">
        <f>IF($C$4="Attiecināmās izmaksas",IF('11a+c+n'!$Q31="A",'11a+c+n'!N31,0),0)</f>
        <v>0</v>
      </c>
      <c r="O27" s="28">
        <f>IF($C$4="Attiecināmās izmaksas",IF('11a+c+n'!$Q31="A",'11a+c+n'!O31,0),0)</f>
        <v>0</v>
      </c>
      <c r="P27" s="59">
        <f>IF($C$4="Attiecināmās izmaksas",IF('11a+c+n'!$Q31="A",'11a+c+n'!P31,0),0)</f>
        <v>0</v>
      </c>
    </row>
    <row r="28" spans="1:16">
      <c r="A28" s="64">
        <f>IF(P28=0,0,IF(COUNTBLANK(P28)=1,0,COUNTA($P$14:P28)))</f>
        <v>0</v>
      </c>
      <c r="B28" s="28">
        <f>IF($C$4="Attiecināmās izmaksas",IF('11a+c+n'!$Q32="A",'11a+c+n'!B32,0),0)</f>
        <v>0</v>
      </c>
      <c r="C28" s="28">
        <f>IF($C$4="Attiecināmās izmaksas",IF('11a+c+n'!$Q32="A",'11a+c+n'!C32,0),0)</f>
        <v>0</v>
      </c>
      <c r="D28" s="28">
        <f>IF($C$4="Attiecināmās izmaksas",IF('11a+c+n'!$Q32="A",'11a+c+n'!D32,0),0)</f>
        <v>0</v>
      </c>
      <c r="E28" s="59"/>
      <c r="F28" s="81"/>
      <c r="G28" s="28"/>
      <c r="H28" s="28">
        <f>IF($C$4="Attiecināmās izmaksas",IF('11a+c+n'!$Q32="A",'11a+c+n'!H32,0),0)</f>
        <v>0</v>
      </c>
      <c r="I28" s="28"/>
      <c r="J28" s="28"/>
      <c r="K28" s="59">
        <f>IF($C$4="Attiecināmās izmaksas",IF('11a+c+n'!$Q32="A",'11a+c+n'!K32,0),0)</f>
        <v>0</v>
      </c>
      <c r="L28" s="81">
        <f>IF($C$4="Attiecināmās izmaksas",IF('11a+c+n'!$Q32="A",'11a+c+n'!L32,0),0)</f>
        <v>0</v>
      </c>
      <c r="M28" s="28">
        <f>IF($C$4="Attiecināmās izmaksas",IF('11a+c+n'!$Q32="A",'11a+c+n'!M32,0),0)</f>
        <v>0</v>
      </c>
      <c r="N28" s="28">
        <f>IF($C$4="Attiecināmās izmaksas",IF('11a+c+n'!$Q32="A",'11a+c+n'!N32,0),0)</f>
        <v>0</v>
      </c>
      <c r="O28" s="28">
        <f>IF($C$4="Attiecināmās izmaksas",IF('11a+c+n'!$Q32="A",'11a+c+n'!O32,0),0)</f>
        <v>0</v>
      </c>
      <c r="P28" s="59">
        <f>IF($C$4="Attiecināmās izmaksas",IF('11a+c+n'!$Q32="A",'11a+c+n'!P32,0),0)</f>
        <v>0</v>
      </c>
    </row>
    <row r="29" spans="1:16">
      <c r="A29" s="64">
        <f>IF(P29=0,0,IF(COUNTBLANK(P29)=1,0,COUNTA($P$14:P29)))</f>
        <v>0</v>
      </c>
      <c r="B29" s="28">
        <f>IF($C$4="Attiecināmās izmaksas",IF('11a+c+n'!$Q33="A",'11a+c+n'!B33,0),0)</f>
        <v>0</v>
      </c>
      <c r="C29" s="28">
        <f>IF($C$4="Attiecināmās izmaksas",IF('11a+c+n'!$Q33="A",'11a+c+n'!C33,0),0)</f>
        <v>0</v>
      </c>
      <c r="D29" s="28">
        <f>IF($C$4="Attiecināmās izmaksas",IF('11a+c+n'!$Q33="A",'11a+c+n'!D33,0),0)</f>
        <v>0</v>
      </c>
      <c r="E29" s="59"/>
      <c r="F29" s="81"/>
      <c r="G29" s="28"/>
      <c r="H29" s="28">
        <f>IF($C$4="Attiecināmās izmaksas",IF('11a+c+n'!$Q33="A",'11a+c+n'!H33,0),0)</f>
        <v>0</v>
      </c>
      <c r="I29" s="28"/>
      <c r="J29" s="28"/>
      <c r="K29" s="59">
        <f>IF($C$4="Attiecināmās izmaksas",IF('11a+c+n'!$Q33="A",'11a+c+n'!K33,0),0)</f>
        <v>0</v>
      </c>
      <c r="L29" s="81">
        <f>IF($C$4="Attiecināmās izmaksas",IF('11a+c+n'!$Q33="A",'11a+c+n'!L33,0),0)</f>
        <v>0</v>
      </c>
      <c r="M29" s="28">
        <f>IF($C$4="Attiecināmās izmaksas",IF('11a+c+n'!$Q33="A",'11a+c+n'!M33,0),0)</f>
        <v>0</v>
      </c>
      <c r="N29" s="28">
        <f>IF($C$4="Attiecināmās izmaksas",IF('11a+c+n'!$Q33="A",'11a+c+n'!N33,0),0)</f>
        <v>0</v>
      </c>
      <c r="O29" s="28">
        <f>IF($C$4="Attiecināmās izmaksas",IF('11a+c+n'!$Q33="A",'11a+c+n'!O33,0),0)</f>
        <v>0</v>
      </c>
      <c r="P29" s="59">
        <f>IF($C$4="Attiecināmās izmaksas",IF('11a+c+n'!$Q33="A",'11a+c+n'!P33,0),0)</f>
        <v>0</v>
      </c>
    </row>
    <row r="30" spans="1:16">
      <c r="A30" s="64">
        <f>IF(P30=0,0,IF(COUNTBLANK(P30)=1,0,COUNTA($P$14:P30)))</f>
        <v>0</v>
      </c>
      <c r="B30" s="28">
        <f>IF($C$4="Attiecināmās izmaksas",IF('11a+c+n'!$Q34="A",'11a+c+n'!B34,0),0)</f>
        <v>0</v>
      </c>
      <c r="C30" s="28">
        <f>IF($C$4="Attiecināmās izmaksas",IF('11a+c+n'!$Q34="A",'11a+c+n'!C34,0),0)</f>
        <v>0</v>
      </c>
      <c r="D30" s="28">
        <f>IF($C$4="Attiecināmās izmaksas",IF('11a+c+n'!$Q34="A",'11a+c+n'!D34,0),0)</f>
        <v>0</v>
      </c>
      <c r="E30" s="59"/>
      <c r="F30" s="81"/>
      <c r="G30" s="28"/>
      <c r="H30" s="28">
        <f>IF($C$4="Attiecināmās izmaksas",IF('11a+c+n'!$Q34="A",'11a+c+n'!H34,0),0)</f>
        <v>0</v>
      </c>
      <c r="I30" s="28"/>
      <c r="J30" s="28"/>
      <c r="K30" s="59">
        <f>IF($C$4="Attiecināmās izmaksas",IF('11a+c+n'!$Q34="A",'11a+c+n'!K34,0),0)</f>
        <v>0</v>
      </c>
      <c r="L30" s="81">
        <f>IF($C$4="Attiecināmās izmaksas",IF('11a+c+n'!$Q34="A",'11a+c+n'!L34,0),0)</f>
        <v>0</v>
      </c>
      <c r="M30" s="28">
        <f>IF($C$4="Attiecināmās izmaksas",IF('11a+c+n'!$Q34="A",'11a+c+n'!M34,0),0)</f>
        <v>0</v>
      </c>
      <c r="N30" s="28">
        <f>IF($C$4="Attiecināmās izmaksas",IF('11a+c+n'!$Q34="A",'11a+c+n'!N34,0),0)</f>
        <v>0</v>
      </c>
      <c r="O30" s="28">
        <f>IF($C$4="Attiecināmās izmaksas",IF('11a+c+n'!$Q34="A",'11a+c+n'!O34,0),0)</f>
        <v>0</v>
      </c>
      <c r="P30" s="59">
        <f>IF($C$4="Attiecināmās izmaksas",IF('11a+c+n'!$Q34="A",'11a+c+n'!P34,0),0)</f>
        <v>0</v>
      </c>
    </row>
    <row r="31" spans="1:16">
      <c r="A31" s="64">
        <f>IF(P31=0,0,IF(COUNTBLANK(P31)=1,0,COUNTA($P$14:P31)))</f>
        <v>0</v>
      </c>
      <c r="B31" s="28">
        <f>IF($C$4="Attiecināmās izmaksas",IF('11a+c+n'!$Q35="A",'11a+c+n'!B35,0),0)</f>
        <v>0</v>
      </c>
      <c r="C31" s="28">
        <f>IF($C$4="Attiecināmās izmaksas",IF('11a+c+n'!$Q35="A",'11a+c+n'!C35,0),0)</f>
        <v>0</v>
      </c>
      <c r="D31" s="28">
        <f>IF($C$4="Attiecināmās izmaksas",IF('11a+c+n'!$Q35="A",'11a+c+n'!D35,0),0)</f>
        <v>0</v>
      </c>
      <c r="E31" s="59"/>
      <c r="F31" s="81"/>
      <c r="G31" s="28"/>
      <c r="H31" s="28">
        <f>IF($C$4="Attiecināmās izmaksas",IF('11a+c+n'!$Q35="A",'11a+c+n'!H35,0),0)</f>
        <v>0</v>
      </c>
      <c r="I31" s="28"/>
      <c r="J31" s="28"/>
      <c r="K31" s="59">
        <f>IF($C$4="Attiecināmās izmaksas",IF('11a+c+n'!$Q35="A",'11a+c+n'!K35,0),0)</f>
        <v>0</v>
      </c>
      <c r="L31" s="81">
        <f>IF($C$4="Attiecināmās izmaksas",IF('11a+c+n'!$Q35="A",'11a+c+n'!L35,0),0)</f>
        <v>0</v>
      </c>
      <c r="M31" s="28">
        <f>IF($C$4="Attiecināmās izmaksas",IF('11a+c+n'!$Q35="A",'11a+c+n'!M35,0),0)</f>
        <v>0</v>
      </c>
      <c r="N31" s="28">
        <f>IF($C$4="Attiecināmās izmaksas",IF('11a+c+n'!$Q35="A",'11a+c+n'!N35,0),0)</f>
        <v>0</v>
      </c>
      <c r="O31" s="28">
        <f>IF($C$4="Attiecināmās izmaksas",IF('11a+c+n'!$Q35="A",'11a+c+n'!O35,0),0)</f>
        <v>0</v>
      </c>
      <c r="P31" s="59">
        <f>IF($C$4="Attiecināmās izmaksas",IF('11a+c+n'!$Q35="A",'11a+c+n'!P35,0),0)</f>
        <v>0</v>
      </c>
    </row>
    <row r="32" spans="1:16">
      <c r="A32" s="64">
        <f>IF(P32=0,0,IF(COUNTBLANK(P32)=1,0,COUNTA($P$14:P32)))</f>
        <v>0</v>
      </c>
      <c r="B32" s="28">
        <f>IF($C$4="Attiecināmās izmaksas",IF('11a+c+n'!$Q36="A",'11a+c+n'!B36,0),0)</f>
        <v>0</v>
      </c>
      <c r="C32" s="28">
        <f>IF($C$4="Attiecināmās izmaksas",IF('11a+c+n'!$Q36="A",'11a+c+n'!C36,0),0)</f>
        <v>0</v>
      </c>
      <c r="D32" s="28">
        <f>IF($C$4="Attiecināmās izmaksas",IF('11a+c+n'!$Q36="A",'11a+c+n'!D36,0),0)</f>
        <v>0</v>
      </c>
      <c r="E32" s="59"/>
      <c r="F32" s="81"/>
      <c r="G32" s="28"/>
      <c r="H32" s="28">
        <f>IF($C$4="Attiecināmās izmaksas",IF('11a+c+n'!$Q36="A",'11a+c+n'!H36,0),0)</f>
        <v>0</v>
      </c>
      <c r="I32" s="28"/>
      <c r="J32" s="28"/>
      <c r="K32" s="59">
        <f>IF($C$4="Attiecināmās izmaksas",IF('11a+c+n'!$Q36="A",'11a+c+n'!K36,0),0)</f>
        <v>0</v>
      </c>
      <c r="L32" s="81">
        <f>IF($C$4="Attiecināmās izmaksas",IF('11a+c+n'!$Q36="A",'11a+c+n'!L36,0),0)</f>
        <v>0</v>
      </c>
      <c r="M32" s="28">
        <f>IF($C$4="Attiecināmās izmaksas",IF('11a+c+n'!$Q36="A",'11a+c+n'!M36,0),0)</f>
        <v>0</v>
      </c>
      <c r="N32" s="28">
        <f>IF($C$4="Attiecināmās izmaksas",IF('11a+c+n'!$Q36="A",'11a+c+n'!N36,0),0)</f>
        <v>0</v>
      </c>
      <c r="O32" s="28">
        <f>IF($C$4="Attiecināmās izmaksas",IF('11a+c+n'!$Q36="A",'11a+c+n'!O36,0),0)</f>
        <v>0</v>
      </c>
      <c r="P32" s="59">
        <f>IF($C$4="Attiecināmās izmaksas",IF('11a+c+n'!$Q36="A",'11a+c+n'!P36,0),0)</f>
        <v>0</v>
      </c>
    </row>
    <row r="33" spans="1:16">
      <c r="A33" s="64">
        <f>IF(P33=0,0,IF(COUNTBLANK(P33)=1,0,COUNTA($P$14:P33)))</f>
        <v>0</v>
      </c>
      <c r="B33" s="28">
        <f>IF($C$4="Attiecināmās izmaksas",IF('11a+c+n'!$Q37="A",'11a+c+n'!B37,0),0)</f>
        <v>0</v>
      </c>
      <c r="C33" s="28">
        <f>IF($C$4="Attiecināmās izmaksas",IF('11a+c+n'!$Q37="A",'11a+c+n'!C37,0),0)</f>
        <v>0</v>
      </c>
      <c r="D33" s="28">
        <f>IF($C$4="Attiecināmās izmaksas",IF('11a+c+n'!$Q37="A",'11a+c+n'!D37,0),0)</f>
        <v>0</v>
      </c>
      <c r="E33" s="59"/>
      <c r="F33" s="81"/>
      <c r="G33" s="28"/>
      <c r="H33" s="28">
        <f>IF($C$4="Attiecināmās izmaksas",IF('11a+c+n'!$Q37="A",'11a+c+n'!H37,0),0)</f>
        <v>0</v>
      </c>
      <c r="I33" s="28"/>
      <c r="J33" s="28"/>
      <c r="K33" s="59">
        <f>IF($C$4="Attiecināmās izmaksas",IF('11a+c+n'!$Q37="A",'11a+c+n'!K37,0),0)</f>
        <v>0</v>
      </c>
      <c r="L33" s="81">
        <f>IF($C$4="Attiecināmās izmaksas",IF('11a+c+n'!$Q37="A",'11a+c+n'!L37,0),0)</f>
        <v>0</v>
      </c>
      <c r="M33" s="28">
        <f>IF($C$4="Attiecināmās izmaksas",IF('11a+c+n'!$Q37="A",'11a+c+n'!M37,0),0)</f>
        <v>0</v>
      </c>
      <c r="N33" s="28">
        <f>IF($C$4="Attiecināmās izmaksas",IF('11a+c+n'!$Q37="A",'11a+c+n'!N37,0),0)</f>
        <v>0</v>
      </c>
      <c r="O33" s="28">
        <f>IF($C$4="Attiecināmās izmaksas",IF('11a+c+n'!$Q37="A",'11a+c+n'!O37,0),0)</f>
        <v>0</v>
      </c>
      <c r="P33" s="59">
        <f>IF($C$4="Attiecināmās izmaksas",IF('11a+c+n'!$Q37="A",'11a+c+n'!P37,0),0)</f>
        <v>0</v>
      </c>
    </row>
    <row r="34" spans="1:16">
      <c r="A34" s="64">
        <f>IF(P34=0,0,IF(COUNTBLANK(P34)=1,0,COUNTA($P$14:P34)))</f>
        <v>0</v>
      </c>
      <c r="B34" s="28">
        <f>IF($C$4="Attiecināmās izmaksas",IF('11a+c+n'!$Q38="A",'11a+c+n'!B38,0),0)</f>
        <v>0</v>
      </c>
      <c r="C34" s="28">
        <f>IF($C$4="Attiecināmās izmaksas",IF('11a+c+n'!$Q38="A",'11a+c+n'!C38,0),0)</f>
        <v>0</v>
      </c>
      <c r="D34" s="28">
        <f>IF($C$4="Attiecināmās izmaksas",IF('11a+c+n'!$Q38="A",'11a+c+n'!D38,0),0)</f>
        <v>0</v>
      </c>
      <c r="E34" s="59"/>
      <c r="F34" s="81"/>
      <c r="G34" s="28"/>
      <c r="H34" s="28">
        <f>IF($C$4="Attiecināmās izmaksas",IF('11a+c+n'!$Q38="A",'11a+c+n'!H38,0),0)</f>
        <v>0</v>
      </c>
      <c r="I34" s="28"/>
      <c r="J34" s="28"/>
      <c r="K34" s="59">
        <f>IF($C$4="Attiecināmās izmaksas",IF('11a+c+n'!$Q38="A",'11a+c+n'!K38,0),0)</f>
        <v>0</v>
      </c>
      <c r="L34" s="81">
        <f>IF($C$4="Attiecināmās izmaksas",IF('11a+c+n'!$Q38="A",'11a+c+n'!L38,0),0)</f>
        <v>0</v>
      </c>
      <c r="M34" s="28">
        <f>IF($C$4="Attiecināmās izmaksas",IF('11a+c+n'!$Q38="A",'11a+c+n'!M38,0),0)</f>
        <v>0</v>
      </c>
      <c r="N34" s="28">
        <f>IF($C$4="Attiecināmās izmaksas",IF('11a+c+n'!$Q38="A",'11a+c+n'!N38,0),0)</f>
        <v>0</v>
      </c>
      <c r="O34" s="28">
        <f>IF($C$4="Attiecināmās izmaksas",IF('11a+c+n'!$Q38="A",'11a+c+n'!O38,0),0)</f>
        <v>0</v>
      </c>
      <c r="P34" s="59">
        <f>IF($C$4="Attiecināmās izmaksas",IF('11a+c+n'!$Q38="A",'11a+c+n'!P38,0),0)</f>
        <v>0</v>
      </c>
    </row>
    <row r="35" spans="1:16">
      <c r="A35" s="64">
        <f>IF(P35=0,0,IF(COUNTBLANK(P35)=1,0,COUNTA($P$14:P35)))</f>
        <v>0</v>
      </c>
      <c r="B35" s="28">
        <f>IF($C$4="Attiecināmās izmaksas",IF('11a+c+n'!$Q40="A",'11a+c+n'!B40,0),0)</f>
        <v>0</v>
      </c>
      <c r="C35" s="28">
        <f>IF($C$4="Attiecināmās izmaksas",IF('11a+c+n'!$Q40="A",'11a+c+n'!C40,0),0)</f>
        <v>0</v>
      </c>
      <c r="D35" s="28">
        <f>IF($C$4="Attiecināmās izmaksas",IF('11a+c+n'!$Q40="A",'11a+c+n'!D40,0),0)</f>
        <v>0</v>
      </c>
      <c r="E35" s="59"/>
      <c r="F35" s="81"/>
      <c r="G35" s="28"/>
      <c r="H35" s="28">
        <f>IF($C$4="Attiecināmās izmaksas",IF('11a+c+n'!$Q40="A",'11a+c+n'!H40,0),0)</f>
        <v>0</v>
      </c>
      <c r="I35" s="28"/>
      <c r="J35" s="28"/>
      <c r="K35" s="59">
        <f>IF($C$4="Attiecināmās izmaksas",IF('11a+c+n'!$Q40="A",'11a+c+n'!K40,0),0)</f>
        <v>0</v>
      </c>
      <c r="L35" s="81">
        <f>IF($C$4="Attiecināmās izmaksas",IF('11a+c+n'!$Q40="A",'11a+c+n'!L40,0),0)</f>
        <v>0</v>
      </c>
      <c r="M35" s="28">
        <f>IF($C$4="Attiecināmās izmaksas",IF('11a+c+n'!$Q40="A",'11a+c+n'!M40,0),0)</f>
        <v>0</v>
      </c>
      <c r="N35" s="28">
        <f>IF($C$4="Attiecināmās izmaksas",IF('11a+c+n'!$Q40="A",'11a+c+n'!N40,0),0)</f>
        <v>0</v>
      </c>
      <c r="O35" s="28">
        <f>IF($C$4="Attiecināmās izmaksas",IF('11a+c+n'!$Q40="A",'11a+c+n'!O40,0),0)</f>
        <v>0</v>
      </c>
      <c r="P35" s="59">
        <f>IF($C$4="Attiecināmās izmaksas",IF('11a+c+n'!$Q40="A",'11a+c+n'!P40,0),0)</f>
        <v>0</v>
      </c>
    </row>
    <row r="36" spans="1:16" ht="12" customHeight="1" thickBot="1">
      <c r="A36" s="293" t="s">
        <v>63</v>
      </c>
      <c r="B36" s="294"/>
      <c r="C36" s="294"/>
      <c r="D36" s="294"/>
      <c r="E36" s="294"/>
      <c r="F36" s="294"/>
      <c r="G36" s="294"/>
      <c r="H36" s="294"/>
      <c r="I36" s="294"/>
      <c r="J36" s="294"/>
      <c r="K36" s="295"/>
      <c r="L36" s="74">
        <f>SUM(L14:L35)</f>
        <v>0</v>
      </c>
      <c r="M36" s="75">
        <f>SUM(M14:M35)</f>
        <v>0</v>
      </c>
      <c r="N36" s="75">
        <f>SUM(N14:N35)</f>
        <v>0</v>
      </c>
      <c r="O36" s="75">
        <f>SUM(O14:O35)</f>
        <v>0</v>
      </c>
      <c r="P36" s="76">
        <f>SUM(P14:P35)</f>
        <v>0</v>
      </c>
    </row>
    <row r="37" spans="1:16">
      <c r="A37" s="20"/>
      <c r="B37" s="20"/>
      <c r="C37" s="20"/>
      <c r="D37" s="20"/>
      <c r="E37" s="20"/>
      <c r="F37" s="20"/>
      <c r="G37" s="20"/>
      <c r="H37" s="20"/>
      <c r="I37" s="20"/>
      <c r="J37" s="20"/>
      <c r="K37" s="20"/>
      <c r="L37" s="20"/>
      <c r="M37" s="20"/>
      <c r="N37" s="20"/>
      <c r="O37" s="20"/>
      <c r="P37" s="20"/>
    </row>
    <row r="38" spans="1:16">
      <c r="A38" s="20"/>
      <c r="B38" s="20"/>
      <c r="C38" s="20"/>
      <c r="D38" s="20"/>
      <c r="E38" s="20"/>
      <c r="F38" s="20"/>
      <c r="G38" s="20"/>
      <c r="H38" s="20"/>
      <c r="I38" s="20"/>
      <c r="J38" s="20"/>
      <c r="K38" s="20"/>
      <c r="L38" s="20"/>
      <c r="M38" s="20"/>
      <c r="N38" s="20"/>
      <c r="O38" s="20"/>
      <c r="P38" s="20"/>
    </row>
    <row r="39" spans="1:16">
      <c r="A39" s="1" t="s">
        <v>14</v>
      </c>
      <c r="B39" s="20"/>
      <c r="C39" s="296">
        <f>'Kops n'!C35:H35</f>
        <v>0</v>
      </c>
      <c r="D39" s="296"/>
      <c r="E39" s="296"/>
      <c r="F39" s="296"/>
      <c r="G39" s="296"/>
      <c r="H39" s="296"/>
      <c r="I39" s="20"/>
      <c r="J39" s="20"/>
      <c r="K39" s="20"/>
      <c r="L39" s="20"/>
      <c r="M39" s="20"/>
      <c r="N39" s="20"/>
      <c r="O39" s="20"/>
      <c r="P39" s="20"/>
    </row>
    <row r="40" spans="1:16">
      <c r="A40" s="20"/>
      <c r="B40" s="20"/>
      <c r="C40" s="222" t="s">
        <v>15</v>
      </c>
      <c r="D40" s="222"/>
      <c r="E40" s="222"/>
      <c r="F40" s="222"/>
      <c r="G40" s="222"/>
      <c r="H40" s="222"/>
      <c r="I40" s="20"/>
      <c r="J40" s="20"/>
      <c r="K40" s="20"/>
      <c r="L40" s="20"/>
      <c r="M40" s="20"/>
      <c r="N40" s="20"/>
      <c r="O40" s="20"/>
      <c r="P40" s="20"/>
    </row>
    <row r="41" spans="1:16">
      <c r="A41" s="20"/>
      <c r="B41" s="20"/>
      <c r="C41" s="20"/>
      <c r="D41" s="20"/>
      <c r="E41" s="20"/>
      <c r="F41" s="20"/>
      <c r="G41" s="20"/>
      <c r="H41" s="20"/>
      <c r="I41" s="20"/>
      <c r="J41" s="20"/>
      <c r="K41" s="20"/>
      <c r="L41" s="20"/>
      <c r="M41" s="20"/>
      <c r="N41" s="20"/>
      <c r="O41" s="20"/>
      <c r="P41" s="20"/>
    </row>
    <row r="42" spans="1:16">
      <c r="A42" s="240" t="str">
        <f>'Kops n'!A38:D38</f>
        <v>Tāme sastādīta 2023. gada __. _____</v>
      </c>
      <c r="B42" s="241"/>
      <c r="C42" s="241"/>
      <c r="D42" s="241"/>
      <c r="E42" s="20"/>
      <c r="F42" s="20"/>
      <c r="G42" s="20"/>
      <c r="H42" s="20"/>
      <c r="I42" s="20"/>
      <c r="J42" s="20"/>
      <c r="K42" s="20"/>
      <c r="L42" s="20"/>
      <c r="M42" s="20"/>
      <c r="N42" s="20"/>
      <c r="O42" s="20"/>
      <c r="P42" s="20"/>
    </row>
    <row r="43" spans="1:16">
      <c r="A43" s="20"/>
      <c r="B43" s="20"/>
      <c r="C43" s="20"/>
      <c r="D43" s="20"/>
      <c r="E43" s="20"/>
      <c r="F43" s="20"/>
      <c r="G43" s="20"/>
      <c r="H43" s="20"/>
      <c r="I43" s="20"/>
      <c r="J43" s="20"/>
      <c r="K43" s="20"/>
      <c r="L43" s="20"/>
      <c r="M43" s="20"/>
      <c r="N43" s="20"/>
      <c r="O43" s="20"/>
      <c r="P43" s="20"/>
    </row>
    <row r="44" spans="1:16">
      <c r="A44" s="1" t="s">
        <v>41</v>
      </c>
      <c r="B44" s="20"/>
      <c r="C44" s="296">
        <f>'Kops n'!C40:H40</f>
        <v>0</v>
      </c>
      <c r="D44" s="296"/>
      <c r="E44" s="296"/>
      <c r="F44" s="296"/>
      <c r="G44" s="296"/>
      <c r="H44" s="296"/>
      <c r="I44" s="20"/>
      <c r="J44" s="20"/>
      <c r="K44" s="20"/>
      <c r="L44" s="20"/>
      <c r="M44" s="20"/>
      <c r="N44" s="20"/>
      <c r="O44" s="20"/>
      <c r="P44" s="20"/>
    </row>
    <row r="45" spans="1:16">
      <c r="A45" s="20"/>
      <c r="B45" s="20"/>
      <c r="C45" s="222" t="s">
        <v>15</v>
      </c>
      <c r="D45" s="222"/>
      <c r="E45" s="222"/>
      <c r="F45" s="222"/>
      <c r="G45" s="222"/>
      <c r="H45" s="222"/>
      <c r="I45" s="20"/>
      <c r="J45" s="20"/>
      <c r="K45" s="20"/>
      <c r="L45" s="20"/>
      <c r="M45" s="20"/>
      <c r="N45" s="20"/>
      <c r="O45" s="20"/>
      <c r="P45" s="20"/>
    </row>
    <row r="46" spans="1:16">
      <c r="A46" s="20"/>
      <c r="B46" s="20"/>
      <c r="C46" s="20"/>
      <c r="D46" s="20"/>
      <c r="E46" s="20"/>
      <c r="F46" s="20"/>
      <c r="G46" s="20"/>
      <c r="H46" s="20"/>
      <c r="I46" s="20"/>
      <c r="J46" s="20"/>
      <c r="K46" s="20"/>
      <c r="L46" s="20"/>
      <c r="M46" s="20"/>
      <c r="N46" s="20"/>
      <c r="O46" s="20"/>
      <c r="P46" s="20"/>
    </row>
    <row r="47" spans="1:16">
      <c r="A47" s="103" t="s">
        <v>16</v>
      </c>
      <c r="B47" s="52"/>
      <c r="C47" s="115">
        <f>'Kops n'!C43</f>
        <v>0</v>
      </c>
      <c r="D47" s="52"/>
      <c r="E47" s="20"/>
      <c r="F47" s="20"/>
      <c r="G47" s="20"/>
      <c r="H47" s="20"/>
      <c r="I47" s="20"/>
      <c r="J47" s="20"/>
      <c r="K47" s="20"/>
      <c r="L47" s="20"/>
      <c r="M47" s="20"/>
      <c r="N47" s="20"/>
      <c r="O47" s="20"/>
      <c r="P47" s="20"/>
    </row>
    <row r="48" spans="1:16">
      <c r="A48" s="20"/>
      <c r="B48" s="20"/>
      <c r="C48" s="20"/>
      <c r="D48" s="20"/>
      <c r="E48" s="20"/>
      <c r="F48" s="20"/>
      <c r="G48" s="20"/>
      <c r="H48" s="20"/>
      <c r="I48" s="20"/>
      <c r="J48" s="20"/>
      <c r="K48" s="20"/>
      <c r="L48" s="20"/>
      <c r="M48" s="20"/>
      <c r="N48" s="20"/>
      <c r="O48" s="20"/>
      <c r="P48" s="20"/>
    </row>
  </sheetData>
  <mergeCells count="23">
    <mergeCell ref="C2:I2"/>
    <mergeCell ref="C3:I3"/>
    <mergeCell ref="C4:I4"/>
    <mergeCell ref="D5:L5"/>
    <mergeCell ref="D6:L6"/>
    <mergeCell ref="D8:L8"/>
    <mergeCell ref="A9:F9"/>
    <mergeCell ref="J9:M9"/>
    <mergeCell ref="N9:O9"/>
    <mergeCell ref="D7:L7"/>
    <mergeCell ref="C45:H45"/>
    <mergeCell ref="L12:P12"/>
    <mergeCell ref="A36:K36"/>
    <mergeCell ref="C39:H39"/>
    <mergeCell ref="C40:H40"/>
    <mergeCell ref="A42:D42"/>
    <mergeCell ref="C44:H44"/>
    <mergeCell ref="A12:A13"/>
    <mergeCell ref="B12:B13"/>
    <mergeCell ref="C12:C13"/>
    <mergeCell ref="D12:D13"/>
    <mergeCell ref="E12:E13"/>
    <mergeCell ref="F12:K12"/>
  </mergeCells>
  <conditionalFormatting sqref="A36:K36">
    <cfRule type="containsText" dxfId="5" priority="3" operator="containsText" text="Tiešās izmaksas kopā, t. sk. darba devēja sociālais nodoklis __.__% ">
      <formula>NOT(ISERROR(SEARCH("Tiešās izmaksas kopā, t. sk. darba devēja sociālais nodoklis __.__% ",A36)))</formula>
    </cfRule>
  </conditionalFormatting>
  <conditionalFormatting sqref="C2:I2 D5:L8 N9:O9 A14:P35 L36:P36 C39:H39 C44:H44 C47">
    <cfRule type="cellIs" dxfId="4" priority="2" operator="equal">
      <formula>0</formula>
    </cfRule>
  </conditionalFormatting>
  <pageMargins left="0.7" right="0.7" top="0.75" bottom="0.75" header="0.3" footer="0.3"/>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200-000000000000}">
  <sheetPr>
    <tabColor rgb="FFFFC000"/>
  </sheetPr>
  <dimension ref="A1:P53"/>
  <sheetViews>
    <sheetView topLeftCell="A26" workbookViewId="0">
      <selection activeCell="A44" sqref="A41:XFD44"/>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'11a+c+n'!D1</f>
        <v>11</v>
      </c>
      <c r="E1" s="26"/>
      <c r="F1" s="26"/>
      <c r="G1" s="26"/>
      <c r="H1" s="26"/>
      <c r="I1" s="26"/>
      <c r="J1" s="26"/>
      <c r="N1" s="30"/>
      <c r="O1" s="31"/>
      <c r="P1" s="32"/>
    </row>
    <row r="2" spans="1:16">
      <c r="A2" s="33"/>
      <c r="B2" s="33"/>
      <c r="C2" s="308" t="str">
        <f>'11a+c+n'!C2:I2</f>
        <v>Ārējie elektrības tīkli</v>
      </c>
      <c r="D2" s="308"/>
      <c r="E2" s="308"/>
      <c r="F2" s="308"/>
      <c r="G2" s="308"/>
      <c r="H2" s="308"/>
      <c r="I2" s="308"/>
      <c r="J2" s="33"/>
    </row>
    <row r="3" spans="1:16">
      <c r="A3" s="34"/>
      <c r="B3" s="34"/>
      <c r="C3" s="263" t="s">
        <v>21</v>
      </c>
      <c r="D3" s="263"/>
      <c r="E3" s="263"/>
      <c r="F3" s="263"/>
      <c r="G3" s="263"/>
      <c r="H3" s="263"/>
      <c r="I3" s="263"/>
      <c r="J3" s="34"/>
    </row>
    <row r="4" spans="1:16">
      <c r="A4" s="34"/>
      <c r="B4" s="34"/>
      <c r="C4" s="309" t="s">
        <v>18</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232</v>
      </c>
      <c r="B9" s="305"/>
      <c r="C9" s="305"/>
      <c r="D9" s="305"/>
      <c r="E9" s="305"/>
      <c r="F9" s="305"/>
      <c r="G9" s="35"/>
      <c r="H9" s="35"/>
      <c r="I9" s="35"/>
      <c r="J9" s="306" t="s">
        <v>46</v>
      </c>
      <c r="K9" s="306"/>
      <c r="L9" s="306"/>
      <c r="M9" s="306"/>
      <c r="N9" s="307">
        <f>P41</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71" t="s">
        <v>61</v>
      </c>
    </row>
    <row r="14" spans="1:16">
      <c r="A14" s="63">
        <f>IF(P14=0,0,IF(COUNTBLANK(P14)=1,0,COUNTA($P$14:P14)))</f>
        <v>0</v>
      </c>
      <c r="B14" s="27">
        <f>IF($C$4="citu pasākumu izmaksas",IF('11a+c+n'!$Q14="C",'11a+c+n'!B14,0))</f>
        <v>0</v>
      </c>
      <c r="C14" s="27">
        <f>IF($C$4="citu pasākumu izmaksas",IF('11a+c+n'!$Q14="C",'11a+c+n'!C14,0))</f>
        <v>0</v>
      </c>
      <c r="D14" s="27">
        <f>IF($C$4="citu pasākumu izmaksas",IF('11a+c+n'!$Q14="C",'11a+c+n'!D14,0))</f>
        <v>0</v>
      </c>
      <c r="E14" s="176"/>
      <c r="F14" s="79"/>
      <c r="G14" s="27">
        <f>IF($C$4="citu pasākumu izmaksas",IF('11a+c+n'!$Q14="C",'11a+c+n'!G14,0))</f>
        <v>0</v>
      </c>
      <c r="H14" s="27">
        <f>IF($C$4="citu pasākumu izmaksas",IF('11a+c+n'!$Q14="C",'11a+c+n'!H14,0))</f>
        <v>0</v>
      </c>
      <c r="I14" s="27"/>
      <c r="J14" s="27"/>
      <c r="K14" s="176">
        <f>IF($C$4="citu pasākumu izmaksas",IF('11a+c+n'!$Q14="C",'11a+c+n'!K14,0))</f>
        <v>0</v>
      </c>
      <c r="L14" s="79">
        <f>IF($C$4="citu pasākumu izmaksas",IF('11a+c+n'!$Q14="C",'11a+c+n'!L14,0))</f>
        <v>0</v>
      </c>
      <c r="M14" s="27">
        <f>IF($C$4="citu pasākumu izmaksas",IF('11a+c+n'!$Q14="C",'11a+c+n'!M14,0))</f>
        <v>0</v>
      </c>
      <c r="N14" s="27">
        <f>IF($C$4="citu pasākumu izmaksas",IF('11a+c+n'!$Q14="C",'11a+c+n'!N14,0))</f>
        <v>0</v>
      </c>
      <c r="O14" s="27">
        <f>IF($C$4="citu pasākumu izmaksas",IF('11a+c+n'!$Q14="C",'11a+c+n'!O14,0))</f>
        <v>0</v>
      </c>
      <c r="P14" s="57">
        <f>IF($C$4="citu pasākumu izmaksas",IF('11a+c+n'!$Q14="C",'11a+c+n'!P14,0))</f>
        <v>0</v>
      </c>
    </row>
    <row r="15" spans="1:16" ht="22.5">
      <c r="A15" s="64">
        <f>IF(P15=0,0,IF(COUNTBLANK(P15)=1,0,COUNTA($P$14:P15)))</f>
        <v>0</v>
      </c>
      <c r="B15" s="28" t="str">
        <f>IF($C$4="citu pasākumu izmaksas",IF('11a+c+n'!$Q15="C",'11a+c+n'!B15,0))</f>
        <v>22-00000</v>
      </c>
      <c r="C15" s="28" t="str">
        <f>IF($C$4="citu pasākumu izmaksas",IF('11a+c+n'!$Q15="C",'11a+c+n'!C15,0))</f>
        <v>Uztvērējs PDC.E 60 INGESCO, 102007, vai ekvivalents</v>
      </c>
      <c r="D15" s="28" t="str">
        <f>IF($C$4="citu pasākumu izmaksas",IF('11a+c+n'!$Q15="C",'11a+c+n'!D15,0))</f>
        <v>gab.</v>
      </c>
      <c r="E15" s="156"/>
      <c r="F15" s="81"/>
      <c r="G15" s="28">
        <f>IF($C$4="citu pasākumu izmaksas",IF('11a+c+n'!$Q15="C",'11a+c+n'!G15,0))</f>
        <v>0</v>
      </c>
      <c r="H15" s="28">
        <f>IF($C$4="citu pasākumu izmaksas",IF('11a+c+n'!$Q15="C",'11a+c+n'!H15,0))</f>
        <v>0</v>
      </c>
      <c r="I15" s="28"/>
      <c r="J15" s="28"/>
      <c r="K15" s="156">
        <f>IF($C$4="citu pasākumu izmaksas",IF('11a+c+n'!$Q15="C",'11a+c+n'!K15,0))</f>
        <v>0</v>
      </c>
      <c r="L15" s="81">
        <f>IF($C$4="citu pasākumu izmaksas",IF('11a+c+n'!$Q15="C",'11a+c+n'!L15,0))</f>
        <v>0</v>
      </c>
      <c r="M15" s="28">
        <f>IF($C$4="citu pasākumu izmaksas",IF('11a+c+n'!$Q15="C",'11a+c+n'!M15,0))</f>
        <v>0</v>
      </c>
      <c r="N15" s="28">
        <f>IF($C$4="citu pasākumu izmaksas",IF('11a+c+n'!$Q15="C",'11a+c+n'!N15,0))</f>
        <v>0</v>
      </c>
      <c r="O15" s="28">
        <f>IF($C$4="citu pasākumu izmaksas",IF('11a+c+n'!$Q15="C",'11a+c+n'!O15,0))</f>
        <v>0</v>
      </c>
      <c r="P15" s="59">
        <f>IF($C$4="citu pasākumu izmaksas",IF('11a+c+n'!$Q15="C",'11a+c+n'!P15,0))</f>
        <v>0</v>
      </c>
    </row>
    <row r="16" spans="1:16" ht="22.5">
      <c r="A16" s="64">
        <f>IF(P16=0,0,IF(COUNTBLANK(P16)=1,0,COUNTA($P$14:P16)))</f>
        <v>0</v>
      </c>
      <c r="B16" s="28" t="str">
        <f>IF($C$4="citu pasākumu izmaksas",IF('11a+c+n'!$Q16="C",'11a+c+n'!B16,0))</f>
        <v>22-00000</v>
      </c>
      <c r="C16" s="28" t="str">
        <f>IF($C$4="citu pasākumu izmaksas",IF('11a+c+n'!$Q16="C",'11a+c+n'!C16,0))</f>
        <v>Masts 4m komplektā ar stiprinājumu pie jumta, PROPSTER, vai ekvivalents</v>
      </c>
      <c r="D16" s="28" t="str">
        <f>IF($C$4="citu pasākumu izmaksas",IF('11a+c+n'!$Q16="C",'11a+c+n'!D16,0))</f>
        <v>gab.</v>
      </c>
      <c r="E16" s="156"/>
      <c r="F16" s="81"/>
      <c r="G16" s="28">
        <f>IF($C$4="citu pasākumu izmaksas",IF('11a+c+n'!$Q16="C",'11a+c+n'!G16,0))</f>
        <v>0</v>
      </c>
      <c r="H16" s="28">
        <f>IF($C$4="citu pasākumu izmaksas",IF('11a+c+n'!$Q16="C",'11a+c+n'!H16,0))</f>
        <v>0</v>
      </c>
      <c r="I16" s="28"/>
      <c r="J16" s="28"/>
      <c r="K16" s="156">
        <f>IF($C$4="citu pasākumu izmaksas",IF('11a+c+n'!$Q16="C",'11a+c+n'!K16,0))</f>
        <v>0</v>
      </c>
      <c r="L16" s="81">
        <f>IF($C$4="citu pasākumu izmaksas",IF('11a+c+n'!$Q16="C",'11a+c+n'!L16,0))</f>
        <v>0</v>
      </c>
      <c r="M16" s="28">
        <f>IF($C$4="citu pasākumu izmaksas",IF('11a+c+n'!$Q16="C",'11a+c+n'!M16,0))</f>
        <v>0</v>
      </c>
      <c r="N16" s="28">
        <f>IF($C$4="citu pasākumu izmaksas",IF('11a+c+n'!$Q16="C",'11a+c+n'!N16,0))</f>
        <v>0</v>
      </c>
      <c r="O16" s="28">
        <f>IF($C$4="citu pasākumu izmaksas",IF('11a+c+n'!$Q16="C",'11a+c+n'!O16,0))</f>
        <v>0</v>
      </c>
      <c r="P16" s="59">
        <f>IF($C$4="citu pasākumu izmaksas",IF('11a+c+n'!$Q16="C",'11a+c+n'!P16,0))</f>
        <v>0</v>
      </c>
    </row>
    <row r="17" spans="1:16" ht="22.5">
      <c r="A17" s="64">
        <f>IF(P17=0,0,IF(COUNTBLANK(P17)=1,0,COUNTA($P$14:P17)))</f>
        <v>0</v>
      </c>
      <c r="B17" s="28" t="str">
        <f>IF($C$4="citu pasākumu izmaksas",IF('11a+c+n'!$Q17="C",'11a+c+n'!B17,0))</f>
        <v>22-00000</v>
      </c>
      <c r="C17" s="28" t="str">
        <f>IF($C$4="citu pasākumu izmaksas",IF('11a+c+n'!$Q17="C",'11a+c+n'!C17,0))</f>
        <v>Masta adapters - 1’1/2” Ø20 round - Cu/Zn, INGESCO, 111012, vai ekvivalents</v>
      </c>
      <c r="D17" s="28" t="str">
        <f>IF($C$4="citu pasākumu izmaksas",IF('11a+c+n'!$Q17="C",'11a+c+n'!D17,0))</f>
        <v>gab.</v>
      </c>
      <c r="E17" s="156"/>
      <c r="F17" s="81"/>
      <c r="G17" s="28">
        <f>IF($C$4="citu pasākumu izmaksas",IF('11a+c+n'!$Q17="C",'11a+c+n'!G17,0))</f>
        <v>0</v>
      </c>
      <c r="H17" s="28">
        <f>IF($C$4="citu pasākumu izmaksas",IF('11a+c+n'!$Q17="C",'11a+c+n'!H17,0))</f>
        <v>0</v>
      </c>
      <c r="I17" s="28"/>
      <c r="J17" s="28"/>
      <c r="K17" s="156">
        <f>IF($C$4="citu pasākumu izmaksas",IF('11a+c+n'!$Q17="C",'11a+c+n'!K17,0))</f>
        <v>0</v>
      </c>
      <c r="L17" s="81">
        <f>IF($C$4="citu pasākumu izmaksas",IF('11a+c+n'!$Q17="C",'11a+c+n'!L17,0))</f>
        <v>0</v>
      </c>
      <c r="M17" s="28">
        <f>IF($C$4="citu pasākumu izmaksas",IF('11a+c+n'!$Q17="C",'11a+c+n'!M17,0))</f>
        <v>0</v>
      </c>
      <c r="N17" s="28">
        <f>IF($C$4="citu pasākumu izmaksas",IF('11a+c+n'!$Q17="C",'11a+c+n'!N17,0))</f>
        <v>0</v>
      </c>
      <c r="O17" s="28">
        <f>IF($C$4="citu pasākumu izmaksas",IF('11a+c+n'!$Q17="C",'11a+c+n'!O17,0))</f>
        <v>0</v>
      </c>
      <c r="P17" s="59">
        <f>IF($C$4="citu pasākumu izmaksas",IF('11a+c+n'!$Q17="C",'11a+c+n'!P17,0))</f>
        <v>0</v>
      </c>
    </row>
    <row r="18" spans="1:16" ht="22.5">
      <c r="A18" s="64">
        <f>IF(P18=0,0,IF(COUNTBLANK(P18)=1,0,COUNTA($P$14:P18)))</f>
        <v>0</v>
      </c>
      <c r="B18" s="28" t="str">
        <f>IF($C$4="citu pasākumu izmaksas",IF('11a+c+n'!$Q18="C",'11a+c+n'!B18,0))</f>
        <v>22-00000</v>
      </c>
      <c r="C18" s="28" t="str">
        <f>IF($C$4="citu pasākumu izmaksas",IF('11a+c+n'!$Q18="C",'11a+c+n'!C18,0))</f>
        <v>Stieple AL8 d=8mm. Alumīnija apaļvads 8-ALMgSi, OBO Bettermann - 5021286 vai analogs</v>
      </c>
      <c r="D18" s="28" t="str">
        <f>IF($C$4="citu pasākumu izmaksas",IF('11a+c+n'!$Q18="C",'11a+c+n'!D18,0))</f>
        <v>m</v>
      </c>
      <c r="E18" s="156"/>
      <c r="F18" s="81"/>
      <c r="G18" s="28">
        <f>IF($C$4="citu pasākumu izmaksas",IF('11a+c+n'!$Q18="C",'11a+c+n'!G18,0))</f>
        <v>0</v>
      </c>
      <c r="H18" s="28">
        <f>IF($C$4="citu pasākumu izmaksas",IF('11a+c+n'!$Q18="C",'11a+c+n'!H18,0))</f>
        <v>0</v>
      </c>
      <c r="I18" s="28"/>
      <c r="J18" s="28"/>
      <c r="K18" s="156">
        <f>IF($C$4="citu pasākumu izmaksas",IF('11a+c+n'!$Q18="C",'11a+c+n'!K18,0))</f>
        <v>0</v>
      </c>
      <c r="L18" s="81">
        <f>IF($C$4="citu pasākumu izmaksas",IF('11a+c+n'!$Q18="C",'11a+c+n'!L18,0))</f>
        <v>0</v>
      </c>
      <c r="M18" s="28">
        <f>IF($C$4="citu pasākumu izmaksas",IF('11a+c+n'!$Q18="C",'11a+c+n'!M18,0))</f>
        <v>0</v>
      </c>
      <c r="N18" s="28">
        <f>IF($C$4="citu pasākumu izmaksas",IF('11a+c+n'!$Q18="C",'11a+c+n'!N18,0))</f>
        <v>0</v>
      </c>
      <c r="O18" s="28">
        <f>IF($C$4="citu pasākumu izmaksas",IF('11a+c+n'!$Q18="C",'11a+c+n'!O18,0))</f>
        <v>0</v>
      </c>
      <c r="P18" s="59">
        <f>IF($C$4="citu pasākumu izmaksas",IF('11a+c+n'!$Q18="C",'11a+c+n'!P18,0))</f>
        <v>0</v>
      </c>
    </row>
    <row r="19" spans="1:16" ht="33.75">
      <c r="A19" s="64">
        <f>IF(P19=0,0,IF(COUNTBLANK(P19)=1,0,COUNTA($P$14:P19)))</f>
        <v>0</v>
      </c>
      <c r="B19" s="28" t="str">
        <f>IF($C$4="citu pasākumu izmaksas",IF('11a+c+n'!$Q19="C",'11a+c+n'!B19,0))</f>
        <v>22-00000</v>
      </c>
      <c r="C19" s="28" t="str">
        <f>IF($C$4="citu pasākumu izmaksas",IF('11a+c+n'!$Q19="C",'11a+c+n'!C19,0))</f>
        <v>Cinkota tērauda apvlaka PVC apvalka aizsargcaurule - Galv. steel-PVC shielded tube Ø40mm, INGESCO, 119091, vai ekvivalents</v>
      </c>
      <c r="D19" s="28" t="str">
        <f>IF($C$4="citu pasākumu izmaksas",IF('11a+c+n'!$Q19="C",'11a+c+n'!D19,0))</f>
        <v>m</v>
      </c>
      <c r="E19" s="156"/>
      <c r="F19" s="81"/>
      <c r="G19" s="28">
        <f>IF($C$4="citu pasākumu izmaksas",IF('11a+c+n'!$Q19="C",'11a+c+n'!G19,0))</f>
        <v>0</v>
      </c>
      <c r="H19" s="28">
        <f>IF($C$4="citu pasākumu izmaksas",IF('11a+c+n'!$Q19="C",'11a+c+n'!H19,0))</f>
        <v>0</v>
      </c>
      <c r="I19" s="28"/>
      <c r="J19" s="28"/>
      <c r="K19" s="156">
        <f>IF($C$4="citu pasākumu izmaksas",IF('11a+c+n'!$Q19="C",'11a+c+n'!K19,0))</f>
        <v>0</v>
      </c>
      <c r="L19" s="81">
        <f>IF($C$4="citu pasākumu izmaksas",IF('11a+c+n'!$Q19="C",'11a+c+n'!L19,0))</f>
        <v>0</v>
      </c>
      <c r="M19" s="28">
        <f>IF($C$4="citu pasākumu izmaksas",IF('11a+c+n'!$Q19="C",'11a+c+n'!M19,0))</f>
        <v>0</v>
      </c>
      <c r="N19" s="28">
        <f>IF($C$4="citu pasākumu izmaksas",IF('11a+c+n'!$Q19="C",'11a+c+n'!N19,0))</f>
        <v>0</v>
      </c>
      <c r="O19" s="28">
        <f>IF($C$4="citu pasākumu izmaksas",IF('11a+c+n'!$Q19="C",'11a+c+n'!O19,0))</f>
        <v>0</v>
      </c>
      <c r="P19" s="59">
        <f>IF($C$4="citu pasākumu izmaksas",IF('11a+c+n'!$Q19="C",'11a+c+n'!P19,0))</f>
        <v>0</v>
      </c>
    </row>
    <row r="20" spans="1:16" ht="22.5">
      <c r="A20" s="64">
        <f>IF(P20=0,0,IF(COUNTBLANK(P20)=1,0,COUNTA($P$14:P20)))</f>
        <v>0</v>
      </c>
      <c r="B20" s="28" t="str">
        <f>IF($C$4="citu pasākumu izmaksas",IF('11a+c+n'!$Q20="C",'11a+c+n'!B20,0))</f>
        <v>22-00000</v>
      </c>
      <c r="C20" s="28" t="str">
        <f>IF($C$4="citu pasākumu izmaksas",IF('11a+c+n'!$Q20="C",'11a+c+n'!C20,0))</f>
        <v>Aizsargcaurules turētajs fasādei - PA 50mm2 tube, INGESCO, 118177, vai ekvivalents</v>
      </c>
      <c r="D20" s="28" t="str">
        <f>IF($C$4="citu pasākumu izmaksas",IF('11a+c+n'!$Q20="C",'11a+c+n'!D20,0))</f>
        <v>gab.</v>
      </c>
      <c r="E20" s="156"/>
      <c r="F20" s="81"/>
      <c r="G20" s="28">
        <f>IF($C$4="citu pasākumu izmaksas",IF('11a+c+n'!$Q20="C",'11a+c+n'!G20,0))</f>
        <v>0</v>
      </c>
      <c r="H20" s="28">
        <f>IF($C$4="citu pasākumu izmaksas",IF('11a+c+n'!$Q20="C",'11a+c+n'!H20,0))</f>
        <v>0</v>
      </c>
      <c r="I20" s="28"/>
      <c r="J20" s="28"/>
      <c r="K20" s="156">
        <f>IF($C$4="citu pasākumu izmaksas",IF('11a+c+n'!$Q20="C",'11a+c+n'!K20,0))</f>
        <v>0</v>
      </c>
      <c r="L20" s="81">
        <f>IF($C$4="citu pasākumu izmaksas",IF('11a+c+n'!$Q20="C",'11a+c+n'!L20,0))</f>
        <v>0</v>
      </c>
      <c r="M20" s="28">
        <f>IF($C$4="citu pasākumu izmaksas",IF('11a+c+n'!$Q20="C",'11a+c+n'!M20,0))</f>
        <v>0</v>
      </c>
      <c r="N20" s="28">
        <f>IF($C$4="citu pasākumu izmaksas",IF('11a+c+n'!$Q20="C",'11a+c+n'!N20,0))</f>
        <v>0</v>
      </c>
      <c r="O20" s="28">
        <f>IF($C$4="citu pasākumu izmaksas",IF('11a+c+n'!$Q20="C",'11a+c+n'!O20,0))</f>
        <v>0</v>
      </c>
      <c r="P20" s="59">
        <f>IF($C$4="citu pasākumu izmaksas",IF('11a+c+n'!$Q20="C",'11a+c+n'!P20,0))</f>
        <v>0</v>
      </c>
    </row>
    <row r="21" spans="1:16" ht="33.75">
      <c r="A21" s="64">
        <f>IF(P21=0,0,IF(COUNTBLANK(P21)=1,0,COUNTA($P$14:P21)))</f>
        <v>0</v>
      </c>
      <c r="B21" s="28" t="str">
        <f>IF($C$4="citu pasākumu izmaksas",IF('11a+c+n'!$Q21="C",'11a+c+n'!B21,0))</f>
        <v>22-00000</v>
      </c>
      <c r="C21" s="28" t="str">
        <f>IF($C$4="citu pasākumu izmaksas",IF('11a+c+n'!$Q21="C",'11a+c+n'!C21,0))</f>
        <v>Kontrolmērījumu klemme kastē - In-box testing-switching bridge 50mm2 cable, INGESCO, 250006, vai ekvivalents</v>
      </c>
      <c r="D21" s="28" t="str">
        <f>IF($C$4="citu pasākumu izmaksas",IF('11a+c+n'!$Q21="C",'11a+c+n'!D21,0))</f>
        <v>gab.</v>
      </c>
      <c r="E21" s="156"/>
      <c r="F21" s="81"/>
      <c r="G21" s="28">
        <f>IF($C$4="citu pasākumu izmaksas",IF('11a+c+n'!$Q21="C",'11a+c+n'!G21,0))</f>
        <v>0</v>
      </c>
      <c r="H21" s="28">
        <f>IF($C$4="citu pasākumu izmaksas",IF('11a+c+n'!$Q21="C",'11a+c+n'!H21,0))</f>
        <v>0</v>
      </c>
      <c r="I21" s="28"/>
      <c r="J21" s="28"/>
      <c r="K21" s="156">
        <f>IF($C$4="citu pasākumu izmaksas",IF('11a+c+n'!$Q21="C",'11a+c+n'!K21,0))</f>
        <v>0</v>
      </c>
      <c r="L21" s="81">
        <f>IF($C$4="citu pasākumu izmaksas",IF('11a+c+n'!$Q21="C",'11a+c+n'!L21,0))</f>
        <v>0</v>
      </c>
      <c r="M21" s="28">
        <f>IF($C$4="citu pasākumu izmaksas",IF('11a+c+n'!$Q21="C",'11a+c+n'!M21,0))</f>
        <v>0</v>
      </c>
      <c r="N21" s="28">
        <f>IF($C$4="citu pasākumu izmaksas",IF('11a+c+n'!$Q21="C",'11a+c+n'!N21,0))</f>
        <v>0</v>
      </c>
      <c r="O21" s="28">
        <f>IF($C$4="citu pasākumu izmaksas",IF('11a+c+n'!$Q21="C",'11a+c+n'!O21,0))</f>
        <v>0</v>
      </c>
      <c r="P21" s="59">
        <f>IF($C$4="citu pasākumu izmaksas",IF('11a+c+n'!$Q21="C",'11a+c+n'!P21,0))</f>
        <v>0</v>
      </c>
    </row>
    <row r="22" spans="1:16" ht="22.5">
      <c r="A22" s="64">
        <f>IF(P22=0,0,IF(COUNTBLANK(P22)=1,0,COUNTA($P$14:P22)))</f>
        <v>0</v>
      </c>
      <c r="B22" s="28" t="str">
        <f>IF($C$4="citu pasākumu izmaksas",IF('11a+c+n'!$Q22="C",'11a+c+n'!B22,0))</f>
        <v>22-00000</v>
      </c>
      <c r="C22" s="28" t="str">
        <f>IF($C$4="citu pasākumu izmaksas",IF('11a+c+n'!$Q22="C",'11a+c+n'!C22,0))</f>
        <v>Zibensspērienu skaita uzskaitītājs CDR UNIVERSAL, INGESCO, 432028, vai ekvivalents</v>
      </c>
      <c r="D22" s="28" t="str">
        <f>IF($C$4="citu pasākumu izmaksas",IF('11a+c+n'!$Q22="C",'11a+c+n'!D22,0))</f>
        <v>gab.</v>
      </c>
      <c r="E22" s="156"/>
      <c r="F22" s="81"/>
      <c r="G22" s="28">
        <f>IF($C$4="citu pasākumu izmaksas",IF('11a+c+n'!$Q22="C",'11a+c+n'!G22,0))</f>
        <v>0</v>
      </c>
      <c r="H22" s="28">
        <f>IF($C$4="citu pasākumu izmaksas",IF('11a+c+n'!$Q22="C",'11a+c+n'!H22,0))</f>
        <v>0</v>
      </c>
      <c r="I22" s="28"/>
      <c r="J22" s="28"/>
      <c r="K22" s="156">
        <f>IF($C$4="citu pasākumu izmaksas",IF('11a+c+n'!$Q22="C",'11a+c+n'!K22,0))</f>
        <v>0</v>
      </c>
      <c r="L22" s="81">
        <f>IF($C$4="citu pasākumu izmaksas",IF('11a+c+n'!$Q22="C",'11a+c+n'!L22,0))</f>
        <v>0</v>
      </c>
      <c r="M22" s="28">
        <f>IF($C$4="citu pasākumu izmaksas",IF('11a+c+n'!$Q22="C",'11a+c+n'!M22,0))</f>
        <v>0</v>
      </c>
      <c r="N22" s="28">
        <f>IF($C$4="citu pasākumu izmaksas",IF('11a+c+n'!$Q22="C",'11a+c+n'!N22,0))</f>
        <v>0</v>
      </c>
      <c r="O22" s="28">
        <f>IF($C$4="citu pasākumu izmaksas",IF('11a+c+n'!$Q22="C",'11a+c+n'!O22,0))</f>
        <v>0</v>
      </c>
      <c r="P22" s="59">
        <f>IF($C$4="citu pasākumu izmaksas",IF('11a+c+n'!$Q22="C",'11a+c+n'!P22,0))</f>
        <v>0</v>
      </c>
    </row>
    <row r="23" spans="1:16" ht="33.75">
      <c r="A23" s="64">
        <f>IF(P23=0,0,IF(COUNTBLANK(P23)=1,0,COUNTA($P$14:P23)))</f>
        <v>0</v>
      </c>
      <c r="B23" s="28" t="str">
        <f>IF($C$4="citu pasākumu izmaksas",IF('11a+c+n'!$Q23="C",'11a+c+n'!B23,0))</f>
        <v>22-00000</v>
      </c>
      <c r="C23" s="28" t="str">
        <f>IF($C$4="citu pasākumu izmaksas",IF('11a+c+n'!$Q23="C",'11a+c+n'!C23,0))</f>
        <v>Kabeļa stiprinājums pie fasādes - Folding clamp with M8 lag screw for 50-70mm² cable, INGESCO, 118083, vai pielāgot fasādes tipam, vai ekvivalents</v>
      </c>
      <c r="D23" s="28" t="str">
        <f>IF($C$4="citu pasākumu izmaksas",IF('11a+c+n'!$Q23="C",'11a+c+n'!D23,0))</f>
        <v>gab.</v>
      </c>
      <c r="E23" s="156"/>
      <c r="F23" s="81"/>
      <c r="G23" s="28">
        <f>IF($C$4="citu pasākumu izmaksas",IF('11a+c+n'!$Q23="C",'11a+c+n'!G23,0))</f>
        <v>0</v>
      </c>
      <c r="H23" s="28">
        <f>IF($C$4="citu pasākumu izmaksas",IF('11a+c+n'!$Q23="C",'11a+c+n'!H23,0))</f>
        <v>0</v>
      </c>
      <c r="I23" s="28"/>
      <c r="J23" s="28"/>
      <c r="K23" s="156">
        <f>IF($C$4="citu pasākumu izmaksas",IF('11a+c+n'!$Q23="C",'11a+c+n'!K23,0))</f>
        <v>0</v>
      </c>
      <c r="L23" s="81">
        <f>IF($C$4="citu pasākumu izmaksas",IF('11a+c+n'!$Q23="C",'11a+c+n'!L23,0))</f>
        <v>0</v>
      </c>
      <c r="M23" s="28">
        <f>IF($C$4="citu pasākumu izmaksas",IF('11a+c+n'!$Q23="C",'11a+c+n'!M23,0))</f>
        <v>0</v>
      </c>
      <c r="N23" s="28">
        <f>IF($C$4="citu pasākumu izmaksas",IF('11a+c+n'!$Q23="C",'11a+c+n'!N23,0))</f>
        <v>0</v>
      </c>
      <c r="O23" s="28">
        <f>IF($C$4="citu pasākumu izmaksas",IF('11a+c+n'!$Q23="C",'11a+c+n'!O23,0))</f>
        <v>0</v>
      </c>
      <c r="P23" s="59">
        <f>IF($C$4="citu pasākumu izmaksas",IF('11a+c+n'!$Q23="C",'11a+c+n'!P23,0))</f>
        <v>0</v>
      </c>
    </row>
    <row r="24" spans="1:16" ht="22.5">
      <c r="A24" s="64">
        <f>IF(P24=0,0,IF(COUNTBLANK(P24)=1,0,COUNTA($P$14:P24)))</f>
        <v>0</v>
      </c>
      <c r="B24" s="28" t="str">
        <f>IF($C$4="citu pasākumu izmaksas",IF('11a+c+n'!$Q24="C",'11a+c+n'!B24,0))</f>
        <v>22-00000</v>
      </c>
      <c r="C24" s="28" t="str">
        <f>IF($C$4="citu pasākumu izmaksas",IF('11a+c+n'!$Q24="C",'11a+c+n'!C24,0))</f>
        <v>Jumta vada turētājs metāla jumtam (OBO) 133/NB, Obo Bettermann, vai ekvivalents</v>
      </c>
      <c r="D24" s="28" t="str">
        <f>IF($C$4="citu pasākumu izmaksas",IF('11a+c+n'!$Q24="C",'11a+c+n'!D24,0))</f>
        <v>gab.</v>
      </c>
      <c r="E24" s="156"/>
      <c r="F24" s="81"/>
      <c r="G24" s="28">
        <f>IF($C$4="citu pasākumu izmaksas",IF('11a+c+n'!$Q24="C",'11a+c+n'!G24,0))</f>
        <v>0</v>
      </c>
      <c r="H24" s="28">
        <f>IF($C$4="citu pasākumu izmaksas",IF('11a+c+n'!$Q24="C",'11a+c+n'!H24,0))</f>
        <v>0</v>
      </c>
      <c r="I24" s="28"/>
      <c r="J24" s="28"/>
      <c r="K24" s="156">
        <f>IF($C$4="citu pasākumu izmaksas",IF('11a+c+n'!$Q24="C",'11a+c+n'!K24,0))</f>
        <v>0</v>
      </c>
      <c r="L24" s="81">
        <f>IF($C$4="citu pasākumu izmaksas",IF('11a+c+n'!$Q24="C",'11a+c+n'!L24,0))</f>
        <v>0</v>
      </c>
      <c r="M24" s="28">
        <f>IF($C$4="citu pasākumu izmaksas",IF('11a+c+n'!$Q24="C",'11a+c+n'!M24,0))</f>
        <v>0</v>
      </c>
      <c r="N24" s="28">
        <f>IF($C$4="citu pasākumu izmaksas",IF('11a+c+n'!$Q24="C",'11a+c+n'!N24,0))</f>
        <v>0</v>
      </c>
      <c r="O24" s="28">
        <f>IF($C$4="citu pasākumu izmaksas",IF('11a+c+n'!$Q24="C",'11a+c+n'!O24,0))</f>
        <v>0</v>
      </c>
      <c r="P24" s="59">
        <f>IF($C$4="citu pasākumu izmaksas",IF('11a+c+n'!$Q24="C",'11a+c+n'!P24,0))</f>
        <v>0</v>
      </c>
    </row>
    <row r="25" spans="1:16" ht="22.5">
      <c r="A25" s="64">
        <f>IF(P25=0,0,IF(COUNTBLANK(P25)=1,0,COUNTA($P$14:P25)))</f>
        <v>0</v>
      </c>
      <c r="B25" s="28" t="str">
        <f>IF($C$4="citu pasākumu izmaksas",IF('11a+c+n'!$Q25="C",'11a+c+n'!B25,0))</f>
        <v>22-00000</v>
      </c>
      <c r="C25" s="28" t="str">
        <f>IF($C$4="citu pasākumu izmaksas",IF('11a+c+n'!$Q25="C",'11a+c+n'!C25,0))</f>
        <v>Zemējuma elektrods - 219 20 ST FT Ø20mm 1500mm, Obo Bettermann, 5000750, vai ekvivalents</v>
      </c>
      <c r="D25" s="28" t="str">
        <f>IF($C$4="citu pasākumu izmaksas",IF('11a+c+n'!$Q25="C",'11a+c+n'!D25,0))</f>
        <v>gab.</v>
      </c>
      <c r="E25" s="156"/>
      <c r="F25" s="81"/>
      <c r="G25" s="28">
        <f>IF($C$4="citu pasākumu izmaksas",IF('11a+c+n'!$Q25="C",'11a+c+n'!G25,0))</f>
        <v>0</v>
      </c>
      <c r="H25" s="28">
        <f>IF($C$4="citu pasākumu izmaksas",IF('11a+c+n'!$Q25="C",'11a+c+n'!H25,0))</f>
        <v>0</v>
      </c>
      <c r="I25" s="28"/>
      <c r="J25" s="28"/>
      <c r="K25" s="156">
        <f>IF($C$4="citu pasākumu izmaksas",IF('11a+c+n'!$Q25="C",'11a+c+n'!K25,0))</f>
        <v>0</v>
      </c>
      <c r="L25" s="81">
        <f>IF($C$4="citu pasākumu izmaksas",IF('11a+c+n'!$Q25="C",'11a+c+n'!L25,0))</f>
        <v>0</v>
      </c>
      <c r="M25" s="28">
        <f>IF($C$4="citu pasākumu izmaksas",IF('11a+c+n'!$Q25="C",'11a+c+n'!M25,0))</f>
        <v>0</v>
      </c>
      <c r="N25" s="28">
        <f>IF($C$4="citu pasākumu izmaksas",IF('11a+c+n'!$Q25="C",'11a+c+n'!N25,0))</f>
        <v>0</v>
      </c>
      <c r="O25" s="28">
        <f>IF($C$4="citu pasākumu izmaksas",IF('11a+c+n'!$Q25="C",'11a+c+n'!O25,0))</f>
        <v>0</v>
      </c>
      <c r="P25" s="59">
        <f>IF($C$4="citu pasākumu izmaksas",IF('11a+c+n'!$Q25="C",'11a+c+n'!P25,0))</f>
        <v>0</v>
      </c>
    </row>
    <row r="26" spans="1:16" ht="22.5">
      <c r="A26" s="64">
        <f>IF(P26=0,0,IF(COUNTBLANK(P26)=1,0,COUNTA($P$14:P26)))</f>
        <v>0</v>
      </c>
      <c r="B26" s="28" t="str">
        <f>IF($C$4="citu pasākumu izmaksas",IF('11a+c+n'!$Q26="C",'11a+c+n'!B26,0))</f>
        <v>22-00000</v>
      </c>
      <c r="C26" s="28" t="str">
        <f>IF($C$4="citu pasākumu izmaksas",IF('11a+c+n'!$Q26="C",'11a+c+n'!C26,0))</f>
        <v>Zemējuma elektroda spice - 1819/20 BP, Obo Bettermann, 3041212, vai ekvivalents</v>
      </c>
      <c r="D26" s="28" t="str">
        <f>IF($C$4="citu pasākumu izmaksas",IF('11a+c+n'!$Q26="C",'11a+c+n'!D26,0))</f>
        <v>gab.</v>
      </c>
      <c r="E26" s="156"/>
      <c r="F26" s="81"/>
      <c r="G26" s="28">
        <f>IF($C$4="citu pasākumu izmaksas",IF('11a+c+n'!$Q26="C",'11a+c+n'!G26,0))</f>
        <v>0</v>
      </c>
      <c r="H26" s="28">
        <f>IF($C$4="citu pasākumu izmaksas",IF('11a+c+n'!$Q26="C",'11a+c+n'!H26,0))</f>
        <v>0</v>
      </c>
      <c r="I26" s="28"/>
      <c r="J26" s="28"/>
      <c r="K26" s="156">
        <f>IF($C$4="citu pasākumu izmaksas",IF('11a+c+n'!$Q26="C",'11a+c+n'!K26,0))</f>
        <v>0</v>
      </c>
      <c r="L26" s="81">
        <f>IF($C$4="citu pasākumu izmaksas",IF('11a+c+n'!$Q26="C",'11a+c+n'!L26,0))</f>
        <v>0</v>
      </c>
      <c r="M26" s="28">
        <f>IF($C$4="citu pasākumu izmaksas",IF('11a+c+n'!$Q26="C",'11a+c+n'!M26,0))</f>
        <v>0</v>
      </c>
      <c r="N26" s="28">
        <f>IF($C$4="citu pasākumu izmaksas",IF('11a+c+n'!$Q26="C",'11a+c+n'!N26,0))</f>
        <v>0</v>
      </c>
      <c r="O26" s="28">
        <f>IF($C$4="citu pasākumu izmaksas",IF('11a+c+n'!$Q26="C",'11a+c+n'!O26,0))</f>
        <v>0</v>
      </c>
      <c r="P26" s="59">
        <f>IF($C$4="citu pasākumu izmaksas",IF('11a+c+n'!$Q26="C",'11a+c+n'!P26,0))</f>
        <v>0</v>
      </c>
    </row>
    <row r="27" spans="1:16" ht="22.5">
      <c r="A27" s="64">
        <f>IF(P27=0,0,IF(COUNTBLANK(P27)=1,0,COUNTA($P$14:P27)))</f>
        <v>0</v>
      </c>
      <c r="B27" s="28" t="str">
        <f>IF($C$4="citu pasākumu izmaksas",IF('11a+c+n'!$Q27="C",'11a+c+n'!B27,0))</f>
        <v>22-00000</v>
      </c>
      <c r="C27" s="28" t="str">
        <f>IF($C$4="citu pasākumu izmaksas",IF('11a+c+n'!$Q27="C",'11a+c+n'!C27,0))</f>
        <v>Savienojums zemējuma elektrods - tērauda lenta, Propster 01111 356, vai ekvivalents</v>
      </c>
      <c r="D27" s="28" t="str">
        <f>IF($C$4="citu pasākumu izmaksas",IF('11a+c+n'!$Q27="C",'11a+c+n'!D27,0))</f>
        <v>gab.</v>
      </c>
      <c r="E27" s="156"/>
      <c r="F27" s="81"/>
      <c r="G27" s="28">
        <f>IF($C$4="citu pasākumu izmaksas",IF('11a+c+n'!$Q27="C",'11a+c+n'!G27,0))</f>
        <v>0</v>
      </c>
      <c r="H27" s="28">
        <f>IF($C$4="citu pasākumu izmaksas",IF('11a+c+n'!$Q27="C",'11a+c+n'!H27,0))</f>
        <v>0</v>
      </c>
      <c r="I27" s="28"/>
      <c r="J27" s="28"/>
      <c r="K27" s="156">
        <f>IF($C$4="citu pasākumu izmaksas",IF('11a+c+n'!$Q27="C",'11a+c+n'!K27,0))</f>
        <v>0</v>
      </c>
      <c r="L27" s="81">
        <f>IF($C$4="citu pasākumu izmaksas",IF('11a+c+n'!$Q27="C",'11a+c+n'!L27,0))</f>
        <v>0</v>
      </c>
      <c r="M27" s="28">
        <f>IF($C$4="citu pasākumu izmaksas",IF('11a+c+n'!$Q27="C",'11a+c+n'!M27,0))</f>
        <v>0</v>
      </c>
      <c r="N27" s="28">
        <f>IF($C$4="citu pasākumu izmaksas",IF('11a+c+n'!$Q27="C",'11a+c+n'!N27,0))</f>
        <v>0</v>
      </c>
      <c r="O27" s="28">
        <f>IF($C$4="citu pasākumu izmaksas",IF('11a+c+n'!$Q27="C",'11a+c+n'!O27,0))</f>
        <v>0</v>
      </c>
      <c r="P27" s="59">
        <f>IF($C$4="citu pasākumu izmaksas",IF('11a+c+n'!$Q27="C",'11a+c+n'!P27,0))</f>
        <v>0</v>
      </c>
    </row>
    <row r="28" spans="1:16" ht="22.5">
      <c r="A28" s="64">
        <f>IF(P28=0,0,IF(COUNTBLANK(P28)=1,0,COUNTA($P$14:P28)))</f>
        <v>0</v>
      </c>
      <c r="B28" s="28" t="str">
        <f>IF($C$4="citu pasākumu izmaksas",IF('11a+c+n'!$Q28="C",'11a+c+n'!B28,0))</f>
        <v>22-00000</v>
      </c>
      <c r="C28" s="28" t="str">
        <f>IF($C$4="citu pasākumu izmaksas",IF('11a+c+n'!$Q28="C",'11a+c+n'!C28,0))</f>
        <v>Savienojums vara kabeļiem - 2 pole case
equipotential bar, INGESCO, 250026, vai ekvivalents</v>
      </c>
      <c r="D28" s="28" t="str">
        <f>IF($C$4="citu pasākumu izmaksas",IF('11a+c+n'!$Q28="C",'11a+c+n'!D28,0))</f>
        <v>gab.</v>
      </c>
      <c r="E28" s="156"/>
      <c r="F28" s="81"/>
      <c r="G28" s="28">
        <f>IF($C$4="citu pasākumu izmaksas",IF('11a+c+n'!$Q28="C",'11a+c+n'!G28,0))</f>
        <v>0</v>
      </c>
      <c r="H28" s="28">
        <f>IF($C$4="citu pasākumu izmaksas",IF('11a+c+n'!$Q28="C",'11a+c+n'!H28,0))</f>
        <v>0</v>
      </c>
      <c r="I28" s="28"/>
      <c r="J28" s="28"/>
      <c r="K28" s="156">
        <f>IF($C$4="citu pasākumu izmaksas",IF('11a+c+n'!$Q28="C",'11a+c+n'!K28,0))</f>
        <v>0</v>
      </c>
      <c r="L28" s="81">
        <f>IF($C$4="citu pasākumu izmaksas",IF('11a+c+n'!$Q28="C",'11a+c+n'!L28,0))</f>
        <v>0</v>
      </c>
      <c r="M28" s="28">
        <f>IF($C$4="citu pasākumu izmaksas",IF('11a+c+n'!$Q28="C",'11a+c+n'!M28,0))</f>
        <v>0</v>
      </c>
      <c r="N28" s="28">
        <f>IF($C$4="citu pasākumu izmaksas",IF('11a+c+n'!$Q28="C",'11a+c+n'!N28,0))</f>
        <v>0</v>
      </c>
      <c r="O28" s="28">
        <f>IF($C$4="citu pasākumu izmaksas",IF('11a+c+n'!$Q28="C",'11a+c+n'!O28,0))</f>
        <v>0</v>
      </c>
      <c r="P28" s="59">
        <f>IF($C$4="citu pasākumu izmaksas",IF('11a+c+n'!$Q28="C",'11a+c+n'!P28,0))</f>
        <v>0</v>
      </c>
    </row>
    <row r="29" spans="1:16" ht="22.5">
      <c r="A29" s="64">
        <f>IF(P29=0,0,IF(COUNTBLANK(P29)=1,0,COUNTA($P$14:P29)))</f>
        <v>0</v>
      </c>
      <c r="B29" s="28" t="str">
        <f>IF($C$4="citu pasākumu izmaksas",IF('11a+c+n'!$Q29="C",'11a+c+n'!B29,0))</f>
        <v>22-00000</v>
      </c>
      <c r="C29" s="28" t="str">
        <f>IF($C$4="citu pasākumu izmaksas",IF('11a+c+n'!$Q29="C",'11a+c+n'!C29,0))</f>
        <v>Cinkota tērauda apaļdzelzs RD-10, OBO vai ekvivalents</v>
      </c>
      <c r="D29" s="28" t="str">
        <f>IF($C$4="citu pasākumu izmaksas",IF('11a+c+n'!$Q29="C",'11a+c+n'!D29,0))</f>
        <v>m</v>
      </c>
      <c r="E29" s="156"/>
      <c r="F29" s="81"/>
      <c r="G29" s="28">
        <f>IF($C$4="citu pasākumu izmaksas",IF('11a+c+n'!$Q29="C",'11a+c+n'!G29,0))</f>
        <v>0</v>
      </c>
      <c r="H29" s="28">
        <f>IF($C$4="citu pasākumu izmaksas",IF('11a+c+n'!$Q29="C",'11a+c+n'!H29,0))</f>
        <v>0</v>
      </c>
      <c r="I29" s="28"/>
      <c r="J29" s="28"/>
      <c r="K29" s="156">
        <f>IF($C$4="citu pasākumu izmaksas",IF('11a+c+n'!$Q29="C",'11a+c+n'!K29,0))</f>
        <v>0</v>
      </c>
      <c r="L29" s="81">
        <f>IF($C$4="citu pasākumu izmaksas",IF('11a+c+n'!$Q29="C",'11a+c+n'!L29,0))</f>
        <v>0</v>
      </c>
      <c r="M29" s="28">
        <f>IF($C$4="citu pasākumu izmaksas",IF('11a+c+n'!$Q29="C",'11a+c+n'!M29,0))</f>
        <v>0</v>
      </c>
      <c r="N29" s="28">
        <f>IF($C$4="citu pasākumu izmaksas",IF('11a+c+n'!$Q29="C",'11a+c+n'!N29,0))</f>
        <v>0</v>
      </c>
      <c r="O29" s="28">
        <f>IF($C$4="citu pasākumu izmaksas",IF('11a+c+n'!$Q29="C",'11a+c+n'!O29,0))</f>
        <v>0</v>
      </c>
      <c r="P29" s="59">
        <f>IF($C$4="citu pasākumu izmaksas",IF('11a+c+n'!$Q29="C",'11a+c+n'!P29,0))</f>
        <v>0</v>
      </c>
    </row>
    <row r="30" spans="1:16" ht="22.5">
      <c r="A30" s="64">
        <f>IF(P30=0,0,IF(COUNTBLANK(P30)=1,0,COUNTA($P$14:P30)))</f>
        <v>0</v>
      </c>
      <c r="B30" s="28" t="str">
        <f>IF($C$4="citu pasākumu izmaksas",IF('11a+c+n'!$Q30="C",'11a+c+n'!B30,0))</f>
        <v>22-00000</v>
      </c>
      <c r="C30" s="28" t="str">
        <f>IF($C$4="citu pasākumu izmaksas",IF('11a+c+n'!$Q30="C",'11a+c+n'!C30,0))</f>
        <v>Savienojums apaļdzelzs - tērauda lenta, OBO vai ekvivalents</v>
      </c>
      <c r="D30" s="28" t="str">
        <f>IF($C$4="citu pasākumu izmaksas",IF('11a+c+n'!$Q30="C",'11a+c+n'!D30,0))</f>
        <v>gab.</v>
      </c>
      <c r="E30" s="156"/>
      <c r="F30" s="81"/>
      <c r="G30" s="28">
        <f>IF($C$4="citu pasākumu izmaksas",IF('11a+c+n'!$Q30="C",'11a+c+n'!G30,0))</f>
        <v>0</v>
      </c>
      <c r="H30" s="28">
        <f>IF($C$4="citu pasākumu izmaksas",IF('11a+c+n'!$Q30="C",'11a+c+n'!H30,0))</f>
        <v>0</v>
      </c>
      <c r="I30" s="28"/>
      <c r="J30" s="28"/>
      <c r="K30" s="156">
        <f>IF($C$4="citu pasākumu izmaksas",IF('11a+c+n'!$Q30="C",'11a+c+n'!K30,0))</f>
        <v>0</v>
      </c>
      <c r="L30" s="81">
        <f>IF($C$4="citu pasākumu izmaksas",IF('11a+c+n'!$Q30="C",'11a+c+n'!L30,0))</f>
        <v>0</v>
      </c>
      <c r="M30" s="28">
        <f>IF($C$4="citu pasākumu izmaksas",IF('11a+c+n'!$Q30="C",'11a+c+n'!M30,0))</f>
        <v>0</v>
      </c>
      <c r="N30" s="28">
        <f>IF($C$4="citu pasākumu izmaksas",IF('11a+c+n'!$Q30="C",'11a+c+n'!N30,0))</f>
        <v>0</v>
      </c>
      <c r="O30" s="28">
        <f>IF($C$4="citu pasākumu izmaksas",IF('11a+c+n'!$Q30="C",'11a+c+n'!O30,0))</f>
        <v>0</v>
      </c>
      <c r="P30" s="59">
        <f>IF($C$4="citu pasākumu izmaksas",IF('11a+c+n'!$Q30="C",'11a+c+n'!P30,0))</f>
        <v>0</v>
      </c>
    </row>
    <row r="31" spans="1:16" ht="22.5">
      <c r="A31" s="64">
        <f>IF(P31=0,0,IF(COUNTBLANK(P31)=1,0,COUNTA($P$14:P31)))</f>
        <v>0</v>
      </c>
      <c r="B31" s="28" t="str">
        <f>IF($C$4="citu pasākumu izmaksas",IF('11a+c+n'!$Q31="C",'11a+c+n'!B31,0))</f>
        <v>22-00000</v>
      </c>
      <c r="C31" s="28" t="str">
        <f>IF($C$4="citu pasākumu izmaksas",IF('11a+c+n'!$Q31="C",'11a+c+n'!C31,0))</f>
        <v>Karsti cinkota tērauda lenta 30x3,5mm, SLO, 100 336K, vai ekvivalents</v>
      </c>
      <c r="D31" s="28" t="str">
        <f>IF($C$4="citu pasākumu izmaksas",IF('11a+c+n'!$Q31="C",'11a+c+n'!D31,0))</f>
        <v>m</v>
      </c>
      <c r="E31" s="156"/>
      <c r="F31" s="81"/>
      <c r="G31" s="28">
        <f>IF($C$4="citu pasākumu izmaksas",IF('11a+c+n'!$Q31="C",'11a+c+n'!G31,0))</f>
        <v>0</v>
      </c>
      <c r="H31" s="28">
        <f>IF($C$4="citu pasākumu izmaksas",IF('11a+c+n'!$Q31="C",'11a+c+n'!H31,0))</f>
        <v>0</v>
      </c>
      <c r="I31" s="28"/>
      <c r="J31" s="28"/>
      <c r="K31" s="156">
        <f>IF($C$4="citu pasākumu izmaksas",IF('11a+c+n'!$Q31="C",'11a+c+n'!K31,0))</f>
        <v>0</v>
      </c>
      <c r="L31" s="81">
        <f>IF($C$4="citu pasākumu izmaksas",IF('11a+c+n'!$Q31="C",'11a+c+n'!L31,0))</f>
        <v>0</v>
      </c>
      <c r="M31" s="28">
        <f>IF($C$4="citu pasākumu izmaksas",IF('11a+c+n'!$Q31="C",'11a+c+n'!M31,0))</f>
        <v>0</v>
      </c>
      <c r="N31" s="28">
        <f>IF($C$4="citu pasākumu izmaksas",IF('11a+c+n'!$Q31="C",'11a+c+n'!N31,0))</f>
        <v>0</v>
      </c>
      <c r="O31" s="28">
        <f>IF($C$4="citu pasākumu izmaksas",IF('11a+c+n'!$Q31="C",'11a+c+n'!O31,0))</f>
        <v>0</v>
      </c>
      <c r="P31" s="59">
        <f>IF($C$4="citu pasākumu izmaksas",IF('11a+c+n'!$Q31="C",'11a+c+n'!P31,0))</f>
        <v>0</v>
      </c>
    </row>
    <row r="32" spans="1:16" ht="22.5">
      <c r="A32" s="64">
        <f>IF(P32=0,0,IF(COUNTBLANK(P32)=1,0,COUNTA($P$14:P32)))</f>
        <v>0</v>
      </c>
      <c r="B32" s="28" t="str">
        <f>IF($C$4="citu pasākumu izmaksas",IF('11a+c+n'!$Q32="C",'11a+c+n'!B32,0))</f>
        <v>22-00000</v>
      </c>
      <c r="C32" s="28" t="str">
        <f>IF($C$4="citu pasākumu izmaksas",IF('11a+c+n'!$Q32="C",'11a+c+n'!C32,0))</f>
        <v>Pretkorozijas aizsarglenta 50mm/10m</v>
      </c>
      <c r="D32" s="28" t="str">
        <f>IF($C$4="citu pasākumu izmaksas",IF('11a+c+n'!$Q32="C",'11a+c+n'!D32,0))</f>
        <v>gab.</v>
      </c>
      <c r="E32" s="156"/>
      <c r="F32" s="81"/>
      <c r="G32" s="28">
        <f>IF($C$4="citu pasākumu izmaksas",IF('11a+c+n'!$Q32="C",'11a+c+n'!G32,0))</f>
        <v>0</v>
      </c>
      <c r="H32" s="28">
        <f>IF($C$4="citu pasākumu izmaksas",IF('11a+c+n'!$Q32="C",'11a+c+n'!H32,0))</f>
        <v>0</v>
      </c>
      <c r="I32" s="28"/>
      <c r="J32" s="28"/>
      <c r="K32" s="156">
        <f>IF($C$4="citu pasākumu izmaksas",IF('11a+c+n'!$Q32="C",'11a+c+n'!K32,0))</f>
        <v>0</v>
      </c>
      <c r="L32" s="81">
        <f>IF($C$4="citu pasākumu izmaksas",IF('11a+c+n'!$Q32="C",'11a+c+n'!L32,0))</f>
        <v>0</v>
      </c>
      <c r="M32" s="28">
        <f>IF($C$4="citu pasākumu izmaksas",IF('11a+c+n'!$Q32="C",'11a+c+n'!M32,0))</f>
        <v>0</v>
      </c>
      <c r="N32" s="28">
        <f>IF($C$4="citu pasākumu izmaksas",IF('11a+c+n'!$Q32="C",'11a+c+n'!N32,0))</f>
        <v>0</v>
      </c>
      <c r="O32" s="28">
        <f>IF($C$4="citu pasākumu izmaksas",IF('11a+c+n'!$Q32="C",'11a+c+n'!O32,0))</f>
        <v>0</v>
      </c>
      <c r="P32" s="59">
        <f>IF($C$4="citu pasākumu izmaksas",IF('11a+c+n'!$Q32="C",'11a+c+n'!P32,0))</f>
        <v>0</v>
      </c>
    </row>
    <row r="33" spans="1:16" ht="22.5">
      <c r="A33" s="64">
        <f>IF(P33=0,0,IF(COUNTBLANK(P33)=1,0,COUNTA($P$14:P33)))</f>
        <v>0</v>
      </c>
      <c r="B33" s="28" t="str">
        <f>IF($C$4="citu pasākumu izmaksas",IF('11a+c+n'!$Q33="C",'11a+c+n'!B33,0))</f>
        <v>22-00000</v>
      </c>
      <c r="C33" s="28" t="str">
        <f>IF($C$4="citu pasākumu izmaksas",IF('11a+c+n'!$Q33="C",'11a+c+n'!C33,0))</f>
        <v>Divdaļīgā aizsargcaurule D-110, 750N, Evocab split vai ekvivalents</v>
      </c>
      <c r="D33" s="28" t="str">
        <f>IF($C$4="citu pasākumu izmaksas",IF('11a+c+n'!$Q33="C",'11a+c+n'!D33,0))</f>
        <v>m</v>
      </c>
      <c r="E33" s="156"/>
      <c r="F33" s="81"/>
      <c r="G33" s="28">
        <f>IF($C$4="citu pasākumu izmaksas",IF('11a+c+n'!$Q33="C",'11a+c+n'!G33,0))</f>
        <v>0</v>
      </c>
      <c r="H33" s="28">
        <f>IF($C$4="citu pasākumu izmaksas",IF('11a+c+n'!$Q33="C",'11a+c+n'!H33,0))</f>
        <v>0</v>
      </c>
      <c r="I33" s="28"/>
      <c r="J33" s="28"/>
      <c r="K33" s="156">
        <f>IF($C$4="citu pasākumu izmaksas",IF('11a+c+n'!$Q33="C",'11a+c+n'!K33,0))</f>
        <v>0</v>
      </c>
      <c r="L33" s="81">
        <f>IF($C$4="citu pasākumu izmaksas",IF('11a+c+n'!$Q33="C",'11a+c+n'!L33,0))</f>
        <v>0</v>
      </c>
      <c r="M33" s="28">
        <f>IF($C$4="citu pasākumu izmaksas",IF('11a+c+n'!$Q33="C",'11a+c+n'!M33,0))</f>
        <v>0</v>
      </c>
      <c r="N33" s="28">
        <f>IF($C$4="citu pasākumu izmaksas",IF('11a+c+n'!$Q33="C",'11a+c+n'!N33,0))</f>
        <v>0</v>
      </c>
      <c r="O33" s="28">
        <f>IF($C$4="citu pasākumu izmaksas",IF('11a+c+n'!$Q33="C",'11a+c+n'!O33,0))</f>
        <v>0</v>
      </c>
      <c r="P33" s="59">
        <f>IF($C$4="citu pasākumu izmaksas",IF('11a+c+n'!$Q33="C",'11a+c+n'!P33,0))</f>
        <v>0</v>
      </c>
    </row>
    <row r="34" spans="1:16">
      <c r="A34" s="64">
        <f>IF(P34=0,0,IF(COUNTBLANK(P34)=1,0,COUNTA($P$14:P34)))</f>
        <v>0</v>
      </c>
      <c r="B34" s="28">
        <f>IF($C$4="citu pasākumu izmaksas",IF('11a+c+n'!$Q34="C",'11a+c+n'!B34,0))</f>
        <v>0</v>
      </c>
      <c r="C34" s="28">
        <f>IF($C$4="citu pasākumu izmaksas",IF('11a+c+n'!$Q34="C",'11a+c+n'!C34,0))</f>
        <v>0</v>
      </c>
      <c r="D34" s="28">
        <f>IF($C$4="citu pasākumu izmaksas",IF('11a+c+n'!$Q34="C",'11a+c+n'!D34,0))</f>
        <v>0</v>
      </c>
      <c r="E34" s="156"/>
      <c r="F34" s="81"/>
      <c r="G34" s="28">
        <f>IF($C$4="citu pasākumu izmaksas",IF('11a+c+n'!$Q34="C",'11a+c+n'!G34,0))</f>
        <v>0</v>
      </c>
      <c r="H34" s="28">
        <f>IF($C$4="citu pasākumu izmaksas",IF('11a+c+n'!$Q34="C",'11a+c+n'!H34,0))</f>
        <v>0</v>
      </c>
      <c r="I34" s="28"/>
      <c r="J34" s="28"/>
      <c r="K34" s="156">
        <f>IF($C$4="citu pasākumu izmaksas",IF('11a+c+n'!$Q34="C",'11a+c+n'!K34,0))</f>
        <v>0</v>
      </c>
      <c r="L34" s="81">
        <f>IF($C$4="citu pasākumu izmaksas",IF('11a+c+n'!$Q34="C",'11a+c+n'!L34,0))</f>
        <v>0</v>
      </c>
      <c r="M34" s="28">
        <f>IF($C$4="citu pasākumu izmaksas",IF('11a+c+n'!$Q34="C",'11a+c+n'!M34,0))</f>
        <v>0</v>
      </c>
      <c r="N34" s="28">
        <f>IF($C$4="citu pasākumu izmaksas",IF('11a+c+n'!$Q34="C",'11a+c+n'!N34,0))</f>
        <v>0</v>
      </c>
      <c r="O34" s="28">
        <f>IF($C$4="citu pasākumu izmaksas",IF('11a+c+n'!$Q34="C",'11a+c+n'!O34,0))</f>
        <v>0</v>
      </c>
      <c r="P34" s="59">
        <f>IF($C$4="citu pasākumu izmaksas",IF('11a+c+n'!$Q34="C",'11a+c+n'!P34,0))</f>
        <v>0</v>
      </c>
    </row>
    <row r="35" spans="1:16" ht="22.5">
      <c r="A35" s="64">
        <f>IF(P35=0,0,IF(COUNTBLANK(P35)=1,0,COUNTA($P$14:P35)))</f>
        <v>0</v>
      </c>
      <c r="B35" s="28" t="str">
        <f>IF($C$4="citu pasākumu izmaksas",IF('11a+c+n'!$Q35="C",'11a+c+n'!B35,0))</f>
        <v>22-00000</v>
      </c>
      <c r="C35" s="28" t="str">
        <f>IF($C$4="citu pasākumu izmaksas",IF('11a+c+n'!$Q35="C",'11a+c+n'!C35,0))</f>
        <v>Tranšejas rakšana un aizbēršana</v>
      </c>
      <c r="D35" s="28" t="str">
        <f>IF($C$4="citu pasākumu izmaksas",IF('11a+c+n'!$Q35="C",'11a+c+n'!D35,0))</f>
        <v>m</v>
      </c>
      <c r="E35" s="156"/>
      <c r="F35" s="81"/>
      <c r="G35" s="28">
        <f>IF($C$4="citu pasākumu izmaksas",IF('11a+c+n'!$Q35="C",'11a+c+n'!G35,0))</f>
        <v>0</v>
      </c>
      <c r="H35" s="28">
        <f>IF($C$4="citu pasākumu izmaksas",IF('11a+c+n'!$Q35="C",'11a+c+n'!H35,0))</f>
        <v>0</v>
      </c>
      <c r="I35" s="28"/>
      <c r="J35" s="28"/>
      <c r="K35" s="156">
        <f>IF($C$4="citu pasākumu izmaksas",IF('11a+c+n'!$Q35="C",'11a+c+n'!K35,0))</f>
        <v>0</v>
      </c>
      <c r="L35" s="81">
        <f>IF($C$4="citu pasākumu izmaksas",IF('11a+c+n'!$Q35="C",'11a+c+n'!L35,0))</f>
        <v>0</v>
      </c>
      <c r="M35" s="28">
        <f>IF($C$4="citu pasākumu izmaksas",IF('11a+c+n'!$Q35="C",'11a+c+n'!M35,0))</f>
        <v>0</v>
      </c>
      <c r="N35" s="28">
        <f>IF($C$4="citu pasākumu izmaksas",IF('11a+c+n'!$Q35="C",'11a+c+n'!N35,0))</f>
        <v>0</v>
      </c>
      <c r="O35" s="28">
        <f>IF($C$4="citu pasākumu izmaksas",IF('11a+c+n'!$Q35="C",'11a+c+n'!O35,0))</f>
        <v>0</v>
      </c>
      <c r="P35" s="59">
        <f>IF($C$4="citu pasākumu izmaksas",IF('11a+c+n'!$Q35="C",'11a+c+n'!P35,0))</f>
        <v>0</v>
      </c>
    </row>
    <row r="36" spans="1:16" ht="22.5">
      <c r="A36" s="64">
        <f>IF(P36=0,0,IF(COUNTBLANK(P36)=1,0,COUNTA($P$14:P36)))</f>
        <v>0</v>
      </c>
      <c r="B36" s="28" t="str">
        <f>IF($C$4="citu pasākumu izmaksas",IF('11a+c+n'!$Q36="C",'11a+c+n'!B36,0))</f>
        <v>22-00000</v>
      </c>
      <c r="C36" s="28" t="str">
        <f>IF($C$4="citu pasākumu izmaksas",IF('11a+c+n'!$Q36="C",'11a+c+n'!C36,0))</f>
        <v>Tranšejas virsmas atjaunošana - teritorijas labiekārtošana</v>
      </c>
      <c r="D36" s="28" t="str">
        <f>IF($C$4="citu pasākumu izmaksas",IF('11a+c+n'!$Q36="C",'11a+c+n'!D36,0))</f>
        <v>m2</v>
      </c>
      <c r="E36" s="156"/>
      <c r="F36" s="81"/>
      <c r="G36" s="28">
        <f>IF($C$4="citu pasākumu izmaksas",IF('11a+c+n'!$Q36="C",'11a+c+n'!G36,0))</f>
        <v>0</v>
      </c>
      <c r="H36" s="28">
        <f>IF($C$4="citu pasākumu izmaksas",IF('11a+c+n'!$Q36="C",'11a+c+n'!H36,0))</f>
        <v>0</v>
      </c>
      <c r="I36" s="28"/>
      <c r="J36" s="28"/>
      <c r="K36" s="156">
        <f>IF($C$4="citu pasākumu izmaksas",IF('11a+c+n'!$Q36="C",'11a+c+n'!K36,0))</f>
        <v>0</v>
      </c>
      <c r="L36" s="81">
        <f>IF($C$4="citu pasākumu izmaksas",IF('11a+c+n'!$Q36="C",'11a+c+n'!L36,0))</f>
        <v>0</v>
      </c>
      <c r="M36" s="28">
        <f>IF($C$4="citu pasākumu izmaksas",IF('11a+c+n'!$Q36="C",'11a+c+n'!M36,0))</f>
        <v>0</v>
      </c>
      <c r="N36" s="28">
        <f>IF($C$4="citu pasākumu izmaksas",IF('11a+c+n'!$Q36="C",'11a+c+n'!N36,0))</f>
        <v>0</v>
      </c>
      <c r="O36" s="28">
        <f>IF($C$4="citu pasākumu izmaksas",IF('11a+c+n'!$Q36="C",'11a+c+n'!O36,0))</f>
        <v>0</v>
      </c>
      <c r="P36" s="59">
        <f>IF($C$4="citu pasākumu izmaksas",IF('11a+c+n'!$Q36="C",'11a+c+n'!P36,0))</f>
        <v>0</v>
      </c>
    </row>
    <row r="37" spans="1:16" ht="22.5">
      <c r="A37" s="64">
        <f>IF(P37=0,0,IF(COUNTBLANK(P37)=1,0,COUNTA($P$14:P37)))</f>
        <v>0</v>
      </c>
      <c r="B37" s="28" t="str">
        <f>IF($C$4="citu pasākumu izmaksas",IF('11a+c+n'!$Q37="C",'11a+c+n'!B37,0))</f>
        <v>22-00000</v>
      </c>
      <c r="C37" s="28" t="str">
        <f>IF($C$4="citu pasākumu izmaksas",IF('11a+c+n'!$Q37="C",'11a+c+n'!C37,0))</f>
        <v>Zemējuma elektrodu iedzīšana zemē</v>
      </c>
      <c r="D37" s="28" t="str">
        <f>IF($C$4="citu pasākumu izmaksas",IF('11a+c+n'!$Q37="C",'11a+c+n'!D37,0))</f>
        <v>kompl.</v>
      </c>
      <c r="E37" s="156"/>
      <c r="F37" s="81"/>
      <c r="G37" s="28">
        <f>IF($C$4="citu pasākumu izmaksas",IF('11a+c+n'!$Q37="C",'11a+c+n'!G37,0))</f>
        <v>0</v>
      </c>
      <c r="H37" s="28">
        <f>IF($C$4="citu pasākumu izmaksas",IF('11a+c+n'!$Q37="C",'11a+c+n'!H37,0))</f>
        <v>0</v>
      </c>
      <c r="I37" s="28"/>
      <c r="J37" s="28"/>
      <c r="K37" s="156">
        <f>IF($C$4="citu pasākumu izmaksas",IF('11a+c+n'!$Q37="C",'11a+c+n'!K37,0))</f>
        <v>0</v>
      </c>
      <c r="L37" s="81">
        <f>IF($C$4="citu pasākumu izmaksas",IF('11a+c+n'!$Q37="C",'11a+c+n'!L37,0))</f>
        <v>0</v>
      </c>
      <c r="M37" s="28">
        <f>IF($C$4="citu pasākumu izmaksas",IF('11a+c+n'!$Q37="C",'11a+c+n'!M37,0))</f>
        <v>0</v>
      </c>
      <c r="N37" s="28">
        <f>IF($C$4="citu pasākumu izmaksas",IF('11a+c+n'!$Q37="C",'11a+c+n'!N37,0))</f>
        <v>0</v>
      </c>
      <c r="O37" s="28">
        <f>IF($C$4="citu pasākumu izmaksas",IF('11a+c+n'!$Q37="C",'11a+c+n'!O37,0))</f>
        <v>0</v>
      </c>
      <c r="P37" s="59">
        <f>IF($C$4="citu pasākumu izmaksas",IF('11a+c+n'!$Q37="C",'11a+c+n'!P37,0))</f>
        <v>0</v>
      </c>
    </row>
    <row r="38" spans="1:16" ht="22.5">
      <c r="A38" s="64">
        <f>IF(P38=0,0,IF(COUNTBLANK(P38)=1,0,COUNTA($P$14:P38)))</f>
        <v>0</v>
      </c>
      <c r="B38" s="28" t="str">
        <f>IF($C$4="citu pasākumu izmaksas",IF('11a+c+n'!$Q38="C",'11a+c+n'!B38,0))</f>
        <v>22-00000</v>
      </c>
      <c r="C38" s="28" t="str">
        <f>IF($C$4="citu pasākumu izmaksas",IF('11a+c+n'!$Q38="C",'11a+c+n'!C38,0))</f>
        <v>Divdaļīgās aizsargcaurules uzstādīšana esošajam AS Sadales tīkls 0.4kV kabelim</v>
      </c>
      <c r="D38" s="28" t="str">
        <f>IF($C$4="citu pasākumu izmaksas",IF('11a+c+n'!$Q38="C",'11a+c+n'!D38,0))</f>
        <v>m</v>
      </c>
      <c r="E38" s="156"/>
      <c r="F38" s="81"/>
      <c r="G38" s="28">
        <f>IF($C$4="citu pasākumu izmaksas",IF('11a+c+n'!$Q38="C",'11a+c+n'!G38,0))</f>
        <v>0</v>
      </c>
      <c r="H38" s="28">
        <f>IF($C$4="citu pasākumu izmaksas",IF('11a+c+n'!$Q38="C",'11a+c+n'!H38,0))</f>
        <v>0</v>
      </c>
      <c r="I38" s="28"/>
      <c r="J38" s="28"/>
      <c r="K38" s="156">
        <f>IF($C$4="citu pasākumu izmaksas",IF('11a+c+n'!$Q38="C",'11a+c+n'!K38,0))</f>
        <v>0</v>
      </c>
      <c r="L38" s="81">
        <f>IF($C$4="citu pasākumu izmaksas",IF('11a+c+n'!$Q38="C",'11a+c+n'!L38,0))</f>
        <v>0</v>
      </c>
      <c r="M38" s="28">
        <f>IF($C$4="citu pasākumu izmaksas",IF('11a+c+n'!$Q38="C",'11a+c+n'!M38,0))</f>
        <v>0</v>
      </c>
      <c r="N38" s="28">
        <f>IF($C$4="citu pasākumu izmaksas",IF('11a+c+n'!$Q38="C",'11a+c+n'!N38,0))</f>
        <v>0</v>
      </c>
      <c r="O38" s="28">
        <f>IF($C$4="citu pasākumu izmaksas",IF('11a+c+n'!$Q38="C",'11a+c+n'!O38,0))</f>
        <v>0</v>
      </c>
      <c r="P38" s="59">
        <f>IF($C$4="citu pasākumu izmaksas",IF('11a+c+n'!$Q38="C",'11a+c+n'!P38,0))</f>
        <v>0</v>
      </c>
    </row>
    <row r="39" spans="1:16">
      <c r="A39" s="64">
        <f>IF(P39=0,0,IF(COUNTBLANK(P39)=1,0,COUNTA($P$14:P39)))</f>
        <v>0</v>
      </c>
      <c r="B39" s="28">
        <f>IF($C$4="citu pasākumu izmaksas",IF('11a+c+n'!$Q39="C",'11a+c+n'!B39,0))</f>
        <v>0</v>
      </c>
      <c r="C39" s="28" t="str">
        <f>IF($C$4="citu pasākumu izmaksas",IF('11a+c+n'!$Q39="C",'11a+c+n'!C39,0))</f>
        <v xml:space="preserve">Montāžas palīgmateriāli </v>
      </c>
      <c r="D39" s="28" t="str">
        <f>IF($C$4="citu pasākumu izmaksas",IF('11a+c+n'!$Q39="C",'11a+c+n'!D39,0))</f>
        <v>obj.</v>
      </c>
      <c r="E39" s="156"/>
      <c r="F39" s="81"/>
      <c r="G39" s="28">
        <f>IF($C$4="citu pasākumu izmaksas",IF('11a+c+n'!$Q39="C",'11a+c+n'!G39,0))</f>
        <v>0</v>
      </c>
      <c r="H39" s="28">
        <f>IF($C$4="citu pasākumu izmaksas",IF('11a+c+n'!$Q39="C",'11a+c+n'!H39,0))</f>
        <v>0</v>
      </c>
      <c r="I39" s="28"/>
      <c r="J39" s="28"/>
      <c r="K39" s="156">
        <f>IF($C$4="citu pasākumu izmaksas",IF('11a+c+n'!$Q39="C",'11a+c+n'!K39,0))</f>
        <v>0</v>
      </c>
      <c r="L39" s="81">
        <f>IF($C$4="citu pasākumu izmaksas",IF('11a+c+n'!$Q39="C",'11a+c+n'!L39,0))</f>
        <v>0</v>
      </c>
      <c r="M39" s="28">
        <f>IF($C$4="citu pasākumu izmaksas",IF('11a+c+n'!$Q39="C",'11a+c+n'!M39,0))</f>
        <v>0</v>
      </c>
      <c r="N39" s="28">
        <f>IF($C$4="citu pasākumu izmaksas",IF('11a+c+n'!$Q39="C",'11a+c+n'!N39,0))</f>
        <v>0</v>
      </c>
      <c r="O39" s="28">
        <f>IF($C$4="citu pasākumu izmaksas",IF('11a+c+n'!$Q39="C",'11a+c+n'!O39,0))</f>
        <v>0</v>
      </c>
      <c r="P39" s="59">
        <f>IF($C$4="citu pasākumu izmaksas",IF('11a+c+n'!$Q39="C",'11a+c+n'!P39,0))</f>
        <v>0</v>
      </c>
    </row>
    <row r="40" spans="1:16" ht="22.5">
      <c r="A40" s="64">
        <f>IF(P40=0,0,IF(COUNTBLANK(P40)=1,0,COUNTA($P$14:P40)))</f>
        <v>0</v>
      </c>
      <c r="B40" s="28" t="str">
        <f>IF($C$4="citu pasākumu izmaksas",IF('11a+c+n'!$Q40="C",'11a+c+n'!B40,0))</f>
        <v>22-00000</v>
      </c>
      <c r="C40" s="28" t="str">
        <f>IF($C$4="citu pasākumu izmaksas",IF('11a+c+n'!$Q40="C",'11a+c+n'!C40,0))</f>
        <v>Elektriskie mērījumi, izpilddokumentācijas sagatavošana</v>
      </c>
      <c r="D40" s="28" t="str">
        <f>IF($C$4="citu pasākumu izmaksas",IF('11a+c+n'!$Q40="C",'11a+c+n'!D40,0))</f>
        <v>obj.</v>
      </c>
      <c r="E40" s="156"/>
      <c r="F40" s="81"/>
      <c r="G40" s="28">
        <f>IF($C$4="citu pasākumu izmaksas",IF('11a+c+n'!$Q40="C",'11a+c+n'!G40,0))</f>
        <v>0</v>
      </c>
      <c r="H40" s="28">
        <f>IF($C$4="citu pasākumu izmaksas",IF('11a+c+n'!$Q40="C",'11a+c+n'!H40,0))</f>
        <v>0</v>
      </c>
      <c r="I40" s="28"/>
      <c r="J40" s="28"/>
      <c r="K40" s="156">
        <f>IF($C$4="citu pasākumu izmaksas",IF('11a+c+n'!$Q40="C",'11a+c+n'!K40,0))</f>
        <v>0</v>
      </c>
      <c r="L40" s="81">
        <f>IF($C$4="citu pasākumu izmaksas",IF('11a+c+n'!$Q40="C",'11a+c+n'!L40,0))</f>
        <v>0</v>
      </c>
      <c r="M40" s="28">
        <f>IF($C$4="citu pasākumu izmaksas",IF('11a+c+n'!$Q40="C",'11a+c+n'!M40,0))</f>
        <v>0</v>
      </c>
      <c r="N40" s="28">
        <f>IF($C$4="citu pasākumu izmaksas",IF('11a+c+n'!$Q40="C",'11a+c+n'!N40,0))</f>
        <v>0</v>
      </c>
      <c r="O40" s="28">
        <f>IF($C$4="citu pasākumu izmaksas",IF('11a+c+n'!$Q40="C",'11a+c+n'!O40,0))</f>
        <v>0</v>
      </c>
      <c r="P40" s="59">
        <f>IF($C$4="citu pasākumu izmaksas",IF('11a+c+n'!$Q40="C",'11a+c+n'!P40,0))</f>
        <v>0</v>
      </c>
    </row>
    <row r="41" spans="1:16" ht="12" customHeight="1" thickBot="1">
      <c r="A41" s="293" t="s">
        <v>63</v>
      </c>
      <c r="B41" s="294"/>
      <c r="C41" s="294"/>
      <c r="D41" s="294"/>
      <c r="E41" s="294"/>
      <c r="F41" s="294"/>
      <c r="G41" s="294"/>
      <c r="H41" s="294"/>
      <c r="I41" s="294"/>
      <c r="J41" s="294"/>
      <c r="K41" s="295"/>
      <c r="L41" s="74">
        <f>SUM(L14:L40)</f>
        <v>0</v>
      </c>
      <c r="M41" s="75">
        <f>SUM(M14:M40)</f>
        <v>0</v>
      </c>
      <c r="N41" s="75">
        <f>SUM(N14:N40)</f>
        <v>0</v>
      </c>
      <c r="O41" s="75">
        <f>SUM(O14:O40)</f>
        <v>0</v>
      </c>
      <c r="P41" s="76">
        <f>SUM(P14:P40)</f>
        <v>0</v>
      </c>
    </row>
    <row r="42" spans="1:16">
      <c r="A42" s="20"/>
      <c r="B42" s="20"/>
      <c r="C42" s="20"/>
      <c r="D42" s="20"/>
      <c r="E42" s="20"/>
      <c r="F42" s="20"/>
      <c r="G42" s="20"/>
      <c r="H42" s="20"/>
      <c r="I42" s="20"/>
      <c r="J42" s="20"/>
      <c r="K42" s="20"/>
      <c r="L42" s="20"/>
      <c r="M42" s="20"/>
      <c r="N42" s="20"/>
      <c r="O42" s="20"/>
      <c r="P42" s="20"/>
    </row>
    <row r="43" spans="1:16">
      <c r="A43" s="20"/>
      <c r="B43" s="20"/>
      <c r="C43" s="20"/>
      <c r="D43" s="20"/>
      <c r="E43" s="20"/>
      <c r="F43" s="20"/>
      <c r="G43" s="20"/>
      <c r="H43" s="20"/>
      <c r="I43" s="20"/>
      <c r="J43" s="20"/>
      <c r="K43" s="20"/>
      <c r="L43" s="20"/>
      <c r="M43" s="20"/>
      <c r="N43" s="20"/>
      <c r="O43" s="20"/>
      <c r="P43" s="20"/>
    </row>
    <row r="44" spans="1:16">
      <c r="A44" s="1" t="s">
        <v>14</v>
      </c>
      <c r="B44" s="20"/>
      <c r="C44" s="296">
        <f>'Kops c'!C35:H35</f>
        <v>0</v>
      </c>
      <c r="D44" s="296"/>
      <c r="E44" s="296"/>
      <c r="F44" s="296"/>
      <c r="G44" s="296"/>
      <c r="H44" s="296"/>
      <c r="I44" s="20"/>
      <c r="J44" s="20"/>
      <c r="K44" s="20"/>
      <c r="L44" s="20"/>
      <c r="M44" s="20"/>
      <c r="N44" s="20"/>
      <c r="O44" s="20"/>
      <c r="P44" s="20"/>
    </row>
    <row r="45" spans="1:16">
      <c r="A45" s="20"/>
      <c r="B45" s="20"/>
      <c r="C45" s="222" t="s">
        <v>15</v>
      </c>
      <c r="D45" s="222"/>
      <c r="E45" s="222"/>
      <c r="F45" s="222"/>
      <c r="G45" s="222"/>
      <c r="H45" s="222"/>
      <c r="I45" s="20"/>
      <c r="J45" s="20"/>
      <c r="K45" s="20"/>
      <c r="L45" s="20"/>
      <c r="M45" s="20"/>
      <c r="N45" s="20"/>
      <c r="O45" s="20"/>
      <c r="P45" s="20"/>
    </row>
    <row r="46" spans="1:16">
      <c r="A46" s="20"/>
      <c r="B46" s="20"/>
      <c r="C46" s="20"/>
      <c r="D46" s="20"/>
      <c r="E46" s="20"/>
      <c r="F46" s="20"/>
      <c r="G46" s="20"/>
      <c r="H46" s="20"/>
      <c r="I46" s="20"/>
      <c r="J46" s="20"/>
      <c r="K46" s="20"/>
      <c r="L46" s="20"/>
      <c r="M46" s="20"/>
      <c r="N46" s="20"/>
      <c r="O46" s="20"/>
      <c r="P46" s="20"/>
    </row>
    <row r="47" spans="1:16">
      <c r="A47" s="240" t="str">
        <f>'Kops n'!A38:D38</f>
        <v>Tāme sastādīta 2023. gada __. _____</v>
      </c>
      <c r="B47" s="241"/>
      <c r="C47" s="241"/>
      <c r="D47" s="241"/>
      <c r="E47" s="20"/>
      <c r="F47" s="20"/>
      <c r="G47" s="20"/>
      <c r="H47" s="20"/>
      <c r="I47" s="20"/>
      <c r="J47" s="20"/>
      <c r="K47" s="20"/>
      <c r="L47" s="20"/>
      <c r="M47" s="20"/>
      <c r="N47" s="20"/>
      <c r="O47" s="20"/>
      <c r="P47" s="20"/>
    </row>
    <row r="48" spans="1:16">
      <c r="A48" s="20"/>
      <c r="B48" s="20"/>
      <c r="C48" s="20"/>
      <c r="D48" s="20"/>
      <c r="E48" s="20"/>
      <c r="F48" s="20"/>
      <c r="G48" s="20"/>
      <c r="H48" s="20"/>
      <c r="I48" s="20"/>
      <c r="J48" s="20"/>
      <c r="K48" s="20"/>
      <c r="L48" s="20"/>
      <c r="M48" s="20"/>
      <c r="N48" s="20"/>
      <c r="O48" s="20"/>
      <c r="P48" s="20"/>
    </row>
    <row r="49" spans="1:16">
      <c r="A49" s="1" t="s">
        <v>41</v>
      </c>
      <c r="B49" s="20"/>
      <c r="C49" s="296">
        <f>'Kops c'!C40:H40</f>
        <v>0</v>
      </c>
      <c r="D49" s="296"/>
      <c r="E49" s="296"/>
      <c r="F49" s="296"/>
      <c r="G49" s="296"/>
      <c r="H49" s="296"/>
      <c r="I49" s="20"/>
      <c r="J49" s="20"/>
      <c r="K49" s="20"/>
      <c r="L49" s="20"/>
      <c r="M49" s="20"/>
      <c r="N49" s="20"/>
      <c r="O49" s="20"/>
      <c r="P49" s="20"/>
    </row>
    <row r="50" spans="1:16">
      <c r="A50" s="20"/>
      <c r="B50" s="20"/>
      <c r="C50" s="222" t="s">
        <v>15</v>
      </c>
      <c r="D50" s="222"/>
      <c r="E50" s="222"/>
      <c r="F50" s="222"/>
      <c r="G50" s="222"/>
      <c r="H50" s="222"/>
      <c r="I50" s="20"/>
      <c r="J50" s="20"/>
      <c r="K50" s="20"/>
      <c r="L50" s="20"/>
      <c r="M50" s="20"/>
      <c r="N50" s="20"/>
      <c r="O50" s="20"/>
      <c r="P50" s="20"/>
    </row>
    <row r="51" spans="1:16">
      <c r="A51" s="20"/>
      <c r="B51" s="20"/>
      <c r="C51" s="20"/>
      <c r="D51" s="20"/>
      <c r="E51" s="20"/>
      <c r="F51" s="20"/>
      <c r="G51" s="20"/>
      <c r="H51" s="20"/>
      <c r="I51" s="20"/>
      <c r="J51" s="20"/>
      <c r="K51" s="20"/>
      <c r="L51" s="20"/>
      <c r="M51" s="20"/>
      <c r="N51" s="20"/>
      <c r="O51" s="20"/>
      <c r="P51" s="20"/>
    </row>
    <row r="52" spans="1:16">
      <c r="A52" s="103" t="s">
        <v>16</v>
      </c>
      <c r="B52" s="52"/>
      <c r="C52" s="115">
        <f>'Kops c'!C43</f>
        <v>0</v>
      </c>
      <c r="D52" s="52"/>
      <c r="E52" s="20"/>
      <c r="F52" s="20"/>
      <c r="G52" s="20"/>
      <c r="H52" s="20"/>
      <c r="I52" s="20"/>
      <c r="J52" s="20"/>
      <c r="K52" s="20"/>
      <c r="L52" s="20"/>
      <c r="M52" s="20"/>
      <c r="N52" s="20"/>
      <c r="O52" s="20"/>
      <c r="P52" s="20"/>
    </row>
    <row r="53" spans="1:16">
      <c r="A53" s="20"/>
      <c r="B53" s="20"/>
      <c r="C53" s="20"/>
      <c r="D53" s="20"/>
      <c r="E53" s="20"/>
      <c r="F53" s="20"/>
      <c r="G53" s="20"/>
      <c r="H53" s="20"/>
      <c r="I53" s="20"/>
      <c r="J53" s="20"/>
      <c r="K53" s="20"/>
      <c r="L53" s="20"/>
      <c r="M53" s="20"/>
      <c r="N53" s="20"/>
      <c r="O53" s="20"/>
      <c r="P53" s="20"/>
    </row>
  </sheetData>
  <mergeCells count="23">
    <mergeCell ref="D7:L7"/>
    <mergeCell ref="C2:I2"/>
    <mergeCell ref="C3:I3"/>
    <mergeCell ref="C4:I4"/>
    <mergeCell ref="D5:L5"/>
    <mergeCell ref="D6:L6"/>
    <mergeCell ref="D8:L8"/>
    <mergeCell ref="A9:F9"/>
    <mergeCell ref="J9:M9"/>
    <mergeCell ref="N9:O9"/>
    <mergeCell ref="A12:A13"/>
    <mergeCell ref="B12:B13"/>
    <mergeCell ref="C12:C13"/>
    <mergeCell ref="D12:D13"/>
    <mergeCell ref="E12:E13"/>
    <mergeCell ref="F12:K12"/>
    <mergeCell ref="C50:H50"/>
    <mergeCell ref="L12:P12"/>
    <mergeCell ref="A41:K41"/>
    <mergeCell ref="C44:H44"/>
    <mergeCell ref="C45:H45"/>
    <mergeCell ref="A47:D47"/>
    <mergeCell ref="C49:H49"/>
  </mergeCells>
  <conditionalFormatting sqref="A41:K41">
    <cfRule type="containsText" dxfId="3" priority="3" operator="containsText" text="Tiešās izmaksas kopā, t. sk. darba devēja sociālais nodoklis __.__% ">
      <formula>NOT(ISERROR(SEARCH("Tiešās izmaksas kopā, t. sk. darba devēja sociālais nodoklis __.__% ",A41)))</formula>
    </cfRule>
  </conditionalFormatting>
  <conditionalFormatting sqref="C2:I2 D5:L8 N9:O9 A14:P40 L41:P41 C44:H44 C49:H49 C52">
    <cfRule type="cellIs" dxfId="2" priority="2" operator="equal">
      <formula>0</formula>
    </cfRule>
  </conditionalFormatting>
  <pageMargins left="0.7" right="0.7" top="0.75" bottom="0.75" header="0.3" footer="0.3"/>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3300-000000000000}">
  <sheetPr codeName="Sheet39">
    <tabColor rgb="FFFFC000"/>
  </sheetPr>
  <dimension ref="A1:P48"/>
  <sheetViews>
    <sheetView workbookViewId="0">
      <selection activeCell="A30" sqref="A30:XFD30"/>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6">
      <c r="A1" s="26"/>
      <c r="B1" s="26"/>
      <c r="C1" s="31" t="s">
        <v>44</v>
      </c>
      <c r="D1" s="105">
        <f>'11a+c+n'!D1</f>
        <v>11</v>
      </c>
      <c r="E1" s="26"/>
      <c r="F1" s="26"/>
      <c r="G1" s="26"/>
      <c r="H1" s="26"/>
      <c r="I1" s="26"/>
      <c r="J1" s="26"/>
      <c r="N1" s="30"/>
      <c r="O1" s="31"/>
      <c r="P1" s="32"/>
    </row>
    <row r="2" spans="1:16">
      <c r="A2" s="33"/>
      <c r="B2" s="33"/>
      <c r="C2" s="308" t="str">
        <f>'11a+c+n'!C2:I2</f>
        <v>Ārējie elektrības tīkli</v>
      </c>
      <c r="D2" s="308"/>
      <c r="E2" s="308"/>
      <c r="F2" s="308"/>
      <c r="G2" s="308"/>
      <c r="H2" s="308"/>
      <c r="I2" s="308"/>
      <c r="J2" s="33"/>
    </row>
    <row r="3" spans="1:16">
      <c r="A3" s="34"/>
      <c r="B3" s="34"/>
      <c r="C3" s="263" t="s">
        <v>21</v>
      </c>
      <c r="D3" s="263"/>
      <c r="E3" s="263"/>
      <c r="F3" s="263"/>
      <c r="G3" s="263"/>
      <c r="H3" s="263"/>
      <c r="I3" s="263"/>
      <c r="J3" s="34"/>
    </row>
    <row r="4" spans="1:16">
      <c r="A4" s="34"/>
      <c r="B4" s="34"/>
      <c r="C4" s="309" t="s">
        <v>19</v>
      </c>
      <c r="D4" s="309"/>
      <c r="E4" s="309"/>
      <c r="F4" s="309"/>
      <c r="G4" s="309"/>
      <c r="H4" s="309"/>
      <c r="I4" s="309"/>
      <c r="J4" s="34"/>
    </row>
    <row r="5" spans="1:16" ht="15" customHeight="1">
      <c r="A5" s="26"/>
      <c r="B5" s="26"/>
      <c r="C5" s="31" t="s">
        <v>5</v>
      </c>
      <c r="D5" s="304" t="str">
        <f>'Kops a+c+n'!D6</f>
        <v>Daudzdzīvokļu dzīvojamā ēka</v>
      </c>
      <c r="E5" s="304"/>
      <c r="F5" s="304"/>
      <c r="G5" s="304"/>
      <c r="H5" s="304"/>
      <c r="I5" s="304"/>
      <c r="J5" s="304"/>
      <c r="K5" s="304"/>
      <c r="L5" s="304"/>
      <c r="M5" s="20"/>
      <c r="N5" s="20"/>
      <c r="O5" s="20"/>
      <c r="P5" s="20"/>
    </row>
    <row r="6" spans="1:16">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6">
      <c r="A7" s="26"/>
      <c r="B7" s="26"/>
      <c r="C7" s="31" t="s">
        <v>7</v>
      </c>
      <c r="D7" s="304" t="str">
        <f>'Kops a+c+n'!D8</f>
        <v>Stacijas iela 10, Olaine, Olaines novads, LV-2114</v>
      </c>
      <c r="E7" s="304"/>
      <c r="F7" s="304"/>
      <c r="G7" s="304"/>
      <c r="H7" s="304"/>
      <c r="I7" s="304"/>
      <c r="J7" s="304"/>
      <c r="K7" s="304"/>
      <c r="L7" s="304"/>
      <c r="M7" s="20"/>
      <c r="N7" s="20"/>
      <c r="O7" s="20"/>
      <c r="P7" s="20"/>
    </row>
    <row r="8" spans="1:16">
      <c r="A8" s="26"/>
      <c r="B8" s="26"/>
      <c r="C8" s="4" t="s">
        <v>24</v>
      </c>
      <c r="D8" s="304" t="str">
        <f>'Kops a+c+n'!D9</f>
        <v>Iepirkums Nr. AS OŪS 2023/02_E</v>
      </c>
      <c r="E8" s="304"/>
      <c r="F8" s="304"/>
      <c r="G8" s="304"/>
      <c r="H8" s="304"/>
      <c r="I8" s="304"/>
      <c r="J8" s="304"/>
      <c r="K8" s="304"/>
      <c r="L8" s="304"/>
      <c r="M8" s="20"/>
      <c r="N8" s="20"/>
      <c r="O8" s="20"/>
      <c r="P8" s="20"/>
    </row>
    <row r="9" spans="1:16" ht="11.25" customHeight="1">
      <c r="A9" s="305" t="s">
        <v>232</v>
      </c>
      <c r="B9" s="305"/>
      <c r="C9" s="305"/>
      <c r="D9" s="305"/>
      <c r="E9" s="305"/>
      <c r="F9" s="305"/>
      <c r="G9" s="35"/>
      <c r="H9" s="35"/>
      <c r="I9" s="35"/>
      <c r="J9" s="306" t="s">
        <v>46</v>
      </c>
      <c r="K9" s="306"/>
      <c r="L9" s="306"/>
      <c r="M9" s="306"/>
      <c r="N9" s="307">
        <f>P36</f>
        <v>0</v>
      </c>
      <c r="O9" s="307"/>
      <c r="P9" s="35"/>
    </row>
    <row r="10" spans="1:16" ht="15" customHeight="1">
      <c r="A10" s="36"/>
      <c r="B10" s="37"/>
      <c r="C10" s="4"/>
      <c r="D10" s="26"/>
      <c r="E10" s="26"/>
      <c r="F10" s="26"/>
      <c r="G10" s="26"/>
      <c r="H10" s="26"/>
      <c r="I10" s="26"/>
      <c r="J10" s="26"/>
      <c r="K10" s="26"/>
      <c r="L10" s="116"/>
      <c r="M10" s="116"/>
      <c r="N10" s="116"/>
      <c r="O10" s="116"/>
      <c r="P10" s="31" t="str">
        <f>'Kopt a+c+n'!A35</f>
        <v>Tāme sastādīta 2023. gada __. _____</v>
      </c>
    </row>
    <row r="11" spans="1:16" ht="12" thickBot="1">
      <c r="A11" s="36"/>
      <c r="B11" s="37"/>
      <c r="C11" s="4"/>
      <c r="D11" s="26"/>
      <c r="E11" s="26"/>
      <c r="F11" s="26"/>
      <c r="G11" s="26"/>
      <c r="H11" s="26"/>
      <c r="I11" s="26"/>
      <c r="J11" s="26"/>
      <c r="K11" s="26"/>
      <c r="L11" s="38"/>
      <c r="M11" s="38"/>
      <c r="N11" s="39"/>
      <c r="O11" s="30"/>
      <c r="P11" s="26"/>
    </row>
    <row r="12" spans="1:16">
      <c r="A12" s="276" t="s">
        <v>27</v>
      </c>
      <c r="B12" s="297" t="s">
        <v>49</v>
      </c>
      <c r="C12" s="291" t="s">
        <v>50</v>
      </c>
      <c r="D12" s="300" t="s">
        <v>51</v>
      </c>
      <c r="E12" s="302" t="s">
        <v>52</v>
      </c>
      <c r="F12" s="290" t="s">
        <v>53</v>
      </c>
      <c r="G12" s="291"/>
      <c r="H12" s="291"/>
      <c r="I12" s="291"/>
      <c r="J12" s="291"/>
      <c r="K12" s="292"/>
      <c r="L12" s="310" t="s">
        <v>54</v>
      </c>
      <c r="M12" s="291"/>
      <c r="N12" s="291"/>
      <c r="O12" s="291"/>
      <c r="P12" s="292"/>
    </row>
    <row r="13" spans="1:16" ht="126.75" customHeight="1" thickBot="1">
      <c r="A13" s="277"/>
      <c r="B13" s="298"/>
      <c r="C13" s="299"/>
      <c r="D13" s="301"/>
      <c r="E13" s="303"/>
      <c r="F13" s="66" t="s">
        <v>56</v>
      </c>
      <c r="G13" s="69" t="s">
        <v>57</v>
      </c>
      <c r="H13" s="69" t="s">
        <v>58</v>
      </c>
      <c r="I13" s="69" t="s">
        <v>59</v>
      </c>
      <c r="J13" s="69" t="s">
        <v>60</v>
      </c>
      <c r="K13" s="71" t="s">
        <v>61</v>
      </c>
      <c r="L13" s="88" t="s">
        <v>56</v>
      </c>
      <c r="M13" s="69" t="s">
        <v>58</v>
      </c>
      <c r="N13" s="69" t="s">
        <v>59</v>
      </c>
      <c r="O13" s="69" t="s">
        <v>60</v>
      </c>
      <c r="P13" s="128" t="s">
        <v>61</v>
      </c>
    </row>
    <row r="14" spans="1:16">
      <c r="A14" s="63">
        <f>IF(P14=0,0,IF(COUNTBLANK(P14)=1,0,COUNTA($P$14:P14)))</f>
        <v>0</v>
      </c>
      <c r="B14" s="27">
        <f>IF($C$4="Neattiecināmās izmaksas",IF('11a+c+n'!$Q14="N",'11a+c+n'!B14,0))</f>
        <v>0</v>
      </c>
      <c r="C14" s="27">
        <f>IF($C$4="Neattiecināmās izmaksas",IF('11a+c+n'!$Q14="N",'11a+c+n'!C14,0))</f>
        <v>0</v>
      </c>
      <c r="D14" s="27">
        <f>IF($C$4="Neattiecināmās izmaksas",IF('11a+c+n'!$Q14="N",'11a+c+n'!D14,0))</f>
        <v>0</v>
      </c>
      <c r="E14" s="57"/>
      <c r="F14" s="79"/>
      <c r="G14" s="27">
        <f>IF($C$4="Neattiecināmās izmaksas",IF('11a+c+n'!$Q14="N",'11a+c+n'!G14,0))</f>
        <v>0</v>
      </c>
      <c r="H14" s="27">
        <f>IF($C$4="Neattiecināmās izmaksas",IF('11a+c+n'!$Q14="N",'11a+c+n'!H14,0))</f>
        <v>0</v>
      </c>
      <c r="I14" s="27"/>
      <c r="J14" s="27"/>
      <c r="K14" s="57">
        <f>IF($C$4="Neattiecināmās izmaksas",IF('11a+c+n'!$Q14="N",'11a+c+n'!K14,0))</f>
        <v>0</v>
      </c>
      <c r="L14" s="108">
        <f>IF($C$4="Neattiecināmās izmaksas",IF('11a+c+n'!$Q14="N",'11a+c+n'!L14,0))</f>
        <v>0</v>
      </c>
      <c r="M14" s="27">
        <f>IF($C$4="Neattiecināmās izmaksas",IF('11a+c+n'!$Q14="N",'11a+c+n'!M14,0))</f>
        <v>0</v>
      </c>
      <c r="N14" s="27">
        <f>IF($C$4="Neattiecināmās izmaksas",IF('11a+c+n'!$Q14="N",'11a+c+n'!N14,0))</f>
        <v>0</v>
      </c>
      <c r="O14" s="27">
        <f>IF($C$4="Neattiecināmās izmaksas",IF('11a+c+n'!$Q14="N",'11a+c+n'!O14,0))</f>
        <v>0</v>
      </c>
      <c r="P14" s="57">
        <f>IF($C$4="Neattiecināmās izmaksas",IF('11a+c+n'!$Q14="N",'11a+c+n'!P14,0))</f>
        <v>0</v>
      </c>
    </row>
    <row r="15" spans="1:16">
      <c r="A15" s="64">
        <f>IF(P15=0,0,IF(COUNTBLANK(P15)=1,0,COUNTA($P$14:P15)))</f>
        <v>0</v>
      </c>
      <c r="B15" s="28">
        <f>IF($C$4="Neattiecināmās izmaksas",IF('11a+c+n'!$Q15="N",'11a+c+n'!B15,0))</f>
        <v>0</v>
      </c>
      <c r="C15" s="28">
        <f>IF($C$4="Neattiecināmās izmaksas",IF('11a+c+n'!$Q15="N",'11a+c+n'!C15,0))</f>
        <v>0</v>
      </c>
      <c r="D15" s="28">
        <f>IF($C$4="Neattiecināmās izmaksas",IF('11a+c+n'!$Q15="N",'11a+c+n'!D15,0))</f>
        <v>0</v>
      </c>
      <c r="E15" s="59"/>
      <c r="F15" s="81"/>
      <c r="G15" s="28"/>
      <c r="H15" s="28">
        <f>IF($C$4="Neattiecināmās izmaksas",IF('11a+c+n'!$Q15="N",'11a+c+n'!H15,0))</f>
        <v>0</v>
      </c>
      <c r="I15" s="28"/>
      <c r="J15" s="28"/>
      <c r="K15" s="59">
        <f>IF($C$4="Neattiecināmās izmaksas",IF('11a+c+n'!$Q15="N",'11a+c+n'!K15,0))</f>
        <v>0</v>
      </c>
      <c r="L15" s="109">
        <f>IF($C$4="Neattiecināmās izmaksas",IF('11a+c+n'!$Q15="N",'11a+c+n'!L15,0))</f>
        <v>0</v>
      </c>
      <c r="M15" s="28">
        <f>IF($C$4="Neattiecināmās izmaksas",IF('11a+c+n'!$Q15="N",'11a+c+n'!M15,0))</f>
        <v>0</v>
      </c>
      <c r="N15" s="28">
        <f>IF($C$4="Neattiecināmās izmaksas",IF('11a+c+n'!$Q15="N",'11a+c+n'!N15,0))</f>
        <v>0</v>
      </c>
      <c r="O15" s="28">
        <f>IF($C$4="Neattiecināmās izmaksas",IF('11a+c+n'!$Q15="N",'11a+c+n'!O15,0))</f>
        <v>0</v>
      </c>
      <c r="P15" s="59">
        <f>IF($C$4="Neattiecināmās izmaksas",IF('11a+c+n'!$Q15="N",'11a+c+n'!P15,0))</f>
        <v>0</v>
      </c>
    </row>
    <row r="16" spans="1:16">
      <c r="A16" s="64">
        <f>IF(P16=0,0,IF(COUNTBLANK(P16)=1,0,COUNTA($P$14:P16)))</f>
        <v>0</v>
      </c>
      <c r="B16" s="28">
        <f>IF($C$4="Neattiecināmās izmaksas",IF('11a+c+n'!$Q16="N",'11a+c+n'!B16,0))</f>
        <v>0</v>
      </c>
      <c r="C16" s="28">
        <f>IF($C$4="Neattiecināmās izmaksas",IF('11a+c+n'!$Q16="N",'11a+c+n'!C16,0))</f>
        <v>0</v>
      </c>
      <c r="D16" s="28">
        <f>IF($C$4="Neattiecināmās izmaksas",IF('11a+c+n'!$Q16="N",'11a+c+n'!D16,0))</f>
        <v>0</v>
      </c>
      <c r="E16" s="59"/>
      <c r="F16" s="81"/>
      <c r="G16" s="28"/>
      <c r="H16" s="28">
        <f>IF($C$4="Neattiecināmās izmaksas",IF('11a+c+n'!$Q16="N",'11a+c+n'!H16,0))</f>
        <v>0</v>
      </c>
      <c r="I16" s="28"/>
      <c r="J16" s="28"/>
      <c r="K16" s="59">
        <f>IF($C$4="Neattiecināmās izmaksas",IF('11a+c+n'!$Q16="N",'11a+c+n'!K16,0))</f>
        <v>0</v>
      </c>
      <c r="L16" s="109">
        <f>IF($C$4="Neattiecināmās izmaksas",IF('11a+c+n'!$Q16="N",'11a+c+n'!L16,0))</f>
        <v>0</v>
      </c>
      <c r="M16" s="28">
        <f>IF($C$4="Neattiecināmās izmaksas",IF('11a+c+n'!$Q16="N",'11a+c+n'!M16,0))</f>
        <v>0</v>
      </c>
      <c r="N16" s="28">
        <f>IF($C$4="Neattiecināmās izmaksas",IF('11a+c+n'!$Q16="N",'11a+c+n'!N16,0))</f>
        <v>0</v>
      </c>
      <c r="O16" s="28">
        <f>IF($C$4="Neattiecināmās izmaksas",IF('11a+c+n'!$Q16="N",'11a+c+n'!O16,0))</f>
        <v>0</v>
      </c>
      <c r="P16" s="59">
        <f>IF($C$4="Neattiecināmās izmaksas",IF('11a+c+n'!$Q16="N",'11a+c+n'!P16,0))</f>
        <v>0</v>
      </c>
    </row>
    <row r="17" spans="1:16">
      <c r="A17" s="64">
        <f>IF(P17=0,0,IF(COUNTBLANK(P17)=1,0,COUNTA($P$14:P17)))</f>
        <v>0</v>
      </c>
      <c r="B17" s="28">
        <f>IF($C$4="Neattiecināmās izmaksas",IF('11a+c+n'!$Q17="N",'11a+c+n'!B17,0))</f>
        <v>0</v>
      </c>
      <c r="C17" s="28">
        <f>IF($C$4="Neattiecināmās izmaksas",IF('11a+c+n'!$Q17="N",'11a+c+n'!C17,0))</f>
        <v>0</v>
      </c>
      <c r="D17" s="28">
        <f>IF($C$4="Neattiecināmās izmaksas",IF('11a+c+n'!$Q17="N",'11a+c+n'!D17,0))</f>
        <v>0</v>
      </c>
      <c r="E17" s="59"/>
      <c r="F17" s="81"/>
      <c r="G17" s="28"/>
      <c r="H17" s="28">
        <f>IF($C$4="Neattiecināmās izmaksas",IF('11a+c+n'!$Q17="N",'11a+c+n'!H17,0))</f>
        <v>0</v>
      </c>
      <c r="I17" s="28"/>
      <c r="J17" s="28"/>
      <c r="K17" s="59">
        <f>IF($C$4="Neattiecināmās izmaksas",IF('11a+c+n'!$Q17="N",'11a+c+n'!K17,0))</f>
        <v>0</v>
      </c>
      <c r="L17" s="109">
        <f>IF($C$4="Neattiecināmās izmaksas",IF('11a+c+n'!$Q17="N",'11a+c+n'!L17,0))</f>
        <v>0</v>
      </c>
      <c r="M17" s="28">
        <f>IF($C$4="Neattiecināmās izmaksas",IF('11a+c+n'!$Q17="N",'11a+c+n'!M17,0))</f>
        <v>0</v>
      </c>
      <c r="N17" s="28">
        <f>IF($C$4="Neattiecināmās izmaksas",IF('11a+c+n'!$Q17="N",'11a+c+n'!N17,0))</f>
        <v>0</v>
      </c>
      <c r="O17" s="28">
        <f>IF($C$4="Neattiecināmās izmaksas",IF('11a+c+n'!$Q17="N",'11a+c+n'!O17,0))</f>
        <v>0</v>
      </c>
      <c r="P17" s="59">
        <f>IF($C$4="Neattiecināmās izmaksas",IF('11a+c+n'!$Q17="N",'11a+c+n'!P17,0))</f>
        <v>0</v>
      </c>
    </row>
    <row r="18" spans="1:16">
      <c r="A18" s="64">
        <f>IF(P18=0,0,IF(COUNTBLANK(P18)=1,0,COUNTA($P$14:P18)))</f>
        <v>0</v>
      </c>
      <c r="B18" s="28">
        <f>IF($C$4="Neattiecināmās izmaksas",IF('11a+c+n'!$Q18="N",'11a+c+n'!B18,0))</f>
        <v>0</v>
      </c>
      <c r="C18" s="28">
        <f>IF($C$4="Neattiecināmās izmaksas",IF('11a+c+n'!$Q18="N",'11a+c+n'!C18,0))</f>
        <v>0</v>
      </c>
      <c r="D18" s="28">
        <f>IF($C$4="Neattiecināmās izmaksas",IF('11a+c+n'!$Q18="N",'11a+c+n'!D18,0))</f>
        <v>0</v>
      </c>
      <c r="E18" s="59"/>
      <c r="F18" s="81"/>
      <c r="G18" s="28"/>
      <c r="H18" s="28">
        <f>IF($C$4="Neattiecināmās izmaksas",IF('11a+c+n'!$Q18="N",'11a+c+n'!H18,0))</f>
        <v>0</v>
      </c>
      <c r="I18" s="28"/>
      <c r="J18" s="28"/>
      <c r="K18" s="59">
        <f>IF($C$4="Neattiecināmās izmaksas",IF('11a+c+n'!$Q18="N",'11a+c+n'!K18,0))</f>
        <v>0</v>
      </c>
      <c r="L18" s="109">
        <f>IF($C$4="Neattiecināmās izmaksas",IF('11a+c+n'!$Q18="N",'11a+c+n'!L18,0))</f>
        <v>0</v>
      </c>
      <c r="M18" s="28">
        <f>IF($C$4="Neattiecināmās izmaksas",IF('11a+c+n'!$Q18="N",'11a+c+n'!M18,0))</f>
        <v>0</v>
      </c>
      <c r="N18" s="28">
        <f>IF($C$4="Neattiecināmās izmaksas",IF('11a+c+n'!$Q18="N",'11a+c+n'!N18,0))</f>
        <v>0</v>
      </c>
      <c r="O18" s="28">
        <f>IF($C$4="Neattiecināmās izmaksas",IF('11a+c+n'!$Q18="N",'11a+c+n'!O18,0))</f>
        <v>0</v>
      </c>
      <c r="P18" s="59">
        <f>IF($C$4="Neattiecināmās izmaksas",IF('11a+c+n'!$Q18="N",'11a+c+n'!P18,0))</f>
        <v>0</v>
      </c>
    </row>
    <row r="19" spans="1:16">
      <c r="A19" s="64">
        <f>IF(P19=0,0,IF(COUNTBLANK(P19)=1,0,COUNTA($P$14:P19)))</f>
        <v>0</v>
      </c>
      <c r="B19" s="28">
        <f>IF($C$4="Neattiecināmās izmaksas",IF('11a+c+n'!$Q19="N",'11a+c+n'!B19,0))</f>
        <v>0</v>
      </c>
      <c r="C19" s="28">
        <f>IF($C$4="Neattiecināmās izmaksas",IF('11a+c+n'!$Q19="N",'11a+c+n'!C19,0))</f>
        <v>0</v>
      </c>
      <c r="D19" s="28">
        <f>IF($C$4="Neattiecināmās izmaksas",IF('11a+c+n'!$Q19="N",'11a+c+n'!D19,0))</f>
        <v>0</v>
      </c>
      <c r="E19" s="59"/>
      <c r="F19" s="81"/>
      <c r="G19" s="28"/>
      <c r="H19" s="28">
        <f>IF($C$4="Neattiecināmās izmaksas",IF('11a+c+n'!$Q19="N",'11a+c+n'!H19,0))</f>
        <v>0</v>
      </c>
      <c r="I19" s="28"/>
      <c r="J19" s="28"/>
      <c r="K19" s="59">
        <f>IF($C$4="Neattiecināmās izmaksas",IF('11a+c+n'!$Q19="N",'11a+c+n'!K19,0))</f>
        <v>0</v>
      </c>
      <c r="L19" s="109">
        <f>IF($C$4="Neattiecināmās izmaksas",IF('11a+c+n'!$Q19="N",'11a+c+n'!L19,0))</f>
        <v>0</v>
      </c>
      <c r="M19" s="28">
        <f>IF($C$4="Neattiecināmās izmaksas",IF('11a+c+n'!$Q19="N",'11a+c+n'!M19,0))</f>
        <v>0</v>
      </c>
      <c r="N19" s="28">
        <f>IF($C$4="Neattiecināmās izmaksas",IF('11a+c+n'!$Q19="N",'11a+c+n'!N19,0))</f>
        <v>0</v>
      </c>
      <c r="O19" s="28">
        <f>IF($C$4="Neattiecināmās izmaksas",IF('11a+c+n'!$Q19="N",'11a+c+n'!O19,0))</f>
        <v>0</v>
      </c>
      <c r="P19" s="59">
        <f>IF($C$4="Neattiecināmās izmaksas",IF('11a+c+n'!$Q19="N",'11a+c+n'!P19,0))</f>
        <v>0</v>
      </c>
    </row>
    <row r="20" spans="1:16">
      <c r="A20" s="64">
        <f>IF(P20=0,0,IF(COUNTBLANK(P20)=1,0,COUNTA($P$14:P20)))</f>
        <v>0</v>
      </c>
      <c r="B20" s="28">
        <f>IF($C$4="Neattiecināmās izmaksas",IF('11a+c+n'!$Q20="N",'11a+c+n'!B20,0))</f>
        <v>0</v>
      </c>
      <c r="C20" s="28">
        <f>IF($C$4="Neattiecināmās izmaksas",IF('11a+c+n'!$Q20="N",'11a+c+n'!C20,0))</f>
        <v>0</v>
      </c>
      <c r="D20" s="28">
        <f>IF($C$4="Neattiecināmās izmaksas",IF('11a+c+n'!$Q20="N",'11a+c+n'!D20,0))</f>
        <v>0</v>
      </c>
      <c r="E20" s="59"/>
      <c r="F20" s="81"/>
      <c r="G20" s="28"/>
      <c r="H20" s="28">
        <f>IF($C$4="Neattiecināmās izmaksas",IF('11a+c+n'!$Q20="N",'11a+c+n'!H20,0))</f>
        <v>0</v>
      </c>
      <c r="I20" s="28"/>
      <c r="J20" s="28"/>
      <c r="K20" s="59">
        <f>IF($C$4="Neattiecināmās izmaksas",IF('11a+c+n'!$Q20="N",'11a+c+n'!K20,0))</f>
        <v>0</v>
      </c>
      <c r="L20" s="109">
        <f>IF($C$4="Neattiecināmās izmaksas",IF('11a+c+n'!$Q20="N",'11a+c+n'!L20,0))</f>
        <v>0</v>
      </c>
      <c r="M20" s="28">
        <f>IF($C$4="Neattiecināmās izmaksas",IF('11a+c+n'!$Q20="N",'11a+c+n'!M20,0))</f>
        <v>0</v>
      </c>
      <c r="N20" s="28">
        <f>IF($C$4="Neattiecināmās izmaksas",IF('11a+c+n'!$Q20="N",'11a+c+n'!N20,0))</f>
        <v>0</v>
      </c>
      <c r="O20" s="28">
        <f>IF($C$4="Neattiecināmās izmaksas",IF('11a+c+n'!$Q20="N",'11a+c+n'!O20,0))</f>
        <v>0</v>
      </c>
      <c r="P20" s="59">
        <f>IF($C$4="Neattiecināmās izmaksas",IF('11a+c+n'!$Q20="N",'11a+c+n'!P20,0))</f>
        <v>0</v>
      </c>
    </row>
    <row r="21" spans="1:16">
      <c r="A21" s="64">
        <f>IF(P21=0,0,IF(COUNTBLANK(P21)=1,0,COUNTA($P$14:P21)))</f>
        <v>0</v>
      </c>
      <c r="B21" s="28">
        <f>IF($C$4="Neattiecināmās izmaksas",IF('11a+c+n'!$Q21="N",'11a+c+n'!B21,0))</f>
        <v>0</v>
      </c>
      <c r="C21" s="28">
        <f>IF($C$4="Neattiecināmās izmaksas",IF('11a+c+n'!$Q21="N",'11a+c+n'!C21,0))</f>
        <v>0</v>
      </c>
      <c r="D21" s="28">
        <f>IF($C$4="Neattiecināmās izmaksas",IF('11a+c+n'!$Q21="N",'11a+c+n'!D21,0))</f>
        <v>0</v>
      </c>
      <c r="E21" s="59"/>
      <c r="F21" s="81"/>
      <c r="G21" s="28"/>
      <c r="H21" s="28">
        <f>IF($C$4="Neattiecināmās izmaksas",IF('11a+c+n'!$Q21="N",'11a+c+n'!H21,0))</f>
        <v>0</v>
      </c>
      <c r="I21" s="28"/>
      <c r="J21" s="28"/>
      <c r="K21" s="59">
        <f>IF($C$4="Neattiecināmās izmaksas",IF('11a+c+n'!$Q21="N",'11a+c+n'!K21,0))</f>
        <v>0</v>
      </c>
      <c r="L21" s="109">
        <f>IF($C$4="Neattiecināmās izmaksas",IF('11a+c+n'!$Q21="N",'11a+c+n'!L21,0))</f>
        <v>0</v>
      </c>
      <c r="M21" s="28">
        <f>IF($C$4="Neattiecināmās izmaksas",IF('11a+c+n'!$Q21="N",'11a+c+n'!M21,0))</f>
        <v>0</v>
      </c>
      <c r="N21" s="28">
        <f>IF($C$4="Neattiecināmās izmaksas",IF('11a+c+n'!$Q21="N",'11a+c+n'!N21,0))</f>
        <v>0</v>
      </c>
      <c r="O21" s="28">
        <f>IF($C$4="Neattiecināmās izmaksas",IF('11a+c+n'!$Q21="N",'11a+c+n'!O21,0))</f>
        <v>0</v>
      </c>
      <c r="P21" s="59">
        <f>IF($C$4="Neattiecināmās izmaksas",IF('11a+c+n'!$Q21="N",'11a+c+n'!P21,0))</f>
        <v>0</v>
      </c>
    </row>
    <row r="22" spans="1:16">
      <c r="A22" s="64">
        <f>IF(P22=0,0,IF(COUNTBLANK(P22)=1,0,COUNTA($P$14:P22)))</f>
        <v>0</v>
      </c>
      <c r="B22" s="28">
        <f>IF($C$4="Neattiecināmās izmaksas",IF('11a+c+n'!$Q22="N",'11a+c+n'!B22,0))</f>
        <v>0</v>
      </c>
      <c r="C22" s="28">
        <f>IF($C$4="Neattiecināmās izmaksas",IF('11a+c+n'!$Q22="N",'11a+c+n'!C22,0))</f>
        <v>0</v>
      </c>
      <c r="D22" s="28">
        <f>IF($C$4="Neattiecināmās izmaksas",IF('11a+c+n'!$Q22="N",'11a+c+n'!D22,0))</f>
        <v>0</v>
      </c>
      <c r="E22" s="59"/>
      <c r="F22" s="81"/>
      <c r="G22" s="28"/>
      <c r="H22" s="28">
        <f>IF($C$4="Neattiecināmās izmaksas",IF('11a+c+n'!$Q22="N",'11a+c+n'!H22,0))</f>
        <v>0</v>
      </c>
      <c r="I22" s="28"/>
      <c r="J22" s="28"/>
      <c r="K22" s="59">
        <f>IF($C$4="Neattiecināmās izmaksas",IF('11a+c+n'!$Q22="N",'11a+c+n'!K22,0))</f>
        <v>0</v>
      </c>
      <c r="L22" s="109">
        <f>IF($C$4="Neattiecināmās izmaksas",IF('11a+c+n'!$Q22="N",'11a+c+n'!L22,0))</f>
        <v>0</v>
      </c>
      <c r="M22" s="28">
        <f>IF($C$4="Neattiecināmās izmaksas",IF('11a+c+n'!$Q22="N",'11a+c+n'!M22,0))</f>
        <v>0</v>
      </c>
      <c r="N22" s="28">
        <f>IF($C$4="Neattiecināmās izmaksas",IF('11a+c+n'!$Q22="N",'11a+c+n'!N22,0))</f>
        <v>0</v>
      </c>
      <c r="O22" s="28">
        <f>IF($C$4="Neattiecināmās izmaksas",IF('11a+c+n'!$Q22="N",'11a+c+n'!O22,0))</f>
        <v>0</v>
      </c>
      <c r="P22" s="59">
        <f>IF($C$4="Neattiecināmās izmaksas",IF('11a+c+n'!$Q22="N",'11a+c+n'!P22,0))</f>
        <v>0</v>
      </c>
    </row>
    <row r="23" spans="1:16">
      <c r="A23" s="64">
        <f>IF(P23=0,0,IF(COUNTBLANK(P23)=1,0,COUNTA($P$14:P23)))</f>
        <v>0</v>
      </c>
      <c r="B23" s="28">
        <f>IF($C$4="Neattiecināmās izmaksas",IF('11a+c+n'!$Q23="N",'11a+c+n'!B23,0))</f>
        <v>0</v>
      </c>
      <c r="C23" s="28">
        <f>IF($C$4="Neattiecināmās izmaksas",IF('11a+c+n'!$Q23="N",'11a+c+n'!C23,0))</f>
        <v>0</v>
      </c>
      <c r="D23" s="28">
        <f>IF($C$4="Neattiecināmās izmaksas",IF('11a+c+n'!$Q23="N",'11a+c+n'!D23,0))</f>
        <v>0</v>
      </c>
      <c r="E23" s="59"/>
      <c r="F23" s="81"/>
      <c r="G23" s="28"/>
      <c r="H23" s="28">
        <f>IF($C$4="Neattiecināmās izmaksas",IF('11a+c+n'!$Q23="N",'11a+c+n'!H23,0))</f>
        <v>0</v>
      </c>
      <c r="I23" s="28"/>
      <c r="J23" s="28"/>
      <c r="K23" s="59">
        <f>IF($C$4="Neattiecināmās izmaksas",IF('11a+c+n'!$Q23="N",'11a+c+n'!K23,0))</f>
        <v>0</v>
      </c>
      <c r="L23" s="109">
        <f>IF($C$4="Neattiecināmās izmaksas",IF('11a+c+n'!$Q23="N",'11a+c+n'!L23,0))</f>
        <v>0</v>
      </c>
      <c r="M23" s="28">
        <f>IF($C$4="Neattiecināmās izmaksas",IF('11a+c+n'!$Q23="N",'11a+c+n'!M23,0))</f>
        <v>0</v>
      </c>
      <c r="N23" s="28">
        <f>IF($C$4="Neattiecināmās izmaksas",IF('11a+c+n'!$Q23="N",'11a+c+n'!N23,0))</f>
        <v>0</v>
      </c>
      <c r="O23" s="28">
        <f>IF($C$4="Neattiecināmās izmaksas",IF('11a+c+n'!$Q23="N",'11a+c+n'!O23,0))</f>
        <v>0</v>
      </c>
      <c r="P23" s="59">
        <f>IF($C$4="Neattiecināmās izmaksas",IF('11a+c+n'!$Q23="N",'11a+c+n'!P23,0))</f>
        <v>0</v>
      </c>
    </row>
    <row r="24" spans="1:16">
      <c r="A24" s="64">
        <f>IF(P24=0,0,IF(COUNTBLANK(P24)=1,0,COUNTA($P$14:P24)))</f>
        <v>0</v>
      </c>
      <c r="B24" s="28">
        <f>IF($C$4="Neattiecināmās izmaksas",IF('11a+c+n'!$Q24="N",'11a+c+n'!B24,0))</f>
        <v>0</v>
      </c>
      <c r="C24" s="28">
        <f>IF($C$4="Neattiecināmās izmaksas",IF('11a+c+n'!$Q24="N",'11a+c+n'!C24,0))</f>
        <v>0</v>
      </c>
      <c r="D24" s="28">
        <f>IF($C$4="Neattiecināmās izmaksas",IF('11a+c+n'!$Q24="N",'11a+c+n'!D24,0))</f>
        <v>0</v>
      </c>
      <c r="E24" s="59"/>
      <c r="F24" s="81"/>
      <c r="G24" s="28"/>
      <c r="H24" s="28">
        <f>IF($C$4="Neattiecināmās izmaksas",IF('11a+c+n'!$Q24="N",'11a+c+n'!H24,0))</f>
        <v>0</v>
      </c>
      <c r="I24" s="28"/>
      <c r="J24" s="28"/>
      <c r="K24" s="59">
        <f>IF($C$4="Neattiecināmās izmaksas",IF('11a+c+n'!$Q24="N",'11a+c+n'!K24,0))</f>
        <v>0</v>
      </c>
      <c r="L24" s="109">
        <f>IF($C$4="Neattiecināmās izmaksas",IF('11a+c+n'!$Q24="N",'11a+c+n'!L24,0))</f>
        <v>0</v>
      </c>
      <c r="M24" s="28">
        <f>IF($C$4="Neattiecināmās izmaksas",IF('11a+c+n'!$Q24="N",'11a+c+n'!M24,0))</f>
        <v>0</v>
      </c>
      <c r="N24" s="28">
        <f>IF($C$4="Neattiecināmās izmaksas",IF('11a+c+n'!$Q24="N",'11a+c+n'!N24,0))</f>
        <v>0</v>
      </c>
      <c r="O24" s="28">
        <f>IF($C$4="Neattiecināmās izmaksas",IF('11a+c+n'!$Q24="N",'11a+c+n'!O24,0))</f>
        <v>0</v>
      </c>
      <c r="P24" s="59">
        <f>IF($C$4="Neattiecināmās izmaksas",IF('11a+c+n'!$Q24="N",'11a+c+n'!P24,0))</f>
        <v>0</v>
      </c>
    </row>
    <row r="25" spans="1:16">
      <c r="A25" s="64">
        <f>IF(P25=0,0,IF(COUNTBLANK(P25)=1,0,COUNTA($P$14:P25)))</f>
        <v>0</v>
      </c>
      <c r="B25" s="28">
        <f>IF($C$4="Neattiecināmās izmaksas",IF('11a+c+n'!$Q25="N",'11a+c+n'!B25,0))</f>
        <v>0</v>
      </c>
      <c r="C25" s="28">
        <f>IF($C$4="Neattiecināmās izmaksas",IF('11a+c+n'!$Q25="N",'11a+c+n'!C25,0))</f>
        <v>0</v>
      </c>
      <c r="D25" s="28">
        <f>IF($C$4="Neattiecināmās izmaksas",IF('11a+c+n'!$Q25="N",'11a+c+n'!D25,0))</f>
        <v>0</v>
      </c>
      <c r="E25" s="59"/>
      <c r="F25" s="81"/>
      <c r="G25" s="28"/>
      <c r="H25" s="28">
        <f>IF($C$4="Neattiecināmās izmaksas",IF('11a+c+n'!$Q25="N",'11a+c+n'!H25,0))</f>
        <v>0</v>
      </c>
      <c r="I25" s="28"/>
      <c r="J25" s="28"/>
      <c r="K25" s="59">
        <f>IF($C$4="Neattiecināmās izmaksas",IF('11a+c+n'!$Q25="N",'11a+c+n'!K25,0))</f>
        <v>0</v>
      </c>
      <c r="L25" s="109">
        <f>IF($C$4="Neattiecināmās izmaksas",IF('11a+c+n'!$Q25="N",'11a+c+n'!L25,0))</f>
        <v>0</v>
      </c>
      <c r="M25" s="28">
        <f>IF($C$4="Neattiecināmās izmaksas",IF('11a+c+n'!$Q25="N",'11a+c+n'!M25,0))</f>
        <v>0</v>
      </c>
      <c r="N25" s="28">
        <f>IF($C$4="Neattiecināmās izmaksas",IF('11a+c+n'!$Q25="N",'11a+c+n'!N25,0))</f>
        <v>0</v>
      </c>
      <c r="O25" s="28">
        <f>IF($C$4="Neattiecināmās izmaksas",IF('11a+c+n'!$Q25="N",'11a+c+n'!O25,0))</f>
        <v>0</v>
      </c>
      <c r="P25" s="59">
        <f>IF($C$4="Neattiecināmās izmaksas",IF('11a+c+n'!$Q25="N",'11a+c+n'!P25,0))</f>
        <v>0</v>
      </c>
    </row>
    <row r="26" spans="1:16">
      <c r="A26" s="64">
        <f>IF(P26=0,0,IF(COUNTBLANK(P26)=1,0,COUNTA($P$14:P26)))</f>
        <v>0</v>
      </c>
      <c r="B26" s="28">
        <f>IF($C$4="Neattiecināmās izmaksas",IF('11a+c+n'!$Q26="N",'11a+c+n'!B26,0))</f>
        <v>0</v>
      </c>
      <c r="C26" s="28">
        <f>IF($C$4="Neattiecināmās izmaksas",IF('11a+c+n'!$Q26="N",'11a+c+n'!C26,0))</f>
        <v>0</v>
      </c>
      <c r="D26" s="28">
        <f>IF($C$4="Neattiecināmās izmaksas",IF('11a+c+n'!$Q26="N",'11a+c+n'!D26,0))</f>
        <v>0</v>
      </c>
      <c r="E26" s="59"/>
      <c r="F26" s="81"/>
      <c r="G26" s="28"/>
      <c r="H26" s="28">
        <f>IF($C$4="Neattiecināmās izmaksas",IF('11a+c+n'!$Q26="N",'11a+c+n'!H26,0))</f>
        <v>0</v>
      </c>
      <c r="I26" s="28"/>
      <c r="J26" s="28"/>
      <c r="K26" s="59">
        <f>IF($C$4="Neattiecināmās izmaksas",IF('11a+c+n'!$Q26="N",'11a+c+n'!K26,0))</f>
        <v>0</v>
      </c>
      <c r="L26" s="109">
        <f>IF($C$4="Neattiecināmās izmaksas",IF('11a+c+n'!$Q26="N",'11a+c+n'!L26,0))</f>
        <v>0</v>
      </c>
      <c r="M26" s="28">
        <f>IF($C$4="Neattiecināmās izmaksas",IF('11a+c+n'!$Q26="N",'11a+c+n'!M26,0))</f>
        <v>0</v>
      </c>
      <c r="N26" s="28">
        <f>IF($C$4="Neattiecināmās izmaksas",IF('11a+c+n'!$Q26="N",'11a+c+n'!N26,0))</f>
        <v>0</v>
      </c>
      <c r="O26" s="28">
        <f>IF($C$4="Neattiecināmās izmaksas",IF('11a+c+n'!$Q26="N",'11a+c+n'!O26,0))</f>
        <v>0</v>
      </c>
      <c r="P26" s="59">
        <f>IF($C$4="Neattiecināmās izmaksas",IF('11a+c+n'!$Q26="N",'11a+c+n'!P26,0))</f>
        <v>0</v>
      </c>
    </row>
    <row r="27" spans="1:16">
      <c r="A27" s="64">
        <f>IF(P27=0,0,IF(COUNTBLANK(P27)=1,0,COUNTA($P$14:P27)))</f>
        <v>0</v>
      </c>
      <c r="B27" s="28">
        <f>IF($C$4="Neattiecināmās izmaksas",IF('11a+c+n'!$Q31="N",'11a+c+n'!B31,0))</f>
        <v>0</v>
      </c>
      <c r="C27" s="28">
        <f>IF($C$4="Neattiecināmās izmaksas",IF('11a+c+n'!$Q31="N",'11a+c+n'!C31,0))</f>
        <v>0</v>
      </c>
      <c r="D27" s="28">
        <f>IF($C$4="Neattiecināmās izmaksas",IF('11a+c+n'!$Q31="N",'11a+c+n'!D31,0))</f>
        <v>0</v>
      </c>
      <c r="E27" s="59"/>
      <c r="F27" s="81"/>
      <c r="G27" s="28"/>
      <c r="H27" s="28">
        <f>IF($C$4="Neattiecināmās izmaksas",IF('11a+c+n'!$Q31="N",'11a+c+n'!H31,0))</f>
        <v>0</v>
      </c>
      <c r="I27" s="28"/>
      <c r="J27" s="28"/>
      <c r="K27" s="59">
        <f>IF($C$4="Neattiecināmās izmaksas",IF('11a+c+n'!$Q31="N",'11a+c+n'!K31,0))</f>
        <v>0</v>
      </c>
      <c r="L27" s="109">
        <f>IF($C$4="Neattiecināmās izmaksas",IF('11a+c+n'!$Q31="N",'11a+c+n'!L31,0))</f>
        <v>0</v>
      </c>
      <c r="M27" s="28">
        <f>IF($C$4="Neattiecināmās izmaksas",IF('11a+c+n'!$Q31="N",'11a+c+n'!M31,0))</f>
        <v>0</v>
      </c>
      <c r="N27" s="28">
        <f>IF($C$4="Neattiecināmās izmaksas",IF('11a+c+n'!$Q31="N",'11a+c+n'!N31,0))</f>
        <v>0</v>
      </c>
      <c r="O27" s="28">
        <f>IF($C$4="Neattiecināmās izmaksas",IF('11a+c+n'!$Q31="N",'11a+c+n'!O31,0))</f>
        <v>0</v>
      </c>
      <c r="P27" s="59">
        <f>IF($C$4="Neattiecināmās izmaksas",IF('11a+c+n'!$Q31="N",'11a+c+n'!P31,0))</f>
        <v>0</v>
      </c>
    </row>
    <row r="28" spans="1:16">
      <c r="A28" s="64">
        <f>IF(P28=0,0,IF(COUNTBLANK(P28)=1,0,COUNTA($P$14:P28)))</f>
        <v>0</v>
      </c>
      <c r="B28" s="28">
        <f>IF($C$4="Neattiecināmās izmaksas",IF('11a+c+n'!$Q32="N",'11a+c+n'!B32,0))</f>
        <v>0</v>
      </c>
      <c r="C28" s="28">
        <f>IF($C$4="Neattiecināmās izmaksas",IF('11a+c+n'!$Q32="N",'11a+c+n'!C32,0))</f>
        <v>0</v>
      </c>
      <c r="D28" s="28">
        <f>IF($C$4="Neattiecināmās izmaksas",IF('11a+c+n'!$Q32="N",'11a+c+n'!D32,0))</f>
        <v>0</v>
      </c>
      <c r="E28" s="59"/>
      <c r="F28" s="81"/>
      <c r="G28" s="28"/>
      <c r="H28" s="28">
        <f>IF($C$4="Neattiecināmās izmaksas",IF('11a+c+n'!$Q32="N",'11a+c+n'!H32,0))</f>
        <v>0</v>
      </c>
      <c r="I28" s="28"/>
      <c r="J28" s="28"/>
      <c r="K28" s="59">
        <f>IF($C$4="Neattiecināmās izmaksas",IF('11a+c+n'!$Q32="N",'11a+c+n'!K32,0))</f>
        <v>0</v>
      </c>
      <c r="L28" s="109">
        <f>IF($C$4="Neattiecināmās izmaksas",IF('11a+c+n'!$Q32="N",'11a+c+n'!L32,0))</f>
        <v>0</v>
      </c>
      <c r="M28" s="28">
        <f>IF($C$4="Neattiecināmās izmaksas",IF('11a+c+n'!$Q32="N",'11a+c+n'!M32,0))</f>
        <v>0</v>
      </c>
      <c r="N28" s="28">
        <f>IF($C$4="Neattiecināmās izmaksas",IF('11a+c+n'!$Q32="N",'11a+c+n'!N32,0))</f>
        <v>0</v>
      </c>
      <c r="O28" s="28">
        <f>IF($C$4="Neattiecināmās izmaksas",IF('11a+c+n'!$Q32="N",'11a+c+n'!O32,0))</f>
        <v>0</v>
      </c>
      <c r="P28" s="59">
        <f>IF($C$4="Neattiecināmās izmaksas",IF('11a+c+n'!$Q32="N",'11a+c+n'!P32,0))</f>
        <v>0</v>
      </c>
    </row>
    <row r="29" spans="1:16">
      <c r="A29" s="64">
        <f>IF(P29=0,0,IF(COUNTBLANK(P29)=1,0,COUNTA($P$14:P29)))</f>
        <v>0</v>
      </c>
      <c r="B29" s="28">
        <f>IF($C$4="Neattiecināmās izmaksas",IF('11a+c+n'!$Q33="N",'11a+c+n'!B33,0))</f>
        <v>0</v>
      </c>
      <c r="C29" s="28">
        <f>IF($C$4="Neattiecināmās izmaksas",IF('11a+c+n'!$Q33="N",'11a+c+n'!C33,0))</f>
        <v>0</v>
      </c>
      <c r="D29" s="28">
        <f>IF($C$4="Neattiecināmās izmaksas",IF('11a+c+n'!$Q33="N",'11a+c+n'!D33,0))</f>
        <v>0</v>
      </c>
      <c r="E29" s="59"/>
      <c r="F29" s="81"/>
      <c r="G29" s="28"/>
      <c r="H29" s="28">
        <f>IF($C$4="Neattiecināmās izmaksas",IF('11a+c+n'!$Q33="N",'11a+c+n'!H33,0))</f>
        <v>0</v>
      </c>
      <c r="I29" s="28"/>
      <c r="J29" s="28"/>
      <c r="K29" s="59">
        <f>IF($C$4="Neattiecināmās izmaksas",IF('11a+c+n'!$Q33="N",'11a+c+n'!K33,0))</f>
        <v>0</v>
      </c>
      <c r="L29" s="109">
        <f>IF($C$4="Neattiecināmās izmaksas",IF('11a+c+n'!$Q33="N",'11a+c+n'!L33,0))</f>
        <v>0</v>
      </c>
      <c r="M29" s="28">
        <f>IF($C$4="Neattiecināmās izmaksas",IF('11a+c+n'!$Q33="N",'11a+c+n'!M33,0))</f>
        <v>0</v>
      </c>
      <c r="N29" s="28">
        <f>IF($C$4="Neattiecināmās izmaksas",IF('11a+c+n'!$Q33="N",'11a+c+n'!N33,0))</f>
        <v>0</v>
      </c>
      <c r="O29" s="28">
        <f>IF($C$4="Neattiecināmās izmaksas",IF('11a+c+n'!$Q33="N",'11a+c+n'!O33,0))</f>
        <v>0</v>
      </c>
      <c r="P29" s="59">
        <f>IF($C$4="Neattiecināmās izmaksas",IF('11a+c+n'!$Q33="N",'11a+c+n'!P33,0))</f>
        <v>0</v>
      </c>
    </row>
    <row r="30" spans="1:16">
      <c r="A30" s="64">
        <f>IF(P30=0,0,IF(COUNTBLANK(P30)=1,0,COUNTA($P$14:P30)))</f>
        <v>0</v>
      </c>
      <c r="B30" s="28">
        <f>IF($C$4="Neattiecināmās izmaksas",IF('11a+c+n'!$Q34="N",'11a+c+n'!B34,0))</f>
        <v>0</v>
      </c>
      <c r="C30" s="28">
        <f>IF($C$4="Neattiecināmās izmaksas",IF('11a+c+n'!$Q34="N",'11a+c+n'!C34,0))</f>
        <v>0</v>
      </c>
      <c r="D30" s="28">
        <f>IF($C$4="Neattiecināmās izmaksas",IF('11a+c+n'!$Q34="N",'11a+c+n'!D34,0))</f>
        <v>0</v>
      </c>
      <c r="E30" s="59"/>
      <c r="F30" s="81"/>
      <c r="G30" s="28"/>
      <c r="H30" s="28">
        <f>IF($C$4="Neattiecināmās izmaksas",IF('11a+c+n'!$Q34="N",'11a+c+n'!H34,0))</f>
        <v>0</v>
      </c>
      <c r="I30" s="28"/>
      <c r="J30" s="28"/>
      <c r="K30" s="59">
        <f>IF($C$4="Neattiecināmās izmaksas",IF('11a+c+n'!$Q34="N",'11a+c+n'!K34,0))</f>
        <v>0</v>
      </c>
      <c r="L30" s="109">
        <f>IF($C$4="Neattiecināmās izmaksas",IF('11a+c+n'!$Q34="N",'11a+c+n'!L34,0))</f>
        <v>0</v>
      </c>
      <c r="M30" s="28">
        <f>IF($C$4="Neattiecināmās izmaksas",IF('11a+c+n'!$Q34="N",'11a+c+n'!M34,0))</f>
        <v>0</v>
      </c>
      <c r="N30" s="28">
        <f>IF($C$4="Neattiecināmās izmaksas",IF('11a+c+n'!$Q34="N",'11a+c+n'!N34,0))</f>
        <v>0</v>
      </c>
      <c r="O30" s="28">
        <f>IF($C$4="Neattiecināmās izmaksas",IF('11a+c+n'!$Q34="N",'11a+c+n'!O34,0))</f>
        <v>0</v>
      </c>
      <c r="P30" s="59">
        <f>IF($C$4="Neattiecināmās izmaksas",IF('11a+c+n'!$Q34="N",'11a+c+n'!P34,0))</f>
        <v>0</v>
      </c>
    </row>
    <row r="31" spans="1:16">
      <c r="A31" s="64">
        <f>IF(P31=0,0,IF(COUNTBLANK(P31)=1,0,COUNTA($P$14:P31)))</f>
        <v>0</v>
      </c>
      <c r="B31" s="28">
        <f>IF($C$4="Neattiecināmās izmaksas",IF('11a+c+n'!$Q35="N",'11a+c+n'!B35,0))</f>
        <v>0</v>
      </c>
      <c r="C31" s="28">
        <f>IF($C$4="Neattiecināmās izmaksas",IF('11a+c+n'!$Q35="N",'11a+c+n'!C35,0))</f>
        <v>0</v>
      </c>
      <c r="D31" s="28">
        <f>IF($C$4="Neattiecināmās izmaksas",IF('11a+c+n'!$Q35="N",'11a+c+n'!D35,0))</f>
        <v>0</v>
      </c>
      <c r="E31" s="59"/>
      <c r="F31" s="81"/>
      <c r="G31" s="28"/>
      <c r="H31" s="28">
        <f>IF($C$4="Neattiecināmās izmaksas",IF('11a+c+n'!$Q35="N",'11a+c+n'!H35,0))</f>
        <v>0</v>
      </c>
      <c r="I31" s="28"/>
      <c r="J31" s="28"/>
      <c r="K31" s="59">
        <f>IF($C$4="Neattiecināmās izmaksas",IF('11a+c+n'!$Q35="N",'11a+c+n'!K35,0))</f>
        <v>0</v>
      </c>
      <c r="L31" s="109">
        <f>IF($C$4="Neattiecināmās izmaksas",IF('11a+c+n'!$Q35="N",'11a+c+n'!L35,0))</f>
        <v>0</v>
      </c>
      <c r="M31" s="28">
        <f>IF($C$4="Neattiecināmās izmaksas",IF('11a+c+n'!$Q35="N",'11a+c+n'!M35,0))</f>
        <v>0</v>
      </c>
      <c r="N31" s="28">
        <f>IF($C$4="Neattiecināmās izmaksas",IF('11a+c+n'!$Q35="N",'11a+c+n'!N35,0))</f>
        <v>0</v>
      </c>
      <c r="O31" s="28">
        <f>IF($C$4="Neattiecināmās izmaksas",IF('11a+c+n'!$Q35="N",'11a+c+n'!O35,0))</f>
        <v>0</v>
      </c>
      <c r="P31" s="59">
        <f>IF($C$4="Neattiecināmās izmaksas",IF('11a+c+n'!$Q35="N",'11a+c+n'!P35,0))</f>
        <v>0</v>
      </c>
    </row>
    <row r="32" spans="1:16">
      <c r="A32" s="64">
        <f>IF(P32=0,0,IF(COUNTBLANK(P32)=1,0,COUNTA($P$14:P32)))</f>
        <v>0</v>
      </c>
      <c r="B32" s="28">
        <f>IF($C$4="Neattiecināmās izmaksas",IF('11a+c+n'!$Q36="N",'11a+c+n'!B36,0))</f>
        <v>0</v>
      </c>
      <c r="C32" s="28">
        <f>IF($C$4="Neattiecināmās izmaksas",IF('11a+c+n'!$Q36="N",'11a+c+n'!C36,0))</f>
        <v>0</v>
      </c>
      <c r="D32" s="28">
        <f>IF($C$4="Neattiecināmās izmaksas",IF('11a+c+n'!$Q36="N",'11a+c+n'!D36,0))</f>
        <v>0</v>
      </c>
      <c r="E32" s="59"/>
      <c r="F32" s="81"/>
      <c r="G32" s="28"/>
      <c r="H32" s="28">
        <f>IF($C$4="Neattiecināmās izmaksas",IF('11a+c+n'!$Q36="N",'11a+c+n'!H36,0))</f>
        <v>0</v>
      </c>
      <c r="I32" s="28"/>
      <c r="J32" s="28"/>
      <c r="K32" s="59">
        <f>IF($C$4="Neattiecināmās izmaksas",IF('11a+c+n'!$Q36="N",'11a+c+n'!K36,0))</f>
        <v>0</v>
      </c>
      <c r="L32" s="109">
        <f>IF($C$4="Neattiecināmās izmaksas",IF('11a+c+n'!$Q36="N",'11a+c+n'!L36,0))</f>
        <v>0</v>
      </c>
      <c r="M32" s="28">
        <f>IF($C$4="Neattiecināmās izmaksas",IF('11a+c+n'!$Q36="N",'11a+c+n'!M36,0))</f>
        <v>0</v>
      </c>
      <c r="N32" s="28">
        <f>IF($C$4="Neattiecināmās izmaksas",IF('11a+c+n'!$Q36="N",'11a+c+n'!N36,0))</f>
        <v>0</v>
      </c>
      <c r="O32" s="28">
        <f>IF($C$4="Neattiecināmās izmaksas",IF('11a+c+n'!$Q36="N",'11a+c+n'!O36,0))</f>
        <v>0</v>
      </c>
      <c r="P32" s="59">
        <f>IF($C$4="Neattiecināmās izmaksas",IF('11a+c+n'!$Q36="N",'11a+c+n'!P36,0))</f>
        <v>0</v>
      </c>
    </row>
    <row r="33" spans="1:16">
      <c r="A33" s="64">
        <f>IF(P33=0,0,IF(COUNTBLANK(P33)=1,0,COUNTA($P$14:P33)))</f>
        <v>0</v>
      </c>
      <c r="B33" s="28">
        <f>IF($C$4="Neattiecināmās izmaksas",IF('11a+c+n'!$Q37="N",'11a+c+n'!B37,0))</f>
        <v>0</v>
      </c>
      <c r="C33" s="28">
        <f>IF($C$4="Neattiecināmās izmaksas",IF('11a+c+n'!$Q37="N",'11a+c+n'!C37,0))</f>
        <v>0</v>
      </c>
      <c r="D33" s="28">
        <f>IF($C$4="Neattiecināmās izmaksas",IF('11a+c+n'!$Q37="N",'11a+c+n'!D37,0))</f>
        <v>0</v>
      </c>
      <c r="E33" s="59"/>
      <c r="F33" s="81"/>
      <c r="G33" s="28"/>
      <c r="H33" s="28">
        <f>IF($C$4="Neattiecināmās izmaksas",IF('11a+c+n'!$Q37="N",'11a+c+n'!H37,0))</f>
        <v>0</v>
      </c>
      <c r="I33" s="28"/>
      <c r="J33" s="28"/>
      <c r="K33" s="59">
        <f>IF($C$4="Neattiecināmās izmaksas",IF('11a+c+n'!$Q37="N",'11a+c+n'!K37,0))</f>
        <v>0</v>
      </c>
      <c r="L33" s="109">
        <f>IF($C$4="Neattiecināmās izmaksas",IF('11a+c+n'!$Q37="N",'11a+c+n'!L37,0))</f>
        <v>0</v>
      </c>
      <c r="M33" s="28">
        <f>IF($C$4="Neattiecināmās izmaksas",IF('11a+c+n'!$Q37="N",'11a+c+n'!M37,0))</f>
        <v>0</v>
      </c>
      <c r="N33" s="28">
        <f>IF($C$4="Neattiecināmās izmaksas",IF('11a+c+n'!$Q37="N",'11a+c+n'!N37,0))</f>
        <v>0</v>
      </c>
      <c r="O33" s="28">
        <f>IF($C$4="Neattiecināmās izmaksas",IF('11a+c+n'!$Q37="N",'11a+c+n'!O37,0))</f>
        <v>0</v>
      </c>
      <c r="P33" s="59">
        <f>IF($C$4="Neattiecināmās izmaksas",IF('11a+c+n'!$Q37="N",'11a+c+n'!P37,0))</f>
        <v>0</v>
      </c>
    </row>
    <row r="34" spans="1:16">
      <c r="A34" s="64">
        <f>IF(P34=0,0,IF(COUNTBLANK(P34)=1,0,COUNTA($P$14:P34)))</f>
        <v>0</v>
      </c>
      <c r="B34" s="28">
        <f>IF($C$4="Neattiecināmās izmaksas",IF('11a+c+n'!$Q38="N",'11a+c+n'!B38,0))</f>
        <v>0</v>
      </c>
      <c r="C34" s="28">
        <f>IF($C$4="Neattiecināmās izmaksas",IF('11a+c+n'!$Q38="N",'11a+c+n'!C38,0))</f>
        <v>0</v>
      </c>
      <c r="D34" s="28">
        <f>IF($C$4="Neattiecināmās izmaksas",IF('11a+c+n'!$Q38="N",'11a+c+n'!D38,0))</f>
        <v>0</v>
      </c>
      <c r="E34" s="59"/>
      <c r="F34" s="81"/>
      <c r="G34" s="28"/>
      <c r="H34" s="28">
        <f>IF($C$4="Neattiecināmās izmaksas",IF('11a+c+n'!$Q38="N",'11a+c+n'!H38,0))</f>
        <v>0</v>
      </c>
      <c r="I34" s="28"/>
      <c r="J34" s="28"/>
      <c r="K34" s="59">
        <f>IF($C$4="Neattiecināmās izmaksas",IF('11a+c+n'!$Q38="N",'11a+c+n'!K38,0))</f>
        <v>0</v>
      </c>
      <c r="L34" s="109">
        <f>IF($C$4="Neattiecināmās izmaksas",IF('11a+c+n'!$Q38="N",'11a+c+n'!L38,0))</f>
        <v>0</v>
      </c>
      <c r="M34" s="28">
        <f>IF($C$4="Neattiecināmās izmaksas",IF('11a+c+n'!$Q38="N",'11a+c+n'!M38,0))</f>
        <v>0</v>
      </c>
      <c r="N34" s="28">
        <f>IF($C$4="Neattiecināmās izmaksas",IF('11a+c+n'!$Q38="N",'11a+c+n'!N38,0))</f>
        <v>0</v>
      </c>
      <c r="O34" s="28">
        <f>IF($C$4="Neattiecināmās izmaksas",IF('11a+c+n'!$Q38="N",'11a+c+n'!O38,0))</f>
        <v>0</v>
      </c>
      <c r="P34" s="59">
        <f>IF($C$4="Neattiecināmās izmaksas",IF('11a+c+n'!$Q38="N",'11a+c+n'!P38,0))</f>
        <v>0</v>
      </c>
    </row>
    <row r="35" spans="1:16" ht="12" thickBot="1">
      <c r="A35" s="64">
        <f>IF(P35=0,0,IF(COUNTBLANK(P35)=1,0,COUNTA($P$14:P35)))</f>
        <v>0</v>
      </c>
      <c r="B35" s="28">
        <f>IF($C$4="Neattiecināmās izmaksas",IF('11a+c+n'!$Q40="N",'11a+c+n'!B40,0))</f>
        <v>0</v>
      </c>
      <c r="C35" s="28">
        <f>IF($C$4="Neattiecināmās izmaksas",IF('11a+c+n'!$Q40="N",'11a+c+n'!C40,0))</f>
        <v>0</v>
      </c>
      <c r="D35" s="28">
        <f>IF($C$4="Neattiecināmās izmaksas",IF('11a+c+n'!$Q40="N",'11a+c+n'!D40,0))</f>
        <v>0</v>
      </c>
      <c r="E35" s="59"/>
      <c r="F35" s="81"/>
      <c r="G35" s="28"/>
      <c r="H35" s="28">
        <f>IF($C$4="Neattiecināmās izmaksas",IF('11a+c+n'!$Q40="N",'11a+c+n'!H40,0))</f>
        <v>0</v>
      </c>
      <c r="I35" s="28"/>
      <c r="J35" s="28"/>
      <c r="K35" s="59">
        <f>IF($C$4="Neattiecināmās izmaksas",IF('11a+c+n'!$Q40="N",'11a+c+n'!K40,0))</f>
        <v>0</v>
      </c>
      <c r="L35" s="109">
        <f>IF($C$4="Neattiecināmās izmaksas",IF('11a+c+n'!$Q40="N",'11a+c+n'!L40,0))</f>
        <v>0</v>
      </c>
      <c r="M35" s="28">
        <f>IF($C$4="Neattiecināmās izmaksas",IF('11a+c+n'!$Q40="N",'11a+c+n'!M40,0))</f>
        <v>0</v>
      </c>
      <c r="N35" s="28">
        <f>IF($C$4="Neattiecināmās izmaksas",IF('11a+c+n'!$Q40="N",'11a+c+n'!N40,0))</f>
        <v>0</v>
      </c>
      <c r="O35" s="28">
        <f>IF($C$4="Neattiecināmās izmaksas",IF('11a+c+n'!$Q40="N",'11a+c+n'!O40,0))</f>
        <v>0</v>
      </c>
      <c r="P35" s="59">
        <f>IF($C$4="Neattiecināmās izmaksas",IF('11a+c+n'!$Q40="N",'11a+c+n'!P40,0))</f>
        <v>0</v>
      </c>
    </row>
    <row r="36" spans="1:16" ht="12" customHeight="1" thickBot="1">
      <c r="A36" s="293" t="s">
        <v>63</v>
      </c>
      <c r="B36" s="294"/>
      <c r="C36" s="294"/>
      <c r="D36" s="294"/>
      <c r="E36" s="294"/>
      <c r="F36" s="294"/>
      <c r="G36" s="294"/>
      <c r="H36" s="294"/>
      <c r="I36" s="294"/>
      <c r="J36" s="294"/>
      <c r="K36" s="295"/>
      <c r="L36" s="110">
        <f>SUM(L14:L35)</f>
        <v>0</v>
      </c>
      <c r="M36" s="111">
        <f>SUM(M14:M35)</f>
        <v>0</v>
      </c>
      <c r="N36" s="111">
        <f>SUM(N14:N35)</f>
        <v>0</v>
      </c>
      <c r="O36" s="111">
        <f>SUM(O14:O35)</f>
        <v>0</v>
      </c>
      <c r="P36" s="112">
        <f>SUM(P14:P35)</f>
        <v>0</v>
      </c>
    </row>
    <row r="37" spans="1:16">
      <c r="A37" s="20"/>
      <c r="B37" s="20"/>
      <c r="C37" s="20"/>
      <c r="D37" s="20"/>
      <c r="E37" s="20"/>
      <c r="F37" s="20"/>
      <c r="G37" s="20"/>
      <c r="H37" s="20"/>
      <c r="I37" s="20"/>
      <c r="J37" s="20"/>
      <c r="K37" s="20"/>
      <c r="L37" s="20"/>
      <c r="M37" s="20"/>
      <c r="N37" s="20"/>
      <c r="O37" s="20"/>
      <c r="P37" s="20"/>
    </row>
    <row r="38" spans="1:16">
      <c r="A38" s="20"/>
      <c r="B38" s="20"/>
      <c r="C38" s="20"/>
      <c r="D38" s="20"/>
      <c r="E38" s="20"/>
      <c r="F38" s="20"/>
      <c r="G38" s="20"/>
      <c r="H38" s="20"/>
      <c r="I38" s="20"/>
      <c r="J38" s="20"/>
      <c r="K38" s="20"/>
      <c r="L38" s="20"/>
      <c r="M38" s="20"/>
      <c r="N38" s="20"/>
      <c r="O38" s="20"/>
      <c r="P38" s="20"/>
    </row>
    <row r="39" spans="1:16">
      <c r="A39" s="1" t="s">
        <v>14</v>
      </c>
      <c r="B39" s="20"/>
      <c r="C39" s="296">
        <f>'Kops n'!C35:H35</f>
        <v>0</v>
      </c>
      <c r="D39" s="296"/>
      <c r="E39" s="296"/>
      <c r="F39" s="296"/>
      <c r="G39" s="296"/>
      <c r="H39" s="296"/>
      <c r="I39" s="20"/>
      <c r="J39" s="20"/>
      <c r="K39" s="20"/>
      <c r="L39" s="20"/>
      <c r="M39" s="20"/>
      <c r="N39" s="20"/>
      <c r="O39" s="20"/>
      <c r="P39" s="20"/>
    </row>
    <row r="40" spans="1:16">
      <c r="A40" s="20"/>
      <c r="B40" s="20"/>
      <c r="C40" s="222" t="s">
        <v>15</v>
      </c>
      <c r="D40" s="222"/>
      <c r="E40" s="222"/>
      <c r="F40" s="222"/>
      <c r="G40" s="222"/>
      <c r="H40" s="222"/>
      <c r="I40" s="20"/>
      <c r="J40" s="20"/>
      <c r="K40" s="20"/>
      <c r="L40" s="20"/>
      <c r="M40" s="20"/>
      <c r="N40" s="20"/>
      <c r="O40" s="20"/>
      <c r="P40" s="20"/>
    </row>
    <row r="41" spans="1:16">
      <c r="A41" s="20"/>
      <c r="B41" s="20"/>
      <c r="C41" s="20"/>
      <c r="D41" s="20"/>
      <c r="E41" s="20"/>
      <c r="F41" s="20"/>
      <c r="G41" s="20"/>
      <c r="H41" s="20"/>
      <c r="I41" s="20"/>
      <c r="J41" s="20"/>
      <c r="K41" s="20"/>
      <c r="L41" s="20"/>
      <c r="M41" s="20"/>
      <c r="N41" s="20"/>
      <c r="O41" s="20"/>
      <c r="P41" s="20"/>
    </row>
    <row r="42" spans="1:16">
      <c r="A42" s="240" t="str">
        <f>'Kops n'!A38:D38</f>
        <v>Tāme sastādīta 2023. gada __. _____</v>
      </c>
      <c r="B42" s="241"/>
      <c r="C42" s="241"/>
      <c r="D42" s="241"/>
      <c r="E42" s="20"/>
      <c r="F42" s="20"/>
      <c r="G42" s="20"/>
      <c r="H42" s="20"/>
      <c r="I42" s="20"/>
      <c r="J42" s="20"/>
      <c r="K42" s="20"/>
      <c r="L42" s="20"/>
      <c r="M42" s="20"/>
      <c r="N42" s="20"/>
      <c r="O42" s="20"/>
      <c r="P42" s="20"/>
    </row>
    <row r="43" spans="1:16">
      <c r="A43" s="20"/>
      <c r="B43" s="20"/>
      <c r="C43" s="20"/>
      <c r="D43" s="20"/>
      <c r="E43" s="20"/>
      <c r="F43" s="20"/>
      <c r="G43" s="20"/>
      <c r="H43" s="20"/>
      <c r="I43" s="20"/>
      <c r="J43" s="20"/>
      <c r="K43" s="20"/>
      <c r="L43" s="20"/>
      <c r="M43" s="20"/>
      <c r="N43" s="20"/>
      <c r="O43" s="20"/>
      <c r="P43" s="20"/>
    </row>
    <row r="44" spans="1:16">
      <c r="A44" s="1" t="s">
        <v>41</v>
      </c>
      <c r="B44" s="20"/>
      <c r="C44" s="296">
        <f>'Kops n'!C40:H40</f>
        <v>0</v>
      </c>
      <c r="D44" s="296"/>
      <c r="E44" s="296"/>
      <c r="F44" s="296"/>
      <c r="G44" s="296"/>
      <c r="H44" s="296"/>
      <c r="I44" s="20"/>
      <c r="J44" s="20"/>
      <c r="K44" s="20"/>
      <c r="L44" s="20"/>
      <c r="M44" s="20"/>
      <c r="N44" s="20"/>
      <c r="O44" s="20"/>
      <c r="P44" s="20"/>
    </row>
    <row r="45" spans="1:16">
      <c r="A45" s="20"/>
      <c r="B45" s="20"/>
      <c r="C45" s="222" t="s">
        <v>15</v>
      </c>
      <c r="D45" s="222"/>
      <c r="E45" s="222"/>
      <c r="F45" s="222"/>
      <c r="G45" s="222"/>
      <c r="H45" s="222"/>
      <c r="I45" s="20"/>
      <c r="J45" s="20"/>
      <c r="K45" s="20"/>
      <c r="L45" s="20"/>
      <c r="M45" s="20"/>
      <c r="N45" s="20"/>
      <c r="O45" s="20"/>
      <c r="P45" s="20"/>
    </row>
    <row r="46" spans="1:16">
      <c r="A46" s="20"/>
      <c r="B46" s="20"/>
      <c r="C46" s="20"/>
      <c r="D46" s="20"/>
      <c r="E46" s="20"/>
      <c r="F46" s="20"/>
      <c r="G46" s="20"/>
      <c r="H46" s="20"/>
      <c r="I46" s="20"/>
      <c r="J46" s="20"/>
      <c r="K46" s="20"/>
      <c r="L46" s="20"/>
      <c r="M46" s="20"/>
      <c r="N46" s="20"/>
      <c r="O46" s="20"/>
      <c r="P46" s="20"/>
    </row>
    <row r="47" spans="1:16">
      <c r="A47" s="103" t="s">
        <v>16</v>
      </c>
      <c r="B47" s="52"/>
      <c r="C47" s="115">
        <f>'Kops n'!C43</f>
        <v>0</v>
      </c>
      <c r="D47" s="52"/>
      <c r="E47" s="20"/>
      <c r="F47" s="20"/>
      <c r="G47" s="20"/>
      <c r="H47" s="20"/>
      <c r="I47" s="20"/>
      <c r="J47" s="20"/>
      <c r="K47" s="20"/>
      <c r="L47" s="20"/>
      <c r="M47" s="20"/>
      <c r="N47" s="20"/>
      <c r="O47" s="20"/>
      <c r="P47" s="20"/>
    </row>
    <row r="48" spans="1:16">
      <c r="A48" s="20"/>
      <c r="B48" s="20"/>
      <c r="C48" s="20"/>
      <c r="D48" s="20"/>
      <c r="E48" s="20"/>
      <c r="F48" s="20"/>
      <c r="G48" s="20"/>
      <c r="H48" s="20"/>
      <c r="I48" s="20"/>
      <c r="J48" s="20"/>
      <c r="K48" s="20"/>
      <c r="L48" s="20"/>
      <c r="M48" s="20"/>
      <c r="N48" s="20"/>
      <c r="O48" s="20"/>
      <c r="P48" s="20"/>
    </row>
  </sheetData>
  <mergeCells count="23">
    <mergeCell ref="C2:I2"/>
    <mergeCell ref="C3:I3"/>
    <mergeCell ref="C4:I4"/>
    <mergeCell ref="D5:L5"/>
    <mergeCell ref="D6:L6"/>
    <mergeCell ref="D8:L8"/>
    <mergeCell ref="A9:F9"/>
    <mergeCell ref="J9:M9"/>
    <mergeCell ref="N9:O9"/>
    <mergeCell ref="D7:L7"/>
    <mergeCell ref="C45:H45"/>
    <mergeCell ref="L12:P12"/>
    <mergeCell ref="A36:K36"/>
    <mergeCell ref="C39:H39"/>
    <mergeCell ref="C40:H40"/>
    <mergeCell ref="A42:D42"/>
    <mergeCell ref="C44:H44"/>
    <mergeCell ref="A12:A13"/>
    <mergeCell ref="B12:B13"/>
    <mergeCell ref="C12:C13"/>
    <mergeCell ref="D12:D13"/>
    <mergeCell ref="E12:E13"/>
    <mergeCell ref="F12:K12"/>
  </mergeCells>
  <conditionalFormatting sqref="A36:K36">
    <cfRule type="containsText" dxfId="1" priority="3" operator="containsText" text="Tiešās izmaksas kopā, t. sk. darba devēja sociālais nodoklis __.__% ">
      <formula>NOT(ISERROR(SEARCH("Tiešās izmaksas kopā, t. sk. darba devēja sociālais nodoklis __.__% ",A36)))</formula>
    </cfRule>
  </conditionalFormatting>
  <conditionalFormatting sqref="C2:I2 D5:L8 N9:O9 A14:P35 L36:P36 C39:H39 C44:H44 C47">
    <cfRule type="cellIs" dxfId="0" priority="2" operator="equal">
      <formula>0</formula>
    </cfRule>
  </conditionalFormatting>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5">
    <tabColor theme="9" tint="0.39997558519241921"/>
  </sheetPr>
  <dimension ref="A1:I66"/>
  <sheetViews>
    <sheetView workbookViewId="0">
      <selection activeCell="A26" sqref="A26:XFD26"/>
    </sheetView>
  </sheetViews>
  <sheetFormatPr defaultColWidth="3.7109375" defaultRowHeight="11.25"/>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54" width="9.140625" style="1" customWidth="1"/>
    <col min="155" max="155" width="3.7109375" style="1"/>
    <col min="156" max="156" width="4.5703125" style="1" customWidth="1"/>
    <col min="157" max="157" width="5.85546875" style="1" customWidth="1"/>
    <col min="158" max="158" width="36" style="1" customWidth="1"/>
    <col min="159" max="159" width="9.7109375" style="1" customWidth="1"/>
    <col min="160" max="160" width="11.85546875" style="1" customWidth="1"/>
    <col min="161" max="161" width="9" style="1" customWidth="1"/>
    <col min="162" max="162" width="9.7109375" style="1" customWidth="1"/>
    <col min="163" max="163" width="9.28515625" style="1" customWidth="1"/>
    <col min="164" max="164" width="8.7109375" style="1" customWidth="1"/>
    <col min="165" max="165" width="6.85546875" style="1" customWidth="1"/>
    <col min="166" max="410" width="9.140625" style="1" customWidth="1"/>
    <col min="411" max="411" width="3.7109375" style="1"/>
    <col min="412" max="412" width="4.5703125" style="1" customWidth="1"/>
    <col min="413" max="413" width="5.85546875" style="1" customWidth="1"/>
    <col min="414" max="414" width="36" style="1" customWidth="1"/>
    <col min="415" max="415" width="9.7109375" style="1" customWidth="1"/>
    <col min="416" max="416" width="11.85546875" style="1" customWidth="1"/>
    <col min="417" max="417" width="9" style="1" customWidth="1"/>
    <col min="418" max="418" width="9.7109375" style="1" customWidth="1"/>
    <col min="419" max="419" width="9.28515625" style="1" customWidth="1"/>
    <col min="420" max="420" width="8.7109375" style="1" customWidth="1"/>
    <col min="421" max="421" width="6.85546875" style="1" customWidth="1"/>
    <col min="422" max="666" width="9.140625" style="1" customWidth="1"/>
    <col min="667" max="667" width="3.7109375" style="1"/>
    <col min="668" max="668" width="4.5703125" style="1" customWidth="1"/>
    <col min="669" max="669" width="5.85546875" style="1" customWidth="1"/>
    <col min="670" max="670" width="36" style="1" customWidth="1"/>
    <col min="671" max="671" width="9.7109375" style="1" customWidth="1"/>
    <col min="672" max="672" width="11.85546875" style="1" customWidth="1"/>
    <col min="673" max="673" width="9" style="1" customWidth="1"/>
    <col min="674" max="674" width="9.7109375" style="1" customWidth="1"/>
    <col min="675" max="675" width="9.28515625" style="1" customWidth="1"/>
    <col min="676" max="676" width="8.7109375" style="1" customWidth="1"/>
    <col min="677" max="677" width="6.85546875" style="1" customWidth="1"/>
    <col min="678" max="922" width="9.140625" style="1" customWidth="1"/>
    <col min="923" max="923" width="3.7109375" style="1"/>
    <col min="924" max="924" width="4.5703125" style="1" customWidth="1"/>
    <col min="925" max="925" width="5.85546875" style="1" customWidth="1"/>
    <col min="926" max="926" width="36" style="1" customWidth="1"/>
    <col min="927" max="927" width="9.7109375" style="1" customWidth="1"/>
    <col min="928" max="928" width="11.85546875" style="1" customWidth="1"/>
    <col min="929" max="929" width="9" style="1" customWidth="1"/>
    <col min="930" max="930" width="9.7109375" style="1" customWidth="1"/>
    <col min="931" max="931" width="9.28515625" style="1" customWidth="1"/>
    <col min="932" max="932" width="8.7109375" style="1" customWidth="1"/>
    <col min="933" max="933" width="6.85546875" style="1" customWidth="1"/>
    <col min="934" max="1178" width="9.140625" style="1" customWidth="1"/>
    <col min="1179" max="1179" width="3.7109375" style="1"/>
    <col min="1180" max="1180" width="4.5703125" style="1" customWidth="1"/>
    <col min="1181" max="1181" width="5.85546875" style="1" customWidth="1"/>
    <col min="1182" max="1182" width="36" style="1" customWidth="1"/>
    <col min="1183" max="1183" width="9.7109375" style="1" customWidth="1"/>
    <col min="1184" max="1184" width="11.85546875" style="1" customWidth="1"/>
    <col min="1185" max="1185" width="9" style="1" customWidth="1"/>
    <col min="1186" max="1186" width="9.7109375" style="1" customWidth="1"/>
    <col min="1187" max="1187" width="9.28515625" style="1" customWidth="1"/>
    <col min="1188" max="1188" width="8.7109375" style="1" customWidth="1"/>
    <col min="1189" max="1189" width="6.85546875" style="1" customWidth="1"/>
    <col min="1190" max="1434" width="9.140625" style="1" customWidth="1"/>
    <col min="1435" max="1435" width="3.7109375" style="1"/>
    <col min="1436" max="1436" width="4.5703125" style="1" customWidth="1"/>
    <col min="1437" max="1437" width="5.85546875" style="1" customWidth="1"/>
    <col min="1438" max="1438" width="36" style="1" customWidth="1"/>
    <col min="1439" max="1439" width="9.7109375" style="1" customWidth="1"/>
    <col min="1440" max="1440" width="11.85546875" style="1" customWidth="1"/>
    <col min="1441" max="1441" width="9" style="1" customWidth="1"/>
    <col min="1442" max="1442" width="9.7109375" style="1" customWidth="1"/>
    <col min="1443" max="1443" width="9.28515625" style="1" customWidth="1"/>
    <col min="1444" max="1444" width="8.7109375" style="1" customWidth="1"/>
    <col min="1445" max="1445" width="6.85546875" style="1" customWidth="1"/>
    <col min="1446" max="1690" width="9.140625" style="1" customWidth="1"/>
    <col min="1691" max="1691" width="3.7109375" style="1"/>
    <col min="1692" max="1692" width="4.5703125" style="1" customWidth="1"/>
    <col min="1693" max="1693" width="5.85546875" style="1" customWidth="1"/>
    <col min="1694" max="1694" width="36" style="1" customWidth="1"/>
    <col min="1695" max="1695" width="9.7109375" style="1" customWidth="1"/>
    <col min="1696" max="1696" width="11.85546875" style="1" customWidth="1"/>
    <col min="1697" max="1697" width="9" style="1" customWidth="1"/>
    <col min="1698" max="1698" width="9.7109375" style="1" customWidth="1"/>
    <col min="1699" max="1699" width="9.28515625" style="1" customWidth="1"/>
    <col min="1700" max="1700" width="8.7109375" style="1" customWidth="1"/>
    <col min="1701" max="1701" width="6.85546875" style="1" customWidth="1"/>
    <col min="1702" max="1946" width="9.140625" style="1" customWidth="1"/>
    <col min="1947" max="1947" width="3.7109375" style="1"/>
    <col min="1948" max="1948" width="4.5703125" style="1" customWidth="1"/>
    <col min="1949" max="1949" width="5.85546875" style="1" customWidth="1"/>
    <col min="1950" max="1950" width="36" style="1" customWidth="1"/>
    <col min="1951" max="1951" width="9.7109375" style="1" customWidth="1"/>
    <col min="1952" max="1952" width="11.85546875" style="1" customWidth="1"/>
    <col min="1953" max="1953" width="9" style="1" customWidth="1"/>
    <col min="1954" max="1954" width="9.7109375" style="1" customWidth="1"/>
    <col min="1955" max="1955" width="9.28515625" style="1" customWidth="1"/>
    <col min="1956" max="1956" width="8.7109375" style="1" customWidth="1"/>
    <col min="1957" max="1957" width="6.85546875" style="1" customWidth="1"/>
    <col min="1958" max="2202" width="9.140625" style="1" customWidth="1"/>
    <col min="2203" max="2203" width="3.7109375" style="1"/>
    <col min="2204" max="2204" width="4.5703125" style="1" customWidth="1"/>
    <col min="2205" max="2205" width="5.85546875" style="1" customWidth="1"/>
    <col min="2206" max="2206" width="36" style="1" customWidth="1"/>
    <col min="2207" max="2207" width="9.7109375" style="1" customWidth="1"/>
    <col min="2208" max="2208" width="11.85546875" style="1" customWidth="1"/>
    <col min="2209" max="2209" width="9" style="1" customWidth="1"/>
    <col min="2210" max="2210" width="9.7109375" style="1" customWidth="1"/>
    <col min="2211" max="2211" width="9.28515625" style="1" customWidth="1"/>
    <col min="2212" max="2212" width="8.7109375" style="1" customWidth="1"/>
    <col min="2213" max="2213" width="6.85546875" style="1" customWidth="1"/>
    <col min="2214" max="2458" width="9.140625" style="1" customWidth="1"/>
    <col min="2459" max="2459" width="3.7109375" style="1"/>
    <col min="2460" max="2460" width="4.5703125" style="1" customWidth="1"/>
    <col min="2461" max="2461" width="5.85546875" style="1" customWidth="1"/>
    <col min="2462" max="2462" width="36" style="1" customWidth="1"/>
    <col min="2463" max="2463" width="9.7109375" style="1" customWidth="1"/>
    <col min="2464" max="2464" width="11.85546875" style="1" customWidth="1"/>
    <col min="2465" max="2465" width="9" style="1" customWidth="1"/>
    <col min="2466" max="2466" width="9.7109375" style="1" customWidth="1"/>
    <col min="2467" max="2467" width="9.28515625" style="1" customWidth="1"/>
    <col min="2468" max="2468" width="8.7109375" style="1" customWidth="1"/>
    <col min="2469" max="2469" width="6.85546875" style="1" customWidth="1"/>
    <col min="2470" max="2714" width="9.140625" style="1" customWidth="1"/>
    <col min="2715" max="2715" width="3.7109375" style="1"/>
    <col min="2716" max="2716" width="4.5703125" style="1" customWidth="1"/>
    <col min="2717" max="2717" width="5.85546875" style="1" customWidth="1"/>
    <col min="2718" max="2718" width="36" style="1" customWidth="1"/>
    <col min="2719" max="2719" width="9.7109375" style="1" customWidth="1"/>
    <col min="2720" max="2720" width="11.85546875" style="1" customWidth="1"/>
    <col min="2721" max="2721" width="9" style="1" customWidth="1"/>
    <col min="2722" max="2722" width="9.7109375" style="1" customWidth="1"/>
    <col min="2723" max="2723" width="9.28515625" style="1" customWidth="1"/>
    <col min="2724" max="2724" width="8.7109375" style="1" customWidth="1"/>
    <col min="2725" max="2725" width="6.85546875" style="1" customWidth="1"/>
    <col min="2726" max="2970" width="9.140625" style="1" customWidth="1"/>
    <col min="2971" max="2971" width="3.7109375" style="1"/>
    <col min="2972" max="2972" width="4.5703125" style="1" customWidth="1"/>
    <col min="2973" max="2973" width="5.85546875" style="1" customWidth="1"/>
    <col min="2974" max="2974" width="36" style="1" customWidth="1"/>
    <col min="2975" max="2975" width="9.7109375" style="1" customWidth="1"/>
    <col min="2976" max="2976" width="11.85546875" style="1" customWidth="1"/>
    <col min="2977" max="2977" width="9" style="1" customWidth="1"/>
    <col min="2978" max="2978" width="9.7109375" style="1" customWidth="1"/>
    <col min="2979" max="2979" width="9.28515625" style="1" customWidth="1"/>
    <col min="2980" max="2980" width="8.7109375" style="1" customWidth="1"/>
    <col min="2981" max="2981" width="6.85546875" style="1" customWidth="1"/>
    <col min="2982" max="3226" width="9.140625" style="1" customWidth="1"/>
    <col min="3227" max="3227" width="3.7109375" style="1"/>
    <col min="3228" max="3228" width="4.5703125" style="1" customWidth="1"/>
    <col min="3229" max="3229" width="5.85546875" style="1" customWidth="1"/>
    <col min="3230" max="3230" width="36" style="1" customWidth="1"/>
    <col min="3231" max="3231" width="9.7109375" style="1" customWidth="1"/>
    <col min="3232" max="3232" width="11.85546875" style="1" customWidth="1"/>
    <col min="3233" max="3233" width="9" style="1" customWidth="1"/>
    <col min="3234" max="3234" width="9.7109375" style="1" customWidth="1"/>
    <col min="3235" max="3235" width="9.28515625" style="1" customWidth="1"/>
    <col min="3236" max="3236" width="8.7109375" style="1" customWidth="1"/>
    <col min="3237" max="3237" width="6.85546875" style="1" customWidth="1"/>
    <col min="3238" max="3482" width="9.140625" style="1" customWidth="1"/>
    <col min="3483" max="3483" width="3.7109375" style="1"/>
    <col min="3484" max="3484" width="4.5703125" style="1" customWidth="1"/>
    <col min="3485" max="3485" width="5.85546875" style="1" customWidth="1"/>
    <col min="3486" max="3486" width="36" style="1" customWidth="1"/>
    <col min="3487" max="3487" width="9.7109375" style="1" customWidth="1"/>
    <col min="3488" max="3488" width="11.85546875" style="1" customWidth="1"/>
    <col min="3489" max="3489" width="9" style="1" customWidth="1"/>
    <col min="3490" max="3490" width="9.7109375" style="1" customWidth="1"/>
    <col min="3491" max="3491" width="9.28515625" style="1" customWidth="1"/>
    <col min="3492" max="3492" width="8.7109375" style="1" customWidth="1"/>
    <col min="3493" max="3493" width="6.85546875" style="1" customWidth="1"/>
    <col min="3494" max="3738" width="9.140625" style="1" customWidth="1"/>
    <col min="3739" max="3739" width="3.7109375" style="1"/>
    <col min="3740" max="3740" width="4.5703125" style="1" customWidth="1"/>
    <col min="3741" max="3741" width="5.85546875" style="1" customWidth="1"/>
    <col min="3742" max="3742" width="36" style="1" customWidth="1"/>
    <col min="3743" max="3743" width="9.7109375" style="1" customWidth="1"/>
    <col min="3744" max="3744" width="11.85546875" style="1" customWidth="1"/>
    <col min="3745" max="3745" width="9" style="1" customWidth="1"/>
    <col min="3746" max="3746" width="9.7109375" style="1" customWidth="1"/>
    <col min="3747" max="3747" width="9.28515625" style="1" customWidth="1"/>
    <col min="3748" max="3748" width="8.7109375" style="1" customWidth="1"/>
    <col min="3749" max="3749" width="6.85546875" style="1" customWidth="1"/>
    <col min="3750" max="3994" width="9.140625" style="1" customWidth="1"/>
    <col min="3995" max="3995" width="3.7109375" style="1"/>
    <col min="3996" max="3996" width="4.5703125" style="1" customWidth="1"/>
    <col min="3997" max="3997" width="5.85546875" style="1" customWidth="1"/>
    <col min="3998" max="3998" width="36" style="1" customWidth="1"/>
    <col min="3999" max="3999" width="9.7109375" style="1" customWidth="1"/>
    <col min="4000" max="4000" width="11.85546875" style="1" customWidth="1"/>
    <col min="4001" max="4001" width="9" style="1" customWidth="1"/>
    <col min="4002" max="4002" width="9.7109375" style="1" customWidth="1"/>
    <col min="4003" max="4003" width="9.28515625" style="1" customWidth="1"/>
    <col min="4004" max="4004" width="8.7109375" style="1" customWidth="1"/>
    <col min="4005" max="4005" width="6.85546875" style="1" customWidth="1"/>
    <col min="4006" max="4250" width="9.140625" style="1" customWidth="1"/>
    <col min="4251" max="4251" width="3.7109375" style="1"/>
    <col min="4252" max="4252" width="4.5703125" style="1" customWidth="1"/>
    <col min="4253" max="4253" width="5.85546875" style="1" customWidth="1"/>
    <col min="4254" max="4254" width="36" style="1" customWidth="1"/>
    <col min="4255" max="4255" width="9.7109375" style="1" customWidth="1"/>
    <col min="4256" max="4256" width="11.85546875" style="1" customWidth="1"/>
    <col min="4257" max="4257" width="9" style="1" customWidth="1"/>
    <col min="4258" max="4258" width="9.7109375" style="1" customWidth="1"/>
    <col min="4259" max="4259" width="9.28515625" style="1" customWidth="1"/>
    <col min="4260" max="4260" width="8.7109375" style="1" customWidth="1"/>
    <col min="4261" max="4261" width="6.85546875" style="1" customWidth="1"/>
    <col min="4262" max="4506" width="9.140625" style="1" customWidth="1"/>
    <col min="4507" max="4507" width="3.7109375" style="1"/>
    <col min="4508" max="4508" width="4.5703125" style="1" customWidth="1"/>
    <col min="4509" max="4509" width="5.85546875" style="1" customWidth="1"/>
    <col min="4510" max="4510" width="36" style="1" customWidth="1"/>
    <col min="4511" max="4511" width="9.7109375" style="1" customWidth="1"/>
    <col min="4512" max="4512" width="11.85546875" style="1" customWidth="1"/>
    <col min="4513" max="4513" width="9" style="1" customWidth="1"/>
    <col min="4514" max="4514" width="9.7109375" style="1" customWidth="1"/>
    <col min="4515" max="4515" width="9.28515625" style="1" customWidth="1"/>
    <col min="4516" max="4516" width="8.7109375" style="1" customWidth="1"/>
    <col min="4517" max="4517" width="6.85546875" style="1" customWidth="1"/>
    <col min="4518" max="4762" width="9.140625" style="1" customWidth="1"/>
    <col min="4763" max="4763" width="3.7109375" style="1"/>
    <col min="4764" max="4764" width="4.5703125" style="1" customWidth="1"/>
    <col min="4765" max="4765" width="5.85546875" style="1" customWidth="1"/>
    <col min="4766" max="4766" width="36" style="1" customWidth="1"/>
    <col min="4767" max="4767" width="9.7109375" style="1" customWidth="1"/>
    <col min="4768" max="4768" width="11.85546875" style="1" customWidth="1"/>
    <col min="4769" max="4769" width="9" style="1" customWidth="1"/>
    <col min="4770" max="4770" width="9.7109375" style="1" customWidth="1"/>
    <col min="4771" max="4771" width="9.28515625" style="1" customWidth="1"/>
    <col min="4772" max="4772" width="8.7109375" style="1" customWidth="1"/>
    <col min="4773" max="4773" width="6.85546875" style="1" customWidth="1"/>
    <col min="4774" max="5018" width="9.140625" style="1" customWidth="1"/>
    <col min="5019" max="5019" width="3.7109375" style="1"/>
    <col min="5020" max="5020" width="4.5703125" style="1" customWidth="1"/>
    <col min="5021" max="5021" width="5.85546875" style="1" customWidth="1"/>
    <col min="5022" max="5022" width="36" style="1" customWidth="1"/>
    <col min="5023" max="5023" width="9.7109375" style="1" customWidth="1"/>
    <col min="5024" max="5024" width="11.85546875" style="1" customWidth="1"/>
    <col min="5025" max="5025" width="9" style="1" customWidth="1"/>
    <col min="5026" max="5026" width="9.7109375" style="1" customWidth="1"/>
    <col min="5027" max="5027" width="9.28515625" style="1" customWidth="1"/>
    <col min="5028" max="5028" width="8.7109375" style="1" customWidth="1"/>
    <col min="5029" max="5029" width="6.85546875" style="1" customWidth="1"/>
    <col min="5030" max="5274" width="9.140625" style="1" customWidth="1"/>
    <col min="5275" max="5275" width="3.7109375" style="1"/>
    <col min="5276" max="5276" width="4.5703125" style="1" customWidth="1"/>
    <col min="5277" max="5277" width="5.85546875" style="1" customWidth="1"/>
    <col min="5278" max="5278" width="36" style="1" customWidth="1"/>
    <col min="5279" max="5279" width="9.7109375" style="1" customWidth="1"/>
    <col min="5280" max="5280" width="11.85546875" style="1" customWidth="1"/>
    <col min="5281" max="5281" width="9" style="1" customWidth="1"/>
    <col min="5282" max="5282" width="9.7109375" style="1" customWidth="1"/>
    <col min="5283" max="5283" width="9.28515625" style="1" customWidth="1"/>
    <col min="5284" max="5284" width="8.7109375" style="1" customWidth="1"/>
    <col min="5285" max="5285" width="6.85546875" style="1" customWidth="1"/>
    <col min="5286" max="5530" width="9.140625" style="1" customWidth="1"/>
    <col min="5531" max="5531" width="3.7109375" style="1"/>
    <col min="5532" max="5532" width="4.5703125" style="1" customWidth="1"/>
    <col min="5533" max="5533" width="5.85546875" style="1" customWidth="1"/>
    <col min="5534" max="5534" width="36" style="1" customWidth="1"/>
    <col min="5535" max="5535" width="9.7109375" style="1" customWidth="1"/>
    <col min="5536" max="5536" width="11.85546875" style="1" customWidth="1"/>
    <col min="5537" max="5537" width="9" style="1" customWidth="1"/>
    <col min="5538" max="5538" width="9.7109375" style="1" customWidth="1"/>
    <col min="5539" max="5539" width="9.28515625" style="1" customWidth="1"/>
    <col min="5540" max="5540" width="8.7109375" style="1" customWidth="1"/>
    <col min="5541" max="5541" width="6.85546875" style="1" customWidth="1"/>
    <col min="5542" max="5786" width="9.140625" style="1" customWidth="1"/>
    <col min="5787" max="5787" width="3.7109375" style="1"/>
    <col min="5788" max="5788" width="4.5703125" style="1" customWidth="1"/>
    <col min="5789" max="5789" width="5.85546875" style="1" customWidth="1"/>
    <col min="5790" max="5790" width="36" style="1" customWidth="1"/>
    <col min="5791" max="5791" width="9.7109375" style="1" customWidth="1"/>
    <col min="5792" max="5792" width="11.85546875" style="1" customWidth="1"/>
    <col min="5793" max="5793" width="9" style="1" customWidth="1"/>
    <col min="5794" max="5794" width="9.7109375" style="1" customWidth="1"/>
    <col min="5795" max="5795" width="9.28515625" style="1" customWidth="1"/>
    <col min="5796" max="5796" width="8.7109375" style="1" customWidth="1"/>
    <col min="5797" max="5797" width="6.85546875" style="1" customWidth="1"/>
    <col min="5798" max="6042" width="9.140625" style="1" customWidth="1"/>
    <col min="6043" max="6043" width="3.7109375" style="1"/>
    <col min="6044" max="6044" width="4.5703125" style="1" customWidth="1"/>
    <col min="6045" max="6045" width="5.85546875" style="1" customWidth="1"/>
    <col min="6046" max="6046" width="36" style="1" customWidth="1"/>
    <col min="6047" max="6047" width="9.7109375" style="1" customWidth="1"/>
    <col min="6048" max="6048" width="11.85546875" style="1" customWidth="1"/>
    <col min="6049" max="6049" width="9" style="1" customWidth="1"/>
    <col min="6050" max="6050" width="9.7109375" style="1" customWidth="1"/>
    <col min="6051" max="6051" width="9.28515625" style="1" customWidth="1"/>
    <col min="6052" max="6052" width="8.7109375" style="1" customWidth="1"/>
    <col min="6053" max="6053" width="6.85546875" style="1" customWidth="1"/>
    <col min="6054" max="6298" width="9.140625" style="1" customWidth="1"/>
    <col min="6299" max="6299" width="3.7109375" style="1"/>
    <col min="6300" max="6300" width="4.5703125" style="1" customWidth="1"/>
    <col min="6301" max="6301" width="5.85546875" style="1" customWidth="1"/>
    <col min="6302" max="6302" width="36" style="1" customWidth="1"/>
    <col min="6303" max="6303" width="9.7109375" style="1" customWidth="1"/>
    <col min="6304" max="6304" width="11.85546875" style="1" customWidth="1"/>
    <col min="6305" max="6305" width="9" style="1" customWidth="1"/>
    <col min="6306" max="6306" width="9.7109375" style="1" customWidth="1"/>
    <col min="6307" max="6307" width="9.28515625" style="1" customWidth="1"/>
    <col min="6308" max="6308" width="8.7109375" style="1" customWidth="1"/>
    <col min="6309" max="6309" width="6.85546875" style="1" customWidth="1"/>
    <col min="6310" max="6554" width="9.140625" style="1" customWidth="1"/>
    <col min="6555" max="6555" width="3.7109375" style="1"/>
    <col min="6556" max="6556" width="4.5703125" style="1" customWidth="1"/>
    <col min="6557" max="6557" width="5.85546875" style="1" customWidth="1"/>
    <col min="6558" max="6558" width="36" style="1" customWidth="1"/>
    <col min="6559" max="6559" width="9.7109375" style="1" customWidth="1"/>
    <col min="6560" max="6560" width="11.85546875" style="1" customWidth="1"/>
    <col min="6561" max="6561" width="9" style="1" customWidth="1"/>
    <col min="6562" max="6562" width="9.7109375" style="1" customWidth="1"/>
    <col min="6563" max="6563" width="9.28515625" style="1" customWidth="1"/>
    <col min="6564" max="6564" width="8.7109375" style="1" customWidth="1"/>
    <col min="6565" max="6565" width="6.85546875" style="1" customWidth="1"/>
    <col min="6566" max="6810" width="9.140625" style="1" customWidth="1"/>
    <col min="6811" max="6811" width="3.7109375" style="1"/>
    <col min="6812" max="6812" width="4.5703125" style="1" customWidth="1"/>
    <col min="6813" max="6813" width="5.85546875" style="1" customWidth="1"/>
    <col min="6814" max="6814" width="36" style="1" customWidth="1"/>
    <col min="6815" max="6815" width="9.7109375" style="1" customWidth="1"/>
    <col min="6816" max="6816" width="11.85546875" style="1" customWidth="1"/>
    <col min="6817" max="6817" width="9" style="1" customWidth="1"/>
    <col min="6818" max="6818" width="9.7109375" style="1" customWidth="1"/>
    <col min="6819" max="6819" width="9.28515625" style="1" customWidth="1"/>
    <col min="6820" max="6820" width="8.7109375" style="1" customWidth="1"/>
    <col min="6821" max="6821" width="6.85546875" style="1" customWidth="1"/>
    <col min="6822" max="7066" width="9.140625" style="1" customWidth="1"/>
    <col min="7067" max="7067" width="3.7109375" style="1"/>
    <col min="7068" max="7068" width="4.5703125" style="1" customWidth="1"/>
    <col min="7069" max="7069" width="5.85546875" style="1" customWidth="1"/>
    <col min="7070" max="7070" width="36" style="1" customWidth="1"/>
    <col min="7071" max="7071" width="9.7109375" style="1" customWidth="1"/>
    <col min="7072" max="7072" width="11.85546875" style="1" customWidth="1"/>
    <col min="7073" max="7073" width="9" style="1" customWidth="1"/>
    <col min="7074" max="7074" width="9.7109375" style="1" customWidth="1"/>
    <col min="7075" max="7075" width="9.28515625" style="1" customWidth="1"/>
    <col min="7076" max="7076" width="8.7109375" style="1" customWidth="1"/>
    <col min="7077" max="7077" width="6.85546875" style="1" customWidth="1"/>
    <col min="7078" max="7322" width="9.140625" style="1" customWidth="1"/>
    <col min="7323" max="7323" width="3.7109375" style="1"/>
    <col min="7324" max="7324" width="4.5703125" style="1" customWidth="1"/>
    <col min="7325" max="7325" width="5.85546875" style="1" customWidth="1"/>
    <col min="7326" max="7326" width="36" style="1" customWidth="1"/>
    <col min="7327" max="7327" width="9.7109375" style="1" customWidth="1"/>
    <col min="7328" max="7328" width="11.85546875" style="1" customWidth="1"/>
    <col min="7329" max="7329" width="9" style="1" customWidth="1"/>
    <col min="7330" max="7330" width="9.7109375" style="1" customWidth="1"/>
    <col min="7331" max="7331" width="9.28515625" style="1" customWidth="1"/>
    <col min="7332" max="7332" width="8.7109375" style="1" customWidth="1"/>
    <col min="7333" max="7333" width="6.85546875" style="1" customWidth="1"/>
    <col min="7334" max="7578" width="9.140625" style="1" customWidth="1"/>
    <col min="7579" max="7579" width="3.7109375" style="1"/>
    <col min="7580" max="7580" width="4.5703125" style="1" customWidth="1"/>
    <col min="7581" max="7581" width="5.85546875" style="1" customWidth="1"/>
    <col min="7582" max="7582" width="36" style="1" customWidth="1"/>
    <col min="7583" max="7583" width="9.7109375" style="1" customWidth="1"/>
    <col min="7584" max="7584" width="11.85546875" style="1" customWidth="1"/>
    <col min="7585" max="7585" width="9" style="1" customWidth="1"/>
    <col min="7586" max="7586" width="9.7109375" style="1" customWidth="1"/>
    <col min="7587" max="7587" width="9.28515625" style="1" customWidth="1"/>
    <col min="7588" max="7588" width="8.7109375" style="1" customWidth="1"/>
    <col min="7589" max="7589" width="6.85546875" style="1" customWidth="1"/>
    <col min="7590" max="7834" width="9.140625" style="1" customWidth="1"/>
    <col min="7835" max="7835" width="3.7109375" style="1"/>
    <col min="7836" max="7836" width="4.5703125" style="1" customWidth="1"/>
    <col min="7837" max="7837" width="5.85546875" style="1" customWidth="1"/>
    <col min="7838" max="7838" width="36" style="1" customWidth="1"/>
    <col min="7839" max="7839" width="9.7109375" style="1" customWidth="1"/>
    <col min="7840" max="7840" width="11.85546875" style="1" customWidth="1"/>
    <col min="7841" max="7841" width="9" style="1" customWidth="1"/>
    <col min="7842" max="7842" width="9.7109375" style="1" customWidth="1"/>
    <col min="7843" max="7843" width="9.28515625" style="1" customWidth="1"/>
    <col min="7844" max="7844" width="8.7109375" style="1" customWidth="1"/>
    <col min="7845" max="7845" width="6.85546875" style="1" customWidth="1"/>
    <col min="7846" max="8090" width="9.140625" style="1" customWidth="1"/>
    <col min="8091" max="8091" width="3.7109375" style="1"/>
    <col min="8092" max="8092" width="4.5703125" style="1" customWidth="1"/>
    <col min="8093" max="8093" width="5.85546875" style="1" customWidth="1"/>
    <col min="8094" max="8094" width="36" style="1" customWidth="1"/>
    <col min="8095" max="8095" width="9.7109375" style="1" customWidth="1"/>
    <col min="8096" max="8096" width="11.85546875" style="1" customWidth="1"/>
    <col min="8097" max="8097" width="9" style="1" customWidth="1"/>
    <col min="8098" max="8098" width="9.7109375" style="1" customWidth="1"/>
    <col min="8099" max="8099" width="9.28515625" style="1" customWidth="1"/>
    <col min="8100" max="8100" width="8.7109375" style="1" customWidth="1"/>
    <col min="8101" max="8101" width="6.85546875" style="1" customWidth="1"/>
    <col min="8102" max="8346" width="9.140625" style="1" customWidth="1"/>
    <col min="8347" max="8347" width="3.7109375" style="1"/>
    <col min="8348" max="8348" width="4.5703125" style="1" customWidth="1"/>
    <col min="8349" max="8349" width="5.85546875" style="1" customWidth="1"/>
    <col min="8350" max="8350" width="36" style="1" customWidth="1"/>
    <col min="8351" max="8351" width="9.7109375" style="1" customWidth="1"/>
    <col min="8352" max="8352" width="11.85546875" style="1" customWidth="1"/>
    <col min="8353" max="8353" width="9" style="1" customWidth="1"/>
    <col min="8354" max="8354" width="9.7109375" style="1" customWidth="1"/>
    <col min="8355" max="8355" width="9.28515625" style="1" customWidth="1"/>
    <col min="8356" max="8356" width="8.7109375" style="1" customWidth="1"/>
    <col min="8357" max="8357" width="6.85546875" style="1" customWidth="1"/>
    <col min="8358" max="8602" width="9.140625" style="1" customWidth="1"/>
    <col min="8603" max="8603" width="3.7109375" style="1"/>
    <col min="8604" max="8604" width="4.5703125" style="1" customWidth="1"/>
    <col min="8605" max="8605" width="5.85546875" style="1" customWidth="1"/>
    <col min="8606" max="8606" width="36" style="1" customWidth="1"/>
    <col min="8607" max="8607" width="9.7109375" style="1" customWidth="1"/>
    <col min="8608" max="8608" width="11.85546875" style="1" customWidth="1"/>
    <col min="8609" max="8609" width="9" style="1" customWidth="1"/>
    <col min="8610" max="8610" width="9.7109375" style="1" customWidth="1"/>
    <col min="8611" max="8611" width="9.28515625" style="1" customWidth="1"/>
    <col min="8612" max="8612" width="8.7109375" style="1" customWidth="1"/>
    <col min="8613" max="8613" width="6.85546875" style="1" customWidth="1"/>
    <col min="8614" max="8858" width="9.140625" style="1" customWidth="1"/>
    <col min="8859" max="8859" width="3.7109375" style="1"/>
    <col min="8860" max="8860" width="4.5703125" style="1" customWidth="1"/>
    <col min="8861" max="8861" width="5.85546875" style="1" customWidth="1"/>
    <col min="8862" max="8862" width="36" style="1" customWidth="1"/>
    <col min="8863" max="8863" width="9.7109375" style="1" customWidth="1"/>
    <col min="8864" max="8864" width="11.85546875" style="1" customWidth="1"/>
    <col min="8865" max="8865" width="9" style="1" customWidth="1"/>
    <col min="8866" max="8866" width="9.7109375" style="1" customWidth="1"/>
    <col min="8867" max="8867" width="9.28515625" style="1" customWidth="1"/>
    <col min="8868" max="8868" width="8.7109375" style="1" customWidth="1"/>
    <col min="8869" max="8869" width="6.85546875" style="1" customWidth="1"/>
    <col min="8870" max="9114" width="9.140625" style="1" customWidth="1"/>
    <col min="9115" max="9115" width="3.7109375" style="1"/>
    <col min="9116" max="9116" width="4.5703125" style="1" customWidth="1"/>
    <col min="9117" max="9117" width="5.85546875" style="1" customWidth="1"/>
    <col min="9118" max="9118" width="36" style="1" customWidth="1"/>
    <col min="9119" max="9119" width="9.7109375" style="1" customWidth="1"/>
    <col min="9120" max="9120" width="11.85546875" style="1" customWidth="1"/>
    <col min="9121" max="9121" width="9" style="1" customWidth="1"/>
    <col min="9122" max="9122" width="9.7109375" style="1" customWidth="1"/>
    <col min="9123" max="9123" width="9.28515625" style="1" customWidth="1"/>
    <col min="9124" max="9124" width="8.7109375" style="1" customWidth="1"/>
    <col min="9125" max="9125" width="6.85546875" style="1" customWidth="1"/>
    <col min="9126" max="9370" width="9.140625" style="1" customWidth="1"/>
    <col min="9371" max="9371" width="3.7109375" style="1"/>
    <col min="9372" max="9372" width="4.5703125" style="1" customWidth="1"/>
    <col min="9373" max="9373" width="5.85546875" style="1" customWidth="1"/>
    <col min="9374" max="9374" width="36" style="1" customWidth="1"/>
    <col min="9375" max="9375" width="9.7109375" style="1" customWidth="1"/>
    <col min="9376" max="9376" width="11.85546875" style="1" customWidth="1"/>
    <col min="9377" max="9377" width="9" style="1" customWidth="1"/>
    <col min="9378" max="9378" width="9.7109375" style="1" customWidth="1"/>
    <col min="9379" max="9379" width="9.28515625" style="1" customWidth="1"/>
    <col min="9380" max="9380" width="8.7109375" style="1" customWidth="1"/>
    <col min="9381" max="9381" width="6.85546875" style="1" customWidth="1"/>
    <col min="9382" max="9626" width="9.140625" style="1" customWidth="1"/>
    <col min="9627" max="9627" width="3.7109375" style="1"/>
    <col min="9628" max="9628" width="4.5703125" style="1" customWidth="1"/>
    <col min="9629" max="9629" width="5.85546875" style="1" customWidth="1"/>
    <col min="9630" max="9630" width="36" style="1" customWidth="1"/>
    <col min="9631" max="9631" width="9.7109375" style="1" customWidth="1"/>
    <col min="9632" max="9632" width="11.85546875" style="1" customWidth="1"/>
    <col min="9633" max="9633" width="9" style="1" customWidth="1"/>
    <col min="9634" max="9634" width="9.7109375" style="1" customWidth="1"/>
    <col min="9635" max="9635" width="9.28515625" style="1" customWidth="1"/>
    <col min="9636" max="9636" width="8.7109375" style="1" customWidth="1"/>
    <col min="9637" max="9637" width="6.85546875" style="1" customWidth="1"/>
    <col min="9638" max="9882" width="9.140625" style="1" customWidth="1"/>
    <col min="9883" max="9883" width="3.7109375" style="1"/>
    <col min="9884" max="9884" width="4.5703125" style="1" customWidth="1"/>
    <col min="9885" max="9885" width="5.85546875" style="1" customWidth="1"/>
    <col min="9886" max="9886" width="36" style="1" customWidth="1"/>
    <col min="9887" max="9887" width="9.7109375" style="1" customWidth="1"/>
    <col min="9888" max="9888" width="11.85546875" style="1" customWidth="1"/>
    <col min="9889" max="9889" width="9" style="1" customWidth="1"/>
    <col min="9890" max="9890" width="9.7109375" style="1" customWidth="1"/>
    <col min="9891" max="9891" width="9.28515625" style="1" customWidth="1"/>
    <col min="9892" max="9892" width="8.7109375" style="1" customWidth="1"/>
    <col min="9893" max="9893" width="6.85546875" style="1" customWidth="1"/>
    <col min="9894" max="10138" width="9.140625" style="1" customWidth="1"/>
    <col min="10139" max="10139" width="3.7109375" style="1"/>
    <col min="10140" max="10140" width="4.5703125" style="1" customWidth="1"/>
    <col min="10141" max="10141" width="5.85546875" style="1" customWidth="1"/>
    <col min="10142" max="10142" width="36" style="1" customWidth="1"/>
    <col min="10143" max="10143" width="9.7109375" style="1" customWidth="1"/>
    <col min="10144" max="10144" width="11.85546875" style="1" customWidth="1"/>
    <col min="10145" max="10145" width="9" style="1" customWidth="1"/>
    <col min="10146" max="10146" width="9.7109375" style="1" customWidth="1"/>
    <col min="10147" max="10147" width="9.28515625" style="1" customWidth="1"/>
    <col min="10148" max="10148" width="8.7109375" style="1" customWidth="1"/>
    <col min="10149" max="10149" width="6.85546875" style="1" customWidth="1"/>
    <col min="10150" max="10394" width="9.140625" style="1" customWidth="1"/>
    <col min="10395" max="10395" width="3.7109375" style="1"/>
    <col min="10396" max="10396" width="4.5703125" style="1" customWidth="1"/>
    <col min="10397" max="10397" width="5.85546875" style="1" customWidth="1"/>
    <col min="10398" max="10398" width="36" style="1" customWidth="1"/>
    <col min="10399" max="10399" width="9.7109375" style="1" customWidth="1"/>
    <col min="10400" max="10400" width="11.85546875" style="1" customWidth="1"/>
    <col min="10401" max="10401" width="9" style="1" customWidth="1"/>
    <col min="10402" max="10402" width="9.7109375" style="1" customWidth="1"/>
    <col min="10403" max="10403" width="9.28515625" style="1" customWidth="1"/>
    <col min="10404" max="10404" width="8.7109375" style="1" customWidth="1"/>
    <col min="10405" max="10405" width="6.85546875" style="1" customWidth="1"/>
    <col min="10406" max="10650" width="9.140625" style="1" customWidth="1"/>
    <col min="10651" max="10651" width="3.7109375" style="1"/>
    <col min="10652" max="10652" width="4.5703125" style="1" customWidth="1"/>
    <col min="10653" max="10653" width="5.85546875" style="1" customWidth="1"/>
    <col min="10654" max="10654" width="36" style="1" customWidth="1"/>
    <col min="10655" max="10655" width="9.7109375" style="1" customWidth="1"/>
    <col min="10656" max="10656" width="11.85546875" style="1" customWidth="1"/>
    <col min="10657" max="10657" width="9" style="1" customWidth="1"/>
    <col min="10658" max="10658" width="9.7109375" style="1" customWidth="1"/>
    <col min="10659" max="10659" width="9.28515625" style="1" customWidth="1"/>
    <col min="10660" max="10660" width="8.7109375" style="1" customWidth="1"/>
    <col min="10661" max="10661" width="6.85546875" style="1" customWidth="1"/>
    <col min="10662" max="10906" width="9.140625" style="1" customWidth="1"/>
    <col min="10907" max="10907" width="3.7109375" style="1"/>
    <col min="10908" max="10908" width="4.5703125" style="1" customWidth="1"/>
    <col min="10909" max="10909" width="5.85546875" style="1" customWidth="1"/>
    <col min="10910" max="10910" width="36" style="1" customWidth="1"/>
    <col min="10911" max="10911" width="9.7109375" style="1" customWidth="1"/>
    <col min="10912" max="10912" width="11.85546875" style="1" customWidth="1"/>
    <col min="10913" max="10913" width="9" style="1" customWidth="1"/>
    <col min="10914" max="10914" width="9.7109375" style="1" customWidth="1"/>
    <col min="10915" max="10915" width="9.28515625" style="1" customWidth="1"/>
    <col min="10916" max="10916" width="8.7109375" style="1" customWidth="1"/>
    <col min="10917" max="10917" width="6.85546875" style="1" customWidth="1"/>
    <col min="10918" max="11162" width="9.140625" style="1" customWidth="1"/>
    <col min="11163" max="11163" width="3.7109375" style="1"/>
    <col min="11164" max="11164" width="4.5703125" style="1" customWidth="1"/>
    <col min="11165" max="11165" width="5.85546875" style="1" customWidth="1"/>
    <col min="11166" max="11166" width="36" style="1" customWidth="1"/>
    <col min="11167" max="11167" width="9.7109375" style="1" customWidth="1"/>
    <col min="11168" max="11168" width="11.85546875" style="1" customWidth="1"/>
    <col min="11169" max="11169" width="9" style="1" customWidth="1"/>
    <col min="11170" max="11170" width="9.7109375" style="1" customWidth="1"/>
    <col min="11171" max="11171" width="9.28515625" style="1" customWidth="1"/>
    <col min="11172" max="11172" width="8.7109375" style="1" customWidth="1"/>
    <col min="11173" max="11173" width="6.85546875" style="1" customWidth="1"/>
    <col min="11174" max="11418" width="9.140625" style="1" customWidth="1"/>
    <col min="11419" max="11419" width="3.7109375" style="1"/>
    <col min="11420" max="11420" width="4.5703125" style="1" customWidth="1"/>
    <col min="11421" max="11421" width="5.85546875" style="1" customWidth="1"/>
    <col min="11422" max="11422" width="36" style="1" customWidth="1"/>
    <col min="11423" max="11423" width="9.7109375" style="1" customWidth="1"/>
    <col min="11424" max="11424" width="11.85546875" style="1" customWidth="1"/>
    <col min="11425" max="11425" width="9" style="1" customWidth="1"/>
    <col min="11426" max="11426" width="9.7109375" style="1" customWidth="1"/>
    <col min="11427" max="11427" width="9.28515625" style="1" customWidth="1"/>
    <col min="11428" max="11428" width="8.7109375" style="1" customWidth="1"/>
    <col min="11429" max="11429" width="6.85546875" style="1" customWidth="1"/>
    <col min="11430" max="11674" width="9.140625" style="1" customWidth="1"/>
    <col min="11675" max="11675" width="3.7109375" style="1"/>
    <col min="11676" max="11676" width="4.5703125" style="1" customWidth="1"/>
    <col min="11677" max="11677" width="5.85546875" style="1" customWidth="1"/>
    <col min="11678" max="11678" width="36" style="1" customWidth="1"/>
    <col min="11679" max="11679" width="9.7109375" style="1" customWidth="1"/>
    <col min="11680" max="11680" width="11.85546875" style="1" customWidth="1"/>
    <col min="11681" max="11681" width="9" style="1" customWidth="1"/>
    <col min="11682" max="11682" width="9.7109375" style="1" customWidth="1"/>
    <col min="11683" max="11683" width="9.28515625" style="1" customWidth="1"/>
    <col min="11684" max="11684" width="8.7109375" style="1" customWidth="1"/>
    <col min="11685" max="11685" width="6.85546875" style="1" customWidth="1"/>
    <col min="11686" max="11930" width="9.140625" style="1" customWidth="1"/>
    <col min="11931" max="11931" width="3.7109375" style="1"/>
    <col min="11932" max="11932" width="4.5703125" style="1" customWidth="1"/>
    <col min="11933" max="11933" width="5.85546875" style="1" customWidth="1"/>
    <col min="11934" max="11934" width="36" style="1" customWidth="1"/>
    <col min="11935" max="11935" width="9.7109375" style="1" customWidth="1"/>
    <col min="11936" max="11936" width="11.85546875" style="1" customWidth="1"/>
    <col min="11937" max="11937" width="9" style="1" customWidth="1"/>
    <col min="11938" max="11938" width="9.7109375" style="1" customWidth="1"/>
    <col min="11939" max="11939" width="9.28515625" style="1" customWidth="1"/>
    <col min="11940" max="11940" width="8.7109375" style="1" customWidth="1"/>
    <col min="11941" max="11941" width="6.85546875" style="1" customWidth="1"/>
    <col min="11942" max="12186" width="9.140625" style="1" customWidth="1"/>
    <col min="12187" max="12187" width="3.7109375" style="1"/>
    <col min="12188" max="12188" width="4.5703125" style="1" customWidth="1"/>
    <col min="12189" max="12189" width="5.85546875" style="1" customWidth="1"/>
    <col min="12190" max="12190" width="36" style="1" customWidth="1"/>
    <col min="12191" max="12191" width="9.7109375" style="1" customWidth="1"/>
    <col min="12192" max="12192" width="11.85546875" style="1" customWidth="1"/>
    <col min="12193" max="12193" width="9" style="1" customWidth="1"/>
    <col min="12194" max="12194" width="9.7109375" style="1" customWidth="1"/>
    <col min="12195" max="12195" width="9.28515625" style="1" customWidth="1"/>
    <col min="12196" max="12196" width="8.7109375" style="1" customWidth="1"/>
    <col min="12197" max="12197" width="6.85546875" style="1" customWidth="1"/>
    <col min="12198" max="12442" width="9.140625" style="1" customWidth="1"/>
    <col min="12443" max="12443" width="3.7109375" style="1"/>
    <col min="12444" max="12444" width="4.5703125" style="1" customWidth="1"/>
    <col min="12445" max="12445" width="5.85546875" style="1" customWidth="1"/>
    <col min="12446" max="12446" width="36" style="1" customWidth="1"/>
    <col min="12447" max="12447" width="9.7109375" style="1" customWidth="1"/>
    <col min="12448" max="12448" width="11.85546875" style="1" customWidth="1"/>
    <col min="12449" max="12449" width="9" style="1" customWidth="1"/>
    <col min="12450" max="12450" width="9.7109375" style="1" customWidth="1"/>
    <col min="12451" max="12451" width="9.28515625" style="1" customWidth="1"/>
    <col min="12452" max="12452" width="8.7109375" style="1" customWidth="1"/>
    <col min="12453" max="12453" width="6.85546875" style="1" customWidth="1"/>
    <col min="12454" max="12698" width="9.140625" style="1" customWidth="1"/>
    <col min="12699" max="12699" width="3.7109375" style="1"/>
    <col min="12700" max="12700" width="4.5703125" style="1" customWidth="1"/>
    <col min="12701" max="12701" width="5.85546875" style="1" customWidth="1"/>
    <col min="12702" max="12702" width="36" style="1" customWidth="1"/>
    <col min="12703" max="12703" width="9.7109375" style="1" customWidth="1"/>
    <col min="12704" max="12704" width="11.85546875" style="1" customWidth="1"/>
    <col min="12705" max="12705" width="9" style="1" customWidth="1"/>
    <col min="12706" max="12706" width="9.7109375" style="1" customWidth="1"/>
    <col min="12707" max="12707" width="9.28515625" style="1" customWidth="1"/>
    <col min="12708" max="12708" width="8.7109375" style="1" customWidth="1"/>
    <col min="12709" max="12709" width="6.85546875" style="1" customWidth="1"/>
    <col min="12710" max="12954" width="9.140625" style="1" customWidth="1"/>
    <col min="12955" max="12955" width="3.7109375" style="1"/>
    <col min="12956" max="12956" width="4.5703125" style="1" customWidth="1"/>
    <col min="12957" max="12957" width="5.85546875" style="1" customWidth="1"/>
    <col min="12958" max="12958" width="36" style="1" customWidth="1"/>
    <col min="12959" max="12959" width="9.7109375" style="1" customWidth="1"/>
    <col min="12960" max="12960" width="11.85546875" style="1" customWidth="1"/>
    <col min="12961" max="12961" width="9" style="1" customWidth="1"/>
    <col min="12962" max="12962" width="9.7109375" style="1" customWidth="1"/>
    <col min="12963" max="12963" width="9.28515625" style="1" customWidth="1"/>
    <col min="12964" max="12964" width="8.7109375" style="1" customWidth="1"/>
    <col min="12965" max="12965" width="6.85546875" style="1" customWidth="1"/>
    <col min="12966" max="13210" width="9.140625" style="1" customWidth="1"/>
    <col min="13211" max="13211" width="3.7109375" style="1"/>
    <col min="13212" max="13212" width="4.5703125" style="1" customWidth="1"/>
    <col min="13213" max="13213" width="5.85546875" style="1" customWidth="1"/>
    <col min="13214" max="13214" width="36" style="1" customWidth="1"/>
    <col min="13215" max="13215" width="9.7109375" style="1" customWidth="1"/>
    <col min="13216" max="13216" width="11.85546875" style="1" customWidth="1"/>
    <col min="13217" max="13217" width="9" style="1" customWidth="1"/>
    <col min="13218" max="13218" width="9.7109375" style="1" customWidth="1"/>
    <col min="13219" max="13219" width="9.28515625" style="1" customWidth="1"/>
    <col min="13220" max="13220" width="8.7109375" style="1" customWidth="1"/>
    <col min="13221" max="13221" width="6.85546875" style="1" customWidth="1"/>
    <col min="13222" max="13466" width="9.140625" style="1" customWidth="1"/>
    <col min="13467" max="13467" width="3.7109375" style="1"/>
    <col min="13468" max="13468" width="4.5703125" style="1" customWidth="1"/>
    <col min="13469" max="13469" width="5.85546875" style="1" customWidth="1"/>
    <col min="13470" max="13470" width="36" style="1" customWidth="1"/>
    <col min="13471" max="13471" width="9.7109375" style="1" customWidth="1"/>
    <col min="13472" max="13472" width="11.85546875" style="1" customWidth="1"/>
    <col min="13473" max="13473" width="9" style="1" customWidth="1"/>
    <col min="13474" max="13474" width="9.7109375" style="1" customWidth="1"/>
    <col min="13475" max="13475" width="9.28515625" style="1" customWidth="1"/>
    <col min="13476" max="13476" width="8.7109375" style="1" customWidth="1"/>
    <col min="13477" max="13477" width="6.85546875" style="1" customWidth="1"/>
    <col min="13478" max="13722" width="9.140625" style="1" customWidth="1"/>
    <col min="13723" max="13723" width="3.7109375" style="1"/>
    <col min="13724" max="13724" width="4.5703125" style="1" customWidth="1"/>
    <col min="13725" max="13725" width="5.85546875" style="1" customWidth="1"/>
    <col min="13726" max="13726" width="36" style="1" customWidth="1"/>
    <col min="13727" max="13727" width="9.7109375" style="1" customWidth="1"/>
    <col min="13728" max="13728" width="11.85546875" style="1" customWidth="1"/>
    <col min="13729" max="13729" width="9" style="1" customWidth="1"/>
    <col min="13730" max="13730" width="9.7109375" style="1" customWidth="1"/>
    <col min="13731" max="13731" width="9.28515625" style="1" customWidth="1"/>
    <col min="13732" max="13732" width="8.7109375" style="1" customWidth="1"/>
    <col min="13733" max="13733" width="6.85546875" style="1" customWidth="1"/>
    <col min="13734" max="13978" width="9.140625" style="1" customWidth="1"/>
    <col min="13979" max="13979" width="3.7109375" style="1"/>
    <col min="13980" max="13980" width="4.5703125" style="1" customWidth="1"/>
    <col min="13981" max="13981" width="5.85546875" style="1" customWidth="1"/>
    <col min="13982" max="13982" width="36" style="1" customWidth="1"/>
    <col min="13983" max="13983" width="9.7109375" style="1" customWidth="1"/>
    <col min="13984" max="13984" width="11.85546875" style="1" customWidth="1"/>
    <col min="13985" max="13985" width="9" style="1" customWidth="1"/>
    <col min="13986" max="13986" width="9.7109375" style="1" customWidth="1"/>
    <col min="13987" max="13987" width="9.28515625" style="1" customWidth="1"/>
    <col min="13988" max="13988" width="8.7109375" style="1" customWidth="1"/>
    <col min="13989" max="13989" width="6.85546875" style="1" customWidth="1"/>
    <col min="13990" max="14234" width="9.140625" style="1" customWidth="1"/>
    <col min="14235" max="14235" width="3.7109375" style="1"/>
    <col min="14236" max="14236" width="4.5703125" style="1" customWidth="1"/>
    <col min="14237" max="14237" width="5.85546875" style="1" customWidth="1"/>
    <col min="14238" max="14238" width="36" style="1" customWidth="1"/>
    <col min="14239" max="14239" width="9.7109375" style="1" customWidth="1"/>
    <col min="14240" max="14240" width="11.85546875" style="1" customWidth="1"/>
    <col min="14241" max="14241" width="9" style="1" customWidth="1"/>
    <col min="14242" max="14242" width="9.7109375" style="1" customWidth="1"/>
    <col min="14243" max="14243" width="9.28515625" style="1" customWidth="1"/>
    <col min="14244" max="14244" width="8.7109375" style="1" customWidth="1"/>
    <col min="14245" max="14245" width="6.85546875" style="1" customWidth="1"/>
    <col min="14246" max="14490" width="9.140625" style="1" customWidth="1"/>
    <col min="14491" max="14491" width="3.7109375" style="1"/>
    <col min="14492" max="14492" width="4.5703125" style="1" customWidth="1"/>
    <col min="14493" max="14493" width="5.85546875" style="1" customWidth="1"/>
    <col min="14494" max="14494" width="36" style="1" customWidth="1"/>
    <col min="14495" max="14495" width="9.7109375" style="1" customWidth="1"/>
    <col min="14496" max="14496" width="11.85546875" style="1" customWidth="1"/>
    <col min="14497" max="14497" width="9" style="1" customWidth="1"/>
    <col min="14498" max="14498" width="9.7109375" style="1" customWidth="1"/>
    <col min="14499" max="14499" width="9.28515625" style="1" customWidth="1"/>
    <col min="14500" max="14500" width="8.7109375" style="1" customWidth="1"/>
    <col min="14501" max="14501" width="6.85546875" style="1" customWidth="1"/>
    <col min="14502" max="14746" width="9.140625" style="1" customWidth="1"/>
    <col min="14747" max="14747" width="3.7109375" style="1"/>
    <col min="14748" max="14748" width="4.5703125" style="1" customWidth="1"/>
    <col min="14749" max="14749" width="5.85546875" style="1" customWidth="1"/>
    <col min="14750" max="14750" width="36" style="1" customWidth="1"/>
    <col min="14751" max="14751" width="9.7109375" style="1" customWidth="1"/>
    <col min="14752" max="14752" width="11.85546875" style="1" customWidth="1"/>
    <col min="14753" max="14753" width="9" style="1" customWidth="1"/>
    <col min="14754" max="14754" width="9.7109375" style="1" customWidth="1"/>
    <col min="14755" max="14755" width="9.28515625" style="1" customWidth="1"/>
    <col min="14756" max="14756" width="8.7109375" style="1" customWidth="1"/>
    <col min="14757" max="14757" width="6.85546875" style="1" customWidth="1"/>
    <col min="14758" max="15002" width="9.140625" style="1" customWidth="1"/>
    <col min="15003" max="15003" width="3.7109375" style="1"/>
    <col min="15004" max="15004" width="4.5703125" style="1" customWidth="1"/>
    <col min="15005" max="15005" width="5.85546875" style="1" customWidth="1"/>
    <col min="15006" max="15006" width="36" style="1" customWidth="1"/>
    <col min="15007" max="15007" width="9.7109375" style="1" customWidth="1"/>
    <col min="15008" max="15008" width="11.85546875" style="1" customWidth="1"/>
    <col min="15009" max="15009" width="9" style="1" customWidth="1"/>
    <col min="15010" max="15010" width="9.7109375" style="1" customWidth="1"/>
    <col min="15011" max="15011" width="9.28515625" style="1" customWidth="1"/>
    <col min="15012" max="15012" width="8.7109375" style="1" customWidth="1"/>
    <col min="15013" max="15013" width="6.85546875" style="1" customWidth="1"/>
    <col min="15014" max="15258" width="9.140625" style="1" customWidth="1"/>
    <col min="15259" max="15259" width="3.7109375" style="1"/>
    <col min="15260" max="15260" width="4.5703125" style="1" customWidth="1"/>
    <col min="15261" max="15261" width="5.85546875" style="1" customWidth="1"/>
    <col min="15262" max="15262" width="36" style="1" customWidth="1"/>
    <col min="15263" max="15263" width="9.7109375" style="1" customWidth="1"/>
    <col min="15264" max="15264" width="11.85546875" style="1" customWidth="1"/>
    <col min="15265" max="15265" width="9" style="1" customWidth="1"/>
    <col min="15266" max="15266" width="9.7109375" style="1" customWidth="1"/>
    <col min="15267" max="15267" width="9.28515625" style="1" customWidth="1"/>
    <col min="15268" max="15268" width="8.7109375" style="1" customWidth="1"/>
    <col min="15269" max="15269" width="6.85546875" style="1" customWidth="1"/>
    <col min="15270" max="15514" width="9.140625" style="1" customWidth="1"/>
    <col min="15515" max="15515" width="3.7109375" style="1"/>
    <col min="15516" max="15516" width="4.5703125" style="1" customWidth="1"/>
    <col min="15517" max="15517" width="5.85546875" style="1" customWidth="1"/>
    <col min="15518" max="15518" width="36" style="1" customWidth="1"/>
    <col min="15519" max="15519" width="9.7109375" style="1" customWidth="1"/>
    <col min="15520" max="15520" width="11.85546875" style="1" customWidth="1"/>
    <col min="15521" max="15521" width="9" style="1" customWidth="1"/>
    <col min="15522" max="15522" width="9.7109375" style="1" customWidth="1"/>
    <col min="15523" max="15523" width="9.28515625" style="1" customWidth="1"/>
    <col min="15524" max="15524" width="8.7109375" style="1" customWidth="1"/>
    <col min="15525" max="15525" width="6.85546875" style="1" customWidth="1"/>
    <col min="15526" max="15770" width="9.140625" style="1" customWidth="1"/>
    <col min="15771" max="15771" width="3.7109375" style="1"/>
    <col min="15772" max="15772" width="4.5703125" style="1" customWidth="1"/>
    <col min="15773" max="15773" width="5.85546875" style="1" customWidth="1"/>
    <col min="15774" max="15774" width="36" style="1" customWidth="1"/>
    <col min="15775" max="15775" width="9.7109375" style="1" customWidth="1"/>
    <col min="15776" max="15776" width="11.85546875" style="1" customWidth="1"/>
    <col min="15777" max="15777" width="9" style="1" customWidth="1"/>
    <col min="15778" max="15778" width="9.7109375" style="1" customWidth="1"/>
    <col min="15779" max="15779" width="9.28515625" style="1" customWidth="1"/>
    <col min="15780" max="15780" width="8.7109375" style="1" customWidth="1"/>
    <col min="15781" max="15781" width="6.85546875" style="1" customWidth="1"/>
    <col min="15782" max="16026" width="9.140625" style="1" customWidth="1"/>
    <col min="16027" max="16027" width="3.7109375" style="1"/>
    <col min="16028" max="16028" width="4.5703125" style="1" customWidth="1"/>
    <col min="16029" max="16029" width="5.85546875" style="1" customWidth="1"/>
    <col min="16030" max="16030" width="36" style="1" customWidth="1"/>
    <col min="16031" max="16031" width="9.7109375" style="1" customWidth="1"/>
    <col min="16032" max="16032" width="11.85546875" style="1" customWidth="1"/>
    <col min="16033" max="16033" width="9" style="1" customWidth="1"/>
    <col min="16034" max="16034" width="9.7109375" style="1" customWidth="1"/>
    <col min="16035" max="16035" width="9.28515625" style="1" customWidth="1"/>
    <col min="16036" max="16036" width="8.7109375" style="1" customWidth="1"/>
    <col min="16037" max="16037" width="6.85546875" style="1" customWidth="1"/>
    <col min="16038" max="16282" width="9.140625" style="1" customWidth="1"/>
    <col min="16283" max="16384" width="3.7109375" style="1"/>
  </cols>
  <sheetData>
    <row r="1" spans="1:9">
      <c r="C1" s="4"/>
      <c r="G1" s="224"/>
      <c r="H1" s="224"/>
      <c r="I1" s="224"/>
    </row>
    <row r="2" spans="1:9">
      <c r="A2" s="262" t="s">
        <v>20</v>
      </c>
      <c r="B2" s="262"/>
      <c r="C2" s="262"/>
      <c r="D2" s="262"/>
      <c r="E2" s="262"/>
      <c r="F2" s="262"/>
      <c r="G2" s="262"/>
      <c r="H2" s="262"/>
      <c r="I2" s="262"/>
    </row>
    <row r="3" spans="1:9">
      <c r="A3" s="2"/>
      <c r="B3" s="2"/>
      <c r="C3" s="2"/>
      <c r="D3" s="2"/>
      <c r="E3" s="2"/>
      <c r="F3" s="2"/>
      <c r="G3" s="2"/>
      <c r="H3" s="2"/>
      <c r="I3" s="2"/>
    </row>
    <row r="4" spans="1:9">
      <c r="A4" s="2"/>
      <c r="B4" s="2"/>
      <c r="C4" s="263" t="s">
        <v>21</v>
      </c>
      <c r="D4" s="263"/>
      <c r="E4" s="263"/>
      <c r="F4" s="263"/>
      <c r="G4" s="263"/>
      <c r="H4" s="263"/>
      <c r="I4" s="263"/>
    </row>
    <row r="5" spans="1:9" ht="11.25" customHeight="1">
      <c r="A5" s="129"/>
      <c r="B5" s="129"/>
      <c r="C5" s="266" t="s">
        <v>17</v>
      </c>
      <c r="D5" s="266"/>
      <c r="E5" s="266"/>
      <c r="F5" s="266"/>
      <c r="G5" s="266"/>
      <c r="H5" s="266"/>
      <c r="I5" s="266"/>
    </row>
    <row r="6" spans="1:9">
      <c r="A6" s="264" t="s">
        <v>22</v>
      </c>
      <c r="B6" s="264"/>
      <c r="C6" s="264"/>
      <c r="D6" s="265" t="str">
        <f>'Kopt a+c+n'!B13</f>
        <v>Daudzdzīvokļu dzīvojamā ēka</v>
      </c>
      <c r="E6" s="265"/>
      <c r="F6" s="265"/>
      <c r="G6" s="265"/>
      <c r="H6" s="265"/>
      <c r="I6" s="265"/>
    </row>
    <row r="7" spans="1:9">
      <c r="A7" s="264" t="s">
        <v>6</v>
      </c>
      <c r="B7" s="264"/>
      <c r="C7" s="264"/>
      <c r="D7" s="267" t="str">
        <f>'Kopt a+c+n'!B14</f>
        <v>Daudzdzīvokļu dzīvojamās ēkas energoefektivitātes paaugstināšana</v>
      </c>
      <c r="E7" s="267"/>
      <c r="F7" s="267"/>
      <c r="G7" s="267"/>
      <c r="H7" s="267"/>
      <c r="I7" s="267"/>
    </row>
    <row r="8" spans="1:9">
      <c r="A8" s="272" t="s">
        <v>23</v>
      </c>
      <c r="B8" s="272"/>
      <c r="C8" s="272"/>
      <c r="D8" s="267" t="str">
        <f>'Kopt a+c+n'!B15</f>
        <v>Stacijas iela 10, Olaine, Olaines novads, LV-2114</v>
      </c>
      <c r="E8" s="267"/>
      <c r="F8" s="267"/>
      <c r="G8" s="267"/>
      <c r="H8" s="267"/>
      <c r="I8" s="267"/>
    </row>
    <row r="9" spans="1:9">
      <c r="A9" s="272" t="s">
        <v>24</v>
      </c>
      <c r="B9" s="272"/>
      <c r="C9" s="272"/>
      <c r="D9" s="267" t="str">
        <f>'Kopt a+c+n'!B16</f>
        <v>Iepirkums Nr. AS OŪS 2023/02_E</v>
      </c>
      <c r="E9" s="267"/>
      <c r="F9" s="267"/>
      <c r="G9" s="267"/>
      <c r="H9" s="267"/>
      <c r="I9" s="267"/>
    </row>
    <row r="10" spans="1:9">
      <c r="C10" s="4" t="s">
        <v>25</v>
      </c>
      <c r="D10" s="273">
        <f>E30</f>
        <v>0</v>
      </c>
      <c r="E10" s="273"/>
      <c r="F10" s="67"/>
      <c r="G10" s="67"/>
      <c r="H10" s="67"/>
      <c r="I10" s="67"/>
    </row>
    <row r="11" spans="1:9">
      <c r="C11" s="4" t="s">
        <v>26</v>
      </c>
      <c r="D11" s="273">
        <f>I26</f>
        <v>0</v>
      </c>
      <c r="E11" s="273"/>
      <c r="F11" s="67"/>
      <c r="G11" s="67"/>
      <c r="H11" s="67"/>
      <c r="I11" s="67"/>
    </row>
    <row r="12" spans="1:9" ht="12" thickBot="1">
      <c r="F12" s="21"/>
      <c r="G12" s="21"/>
      <c r="H12" s="21"/>
      <c r="I12" s="21"/>
    </row>
    <row r="13" spans="1:9">
      <c r="A13" s="276" t="s">
        <v>27</v>
      </c>
      <c r="B13" s="278" t="s">
        <v>28</v>
      </c>
      <c r="C13" s="280" t="s">
        <v>29</v>
      </c>
      <c r="D13" s="281"/>
      <c r="E13" s="274" t="s">
        <v>30</v>
      </c>
      <c r="F13" s="268" t="s">
        <v>31</v>
      </c>
      <c r="G13" s="269"/>
      <c r="H13" s="269"/>
      <c r="I13" s="270" t="s">
        <v>32</v>
      </c>
    </row>
    <row r="14" spans="1:9" ht="23.25" thickBot="1">
      <c r="A14" s="277"/>
      <c r="B14" s="279"/>
      <c r="C14" s="282"/>
      <c r="D14" s="283"/>
      <c r="E14" s="275"/>
      <c r="F14" s="22" t="s">
        <v>33</v>
      </c>
      <c r="G14" s="23" t="s">
        <v>34</v>
      </c>
      <c r="H14" s="23" t="s">
        <v>35</v>
      </c>
      <c r="I14" s="271"/>
    </row>
    <row r="15" spans="1:9">
      <c r="A15" s="63">
        <f>IF(E15=0,0,IF(COUNTBLANK(E15)=1,0,COUNTA($E$15:E15)))</f>
        <v>0</v>
      </c>
      <c r="B15" s="27">
        <f>IF(A15=0,0,CONCATENATE("A-",A15))</f>
        <v>0</v>
      </c>
      <c r="C15" s="260" t="str">
        <f>'1a'!C2:I2</f>
        <v>Būvlaukuma sagatavošana</v>
      </c>
      <c r="D15" s="261"/>
      <c r="E15" s="70">
        <f>'1a'!P25</f>
        <v>0</v>
      </c>
      <c r="F15" s="123">
        <f>'1a'!M25</f>
        <v>0</v>
      </c>
      <c r="G15" s="56">
        <f>'1a'!N25</f>
        <v>0</v>
      </c>
      <c r="H15" s="56">
        <f>'1a'!O25</f>
        <v>0</v>
      </c>
      <c r="I15" s="57">
        <f>'1a'!L25</f>
        <v>0</v>
      </c>
    </row>
    <row r="16" spans="1:9">
      <c r="A16" s="64">
        <f>IF(E16=0,0,IF(COUNTBLANK(E16)=1,0,COUNTA($E$15:E16)))</f>
        <v>0</v>
      </c>
      <c r="B16" s="28">
        <f t="shared" ref="B16:B25" si="0">IF(A16=0,0,CONCATENATE("A-",A16))</f>
        <v>0</v>
      </c>
      <c r="C16" s="256" t="str">
        <f>'2a'!C2:I2</f>
        <v>Demontāžas darbi</v>
      </c>
      <c r="D16" s="257"/>
      <c r="E16" s="126">
        <f>'2a'!P26</f>
        <v>0</v>
      </c>
      <c r="F16" s="124">
        <f>'2a'!M26</f>
        <v>0</v>
      </c>
      <c r="G16" s="58">
        <f>'2a'!N26</f>
        <v>0</v>
      </c>
      <c r="H16" s="58">
        <f>'2a'!O26</f>
        <v>0</v>
      </c>
      <c r="I16" s="59">
        <f>'2a'!L26</f>
        <v>0</v>
      </c>
    </row>
    <row r="17" spans="1:9">
      <c r="A17" s="64">
        <f>IF(E17=0,0,IF(COUNTBLANK(E17)=1,0,COUNTA($E$15:E17)))</f>
        <v>0</v>
      </c>
      <c r="B17" s="28">
        <f t="shared" si="0"/>
        <v>0</v>
      </c>
      <c r="C17" s="256" t="str">
        <f>'3a'!C2:I2</f>
        <v>Fasādes</v>
      </c>
      <c r="D17" s="257"/>
      <c r="E17" s="127">
        <f>'3a'!P104</f>
        <v>0</v>
      </c>
      <c r="F17" s="124">
        <f>'3a'!M104</f>
        <v>0</v>
      </c>
      <c r="G17" s="58">
        <f>'3a'!N104</f>
        <v>0</v>
      </c>
      <c r="H17" s="58">
        <f>'3a'!O104</f>
        <v>0</v>
      </c>
      <c r="I17" s="59">
        <f>'3a'!L104</f>
        <v>0</v>
      </c>
    </row>
    <row r="18" spans="1:9" ht="11.25" customHeight="1">
      <c r="A18" s="64">
        <f>IF(E18=0,0,IF(COUNTBLANK(E18)=1,0,COUNTA($E$15:E18)))</f>
        <v>0</v>
      </c>
      <c r="B18" s="28">
        <f t="shared" si="0"/>
        <v>0</v>
      </c>
      <c r="C18" s="256" t="str">
        <f>'4a'!C2:I2</f>
        <v>Logi un durvis</v>
      </c>
      <c r="D18" s="257"/>
      <c r="E18" s="127">
        <f>'4a'!P32</f>
        <v>0</v>
      </c>
      <c r="F18" s="124">
        <f>'4a'!M32</f>
        <v>0</v>
      </c>
      <c r="G18" s="58">
        <f>'4a'!N32</f>
        <v>0</v>
      </c>
      <c r="H18" s="58">
        <f>'4a'!O32</f>
        <v>0</v>
      </c>
      <c r="I18" s="59">
        <f>'4a'!L32</f>
        <v>0</v>
      </c>
    </row>
    <row r="19" spans="1:9">
      <c r="A19" s="64">
        <f>IF(E19=0,0,IF(COUNTBLANK(E19)=1,0,COUNTA($E$15:E19)))</f>
        <v>0</v>
      </c>
      <c r="B19" s="28">
        <f t="shared" si="0"/>
        <v>0</v>
      </c>
      <c r="C19" s="256" t="str">
        <f>'5a'!C2:I2</f>
        <v>Pagraba pārseguma siltināšana</v>
      </c>
      <c r="D19" s="257"/>
      <c r="E19" s="127">
        <f>'5a'!P30</f>
        <v>0</v>
      </c>
      <c r="F19" s="124">
        <f>'5a'!M30</f>
        <v>0</v>
      </c>
      <c r="G19" s="58">
        <f>'5a'!N30</f>
        <v>0</v>
      </c>
      <c r="H19" s="58">
        <f>'5a'!O30</f>
        <v>0</v>
      </c>
      <c r="I19" s="59">
        <f>'5a'!L30</f>
        <v>0</v>
      </c>
    </row>
    <row r="20" spans="1:9">
      <c r="A20" s="64">
        <f>IF(E20=0,0,IF(COUNTBLANK(E20)=1,0,COUNTA($E$15:E20)))</f>
        <v>0</v>
      </c>
      <c r="B20" s="28">
        <f t="shared" si="0"/>
        <v>0</v>
      </c>
      <c r="C20" s="256" t="str">
        <f>'6a'!C2:I2</f>
        <v>Jumta darbi</v>
      </c>
      <c r="D20" s="257"/>
      <c r="E20" s="127">
        <f>'6a'!P18</f>
        <v>0</v>
      </c>
      <c r="F20" s="124">
        <f>'6a'!M18</f>
        <v>0</v>
      </c>
      <c r="G20" s="58">
        <f>'6a'!N18</f>
        <v>0</v>
      </c>
      <c r="H20" s="58">
        <f>'6a'!O18</f>
        <v>0</v>
      </c>
      <c r="I20" s="59">
        <f>'6a'!L18</f>
        <v>0</v>
      </c>
    </row>
    <row r="21" spans="1:9">
      <c r="A21" s="64">
        <f>IF(E21=0,0,IF(COUNTBLANK(E21)=1,0,COUNTA($E$15:E21)))</f>
        <v>0</v>
      </c>
      <c r="B21" s="28">
        <f t="shared" si="0"/>
        <v>0</v>
      </c>
      <c r="C21" s="256" t="str">
        <f>'7a'!C2:I2</f>
        <v>Iekštelpu darbi</v>
      </c>
      <c r="D21" s="257"/>
      <c r="E21" s="127">
        <f>'7a'!P19</f>
        <v>0</v>
      </c>
      <c r="F21" s="124">
        <f>'7a'!M19</f>
        <v>0</v>
      </c>
      <c r="G21" s="58">
        <f>'7a'!N19</f>
        <v>0</v>
      </c>
      <c r="H21" s="58">
        <f>'7a'!O19</f>
        <v>0</v>
      </c>
      <c r="I21" s="59">
        <f>'7a'!L19</f>
        <v>0</v>
      </c>
    </row>
    <row r="22" spans="1:9">
      <c r="A22" s="64">
        <f>IF(E22=0,0,IF(COUNTBLANK(E22)=1,0,COUNTA($E$15:E22)))</f>
        <v>0</v>
      </c>
      <c r="B22" s="28">
        <f t="shared" si="0"/>
        <v>0</v>
      </c>
      <c r="C22" s="256" t="str">
        <f>'8a'!C2:I2</f>
        <v>Bēniņu siltināšana</v>
      </c>
      <c r="D22" s="257"/>
      <c r="E22" s="127">
        <f>'8a'!P37</f>
        <v>0</v>
      </c>
      <c r="F22" s="124">
        <f>'8a'!M37</f>
        <v>0</v>
      </c>
      <c r="G22" s="58">
        <f>'8a'!N37</f>
        <v>0</v>
      </c>
      <c r="H22" s="58">
        <f>'8a'!O37</f>
        <v>0</v>
      </c>
      <c r="I22" s="59">
        <f>'8a'!L37</f>
        <v>0</v>
      </c>
    </row>
    <row r="23" spans="1:9">
      <c r="A23" s="64">
        <f>IF(E23=0,0,IF(COUNTBLANK(E23)=1,0,COUNTA($E$15:E23)))</f>
        <v>0</v>
      </c>
      <c r="B23" s="28">
        <f t="shared" si="0"/>
        <v>0</v>
      </c>
      <c r="C23" s="256" t="str">
        <f>'9a'!C2:I2</f>
        <v>Labiekārtošana</v>
      </c>
      <c r="D23" s="257"/>
      <c r="E23" s="127">
        <f>'9a'!P24</f>
        <v>0</v>
      </c>
      <c r="F23" s="124">
        <f>'9a'!M24</f>
        <v>0</v>
      </c>
      <c r="G23" s="58">
        <f>'9a'!N24</f>
        <v>0</v>
      </c>
      <c r="H23" s="58">
        <f>'9a'!O24</f>
        <v>0</v>
      </c>
      <c r="I23" s="59">
        <f>'9a'!L24</f>
        <v>0</v>
      </c>
    </row>
    <row r="24" spans="1:9">
      <c r="A24" s="64">
        <f>IF(E24=0,0,IF(COUNTBLANK(E24)=1,0,COUNTA($E$15:E24)))</f>
        <v>0</v>
      </c>
      <c r="B24" s="28">
        <f t="shared" si="0"/>
        <v>0</v>
      </c>
      <c r="C24" s="256" t="str">
        <f>'10a'!C2:I2</f>
        <v>Apkure, vēdināšana un gaisa kondicionēšana</v>
      </c>
      <c r="D24" s="257"/>
      <c r="E24" s="127">
        <f>'10a'!P67</f>
        <v>0</v>
      </c>
      <c r="F24" s="124">
        <f>'10a'!M67</f>
        <v>0</v>
      </c>
      <c r="G24" s="58">
        <f>'10a'!N67</f>
        <v>0</v>
      </c>
      <c r="H24" s="58">
        <f>'10a'!O67</f>
        <v>0</v>
      </c>
      <c r="I24" s="59">
        <f>'10a'!L67</f>
        <v>0</v>
      </c>
    </row>
    <row r="25" spans="1:9" ht="11.25" customHeight="1" thickBot="1">
      <c r="A25" s="64">
        <f>IF(E25=0,0,IF(COUNTBLANK(E25)=1,0,COUNTA($E$15:E25)))</f>
        <v>0</v>
      </c>
      <c r="B25" s="28">
        <f t="shared" si="0"/>
        <v>0</v>
      </c>
      <c r="C25" s="256" t="str">
        <f>'11a'!C2:I2</f>
        <v>Ārējie elektrības tīkli</v>
      </c>
      <c r="D25" s="257"/>
      <c r="E25" s="127">
        <f>'11a'!P36</f>
        <v>0</v>
      </c>
      <c r="F25" s="124">
        <f>'11a'!M36</f>
        <v>0</v>
      </c>
      <c r="G25" s="58">
        <f>'11a'!N36</f>
        <v>0</v>
      </c>
      <c r="H25" s="58">
        <f>'11a'!O36</f>
        <v>0</v>
      </c>
      <c r="I25" s="59">
        <f>'11a'!L36</f>
        <v>0</v>
      </c>
    </row>
    <row r="26" spans="1:9" ht="12" thickBot="1">
      <c r="A26" s="242" t="s">
        <v>36</v>
      </c>
      <c r="B26" s="243"/>
      <c r="C26" s="243"/>
      <c r="D26" s="272"/>
      <c r="E26" s="43">
        <f>SUM(E15:E25)</f>
        <v>0</v>
      </c>
      <c r="F26" s="125">
        <f>SUM(F15:F25)</f>
        <v>0</v>
      </c>
      <c r="G26" s="42">
        <f>SUM(G15:G25)</f>
        <v>0</v>
      </c>
      <c r="H26" s="42">
        <f>SUM(H15:H25)</f>
        <v>0</v>
      </c>
      <c r="I26" s="43">
        <f>SUM(I15:I25)</f>
        <v>0</v>
      </c>
    </row>
    <row r="27" spans="1:9">
      <c r="A27" s="244" t="s">
        <v>37</v>
      </c>
      <c r="B27" s="245"/>
      <c r="C27" s="289"/>
      <c r="D27" s="117">
        <f>'Kops a+c+n'!D50</f>
        <v>7.0000000000000007E-2</v>
      </c>
      <c r="E27" s="44">
        <f>ROUND(E26*$D27,2)</f>
        <v>0</v>
      </c>
      <c r="F27" s="45"/>
      <c r="G27" s="45"/>
      <c r="H27" s="45"/>
      <c r="I27" s="45"/>
    </row>
    <row r="28" spans="1:9">
      <c r="A28" s="247" t="s">
        <v>38</v>
      </c>
      <c r="B28" s="248"/>
      <c r="C28" s="285"/>
      <c r="D28" s="118">
        <f>'Kops a+c+n'!D51</f>
        <v>0.02</v>
      </c>
      <c r="E28" s="46">
        <f>ROUND(E27*$D28,2)</f>
        <v>0</v>
      </c>
      <c r="F28" s="45"/>
      <c r="G28" s="45"/>
      <c r="H28" s="45"/>
      <c r="I28" s="45"/>
    </row>
    <row r="29" spans="1:9">
      <c r="A29" s="250" t="s">
        <v>39</v>
      </c>
      <c r="B29" s="251"/>
      <c r="C29" s="286"/>
      <c r="D29" s="118">
        <f>'Kops a+c+n'!D52</f>
        <v>0.08</v>
      </c>
      <c r="E29" s="46">
        <f>ROUND(E26*$D29,2)</f>
        <v>0</v>
      </c>
      <c r="F29" s="45"/>
      <c r="G29" s="45"/>
      <c r="H29" s="45"/>
      <c r="I29" s="45"/>
    </row>
    <row r="30" spans="1:9" ht="12" thickBot="1">
      <c r="A30" s="253" t="s">
        <v>40</v>
      </c>
      <c r="B30" s="254"/>
      <c r="C30" s="287"/>
      <c r="D30" s="25"/>
      <c r="E30" s="47">
        <f>SUM(E26:E29)-E28</f>
        <v>0</v>
      </c>
      <c r="F30" s="45"/>
      <c r="G30" s="45"/>
      <c r="H30" s="45"/>
      <c r="I30" s="45"/>
    </row>
    <row r="31" spans="1:9">
      <c r="G31" s="24"/>
    </row>
    <row r="32" spans="1:9">
      <c r="C32" s="20"/>
      <c r="D32" s="20"/>
      <c r="E32" s="20"/>
      <c r="F32" s="26"/>
      <c r="G32" s="26"/>
      <c r="H32" s="26"/>
      <c r="I32" s="26"/>
    </row>
    <row r="35" spans="1:8">
      <c r="A35" s="1" t="s">
        <v>14</v>
      </c>
      <c r="B35" s="20"/>
      <c r="C35" s="288">
        <f>'Kops a+c+n'!C58:H58</f>
        <v>0</v>
      </c>
      <c r="D35" s="288"/>
      <c r="E35" s="288"/>
      <c r="F35" s="288"/>
      <c r="G35" s="288"/>
      <c r="H35" s="288"/>
    </row>
    <row r="36" spans="1:8">
      <c r="A36" s="20"/>
      <c r="B36" s="20"/>
      <c r="C36" s="222" t="s">
        <v>15</v>
      </c>
      <c r="D36" s="222"/>
      <c r="E36" s="222"/>
      <c r="F36" s="222"/>
      <c r="G36" s="222"/>
      <c r="H36" s="222"/>
    </row>
    <row r="37" spans="1:8">
      <c r="A37" s="20"/>
      <c r="B37" s="20"/>
      <c r="C37" s="20"/>
      <c r="D37" s="20"/>
      <c r="E37" s="20"/>
      <c r="F37" s="20"/>
      <c r="G37" s="20"/>
      <c r="H37" s="20"/>
    </row>
    <row r="38" spans="1:8">
      <c r="A38" s="240" t="str">
        <f>'Kops a+c+n'!A61:D61</f>
        <v>Tāme sastādīta 2023. gada __. _____</v>
      </c>
      <c r="B38" s="241"/>
      <c r="C38" s="241"/>
      <c r="D38" s="241"/>
      <c r="F38" s="20"/>
      <c r="G38" s="20"/>
      <c r="H38" s="20"/>
    </row>
    <row r="39" spans="1:8">
      <c r="A39" s="20"/>
      <c r="B39" s="20"/>
      <c r="C39" s="20"/>
      <c r="D39" s="20"/>
      <c r="E39" s="20"/>
      <c r="F39" s="20"/>
      <c r="G39" s="20"/>
      <c r="H39" s="20"/>
    </row>
    <row r="40" spans="1:8">
      <c r="A40" s="1" t="s">
        <v>41</v>
      </c>
      <c r="B40" s="20"/>
      <c r="C40" s="284">
        <f>'Kops a+c+n'!C63:H63</f>
        <v>0</v>
      </c>
      <c r="D40" s="284"/>
      <c r="E40" s="284"/>
      <c r="F40" s="284"/>
      <c r="G40" s="284"/>
      <c r="H40" s="284"/>
    </row>
    <row r="41" spans="1:8">
      <c r="A41" s="20"/>
      <c r="B41" s="20"/>
      <c r="C41" s="222" t="s">
        <v>15</v>
      </c>
      <c r="D41" s="222"/>
      <c r="E41" s="222"/>
      <c r="F41" s="222"/>
      <c r="G41" s="222"/>
      <c r="H41" s="222"/>
    </row>
    <row r="42" spans="1:8">
      <c r="A42" s="20"/>
      <c r="B42" s="20"/>
      <c r="C42" s="20"/>
      <c r="D42" s="20"/>
      <c r="E42" s="20"/>
      <c r="F42" s="20"/>
      <c r="G42" s="20"/>
      <c r="H42" s="20"/>
    </row>
    <row r="43" spans="1:8">
      <c r="A43" s="103" t="s">
        <v>43</v>
      </c>
      <c r="B43" s="52"/>
      <c r="C43" s="115">
        <f>'Kops a+c+n'!C66</f>
        <v>0</v>
      </c>
      <c r="D43" s="52"/>
      <c r="F43" s="20"/>
      <c r="G43" s="20"/>
      <c r="H43" s="20"/>
    </row>
    <row r="53" spans="5:9">
      <c r="E53" s="24"/>
      <c r="F53" s="24"/>
      <c r="G53" s="24"/>
      <c r="H53" s="24"/>
      <c r="I53" s="24"/>
    </row>
    <row r="66" spans="3:3">
      <c r="C66" s="1">
        <f>'Kopt a+c+n'!B30:C30</f>
        <v>0</v>
      </c>
    </row>
  </sheetData>
  <mergeCells count="41">
    <mergeCell ref="C5:I5"/>
    <mergeCell ref="C15:D15"/>
    <mergeCell ref="A7:C7"/>
    <mergeCell ref="D7:I7"/>
    <mergeCell ref="G1:I1"/>
    <mergeCell ref="A2:I2"/>
    <mergeCell ref="C4:I4"/>
    <mergeCell ref="A6:C6"/>
    <mergeCell ref="D6:I6"/>
    <mergeCell ref="F13:H13"/>
    <mergeCell ref="I13:I14"/>
    <mergeCell ref="A8:C8"/>
    <mergeCell ref="D8:I8"/>
    <mergeCell ref="A9:C9"/>
    <mergeCell ref="D9:I9"/>
    <mergeCell ref="D10:E10"/>
    <mergeCell ref="D11:E11"/>
    <mergeCell ref="E13:E14"/>
    <mergeCell ref="A13:A14"/>
    <mergeCell ref="B13:B14"/>
    <mergeCell ref="C13:D14"/>
    <mergeCell ref="A27:C27"/>
    <mergeCell ref="A26:D26"/>
    <mergeCell ref="C16:D16"/>
    <mergeCell ref="C17:D17"/>
    <mergeCell ref="C18:D18"/>
    <mergeCell ref="C21:D21"/>
    <mergeCell ref="C20:D20"/>
    <mergeCell ref="C19:D19"/>
    <mergeCell ref="C22:D22"/>
    <mergeCell ref="C23:D23"/>
    <mergeCell ref="C24:D24"/>
    <mergeCell ref="C25:D25"/>
    <mergeCell ref="C36:H36"/>
    <mergeCell ref="A38:D38"/>
    <mergeCell ref="C40:H40"/>
    <mergeCell ref="C41:H41"/>
    <mergeCell ref="A28:C28"/>
    <mergeCell ref="A29:C29"/>
    <mergeCell ref="A30:C30"/>
    <mergeCell ref="C35:H35"/>
  </mergeCells>
  <conditionalFormatting sqref="A15:B25">
    <cfRule type="cellIs" dxfId="336" priority="2" operator="equal">
      <formula>0</formula>
    </cfRule>
  </conditionalFormatting>
  <conditionalFormatting sqref="A38:D38">
    <cfRule type="cellIs" dxfId="335" priority="5" operator="equal">
      <formula>"0__"</formula>
    </cfRule>
  </conditionalFormatting>
  <conditionalFormatting sqref="A15:I25">
    <cfRule type="cellIs" dxfId="334" priority="1" operator="equal">
      <formula>0</formula>
    </cfRule>
  </conditionalFormatting>
  <conditionalFormatting sqref="C35:H35 C40:H40 C43">
    <cfRule type="cellIs" dxfId="333" priority="6" operator="equal">
      <formula>0</formula>
    </cfRule>
  </conditionalFormatting>
  <conditionalFormatting sqref="C40:H40">
    <cfRule type="cellIs" dxfId="332" priority="7" operator="equal">
      <formula>0</formula>
    </cfRule>
  </conditionalFormatting>
  <conditionalFormatting sqref="D27:D29">
    <cfRule type="cellIs" dxfId="331" priority="12" operator="equal">
      <formula>0</formula>
    </cfRule>
    <cfRule type="cellIs" dxfId="330" priority="13" operator="equal">
      <formula>0.075</formula>
    </cfRule>
  </conditionalFormatting>
  <conditionalFormatting sqref="D10:E11">
    <cfRule type="cellIs" dxfId="329" priority="11" operator="equal">
      <formula>0</formula>
    </cfRule>
  </conditionalFormatting>
  <conditionalFormatting sqref="D6:I9">
    <cfRule type="cellIs" dxfId="328" priority="10" operator="equal">
      <formula>0</formula>
    </cfRule>
  </conditionalFormatting>
  <conditionalFormatting sqref="E26:I26 E27:E30">
    <cfRule type="cellIs" dxfId="327" priority="14" operator="equal">
      <formula>0</formula>
    </cfRule>
  </conditionalFormatting>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theme="9" tint="0.39997558519241921"/>
  </sheetPr>
  <dimension ref="A1:I66"/>
  <sheetViews>
    <sheetView zoomScaleNormal="100" workbookViewId="0">
      <selection activeCell="A26" sqref="A26:XFD26"/>
    </sheetView>
  </sheetViews>
  <sheetFormatPr defaultColWidth="3.7109375" defaultRowHeight="11.25"/>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76" width="9.140625" style="1" customWidth="1"/>
    <col min="177" max="177" width="3.7109375" style="1"/>
    <col min="178" max="178" width="4.5703125" style="1" customWidth="1"/>
    <col min="179" max="179" width="5.85546875" style="1" customWidth="1"/>
    <col min="180" max="180" width="36" style="1" customWidth="1"/>
    <col min="181" max="181" width="9.7109375" style="1" customWidth="1"/>
    <col min="182" max="182" width="11.85546875" style="1" customWidth="1"/>
    <col min="183" max="183" width="9" style="1" customWidth="1"/>
    <col min="184" max="184" width="9.7109375" style="1" customWidth="1"/>
    <col min="185" max="185" width="9.28515625" style="1" customWidth="1"/>
    <col min="186" max="186" width="8.7109375" style="1" customWidth="1"/>
    <col min="187" max="187" width="6.85546875" style="1" customWidth="1"/>
    <col min="188" max="432" width="9.140625" style="1" customWidth="1"/>
    <col min="433" max="433" width="3.7109375" style="1"/>
    <col min="434" max="434" width="4.5703125" style="1" customWidth="1"/>
    <col min="435" max="435" width="5.85546875" style="1" customWidth="1"/>
    <col min="436" max="436" width="36" style="1" customWidth="1"/>
    <col min="437" max="437" width="9.7109375" style="1" customWidth="1"/>
    <col min="438" max="438" width="11.85546875" style="1" customWidth="1"/>
    <col min="439" max="439" width="9" style="1" customWidth="1"/>
    <col min="440" max="440" width="9.7109375" style="1" customWidth="1"/>
    <col min="441" max="441" width="9.28515625" style="1" customWidth="1"/>
    <col min="442" max="442" width="8.7109375" style="1" customWidth="1"/>
    <col min="443" max="443" width="6.85546875" style="1" customWidth="1"/>
    <col min="444" max="688" width="9.140625" style="1" customWidth="1"/>
    <col min="689" max="689" width="3.7109375" style="1"/>
    <col min="690" max="690" width="4.5703125" style="1" customWidth="1"/>
    <col min="691" max="691" width="5.85546875" style="1" customWidth="1"/>
    <col min="692" max="692" width="36" style="1" customWidth="1"/>
    <col min="693" max="693" width="9.7109375" style="1" customWidth="1"/>
    <col min="694" max="694" width="11.85546875" style="1" customWidth="1"/>
    <col min="695" max="695" width="9" style="1" customWidth="1"/>
    <col min="696" max="696" width="9.7109375" style="1" customWidth="1"/>
    <col min="697" max="697" width="9.28515625" style="1" customWidth="1"/>
    <col min="698" max="698" width="8.7109375" style="1" customWidth="1"/>
    <col min="699" max="699" width="6.85546875" style="1" customWidth="1"/>
    <col min="700" max="944" width="9.140625" style="1" customWidth="1"/>
    <col min="945" max="945" width="3.7109375" style="1"/>
    <col min="946" max="946" width="4.5703125" style="1" customWidth="1"/>
    <col min="947" max="947" width="5.85546875" style="1" customWidth="1"/>
    <col min="948" max="948" width="36" style="1" customWidth="1"/>
    <col min="949" max="949" width="9.7109375" style="1" customWidth="1"/>
    <col min="950" max="950" width="11.85546875" style="1" customWidth="1"/>
    <col min="951" max="951" width="9" style="1" customWidth="1"/>
    <col min="952" max="952" width="9.7109375" style="1" customWidth="1"/>
    <col min="953" max="953" width="9.28515625" style="1" customWidth="1"/>
    <col min="954" max="954" width="8.7109375" style="1" customWidth="1"/>
    <col min="955" max="955" width="6.85546875" style="1" customWidth="1"/>
    <col min="956" max="1200" width="9.140625" style="1" customWidth="1"/>
    <col min="1201" max="1201" width="3.7109375" style="1"/>
    <col min="1202" max="1202" width="4.5703125" style="1" customWidth="1"/>
    <col min="1203" max="1203" width="5.85546875" style="1" customWidth="1"/>
    <col min="1204" max="1204" width="36" style="1" customWidth="1"/>
    <col min="1205" max="1205" width="9.7109375" style="1" customWidth="1"/>
    <col min="1206" max="1206" width="11.85546875" style="1" customWidth="1"/>
    <col min="1207" max="1207" width="9" style="1" customWidth="1"/>
    <col min="1208" max="1208" width="9.7109375" style="1" customWidth="1"/>
    <col min="1209" max="1209" width="9.28515625" style="1" customWidth="1"/>
    <col min="1210" max="1210" width="8.7109375" style="1" customWidth="1"/>
    <col min="1211" max="1211" width="6.85546875" style="1" customWidth="1"/>
    <col min="1212" max="1456" width="9.140625" style="1" customWidth="1"/>
    <col min="1457" max="1457" width="3.7109375" style="1"/>
    <col min="1458" max="1458" width="4.5703125" style="1" customWidth="1"/>
    <col min="1459" max="1459" width="5.85546875" style="1" customWidth="1"/>
    <col min="1460" max="1460" width="36" style="1" customWidth="1"/>
    <col min="1461" max="1461" width="9.7109375" style="1" customWidth="1"/>
    <col min="1462" max="1462" width="11.85546875" style="1" customWidth="1"/>
    <col min="1463" max="1463" width="9" style="1" customWidth="1"/>
    <col min="1464" max="1464" width="9.7109375" style="1" customWidth="1"/>
    <col min="1465" max="1465" width="9.28515625" style="1" customWidth="1"/>
    <col min="1466" max="1466" width="8.7109375" style="1" customWidth="1"/>
    <col min="1467" max="1467" width="6.85546875" style="1" customWidth="1"/>
    <col min="1468" max="1712" width="9.140625" style="1" customWidth="1"/>
    <col min="1713" max="1713" width="3.7109375" style="1"/>
    <col min="1714" max="1714" width="4.5703125" style="1" customWidth="1"/>
    <col min="1715" max="1715" width="5.85546875" style="1" customWidth="1"/>
    <col min="1716" max="1716" width="36" style="1" customWidth="1"/>
    <col min="1717" max="1717" width="9.7109375" style="1" customWidth="1"/>
    <col min="1718" max="1718" width="11.85546875" style="1" customWidth="1"/>
    <col min="1719" max="1719" width="9" style="1" customWidth="1"/>
    <col min="1720" max="1720" width="9.7109375" style="1" customWidth="1"/>
    <col min="1721" max="1721" width="9.28515625" style="1" customWidth="1"/>
    <col min="1722" max="1722" width="8.7109375" style="1" customWidth="1"/>
    <col min="1723" max="1723" width="6.85546875" style="1" customWidth="1"/>
    <col min="1724" max="1968" width="9.140625" style="1" customWidth="1"/>
    <col min="1969" max="1969" width="3.7109375" style="1"/>
    <col min="1970" max="1970" width="4.5703125" style="1" customWidth="1"/>
    <col min="1971" max="1971" width="5.85546875" style="1" customWidth="1"/>
    <col min="1972" max="1972" width="36" style="1" customWidth="1"/>
    <col min="1973" max="1973" width="9.7109375" style="1" customWidth="1"/>
    <col min="1974" max="1974" width="11.85546875" style="1" customWidth="1"/>
    <col min="1975" max="1975" width="9" style="1" customWidth="1"/>
    <col min="1976" max="1976" width="9.7109375" style="1" customWidth="1"/>
    <col min="1977" max="1977" width="9.28515625" style="1" customWidth="1"/>
    <col min="1978" max="1978" width="8.7109375" style="1" customWidth="1"/>
    <col min="1979" max="1979" width="6.85546875" style="1" customWidth="1"/>
    <col min="1980" max="2224" width="9.140625" style="1" customWidth="1"/>
    <col min="2225" max="2225" width="3.7109375" style="1"/>
    <col min="2226" max="2226" width="4.5703125" style="1" customWidth="1"/>
    <col min="2227" max="2227" width="5.85546875" style="1" customWidth="1"/>
    <col min="2228" max="2228" width="36" style="1" customWidth="1"/>
    <col min="2229" max="2229" width="9.7109375" style="1" customWidth="1"/>
    <col min="2230" max="2230" width="11.85546875" style="1" customWidth="1"/>
    <col min="2231" max="2231" width="9" style="1" customWidth="1"/>
    <col min="2232" max="2232" width="9.7109375" style="1" customWidth="1"/>
    <col min="2233" max="2233" width="9.28515625" style="1" customWidth="1"/>
    <col min="2234" max="2234" width="8.7109375" style="1" customWidth="1"/>
    <col min="2235" max="2235" width="6.85546875" style="1" customWidth="1"/>
    <col min="2236" max="2480" width="9.140625" style="1" customWidth="1"/>
    <col min="2481" max="2481" width="3.7109375" style="1"/>
    <col min="2482" max="2482" width="4.5703125" style="1" customWidth="1"/>
    <col min="2483" max="2483" width="5.85546875" style="1" customWidth="1"/>
    <col min="2484" max="2484" width="36" style="1" customWidth="1"/>
    <col min="2485" max="2485" width="9.7109375" style="1" customWidth="1"/>
    <col min="2486" max="2486" width="11.85546875" style="1" customWidth="1"/>
    <col min="2487" max="2487" width="9" style="1" customWidth="1"/>
    <col min="2488" max="2488" width="9.7109375" style="1" customWidth="1"/>
    <col min="2489" max="2489" width="9.28515625" style="1" customWidth="1"/>
    <col min="2490" max="2490" width="8.7109375" style="1" customWidth="1"/>
    <col min="2491" max="2491" width="6.85546875" style="1" customWidth="1"/>
    <col min="2492" max="2736" width="9.140625" style="1" customWidth="1"/>
    <col min="2737" max="2737" width="3.7109375" style="1"/>
    <col min="2738" max="2738" width="4.5703125" style="1" customWidth="1"/>
    <col min="2739" max="2739" width="5.85546875" style="1" customWidth="1"/>
    <col min="2740" max="2740" width="36" style="1" customWidth="1"/>
    <col min="2741" max="2741" width="9.7109375" style="1" customWidth="1"/>
    <col min="2742" max="2742" width="11.85546875" style="1" customWidth="1"/>
    <col min="2743" max="2743" width="9" style="1" customWidth="1"/>
    <col min="2744" max="2744" width="9.7109375" style="1" customWidth="1"/>
    <col min="2745" max="2745" width="9.28515625" style="1" customWidth="1"/>
    <col min="2746" max="2746" width="8.7109375" style="1" customWidth="1"/>
    <col min="2747" max="2747" width="6.85546875" style="1" customWidth="1"/>
    <col min="2748" max="2992" width="9.140625" style="1" customWidth="1"/>
    <col min="2993" max="2993" width="3.7109375" style="1"/>
    <col min="2994" max="2994" width="4.5703125" style="1" customWidth="1"/>
    <col min="2995" max="2995" width="5.85546875" style="1" customWidth="1"/>
    <col min="2996" max="2996" width="36" style="1" customWidth="1"/>
    <col min="2997" max="2997" width="9.7109375" style="1" customWidth="1"/>
    <col min="2998" max="2998" width="11.85546875" style="1" customWidth="1"/>
    <col min="2999" max="2999" width="9" style="1" customWidth="1"/>
    <col min="3000" max="3000" width="9.7109375" style="1" customWidth="1"/>
    <col min="3001" max="3001" width="9.28515625" style="1" customWidth="1"/>
    <col min="3002" max="3002" width="8.7109375" style="1" customWidth="1"/>
    <col min="3003" max="3003" width="6.85546875" style="1" customWidth="1"/>
    <col min="3004" max="3248" width="9.140625" style="1" customWidth="1"/>
    <col min="3249" max="3249" width="3.7109375" style="1"/>
    <col min="3250" max="3250" width="4.5703125" style="1" customWidth="1"/>
    <col min="3251" max="3251" width="5.85546875" style="1" customWidth="1"/>
    <col min="3252" max="3252" width="36" style="1" customWidth="1"/>
    <col min="3253" max="3253" width="9.7109375" style="1" customWidth="1"/>
    <col min="3254" max="3254" width="11.85546875" style="1" customWidth="1"/>
    <col min="3255" max="3255" width="9" style="1" customWidth="1"/>
    <col min="3256" max="3256" width="9.7109375" style="1" customWidth="1"/>
    <col min="3257" max="3257" width="9.28515625" style="1" customWidth="1"/>
    <col min="3258" max="3258" width="8.7109375" style="1" customWidth="1"/>
    <col min="3259" max="3259" width="6.85546875" style="1" customWidth="1"/>
    <col min="3260" max="3504" width="9.140625" style="1" customWidth="1"/>
    <col min="3505" max="3505" width="3.7109375" style="1"/>
    <col min="3506" max="3506" width="4.5703125" style="1" customWidth="1"/>
    <col min="3507" max="3507" width="5.85546875" style="1" customWidth="1"/>
    <col min="3508" max="3508" width="36" style="1" customWidth="1"/>
    <col min="3509" max="3509" width="9.7109375" style="1" customWidth="1"/>
    <col min="3510" max="3510" width="11.85546875" style="1" customWidth="1"/>
    <col min="3511" max="3511" width="9" style="1" customWidth="1"/>
    <col min="3512" max="3512" width="9.7109375" style="1" customWidth="1"/>
    <col min="3513" max="3513" width="9.28515625" style="1" customWidth="1"/>
    <col min="3514" max="3514" width="8.7109375" style="1" customWidth="1"/>
    <col min="3515" max="3515" width="6.85546875" style="1" customWidth="1"/>
    <col min="3516" max="3760" width="9.140625" style="1" customWidth="1"/>
    <col min="3761" max="3761" width="3.7109375" style="1"/>
    <col min="3762" max="3762" width="4.5703125" style="1" customWidth="1"/>
    <col min="3763" max="3763" width="5.85546875" style="1" customWidth="1"/>
    <col min="3764" max="3764" width="36" style="1" customWidth="1"/>
    <col min="3765" max="3765" width="9.7109375" style="1" customWidth="1"/>
    <col min="3766" max="3766" width="11.85546875" style="1" customWidth="1"/>
    <col min="3767" max="3767" width="9" style="1" customWidth="1"/>
    <col min="3768" max="3768" width="9.7109375" style="1" customWidth="1"/>
    <col min="3769" max="3769" width="9.28515625" style="1" customWidth="1"/>
    <col min="3770" max="3770" width="8.7109375" style="1" customWidth="1"/>
    <col min="3771" max="3771" width="6.85546875" style="1" customWidth="1"/>
    <col min="3772" max="4016" width="9.140625" style="1" customWidth="1"/>
    <col min="4017" max="4017" width="3.7109375" style="1"/>
    <col min="4018" max="4018" width="4.5703125" style="1" customWidth="1"/>
    <col min="4019" max="4019" width="5.85546875" style="1" customWidth="1"/>
    <col min="4020" max="4020" width="36" style="1" customWidth="1"/>
    <col min="4021" max="4021" width="9.7109375" style="1" customWidth="1"/>
    <col min="4022" max="4022" width="11.85546875" style="1" customWidth="1"/>
    <col min="4023" max="4023" width="9" style="1" customWidth="1"/>
    <col min="4024" max="4024" width="9.7109375" style="1" customWidth="1"/>
    <col min="4025" max="4025" width="9.28515625" style="1" customWidth="1"/>
    <col min="4026" max="4026" width="8.7109375" style="1" customWidth="1"/>
    <col min="4027" max="4027" width="6.85546875" style="1" customWidth="1"/>
    <col min="4028" max="4272" width="9.140625" style="1" customWidth="1"/>
    <col min="4273" max="4273" width="3.7109375" style="1"/>
    <col min="4274" max="4274" width="4.5703125" style="1" customWidth="1"/>
    <col min="4275" max="4275" width="5.85546875" style="1" customWidth="1"/>
    <col min="4276" max="4276" width="36" style="1" customWidth="1"/>
    <col min="4277" max="4277" width="9.7109375" style="1" customWidth="1"/>
    <col min="4278" max="4278" width="11.85546875" style="1" customWidth="1"/>
    <col min="4279" max="4279" width="9" style="1" customWidth="1"/>
    <col min="4280" max="4280" width="9.7109375" style="1" customWidth="1"/>
    <col min="4281" max="4281" width="9.28515625" style="1" customWidth="1"/>
    <col min="4282" max="4282" width="8.7109375" style="1" customWidth="1"/>
    <col min="4283" max="4283" width="6.85546875" style="1" customWidth="1"/>
    <col min="4284" max="4528" width="9.140625" style="1" customWidth="1"/>
    <col min="4529" max="4529" width="3.7109375" style="1"/>
    <col min="4530" max="4530" width="4.5703125" style="1" customWidth="1"/>
    <col min="4531" max="4531" width="5.85546875" style="1" customWidth="1"/>
    <col min="4532" max="4532" width="36" style="1" customWidth="1"/>
    <col min="4533" max="4533" width="9.7109375" style="1" customWidth="1"/>
    <col min="4534" max="4534" width="11.85546875" style="1" customWidth="1"/>
    <col min="4535" max="4535" width="9" style="1" customWidth="1"/>
    <col min="4536" max="4536" width="9.7109375" style="1" customWidth="1"/>
    <col min="4537" max="4537" width="9.28515625" style="1" customWidth="1"/>
    <col min="4538" max="4538" width="8.7109375" style="1" customWidth="1"/>
    <col min="4539" max="4539" width="6.85546875" style="1" customWidth="1"/>
    <col min="4540" max="4784" width="9.140625" style="1" customWidth="1"/>
    <col min="4785" max="4785" width="3.7109375" style="1"/>
    <col min="4786" max="4786" width="4.5703125" style="1" customWidth="1"/>
    <col min="4787" max="4787" width="5.85546875" style="1" customWidth="1"/>
    <col min="4788" max="4788" width="36" style="1" customWidth="1"/>
    <col min="4789" max="4789" width="9.7109375" style="1" customWidth="1"/>
    <col min="4790" max="4790" width="11.85546875" style="1" customWidth="1"/>
    <col min="4791" max="4791" width="9" style="1" customWidth="1"/>
    <col min="4792" max="4792" width="9.7109375" style="1" customWidth="1"/>
    <col min="4793" max="4793" width="9.28515625" style="1" customWidth="1"/>
    <col min="4794" max="4794" width="8.7109375" style="1" customWidth="1"/>
    <col min="4795" max="4795" width="6.85546875" style="1" customWidth="1"/>
    <col min="4796" max="5040" width="9.140625" style="1" customWidth="1"/>
    <col min="5041" max="5041" width="3.7109375" style="1"/>
    <col min="5042" max="5042" width="4.5703125" style="1" customWidth="1"/>
    <col min="5043" max="5043" width="5.85546875" style="1" customWidth="1"/>
    <col min="5044" max="5044" width="36" style="1" customWidth="1"/>
    <col min="5045" max="5045" width="9.7109375" style="1" customWidth="1"/>
    <col min="5046" max="5046" width="11.85546875" style="1" customWidth="1"/>
    <col min="5047" max="5047" width="9" style="1" customWidth="1"/>
    <col min="5048" max="5048" width="9.7109375" style="1" customWidth="1"/>
    <col min="5049" max="5049" width="9.28515625" style="1" customWidth="1"/>
    <col min="5050" max="5050" width="8.7109375" style="1" customWidth="1"/>
    <col min="5051" max="5051" width="6.85546875" style="1" customWidth="1"/>
    <col min="5052" max="5296" width="9.140625" style="1" customWidth="1"/>
    <col min="5297" max="5297" width="3.7109375" style="1"/>
    <col min="5298" max="5298" width="4.5703125" style="1" customWidth="1"/>
    <col min="5299" max="5299" width="5.85546875" style="1" customWidth="1"/>
    <col min="5300" max="5300" width="36" style="1" customWidth="1"/>
    <col min="5301" max="5301" width="9.7109375" style="1" customWidth="1"/>
    <col min="5302" max="5302" width="11.85546875" style="1" customWidth="1"/>
    <col min="5303" max="5303" width="9" style="1" customWidth="1"/>
    <col min="5304" max="5304" width="9.7109375" style="1" customWidth="1"/>
    <col min="5305" max="5305" width="9.28515625" style="1" customWidth="1"/>
    <col min="5306" max="5306" width="8.7109375" style="1" customWidth="1"/>
    <col min="5307" max="5307" width="6.85546875" style="1" customWidth="1"/>
    <col min="5308" max="5552" width="9.140625" style="1" customWidth="1"/>
    <col min="5553" max="5553" width="3.7109375" style="1"/>
    <col min="5554" max="5554" width="4.5703125" style="1" customWidth="1"/>
    <col min="5555" max="5555" width="5.85546875" style="1" customWidth="1"/>
    <col min="5556" max="5556" width="36" style="1" customWidth="1"/>
    <col min="5557" max="5557" width="9.7109375" style="1" customWidth="1"/>
    <col min="5558" max="5558" width="11.85546875" style="1" customWidth="1"/>
    <col min="5559" max="5559" width="9" style="1" customWidth="1"/>
    <col min="5560" max="5560" width="9.7109375" style="1" customWidth="1"/>
    <col min="5561" max="5561" width="9.28515625" style="1" customWidth="1"/>
    <col min="5562" max="5562" width="8.7109375" style="1" customWidth="1"/>
    <col min="5563" max="5563" width="6.85546875" style="1" customWidth="1"/>
    <col min="5564" max="5808" width="9.140625" style="1" customWidth="1"/>
    <col min="5809" max="5809" width="3.7109375" style="1"/>
    <col min="5810" max="5810" width="4.5703125" style="1" customWidth="1"/>
    <col min="5811" max="5811" width="5.85546875" style="1" customWidth="1"/>
    <col min="5812" max="5812" width="36" style="1" customWidth="1"/>
    <col min="5813" max="5813" width="9.7109375" style="1" customWidth="1"/>
    <col min="5814" max="5814" width="11.85546875" style="1" customWidth="1"/>
    <col min="5815" max="5815" width="9" style="1" customWidth="1"/>
    <col min="5816" max="5816" width="9.7109375" style="1" customWidth="1"/>
    <col min="5817" max="5817" width="9.28515625" style="1" customWidth="1"/>
    <col min="5818" max="5818" width="8.7109375" style="1" customWidth="1"/>
    <col min="5819" max="5819" width="6.85546875" style="1" customWidth="1"/>
    <col min="5820" max="6064" width="9.140625" style="1" customWidth="1"/>
    <col min="6065" max="6065" width="3.7109375" style="1"/>
    <col min="6066" max="6066" width="4.5703125" style="1" customWidth="1"/>
    <col min="6067" max="6067" width="5.85546875" style="1" customWidth="1"/>
    <col min="6068" max="6068" width="36" style="1" customWidth="1"/>
    <col min="6069" max="6069" width="9.7109375" style="1" customWidth="1"/>
    <col min="6070" max="6070" width="11.85546875" style="1" customWidth="1"/>
    <col min="6071" max="6071" width="9" style="1" customWidth="1"/>
    <col min="6072" max="6072" width="9.7109375" style="1" customWidth="1"/>
    <col min="6073" max="6073" width="9.28515625" style="1" customWidth="1"/>
    <col min="6074" max="6074" width="8.7109375" style="1" customWidth="1"/>
    <col min="6075" max="6075" width="6.85546875" style="1" customWidth="1"/>
    <col min="6076" max="6320" width="9.140625" style="1" customWidth="1"/>
    <col min="6321" max="6321" width="3.7109375" style="1"/>
    <col min="6322" max="6322" width="4.5703125" style="1" customWidth="1"/>
    <col min="6323" max="6323" width="5.85546875" style="1" customWidth="1"/>
    <col min="6324" max="6324" width="36" style="1" customWidth="1"/>
    <col min="6325" max="6325" width="9.7109375" style="1" customWidth="1"/>
    <col min="6326" max="6326" width="11.85546875" style="1" customWidth="1"/>
    <col min="6327" max="6327" width="9" style="1" customWidth="1"/>
    <col min="6328" max="6328" width="9.7109375" style="1" customWidth="1"/>
    <col min="6329" max="6329" width="9.28515625" style="1" customWidth="1"/>
    <col min="6330" max="6330" width="8.7109375" style="1" customWidth="1"/>
    <col min="6331" max="6331" width="6.85546875" style="1" customWidth="1"/>
    <col min="6332" max="6576" width="9.140625" style="1" customWidth="1"/>
    <col min="6577" max="6577" width="3.7109375" style="1"/>
    <col min="6578" max="6578" width="4.5703125" style="1" customWidth="1"/>
    <col min="6579" max="6579" width="5.85546875" style="1" customWidth="1"/>
    <col min="6580" max="6580" width="36" style="1" customWidth="1"/>
    <col min="6581" max="6581" width="9.7109375" style="1" customWidth="1"/>
    <col min="6582" max="6582" width="11.85546875" style="1" customWidth="1"/>
    <col min="6583" max="6583" width="9" style="1" customWidth="1"/>
    <col min="6584" max="6584" width="9.7109375" style="1" customWidth="1"/>
    <col min="6585" max="6585" width="9.28515625" style="1" customWidth="1"/>
    <col min="6586" max="6586" width="8.7109375" style="1" customWidth="1"/>
    <col min="6587" max="6587" width="6.85546875" style="1" customWidth="1"/>
    <col min="6588" max="6832" width="9.140625" style="1" customWidth="1"/>
    <col min="6833" max="6833" width="3.7109375" style="1"/>
    <col min="6834" max="6834" width="4.5703125" style="1" customWidth="1"/>
    <col min="6835" max="6835" width="5.85546875" style="1" customWidth="1"/>
    <col min="6836" max="6836" width="36" style="1" customWidth="1"/>
    <col min="6837" max="6837" width="9.7109375" style="1" customWidth="1"/>
    <col min="6838" max="6838" width="11.85546875" style="1" customWidth="1"/>
    <col min="6839" max="6839" width="9" style="1" customWidth="1"/>
    <col min="6840" max="6840" width="9.7109375" style="1" customWidth="1"/>
    <col min="6841" max="6841" width="9.28515625" style="1" customWidth="1"/>
    <col min="6842" max="6842" width="8.7109375" style="1" customWidth="1"/>
    <col min="6843" max="6843" width="6.85546875" style="1" customWidth="1"/>
    <col min="6844" max="7088" width="9.140625" style="1" customWidth="1"/>
    <col min="7089" max="7089" width="3.7109375" style="1"/>
    <col min="7090" max="7090" width="4.5703125" style="1" customWidth="1"/>
    <col min="7091" max="7091" width="5.85546875" style="1" customWidth="1"/>
    <col min="7092" max="7092" width="36" style="1" customWidth="1"/>
    <col min="7093" max="7093" width="9.7109375" style="1" customWidth="1"/>
    <col min="7094" max="7094" width="11.85546875" style="1" customWidth="1"/>
    <col min="7095" max="7095" width="9" style="1" customWidth="1"/>
    <col min="7096" max="7096" width="9.7109375" style="1" customWidth="1"/>
    <col min="7097" max="7097" width="9.28515625" style="1" customWidth="1"/>
    <col min="7098" max="7098" width="8.7109375" style="1" customWidth="1"/>
    <col min="7099" max="7099" width="6.85546875" style="1" customWidth="1"/>
    <col min="7100" max="7344" width="9.140625" style="1" customWidth="1"/>
    <col min="7345" max="7345" width="3.7109375" style="1"/>
    <col min="7346" max="7346" width="4.5703125" style="1" customWidth="1"/>
    <col min="7347" max="7347" width="5.85546875" style="1" customWidth="1"/>
    <col min="7348" max="7348" width="36" style="1" customWidth="1"/>
    <col min="7349" max="7349" width="9.7109375" style="1" customWidth="1"/>
    <col min="7350" max="7350" width="11.85546875" style="1" customWidth="1"/>
    <col min="7351" max="7351" width="9" style="1" customWidth="1"/>
    <col min="7352" max="7352" width="9.7109375" style="1" customWidth="1"/>
    <col min="7353" max="7353" width="9.28515625" style="1" customWidth="1"/>
    <col min="7354" max="7354" width="8.7109375" style="1" customWidth="1"/>
    <col min="7355" max="7355" width="6.85546875" style="1" customWidth="1"/>
    <col min="7356" max="7600" width="9.140625" style="1" customWidth="1"/>
    <col min="7601" max="7601" width="3.7109375" style="1"/>
    <col min="7602" max="7602" width="4.5703125" style="1" customWidth="1"/>
    <col min="7603" max="7603" width="5.85546875" style="1" customWidth="1"/>
    <col min="7604" max="7604" width="36" style="1" customWidth="1"/>
    <col min="7605" max="7605" width="9.7109375" style="1" customWidth="1"/>
    <col min="7606" max="7606" width="11.85546875" style="1" customWidth="1"/>
    <col min="7607" max="7607" width="9" style="1" customWidth="1"/>
    <col min="7608" max="7608" width="9.7109375" style="1" customWidth="1"/>
    <col min="7609" max="7609" width="9.28515625" style="1" customWidth="1"/>
    <col min="7610" max="7610" width="8.7109375" style="1" customWidth="1"/>
    <col min="7611" max="7611" width="6.85546875" style="1" customWidth="1"/>
    <col min="7612" max="7856" width="9.140625" style="1" customWidth="1"/>
    <col min="7857" max="7857" width="3.7109375" style="1"/>
    <col min="7858" max="7858" width="4.5703125" style="1" customWidth="1"/>
    <col min="7859" max="7859" width="5.85546875" style="1" customWidth="1"/>
    <col min="7860" max="7860" width="36" style="1" customWidth="1"/>
    <col min="7861" max="7861" width="9.7109375" style="1" customWidth="1"/>
    <col min="7862" max="7862" width="11.85546875" style="1" customWidth="1"/>
    <col min="7863" max="7863" width="9" style="1" customWidth="1"/>
    <col min="7864" max="7864" width="9.7109375" style="1" customWidth="1"/>
    <col min="7865" max="7865" width="9.28515625" style="1" customWidth="1"/>
    <col min="7866" max="7866" width="8.7109375" style="1" customWidth="1"/>
    <col min="7867" max="7867" width="6.85546875" style="1" customWidth="1"/>
    <col min="7868" max="8112" width="9.140625" style="1" customWidth="1"/>
    <col min="8113" max="8113" width="3.7109375" style="1"/>
    <col min="8114" max="8114" width="4.5703125" style="1" customWidth="1"/>
    <col min="8115" max="8115" width="5.85546875" style="1" customWidth="1"/>
    <col min="8116" max="8116" width="36" style="1" customWidth="1"/>
    <col min="8117" max="8117" width="9.7109375" style="1" customWidth="1"/>
    <col min="8118" max="8118" width="11.85546875" style="1" customWidth="1"/>
    <col min="8119" max="8119" width="9" style="1" customWidth="1"/>
    <col min="8120" max="8120" width="9.7109375" style="1" customWidth="1"/>
    <col min="8121" max="8121" width="9.28515625" style="1" customWidth="1"/>
    <col min="8122" max="8122" width="8.7109375" style="1" customWidth="1"/>
    <col min="8123" max="8123" width="6.85546875" style="1" customWidth="1"/>
    <col min="8124" max="8368" width="9.140625" style="1" customWidth="1"/>
    <col min="8369" max="8369" width="3.7109375" style="1"/>
    <col min="8370" max="8370" width="4.5703125" style="1" customWidth="1"/>
    <col min="8371" max="8371" width="5.85546875" style="1" customWidth="1"/>
    <col min="8372" max="8372" width="36" style="1" customWidth="1"/>
    <col min="8373" max="8373" width="9.7109375" style="1" customWidth="1"/>
    <col min="8374" max="8374" width="11.85546875" style="1" customWidth="1"/>
    <col min="8375" max="8375" width="9" style="1" customWidth="1"/>
    <col min="8376" max="8376" width="9.7109375" style="1" customWidth="1"/>
    <col min="8377" max="8377" width="9.28515625" style="1" customWidth="1"/>
    <col min="8378" max="8378" width="8.7109375" style="1" customWidth="1"/>
    <col min="8379" max="8379" width="6.85546875" style="1" customWidth="1"/>
    <col min="8380" max="8624" width="9.140625" style="1" customWidth="1"/>
    <col min="8625" max="8625" width="3.7109375" style="1"/>
    <col min="8626" max="8626" width="4.5703125" style="1" customWidth="1"/>
    <col min="8627" max="8627" width="5.85546875" style="1" customWidth="1"/>
    <col min="8628" max="8628" width="36" style="1" customWidth="1"/>
    <col min="8629" max="8629" width="9.7109375" style="1" customWidth="1"/>
    <col min="8630" max="8630" width="11.85546875" style="1" customWidth="1"/>
    <col min="8631" max="8631" width="9" style="1" customWidth="1"/>
    <col min="8632" max="8632" width="9.7109375" style="1" customWidth="1"/>
    <col min="8633" max="8633" width="9.28515625" style="1" customWidth="1"/>
    <col min="8634" max="8634" width="8.7109375" style="1" customWidth="1"/>
    <col min="8635" max="8635" width="6.85546875" style="1" customWidth="1"/>
    <col min="8636" max="8880" width="9.140625" style="1" customWidth="1"/>
    <col min="8881" max="8881" width="3.7109375" style="1"/>
    <col min="8882" max="8882" width="4.5703125" style="1" customWidth="1"/>
    <col min="8883" max="8883" width="5.85546875" style="1" customWidth="1"/>
    <col min="8884" max="8884" width="36" style="1" customWidth="1"/>
    <col min="8885" max="8885" width="9.7109375" style="1" customWidth="1"/>
    <col min="8886" max="8886" width="11.85546875" style="1" customWidth="1"/>
    <col min="8887" max="8887" width="9" style="1" customWidth="1"/>
    <col min="8888" max="8888" width="9.7109375" style="1" customWidth="1"/>
    <col min="8889" max="8889" width="9.28515625" style="1" customWidth="1"/>
    <col min="8890" max="8890" width="8.7109375" style="1" customWidth="1"/>
    <col min="8891" max="8891" width="6.85546875" style="1" customWidth="1"/>
    <col min="8892" max="9136" width="9.140625" style="1" customWidth="1"/>
    <col min="9137" max="9137" width="3.7109375" style="1"/>
    <col min="9138" max="9138" width="4.5703125" style="1" customWidth="1"/>
    <col min="9139" max="9139" width="5.85546875" style="1" customWidth="1"/>
    <col min="9140" max="9140" width="36" style="1" customWidth="1"/>
    <col min="9141" max="9141" width="9.7109375" style="1" customWidth="1"/>
    <col min="9142" max="9142" width="11.85546875" style="1" customWidth="1"/>
    <col min="9143" max="9143" width="9" style="1" customWidth="1"/>
    <col min="9144" max="9144" width="9.7109375" style="1" customWidth="1"/>
    <col min="9145" max="9145" width="9.28515625" style="1" customWidth="1"/>
    <col min="9146" max="9146" width="8.7109375" style="1" customWidth="1"/>
    <col min="9147" max="9147" width="6.85546875" style="1" customWidth="1"/>
    <col min="9148" max="9392" width="9.140625" style="1" customWidth="1"/>
    <col min="9393" max="9393" width="3.7109375" style="1"/>
    <col min="9394" max="9394" width="4.5703125" style="1" customWidth="1"/>
    <col min="9395" max="9395" width="5.85546875" style="1" customWidth="1"/>
    <col min="9396" max="9396" width="36" style="1" customWidth="1"/>
    <col min="9397" max="9397" width="9.7109375" style="1" customWidth="1"/>
    <col min="9398" max="9398" width="11.85546875" style="1" customWidth="1"/>
    <col min="9399" max="9399" width="9" style="1" customWidth="1"/>
    <col min="9400" max="9400" width="9.7109375" style="1" customWidth="1"/>
    <col min="9401" max="9401" width="9.28515625" style="1" customWidth="1"/>
    <col min="9402" max="9402" width="8.7109375" style="1" customWidth="1"/>
    <col min="9403" max="9403" width="6.85546875" style="1" customWidth="1"/>
    <col min="9404" max="9648" width="9.140625" style="1" customWidth="1"/>
    <col min="9649" max="9649" width="3.7109375" style="1"/>
    <col min="9650" max="9650" width="4.5703125" style="1" customWidth="1"/>
    <col min="9651" max="9651" width="5.85546875" style="1" customWidth="1"/>
    <col min="9652" max="9652" width="36" style="1" customWidth="1"/>
    <col min="9653" max="9653" width="9.7109375" style="1" customWidth="1"/>
    <col min="9654" max="9654" width="11.85546875" style="1" customWidth="1"/>
    <col min="9655" max="9655" width="9" style="1" customWidth="1"/>
    <col min="9656" max="9656" width="9.7109375" style="1" customWidth="1"/>
    <col min="9657" max="9657" width="9.28515625" style="1" customWidth="1"/>
    <col min="9658" max="9658" width="8.7109375" style="1" customWidth="1"/>
    <col min="9659" max="9659" width="6.85546875" style="1" customWidth="1"/>
    <col min="9660" max="9904" width="9.140625" style="1" customWidth="1"/>
    <col min="9905" max="9905" width="3.7109375" style="1"/>
    <col min="9906" max="9906" width="4.5703125" style="1" customWidth="1"/>
    <col min="9907" max="9907" width="5.85546875" style="1" customWidth="1"/>
    <col min="9908" max="9908" width="36" style="1" customWidth="1"/>
    <col min="9909" max="9909" width="9.7109375" style="1" customWidth="1"/>
    <col min="9910" max="9910" width="11.85546875" style="1" customWidth="1"/>
    <col min="9911" max="9911" width="9" style="1" customWidth="1"/>
    <col min="9912" max="9912" width="9.7109375" style="1" customWidth="1"/>
    <col min="9913" max="9913" width="9.28515625" style="1" customWidth="1"/>
    <col min="9914" max="9914" width="8.7109375" style="1" customWidth="1"/>
    <col min="9915" max="9915" width="6.85546875" style="1" customWidth="1"/>
    <col min="9916" max="10160" width="9.140625" style="1" customWidth="1"/>
    <col min="10161" max="10161" width="3.7109375" style="1"/>
    <col min="10162" max="10162" width="4.5703125" style="1" customWidth="1"/>
    <col min="10163" max="10163" width="5.85546875" style="1" customWidth="1"/>
    <col min="10164" max="10164" width="36" style="1" customWidth="1"/>
    <col min="10165" max="10165" width="9.7109375" style="1" customWidth="1"/>
    <col min="10166" max="10166" width="11.85546875" style="1" customWidth="1"/>
    <col min="10167" max="10167" width="9" style="1" customWidth="1"/>
    <col min="10168" max="10168" width="9.7109375" style="1" customWidth="1"/>
    <col min="10169" max="10169" width="9.28515625" style="1" customWidth="1"/>
    <col min="10170" max="10170" width="8.7109375" style="1" customWidth="1"/>
    <col min="10171" max="10171" width="6.85546875" style="1" customWidth="1"/>
    <col min="10172" max="10416" width="9.140625" style="1" customWidth="1"/>
    <col min="10417" max="10417" width="3.7109375" style="1"/>
    <col min="10418" max="10418" width="4.5703125" style="1" customWidth="1"/>
    <col min="10419" max="10419" width="5.85546875" style="1" customWidth="1"/>
    <col min="10420" max="10420" width="36" style="1" customWidth="1"/>
    <col min="10421" max="10421" width="9.7109375" style="1" customWidth="1"/>
    <col min="10422" max="10422" width="11.85546875" style="1" customWidth="1"/>
    <col min="10423" max="10423" width="9" style="1" customWidth="1"/>
    <col min="10424" max="10424" width="9.7109375" style="1" customWidth="1"/>
    <col min="10425" max="10425" width="9.28515625" style="1" customWidth="1"/>
    <col min="10426" max="10426" width="8.7109375" style="1" customWidth="1"/>
    <col min="10427" max="10427" width="6.85546875" style="1" customWidth="1"/>
    <col min="10428" max="10672" width="9.140625" style="1" customWidth="1"/>
    <col min="10673" max="10673" width="3.7109375" style="1"/>
    <col min="10674" max="10674" width="4.5703125" style="1" customWidth="1"/>
    <col min="10675" max="10675" width="5.85546875" style="1" customWidth="1"/>
    <col min="10676" max="10676" width="36" style="1" customWidth="1"/>
    <col min="10677" max="10677" width="9.7109375" style="1" customWidth="1"/>
    <col min="10678" max="10678" width="11.85546875" style="1" customWidth="1"/>
    <col min="10679" max="10679" width="9" style="1" customWidth="1"/>
    <col min="10680" max="10680" width="9.7109375" style="1" customWidth="1"/>
    <col min="10681" max="10681" width="9.28515625" style="1" customWidth="1"/>
    <col min="10682" max="10682" width="8.7109375" style="1" customWidth="1"/>
    <col min="10683" max="10683" width="6.85546875" style="1" customWidth="1"/>
    <col min="10684" max="10928" width="9.140625" style="1" customWidth="1"/>
    <col min="10929" max="10929" width="3.7109375" style="1"/>
    <col min="10930" max="10930" width="4.5703125" style="1" customWidth="1"/>
    <col min="10931" max="10931" width="5.85546875" style="1" customWidth="1"/>
    <col min="10932" max="10932" width="36" style="1" customWidth="1"/>
    <col min="10933" max="10933" width="9.7109375" style="1" customWidth="1"/>
    <col min="10934" max="10934" width="11.85546875" style="1" customWidth="1"/>
    <col min="10935" max="10935" width="9" style="1" customWidth="1"/>
    <col min="10936" max="10936" width="9.7109375" style="1" customWidth="1"/>
    <col min="10937" max="10937" width="9.28515625" style="1" customWidth="1"/>
    <col min="10938" max="10938" width="8.7109375" style="1" customWidth="1"/>
    <col min="10939" max="10939" width="6.85546875" style="1" customWidth="1"/>
    <col min="10940" max="11184" width="9.140625" style="1" customWidth="1"/>
    <col min="11185" max="11185" width="3.7109375" style="1"/>
    <col min="11186" max="11186" width="4.5703125" style="1" customWidth="1"/>
    <col min="11187" max="11187" width="5.85546875" style="1" customWidth="1"/>
    <col min="11188" max="11188" width="36" style="1" customWidth="1"/>
    <col min="11189" max="11189" width="9.7109375" style="1" customWidth="1"/>
    <col min="11190" max="11190" width="11.85546875" style="1" customWidth="1"/>
    <col min="11191" max="11191" width="9" style="1" customWidth="1"/>
    <col min="11192" max="11192" width="9.7109375" style="1" customWidth="1"/>
    <col min="11193" max="11193" width="9.28515625" style="1" customWidth="1"/>
    <col min="11194" max="11194" width="8.7109375" style="1" customWidth="1"/>
    <col min="11195" max="11195" width="6.85546875" style="1" customWidth="1"/>
    <col min="11196" max="11440" width="9.140625" style="1" customWidth="1"/>
    <col min="11441" max="11441" width="3.7109375" style="1"/>
    <col min="11442" max="11442" width="4.5703125" style="1" customWidth="1"/>
    <col min="11443" max="11443" width="5.85546875" style="1" customWidth="1"/>
    <col min="11444" max="11444" width="36" style="1" customWidth="1"/>
    <col min="11445" max="11445" width="9.7109375" style="1" customWidth="1"/>
    <col min="11446" max="11446" width="11.85546875" style="1" customWidth="1"/>
    <col min="11447" max="11447" width="9" style="1" customWidth="1"/>
    <col min="11448" max="11448" width="9.7109375" style="1" customWidth="1"/>
    <col min="11449" max="11449" width="9.28515625" style="1" customWidth="1"/>
    <col min="11450" max="11450" width="8.7109375" style="1" customWidth="1"/>
    <col min="11451" max="11451" width="6.85546875" style="1" customWidth="1"/>
    <col min="11452" max="11696" width="9.140625" style="1" customWidth="1"/>
    <col min="11697" max="11697" width="3.7109375" style="1"/>
    <col min="11698" max="11698" width="4.5703125" style="1" customWidth="1"/>
    <col min="11699" max="11699" width="5.85546875" style="1" customWidth="1"/>
    <col min="11700" max="11700" width="36" style="1" customWidth="1"/>
    <col min="11701" max="11701" width="9.7109375" style="1" customWidth="1"/>
    <col min="11702" max="11702" width="11.85546875" style="1" customWidth="1"/>
    <col min="11703" max="11703" width="9" style="1" customWidth="1"/>
    <col min="11704" max="11704" width="9.7109375" style="1" customWidth="1"/>
    <col min="11705" max="11705" width="9.28515625" style="1" customWidth="1"/>
    <col min="11706" max="11706" width="8.7109375" style="1" customWidth="1"/>
    <col min="11707" max="11707" width="6.85546875" style="1" customWidth="1"/>
    <col min="11708" max="11952" width="9.140625" style="1" customWidth="1"/>
    <col min="11953" max="11953" width="3.7109375" style="1"/>
    <col min="11954" max="11954" width="4.5703125" style="1" customWidth="1"/>
    <col min="11955" max="11955" width="5.85546875" style="1" customWidth="1"/>
    <col min="11956" max="11956" width="36" style="1" customWidth="1"/>
    <col min="11957" max="11957" width="9.7109375" style="1" customWidth="1"/>
    <col min="11958" max="11958" width="11.85546875" style="1" customWidth="1"/>
    <col min="11959" max="11959" width="9" style="1" customWidth="1"/>
    <col min="11960" max="11960" width="9.7109375" style="1" customWidth="1"/>
    <col min="11961" max="11961" width="9.28515625" style="1" customWidth="1"/>
    <col min="11962" max="11962" width="8.7109375" style="1" customWidth="1"/>
    <col min="11963" max="11963" width="6.85546875" style="1" customWidth="1"/>
    <col min="11964" max="12208" width="9.140625" style="1" customWidth="1"/>
    <col min="12209" max="12209" width="3.7109375" style="1"/>
    <col min="12210" max="12210" width="4.5703125" style="1" customWidth="1"/>
    <col min="12211" max="12211" width="5.85546875" style="1" customWidth="1"/>
    <col min="12212" max="12212" width="36" style="1" customWidth="1"/>
    <col min="12213" max="12213" width="9.7109375" style="1" customWidth="1"/>
    <col min="12214" max="12214" width="11.85546875" style="1" customWidth="1"/>
    <col min="12215" max="12215" width="9" style="1" customWidth="1"/>
    <col min="12216" max="12216" width="9.7109375" style="1" customWidth="1"/>
    <col min="12217" max="12217" width="9.28515625" style="1" customWidth="1"/>
    <col min="12218" max="12218" width="8.7109375" style="1" customWidth="1"/>
    <col min="12219" max="12219" width="6.85546875" style="1" customWidth="1"/>
    <col min="12220" max="12464" width="9.140625" style="1" customWidth="1"/>
    <col min="12465" max="12465" width="3.7109375" style="1"/>
    <col min="12466" max="12466" width="4.5703125" style="1" customWidth="1"/>
    <col min="12467" max="12467" width="5.85546875" style="1" customWidth="1"/>
    <col min="12468" max="12468" width="36" style="1" customWidth="1"/>
    <col min="12469" max="12469" width="9.7109375" style="1" customWidth="1"/>
    <col min="12470" max="12470" width="11.85546875" style="1" customWidth="1"/>
    <col min="12471" max="12471" width="9" style="1" customWidth="1"/>
    <col min="12472" max="12472" width="9.7109375" style="1" customWidth="1"/>
    <col min="12473" max="12473" width="9.28515625" style="1" customWidth="1"/>
    <col min="12474" max="12474" width="8.7109375" style="1" customWidth="1"/>
    <col min="12475" max="12475" width="6.85546875" style="1" customWidth="1"/>
    <col min="12476" max="12720" width="9.140625" style="1" customWidth="1"/>
    <col min="12721" max="12721" width="3.7109375" style="1"/>
    <col min="12722" max="12722" width="4.5703125" style="1" customWidth="1"/>
    <col min="12723" max="12723" width="5.85546875" style="1" customWidth="1"/>
    <col min="12724" max="12724" width="36" style="1" customWidth="1"/>
    <col min="12725" max="12725" width="9.7109375" style="1" customWidth="1"/>
    <col min="12726" max="12726" width="11.85546875" style="1" customWidth="1"/>
    <col min="12727" max="12727" width="9" style="1" customWidth="1"/>
    <col min="12728" max="12728" width="9.7109375" style="1" customWidth="1"/>
    <col min="12729" max="12729" width="9.28515625" style="1" customWidth="1"/>
    <col min="12730" max="12730" width="8.7109375" style="1" customWidth="1"/>
    <col min="12731" max="12731" width="6.85546875" style="1" customWidth="1"/>
    <col min="12732" max="12976" width="9.140625" style="1" customWidth="1"/>
    <col min="12977" max="12977" width="3.7109375" style="1"/>
    <col min="12978" max="12978" width="4.5703125" style="1" customWidth="1"/>
    <col min="12979" max="12979" width="5.85546875" style="1" customWidth="1"/>
    <col min="12980" max="12980" width="36" style="1" customWidth="1"/>
    <col min="12981" max="12981" width="9.7109375" style="1" customWidth="1"/>
    <col min="12982" max="12982" width="11.85546875" style="1" customWidth="1"/>
    <col min="12983" max="12983" width="9" style="1" customWidth="1"/>
    <col min="12984" max="12984" width="9.7109375" style="1" customWidth="1"/>
    <col min="12985" max="12985" width="9.28515625" style="1" customWidth="1"/>
    <col min="12986" max="12986" width="8.7109375" style="1" customWidth="1"/>
    <col min="12987" max="12987" width="6.85546875" style="1" customWidth="1"/>
    <col min="12988" max="13232" width="9.140625" style="1" customWidth="1"/>
    <col min="13233" max="13233" width="3.7109375" style="1"/>
    <col min="13234" max="13234" width="4.5703125" style="1" customWidth="1"/>
    <col min="13235" max="13235" width="5.85546875" style="1" customWidth="1"/>
    <col min="13236" max="13236" width="36" style="1" customWidth="1"/>
    <col min="13237" max="13237" width="9.7109375" style="1" customWidth="1"/>
    <col min="13238" max="13238" width="11.85546875" style="1" customWidth="1"/>
    <col min="13239" max="13239" width="9" style="1" customWidth="1"/>
    <col min="13240" max="13240" width="9.7109375" style="1" customWidth="1"/>
    <col min="13241" max="13241" width="9.28515625" style="1" customWidth="1"/>
    <col min="13242" max="13242" width="8.7109375" style="1" customWidth="1"/>
    <col min="13243" max="13243" width="6.85546875" style="1" customWidth="1"/>
    <col min="13244" max="13488" width="9.140625" style="1" customWidth="1"/>
    <col min="13489" max="13489" width="3.7109375" style="1"/>
    <col min="13490" max="13490" width="4.5703125" style="1" customWidth="1"/>
    <col min="13491" max="13491" width="5.85546875" style="1" customWidth="1"/>
    <col min="13492" max="13492" width="36" style="1" customWidth="1"/>
    <col min="13493" max="13493" width="9.7109375" style="1" customWidth="1"/>
    <col min="13494" max="13494" width="11.85546875" style="1" customWidth="1"/>
    <col min="13495" max="13495" width="9" style="1" customWidth="1"/>
    <col min="13496" max="13496" width="9.7109375" style="1" customWidth="1"/>
    <col min="13497" max="13497" width="9.28515625" style="1" customWidth="1"/>
    <col min="13498" max="13498" width="8.7109375" style="1" customWidth="1"/>
    <col min="13499" max="13499" width="6.85546875" style="1" customWidth="1"/>
    <col min="13500" max="13744" width="9.140625" style="1" customWidth="1"/>
    <col min="13745" max="13745" width="3.7109375" style="1"/>
    <col min="13746" max="13746" width="4.5703125" style="1" customWidth="1"/>
    <col min="13747" max="13747" width="5.85546875" style="1" customWidth="1"/>
    <col min="13748" max="13748" width="36" style="1" customWidth="1"/>
    <col min="13749" max="13749" width="9.7109375" style="1" customWidth="1"/>
    <col min="13750" max="13750" width="11.85546875" style="1" customWidth="1"/>
    <col min="13751" max="13751" width="9" style="1" customWidth="1"/>
    <col min="13752" max="13752" width="9.7109375" style="1" customWidth="1"/>
    <col min="13753" max="13753" width="9.28515625" style="1" customWidth="1"/>
    <col min="13754" max="13754" width="8.7109375" style="1" customWidth="1"/>
    <col min="13755" max="13755" width="6.85546875" style="1" customWidth="1"/>
    <col min="13756" max="14000" width="9.140625" style="1" customWidth="1"/>
    <col min="14001" max="14001" width="3.7109375" style="1"/>
    <col min="14002" max="14002" width="4.5703125" style="1" customWidth="1"/>
    <col min="14003" max="14003" width="5.85546875" style="1" customWidth="1"/>
    <col min="14004" max="14004" width="36" style="1" customWidth="1"/>
    <col min="14005" max="14005" width="9.7109375" style="1" customWidth="1"/>
    <col min="14006" max="14006" width="11.85546875" style="1" customWidth="1"/>
    <col min="14007" max="14007" width="9" style="1" customWidth="1"/>
    <col min="14008" max="14008" width="9.7109375" style="1" customWidth="1"/>
    <col min="14009" max="14009" width="9.28515625" style="1" customWidth="1"/>
    <col min="14010" max="14010" width="8.7109375" style="1" customWidth="1"/>
    <col min="14011" max="14011" width="6.85546875" style="1" customWidth="1"/>
    <col min="14012" max="14256" width="9.140625" style="1" customWidth="1"/>
    <col min="14257" max="14257" width="3.7109375" style="1"/>
    <col min="14258" max="14258" width="4.5703125" style="1" customWidth="1"/>
    <col min="14259" max="14259" width="5.85546875" style="1" customWidth="1"/>
    <col min="14260" max="14260" width="36" style="1" customWidth="1"/>
    <col min="14261" max="14261" width="9.7109375" style="1" customWidth="1"/>
    <col min="14262" max="14262" width="11.85546875" style="1" customWidth="1"/>
    <col min="14263" max="14263" width="9" style="1" customWidth="1"/>
    <col min="14264" max="14264" width="9.7109375" style="1" customWidth="1"/>
    <col min="14265" max="14265" width="9.28515625" style="1" customWidth="1"/>
    <col min="14266" max="14266" width="8.7109375" style="1" customWidth="1"/>
    <col min="14267" max="14267" width="6.85546875" style="1" customWidth="1"/>
    <col min="14268" max="14512" width="9.140625" style="1" customWidth="1"/>
    <col min="14513" max="14513" width="3.7109375" style="1"/>
    <col min="14514" max="14514" width="4.5703125" style="1" customWidth="1"/>
    <col min="14515" max="14515" width="5.85546875" style="1" customWidth="1"/>
    <col min="14516" max="14516" width="36" style="1" customWidth="1"/>
    <col min="14517" max="14517" width="9.7109375" style="1" customWidth="1"/>
    <col min="14518" max="14518" width="11.85546875" style="1" customWidth="1"/>
    <col min="14519" max="14519" width="9" style="1" customWidth="1"/>
    <col min="14520" max="14520" width="9.7109375" style="1" customWidth="1"/>
    <col min="14521" max="14521" width="9.28515625" style="1" customWidth="1"/>
    <col min="14522" max="14522" width="8.7109375" style="1" customWidth="1"/>
    <col min="14523" max="14523" width="6.85546875" style="1" customWidth="1"/>
    <col min="14524" max="14768" width="9.140625" style="1" customWidth="1"/>
    <col min="14769" max="14769" width="3.7109375" style="1"/>
    <col min="14770" max="14770" width="4.5703125" style="1" customWidth="1"/>
    <col min="14771" max="14771" width="5.85546875" style="1" customWidth="1"/>
    <col min="14772" max="14772" width="36" style="1" customWidth="1"/>
    <col min="14773" max="14773" width="9.7109375" style="1" customWidth="1"/>
    <col min="14774" max="14774" width="11.85546875" style="1" customWidth="1"/>
    <col min="14775" max="14775" width="9" style="1" customWidth="1"/>
    <col min="14776" max="14776" width="9.7109375" style="1" customWidth="1"/>
    <col min="14777" max="14777" width="9.28515625" style="1" customWidth="1"/>
    <col min="14778" max="14778" width="8.7109375" style="1" customWidth="1"/>
    <col min="14779" max="14779" width="6.85546875" style="1" customWidth="1"/>
    <col min="14780" max="15024" width="9.140625" style="1" customWidth="1"/>
    <col min="15025" max="15025" width="3.7109375" style="1"/>
    <col min="15026" max="15026" width="4.5703125" style="1" customWidth="1"/>
    <col min="15027" max="15027" width="5.85546875" style="1" customWidth="1"/>
    <col min="15028" max="15028" width="36" style="1" customWidth="1"/>
    <col min="15029" max="15029" width="9.7109375" style="1" customWidth="1"/>
    <col min="15030" max="15030" width="11.85546875" style="1" customWidth="1"/>
    <col min="15031" max="15031" width="9" style="1" customWidth="1"/>
    <col min="15032" max="15032" width="9.7109375" style="1" customWidth="1"/>
    <col min="15033" max="15033" width="9.28515625" style="1" customWidth="1"/>
    <col min="15034" max="15034" width="8.7109375" style="1" customWidth="1"/>
    <col min="15035" max="15035" width="6.85546875" style="1" customWidth="1"/>
    <col min="15036" max="15280" width="9.140625" style="1" customWidth="1"/>
    <col min="15281" max="15281" width="3.7109375" style="1"/>
    <col min="15282" max="15282" width="4.5703125" style="1" customWidth="1"/>
    <col min="15283" max="15283" width="5.85546875" style="1" customWidth="1"/>
    <col min="15284" max="15284" width="36" style="1" customWidth="1"/>
    <col min="15285" max="15285" width="9.7109375" style="1" customWidth="1"/>
    <col min="15286" max="15286" width="11.85546875" style="1" customWidth="1"/>
    <col min="15287" max="15287" width="9" style="1" customWidth="1"/>
    <col min="15288" max="15288" width="9.7109375" style="1" customWidth="1"/>
    <col min="15289" max="15289" width="9.28515625" style="1" customWidth="1"/>
    <col min="15290" max="15290" width="8.7109375" style="1" customWidth="1"/>
    <col min="15291" max="15291" width="6.85546875" style="1" customWidth="1"/>
    <col min="15292" max="15536" width="9.140625" style="1" customWidth="1"/>
    <col min="15537" max="15537" width="3.7109375" style="1"/>
    <col min="15538" max="15538" width="4.5703125" style="1" customWidth="1"/>
    <col min="15539" max="15539" width="5.85546875" style="1" customWidth="1"/>
    <col min="15540" max="15540" width="36" style="1" customWidth="1"/>
    <col min="15541" max="15541" width="9.7109375" style="1" customWidth="1"/>
    <col min="15542" max="15542" width="11.85546875" style="1" customWidth="1"/>
    <col min="15543" max="15543" width="9" style="1" customWidth="1"/>
    <col min="15544" max="15544" width="9.7109375" style="1" customWidth="1"/>
    <col min="15545" max="15545" width="9.28515625" style="1" customWidth="1"/>
    <col min="15546" max="15546" width="8.7109375" style="1" customWidth="1"/>
    <col min="15547" max="15547" width="6.85546875" style="1" customWidth="1"/>
    <col min="15548" max="15792" width="9.140625" style="1" customWidth="1"/>
    <col min="15793" max="15793" width="3.7109375" style="1"/>
    <col min="15794" max="15794" width="4.5703125" style="1" customWidth="1"/>
    <col min="15795" max="15795" width="5.85546875" style="1" customWidth="1"/>
    <col min="15796" max="15796" width="36" style="1" customWidth="1"/>
    <col min="15797" max="15797" width="9.7109375" style="1" customWidth="1"/>
    <col min="15798" max="15798" width="11.85546875" style="1" customWidth="1"/>
    <col min="15799" max="15799" width="9" style="1" customWidth="1"/>
    <col min="15800" max="15800" width="9.7109375" style="1" customWidth="1"/>
    <col min="15801" max="15801" width="9.28515625" style="1" customWidth="1"/>
    <col min="15802" max="15802" width="8.7109375" style="1" customWidth="1"/>
    <col min="15803" max="15803" width="6.85546875" style="1" customWidth="1"/>
    <col min="15804" max="16048" width="9.140625" style="1" customWidth="1"/>
    <col min="16049" max="16049" width="3.7109375" style="1"/>
    <col min="16050" max="16050" width="4.5703125" style="1" customWidth="1"/>
    <col min="16051" max="16051" width="5.85546875" style="1" customWidth="1"/>
    <col min="16052" max="16052" width="36" style="1" customWidth="1"/>
    <col min="16053" max="16053" width="9.7109375" style="1" customWidth="1"/>
    <col min="16054" max="16054" width="11.85546875" style="1" customWidth="1"/>
    <col min="16055" max="16055" width="9" style="1" customWidth="1"/>
    <col min="16056" max="16056" width="9.7109375" style="1" customWidth="1"/>
    <col min="16057" max="16057" width="9.28515625" style="1" customWidth="1"/>
    <col min="16058" max="16058" width="8.7109375" style="1" customWidth="1"/>
    <col min="16059" max="16059" width="6.85546875" style="1" customWidth="1"/>
    <col min="16060" max="16304" width="9.140625" style="1" customWidth="1"/>
    <col min="16305" max="16384" width="3.7109375" style="1"/>
  </cols>
  <sheetData>
    <row r="1" spans="1:9">
      <c r="C1" s="4"/>
      <c r="G1" s="224"/>
      <c r="H1" s="224"/>
      <c r="I1" s="224"/>
    </row>
    <row r="2" spans="1:9">
      <c r="A2" s="262" t="s">
        <v>20</v>
      </c>
      <c r="B2" s="262"/>
      <c r="C2" s="262"/>
      <c r="D2" s="262"/>
      <c r="E2" s="262"/>
      <c r="F2" s="262"/>
      <c r="G2" s="262"/>
      <c r="H2" s="262"/>
      <c r="I2" s="262"/>
    </row>
    <row r="3" spans="1:9">
      <c r="A3" s="2"/>
      <c r="B3" s="2"/>
      <c r="C3" s="2"/>
      <c r="D3" s="2"/>
      <c r="E3" s="2"/>
      <c r="F3" s="2"/>
      <c r="G3" s="2"/>
      <c r="H3" s="2"/>
      <c r="I3" s="2"/>
    </row>
    <row r="4" spans="1:9">
      <c r="A4" s="2"/>
      <c r="B4" s="2"/>
      <c r="C4" s="263" t="s">
        <v>21</v>
      </c>
      <c r="D4" s="263"/>
      <c r="E4" s="263"/>
      <c r="F4" s="263"/>
      <c r="G4" s="263"/>
      <c r="H4" s="263"/>
      <c r="I4" s="263"/>
    </row>
    <row r="5" spans="1:9" ht="11.25" customHeight="1">
      <c r="A5" s="129"/>
      <c r="B5" s="129"/>
      <c r="C5" s="266" t="s">
        <v>18</v>
      </c>
      <c r="D5" s="266"/>
      <c r="E5" s="266"/>
      <c r="F5" s="266"/>
      <c r="G5" s="266"/>
      <c r="H5" s="266"/>
      <c r="I5" s="266"/>
    </row>
    <row r="6" spans="1:9">
      <c r="A6" s="264" t="s">
        <v>22</v>
      </c>
      <c r="B6" s="264"/>
      <c r="C6" s="264"/>
      <c r="D6" s="265" t="str">
        <f>'Kopt a+c+n'!B13</f>
        <v>Daudzdzīvokļu dzīvojamā ēka</v>
      </c>
      <c r="E6" s="265"/>
      <c r="F6" s="265"/>
      <c r="G6" s="265"/>
      <c r="H6" s="265"/>
      <c r="I6" s="265"/>
    </row>
    <row r="7" spans="1:9">
      <c r="A7" s="264" t="s">
        <v>6</v>
      </c>
      <c r="B7" s="264"/>
      <c r="C7" s="264"/>
      <c r="D7" s="267" t="str">
        <f>'Kopt a+c+n'!B14</f>
        <v>Daudzdzīvokļu dzīvojamās ēkas energoefektivitātes paaugstināšana</v>
      </c>
      <c r="E7" s="267"/>
      <c r="F7" s="267"/>
      <c r="G7" s="267"/>
      <c r="H7" s="267"/>
      <c r="I7" s="267"/>
    </row>
    <row r="8" spans="1:9">
      <c r="A8" s="272" t="s">
        <v>23</v>
      </c>
      <c r="B8" s="272"/>
      <c r="C8" s="272"/>
      <c r="D8" s="267" t="str">
        <f>'Kopt a+c+n'!B15</f>
        <v>Stacijas iela 10, Olaine, Olaines novads, LV-2114</v>
      </c>
      <c r="E8" s="267"/>
      <c r="F8" s="267"/>
      <c r="G8" s="267"/>
      <c r="H8" s="267"/>
      <c r="I8" s="267"/>
    </row>
    <row r="9" spans="1:9">
      <c r="A9" s="272" t="s">
        <v>24</v>
      </c>
      <c r="B9" s="272"/>
      <c r="C9" s="272"/>
      <c r="D9" s="267" t="str">
        <f>'Kopt a+c+n'!B16</f>
        <v>Iepirkums Nr. AS OŪS 2023/02_E</v>
      </c>
      <c r="E9" s="267"/>
      <c r="F9" s="267"/>
      <c r="G9" s="267"/>
      <c r="H9" s="267"/>
      <c r="I9" s="267"/>
    </row>
    <row r="10" spans="1:9">
      <c r="C10" s="4" t="s">
        <v>25</v>
      </c>
      <c r="D10" s="273">
        <f>E30</f>
        <v>0</v>
      </c>
      <c r="E10" s="273"/>
      <c r="F10" s="67"/>
      <c r="G10" s="67"/>
      <c r="H10" s="67"/>
      <c r="I10" s="67"/>
    </row>
    <row r="11" spans="1:9">
      <c r="C11" s="4" t="s">
        <v>26</v>
      </c>
      <c r="D11" s="273">
        <f>I26</f>
        <v>0</v>
      </c>
      <c r="E11" s="273"/>
      <c r="F11" s="67"/>
      <c r="G11" s="67"/>
      <c r="H11" s="67"/>
      <c r="I11" s="67"/>
    </row>
    <row r="12" spans="1:9" ht="12" thickBot="1">
      <c r="F12" s="21"/>
      <c r="G12" s="21"/>
      <c r="H12" s="21"/>
      <c r="I12" s="21"/>
    </row>
    <row r="13" spans="1:9">
      <c r="A13" s="276" t="s">
        <v>27</v>
      </c>
      <c r="B13" s="278" t="s">
        <v>28</v>
      </c>
      <c r="C13" s="280" t="s">
        <v>29</v>
      </c>
      <c r="D13" s="281"/>
      <c r="E13" s="274" t="s">
        <v>30</v>
      </c>
      <c r="F13" s="268" t="s">
        <v>31</v>
      </c>
      <c r="G13" s="269"/>
      <c r="H13" s="269"/>
      <c r="I13" s="270" t="s">
        <v>32</v>
      </c>
    </row>
    <row r="14" spans="1:9" ht="23.25" thickBot="1">
      <c r="A14" s="277"/>
      <c r="B14" s="279"/>
      <c r="C14" s="282"/>
      <c r="D14" s="283"/>
      <c r="E14" s="275"/>
      <c r="F14" s="22" t="s">
        <v>33</v>
      </c>
      <c r="G14" s="23" t="s">
        <v>34</v>
      </c>
      <c r="H14" s="23" t="s">
        <v>35</v>
      </c>
      <c r="I14" s="271"/>
    </row>
    <row r="15" spans="1:9">
      <c r="A15" s="63">
        <f>IF(E15=0,0,IF(COUNTBLANK(E15)=1,0,COUNTA($E$15:E15)))</f>
        <v>0</v>
      </c>
      <c r="B15" s="27">
        <f t="shared" ref="B15:B25" si="0">IF(A15=0,0,CONCATENATE("C-",A15))</f>
        <v>0</v>
      </c>
      <c r="C15" s="260" t="str">
        <f>'1c'!C2:I2</f>
        <v>Būvlaukuma sagatavošana</v>
      </c>
      <c r="D15" s="261"/>
      <c r="E15" s="70">
        <f>'1c'!P25</f>
        <v>0</v>
      </c>
      <c r="F15" s="123">
        <f>'1c'!M25</f>
        <v>0</v>
      </c>
      <c r="G15" s="56">
        <f>'1c'!N25</f>
        <v>0</v>
      </c>
      <c r="H15" s="56">
        <f>'1c'!O25</f>
        <v>0</v>
      </c>
      <c r="I15" s="57">
        <f>'1c'!L25</f>
        <v>0</v>
      </c>
    </row>
    <row r="16" spans="1:9">
      <c r="A16" s="64">
        <f>IF(E16=0,0,IF(COUNTBLANK(E16)=1,0,COUNTA($E$15:E16)))</f>
        <v>0</v>
      </c>
      <c r="B16" s="28">
        <f t="shared" si="0"/>
        <v>0</v>
      </c>
      <c r="C16" s="256" t="str">
        <f>'2c'!C2:I2</f>
        <v>Demontāžas darbi</v>
      </c>
      <c r="D16" s="257"/>
      <c r="E16" s="126">
        <f>'2c'!P23</f>
        <v>0</v>
      </c>
      <c r="F16" s="124">
        <f>'2c'!M23</f>
        <v>0</v>
      </c>
      <c r="G16" s="58">
        <f>'2c'!N23</f>
        <v>0</v>
      </c>
      <c r="H16" s="58">
        <f>'2c'!O23</f>
        <v>0</v>
      </c>
      <c r="I16" s="59">
        <f>'2c'!L23</f>
        <v>0</v>
      </c>
    </row>
    <row r="17" spans="1:9">
      <c r="A17" s="64">
        <f>IF(E17=0,0,IF(COUNTBLANK(E17)=1,0,COUNTA($E$15:E17)))</f>
        <v>0</v>
      </c>
      <c r="B17" s="28">
        <f t="shared" si="0"/>
        <v>0</v>
      </c>
      <c r="C17" s="256" t="str">
        <f>'3c'!C2:I2</f>
        <v>Fasādes</v>
      </c>
      <c r="D17" s="257"/>
      <c r="E17" s="127">
        <f>'3c'!P29</f>
        <v>0</v>
      </c>
      <c r="F17" s="124">
        <f>'3c'!M29</f>
        <v>0</v>
      </c>
      <c r="G17" s="58">
        <f>'3c'!N29</f>
        <v>0</v>
      </c>
      <c r="H17" s="58">
        <f>'3c'!O29</f>
        <v>0</v>
      </c>
      <c r="I17" s="59">
        <f>'3c'!L29</f>
        <v>0</v>
      </c>
    </row>
    <row r="18" spans="1:9">
      <c r="A18" s="64">
        <f>IF(E18=0,0,IF(COUNTBLANK(E18)=1,0,COUNTA($E$15:E18)))</f>
        <v>0</v>
      </c>
      <c r="B18" s="28">
        <f t="shared" si="0"/>
        <v>0</v>
      </c>
      <c r="C18" s="256" t="str">
        <f>'4c'!C2:I2</f>
        <v>Logi un durvis</v>
      </c>
      <c r="D18" s="257"/>
      <c r="E18" s="127">
        <f>'4c'!P29</f>
        <v>0</v>
      </c>
      <c r="F18" s="124">
        <f>'4c'!M29</f>
        <v>0</v>
      </c>
      <c r="G18" s="58">
        <f>'4c'!N29</f>
        <v>0</v>
      </c>
      <c r="H18" s="58">
        <f>'4c'!O29</f>
        <v>0</v>
      </c>
      <c r="I18" s="59">
        <f>'4c'!L29</f>
        <v>0</v>
      </c>
    </row>
    <row r="19" spans="1:9">
      <c r="A19" s="64">
        <f>IF(E19=0,0,IF(COUNTBLANK(E19)=1,0,COUNTA($E$15:E19)))</f>
        <v>0</v>
      </c>
      <c r="B19" s="28">
        <f t="shared" si="0"/>
        <v>0</v>
      </c>
      <c r="C19" s="256" t="str">
        <f>'5c'!C2:I2</f>
        <v>Pagraba pārseguma siltināšana</v>
      </c>
      <c r="D19" s="257"/>
      <c r="E19" s="127">
        <f>'5c'!P30</f>
        <v>0</v>
      </c>
      <c r="F19" s="124">
        <f>'5c'!M30</f>
        <v>0</v>
      </c>
      <c r="G19" s="58">
        <f>'5c'!N30</f>
        <v>0</v>
      </c>
      <c r="H19" s="58">
        <f>'5c'!O30</f>
        <v>0</v>
      </c>
      <c r="I19" s="59">
        <f>'5c'!L30</f>
        <v>0</v>
      </c>
    </row>
    <row r="20" spans="1:9">
      <c r="A20" s="64">
        <f>IF(E20=0,0,IF(COUNTBLANK(E20)=1,0,COUNTA($E$15:E20)))</f>
        <v>0</v>
      </c>
      <c r="B20" s="28">
        <f t="shared" si="0"/>
        <v>0</v>
      </c>
      <c r="C20" s="256" t="str">
        <f>'6c'!C2:I2</f>
        <v>Jumta darbi</v>
      </c>
      <c r="D20" s="257"/>
      <c r="E20" s="127">
        <f>'6c'!P20</f>
        <v>0</v>
      </c>
      <c r="F20" s="124">
        <f>'6c'!M20</f>
        <v>0</v>
      </c>
      <c r="G20" s="58">
        <f>'6c'!N20</f>
        <v>0</v>
      </c>
      <c r="H20" s="58">
        <f>'6c'!O20</f>
        <v>0</v>
      </c>
      <c r="I20" s="59">
        <f>'6c'!L20</f>
        <v>0</v>
      </c>
    </row>
    <row r="21" spans="1:9">
      <c r="A21" s="64">
        <f>IF(E21=0,0,IF(COUNTBLANK(E21)=1,0,COUNTA($E$15:E21)))</f>
        <v>0</v>
      </c>
      <c r="B21" s="28">
        <f t="shared" si="0"/>
        <v>0</v>
      </c>
      <c r="C21" s="256" t="str">
        <f>'7c'!C2:I2</f>
        <v>Iekštelpu darbi</v>
      </c>
      <c r="D21" s="257"/>
      <c r="E21" s="127">
        <f>'7c'!P18</f>
        <v>0</v>
      </c>
      <c r="F21" s="124">
        <f>'7c'!M18</f>
        <v>0</v>
      </c>
      <c r="G21" s="58">
        <f>'7c'!N18</f>
        <v>0</v>
      </c>
      <c r="H21" s="58">
        <f>'7c'!O18</f>
        <v>0</v>
      </c>
      <c r="I21" s="59">
        <f>'7c'!L18</f>
        <v>0</v>
      </c>
    </row>
    <row r="22" spans="1:9">
      <c r="A22" s="64">
        <f>IF(E22=0,0,IF(COUNTBLANK(E22)=1,0,COUNTA($E$15:E22)))</f>
        <v>0</v>
      </c>
      <c r="B22" s="28">
        <f t="shared" si="0"/>
        <v>0</v>
      </c>
      <c r="C22" s="256" t="str">
        <f>'8c'!C2:I2</f>
        <v>Bēniņu siltināšana</v>
      </c>
      <c r="D22" s="257"/>
      <c r="E22" s="127">
        <f>'8c'!P17</f>
        <v>0</v>
      </c>
      <c r="F22" s="124">
        <f>'8c'!M17</f>
        <v>0</v>
      </c>
      <c r="G22" s="58">
        <f>'8c'!N17</f>
        <v>0</v>
      </c>
      <c r="H22" s="58">
        <f>'8c'!O17</f>
        <v>0</v>
      </c>
      <c r="I22" s="59">
        <f>'8c'!L17</f>
        <v>0</v>
      </c>
    </row>
    <row r="23" spans="1:9">
      <c r="A23" s="64">
        <f>IF(E23=0,0,IF(COUNTBLANK(E23)=1,0,COUNTA($E$15:E23)))</f>
        <v>0</v>
      </c>
      <c r="B23" s="28">
        <f t="shared" si="0"/>
        <v>0</v>
      </c>
      <c r="C23" s="256" t="str">
        <f>'9c'!C2:I2</f>
        <v>Labiekārtošana</v>
      </c>
      <c r="D23" s="257"/>
      <c r="E23" s="127">
        <f>'9c'!P24</f>
        <v>0</v>
      </c>
      <c r="F23" s="124">
        <f>'9c'!M24</f>
        <v>0</v>
      </c>
      <c r="G23" s="58">
        <f>'9c'!N24</f>
        <v>0</v>
      </c>
      <c r="H23" s="58">
        <f>'9c'!O24</f>
        <v>0</v>
      </c>
      <c r="I23" s="59">
        <f>'9c'!L24</f>
        <v>0</v>
      </c>
    </row>
    <row r="24" spans="1:9">
      <c r="A24" s="64">
        <f>IF(E24=0,0,IF(COUNTBLANK(E24)=1,0,COUNTA($E$15:E24)))</f>
        <v>0</v>
      </c>
      <c r="B24" s="28">
        <f t="shared" si="0"/>
        <v>0</v>
      </c>
      <c r="C24" s="256" t="str">
        <f>'10c'!C2:I2</f>
        <v>Apkure, vēdināšana un gaisa kondicionēšana</v>
      </c>
      <c r="D24" s="257"/>
      <c r="E24" s="127">
        <f>'10c'!P26</f>
        <v>0</v>
      </c>
      <c r="F24" s="124">
        <f>'10c'!M26</f>
        <v>0</v>
      </c>
      <c r="G24" s="58">
        <f>'10c'!N26</f>
        <v>0</v>
      </c>
      <c r="H24" s="58">
        <f>'10c'!O26</f>
        <v>0</v>
      </c>
      <c r="I24" s="59">
        <f>'10c'!L26</f>
        <v>0</v>
      </c>
    </row>
    <row r="25" spans="1:9" ht="12" thickBot="1">
      <c r="A25" s="64">
        <f>IF(E25=0,0,IF(COUNTBLANK(E25)=1,0,COUNTA($E$15:E25)))</f>
        <v>0</v>
      </c>
      <c r="B25" s="28">
        <f t="shared" si="0"/>
        <v>0</v>
      </c>
      <c r="C25" s="256" t="str">
        <f>'11c'!C2:I2</f>
        <v>Ārējie elektrības tīkli</v>
      </c>
      <c r="D25" s="257"/>
      <c r="E25" s="127">
        <f>'11c'!P41</f>
        <v>0</v>
      </c>
      <c r="F25" s="124">
        <f>'11c'!M41</f>
        <v>0</v>
      </c>
      <c r="G25" s="58">
        <f>'11c'!N41</f>
        <v>0</v>
      </c>
      <c r="H25" s="58">
        <f>'11c'!O41</f>
        <v>0</v>
      </c>
      <c r="I25" s="59">
        <f>'11c'!L41</f>
        <v>0</v>
      </c>
    </row>
    <row r="26" spans="1:9" ht="12" thickBot="1">
      <c r="A26" s="242" t="s">
        <v>36</v>
      </c>
      <c r="B26" s="243"/>
      <c r="C26" s="243"/>
      <c r="D26" s="272"/>
      <c r="E26" s="43">
        <f>SUM(E15:E25)</f>
        <v>0</v>
      </c>
      <c r="F26" s="125">
        <f>SUM(F15:F25)</f>
        <v>0</v>
      </c>
      <c r="G26" s="42">
        <f>SUM(G15:G25)</f>
        <v>0</v>
      </c>
      <c r="H26" s="42">
        <f>SUM(H15:H25)</f>
        <v>0</v>
      </c>
      <c r="I26" s="43">
        <f>SUM(I15:I25)</f>
        <v>0</v>
      </c>
    </row>
    <row r="27" spans="1:9">
      <c r="A27" s="244" t="s">
        <v>37</v>
      </c>
      <c r="B27" s="245"/>
      <c r="C27" s="289"/>
      <c r="D27" s="117">
        <f>'Kops a+c+n'!D50</f>
        <v>7.0000000000000007E-2</v>
      </c>
      <c r="E27" s="44">
        <f>ROUND(E26*$D27,2)</f>
        <v>0</v>
      </c>
      <c r="F27" s="45"/>
      <c r="G27" s="45"/>
      <c r="H27" s="45"/>
      <c r="I27" s="45"/>
    </row>
    <row r="28" spans="1:9">
      <c r="A28" s="247" t="s">
        <v>38</v>
      </c>
      <c r="B28" s="248"/>
      <c r="C28" s="285"/>
      <c r="D28" s="118">
        <f>'Kops a+c+n'!D51</f>
        <v>0.02</v>
      </c>
      <c r="E28" s="46">
        <f>ROUND(E27*$D28,2)</f>
        <v>0</v>
      </c>
      <c r="F28" s="45"/>
      <c r="G28" s="45"/>
      <c r="H28" s="45"/>
      <c r="I28" s="45"/>
    </row>
    <row r="29" spans="1:9">
      <c r="A29" s="250" t="s">
        <v>39</v>
      </c>
      <c r="B29" s="251"/>
      <c r="C29" s="286"/>
      <c r="D29" s="118">
        <f>'Kops a+c+n'!D52</f>
        <v>0.08</v>
      </c>
      <c r="E29" s="46">
        <f>ROUND(E26*$D29,2)</f>
        <v>0</v>
      </c>
      <c r="F29" s="45"/>
      <c r="G29" s="45"/>
      <c r="H29" s="45"/>
      <c r="I29" s="45"/>
    </row>
    <row r="30" spans="1:9" ht="12" thickBot="1">
      <c r="A30" s="253" t="s">
        <v>40</v>
      </c>
      <c r="B30" s="254"/>
      <c r="C30" s="287"/>
      <c r="D30" s="25"/>
      <c r="E30" s="47">
        <f>SUM(E26:E29)-E28</f>
        <v>0</v>
      </c>
      <c r="F30" s="45"/>
      <c r="G30" s="45"/>
      <c r="H30" s="45"/>
      <c r="I30" s="45"/>
    </row>
    <row r="31" spans="1:9">
      <c r="G31" s="24"/>
    </row>
    <row r="32" spans="1:9">
      <c r="C32" s="20"/>
      <c r="D32" s="20"/>
      <c r="E32" s="20"/>
      <c r="F32" s="26"/>
      <c r="G32" s="26"/>
      <c r="H32" s="26"/>
      <c r="I32" s="26"/>
    </row>
    <row r="35" spans="1:8">
      <c r="A35" s="1" t="s">
        <v>14</v>
      </c>
      <c r="B35" s="20"/>
      <c r="C35" s="288">
        <f>'Kops a+c+n'!C58:H58</f>
        <v>0</v>
      </c>
      <c r="D35" s="288"/>
      <c r="E35" s="288"/>
      <c r="F35" s="288"/>
      <c r="G35" s="288"/>
      <c r="H35" s="288"/>
    </row>
    <row r="36" spans="1:8">
      <c r="A36" s="20"/>
      <c r="B36" s="20"/>
      <c r="C36" s="222" t="s">
        <v>15</v>
      </c>
      <c r="D36" s="222"/>
      <c r="E36" s="222"/>
      <c r="F36" s="222"/>
      <c r="G36" s="222"/>
      <c r="H36" s="222"/>
    </row>
    <row r="37" spans="1:8">
      <c r="A37" s="20"/>
      <c r="B37" s="20"/>
      <c r="C37" s="20"/>
      <c r="D37" s="20"/>
      <c r="E37" s="20"/>
      <c r="F37" s="20"/>
      <c r="G37" s="20"/>
      <c r="H37" s="20"/>
    </row>
    <row r="38" spans="1:8">
      <c r="A38" s="240" t="str">
        <f>'Kops a+c+n'!A61:D61</f>
        <v>Tāme sastādīta 2023. gada __. _____</v>
      </c>
      <c r="B38" s="241"/>
      <c r="C38" s="241"/>
      <c r="D38" s="241"/>
      <c r="F38" s="20"/>
      <c r="G38" s="20"/>
      <c r="H38" s="20"/>
    </row>
    <row r="39" spans="1:8">
      <c r="A39" s="20"/>
      <c r="B39" s="20"/>
      <c r="C39" s="20"/>
      <c r="D39" s="20"/>
      <c r="E39" s="20"/>
      <c r="F39" s="20"/>
      <c r="G39" s="20"/>
      <c r="H39" s="20"/>
    </row>
    <row r="40" spans="1:8">
      <c r="A40" s="1" t="s">
        <v>41</v>
      </c>
      <c r="B40" s="20"/>
      <c r="C40" s="284">
        <f>'Kops a+c+n'!C63:H63</f>
        <v>0</v>
      </c>
      <c r="D40" s="284"/>
      <c r="E40" s="284"/>
      <c r="F40" s="284"/>
      <c r="G40" s="284"/>
      <c r="H40" s="284"/>
    </row>
    <row r="41" spans="1:8">
      <c r="A41" s="20"/>
      <c r="B41" s="20"/>
      <c r="C41" s="222" t="s">
        <v>15</v>
      </c>
      <c r="D41" s="222"/>
      <c r="E41" s="222"/>
      <c r="F41" s="222"/>
      <c r="G41" s="222"/>
      <c r="H41" s="222"/>
    </row>
    <row r="42" spans="1:8">
      <c r="A42" s="20"/>
      <c r="B42" s="20"/>
      <c r="C42" s="20"/>
      <c r="D42" s="20"/>
      <c r="E42" s="20"/>
      <c r="F42" s="20"/>
      <c r="G42" s="20"/>
      <c r="H42" s="20"/>
    </row>
    <row r="43" spans="1:8">
      <c r="A43" s="103" t="s">
        <v>43</v>
      </c>
      <c r="B43" s="52"/>
      <c r="C43" s="115">
        <f>'Kops a+c+n'!C66</f>
        <v>0</v>
      </c>
      <c r="D43" s="52"/>
      <c r="F43" s="20"/>
      <c r="G43" s="20"/>
      <c r="H43" s="20"/>
    </row>
    <row r="53" spans="5:9">
      <c r="E53" s="24"/>
      <c r="F53" s="24"/>
      <c r="G53" s="104"/>
      <c r="H53" s="24"/>
      <c r="I53" s="24"/>
    </row>
    <row r="66" spans="3:3">
      <c r="C66" s="1">
        <f>'Kopt a+c+n'!B30:C30</f>
        <v>0</v>
      </c>
    </row>
  </sheetData>
  <mergeCells count="41">
    <mergeCell ref="G1:I1"/>
    <mergeCell ref="A2:I2"/>
    <mergeCell ref="C4:I4"/>
    <mergeCell ref="C5:I5"/>
    <mergeCell ref="A6:C6"/>
    <mergeCell ref="D6:I6"/>
    <mergeCell ref="A7:C7"/>
    <mergeCell ref="D7:I7"/>
    <mergeCell ref="A8:C8"/>
    <mergeCell ref="D8:I8"/>
    <mergeCell ref="A9:C9"/>
    <mergeCell ref="D9:I9"/>
    <mergeCell ref="D10:E10"/>
    <mergeCell ref="D11:E11"/>
    <mergeCell ref="A13:A14"/>
    <mergeCell ref="B13:B14"/>
    <mergeCell ref="C13:D14"/>
    <mergeCell ref="E13:E14"/>
    <mergeCell ref="I13:I14"/>
    <mergeCell ref="C15:D15"/>
    <mergeCell ref="C16:D16"/>
    <mergeCell ref="C17:D17"/>
    <mergeCell ref="C23:D23"/>
    <mergeCell ref="C18:D18"/>
    <mergeCell ref="C19:D19"/>
    <mergeCell ref="C20:D20"/>
    <mergeCell ref="C21:D21"/>
    <mergeCell ref="C22:D22"/>
    <mergeCell ref="A27:C27"/>
    <mergeCell ref="C25:D25"/>
    <mergeCell ref="A26:D26"/>
    <mergeCell ref="C24:D24"/>
    <mergeCell ref="F13:H13"/>
    <mergeCell ref="C40:H40"/>
    <mergeCell ref="C41:H41"/>
    <mergeCell ref="A28:C28"/>
    <mergeCell ref="A29:C29"/>
    <mergeCell ref="A30:C30"/>
    <mergeCell ref="C35:H35"/>
    <mergeCell ref="C36:H36"/>
    <mergeCell ref="A38:D38"/>
  </mergeCells>
  <conditionalFormatting sqref="A15:B25">
    <cfRule type="cellIs" dxfId="326" priority="5" operator="equal">
      <formula>0</formula>
    </cfRule>
  </conditionalFormatting>
  <conditionalFormatting sqref="A15:I25 E26:I26 D27:D29 E27:E30">
    <cfRule type="cellIs" dxfId="325" priority="2" operator="equal">
      <formula>0</formula>
    </cfRule>
  </conditionalFormatting>
  <conditionalFormatting sqref="C35:H35 C40:H40 C43">
    <cfRule type="cellIs" dxfId="324" priority="7" operator="equal">
      <formula>0</formula>
    </cfRule>
  </conditionalFormatting>
  <conditionalFormatting sqref="C40:H40">
    <cfRule type="cellIs" dxfId="323" priority="8" operator="equal">
      <formula>0</formula>
    </cfRule>
  </conditionalFormatting>
  <conditionalFormatting sqref="D6:I9 D10:E11">
    <cfRule type="cellIs" dxfId="322" priority="1" operator="equal">
      <formula>0</formula>
    </cfRule>
  </conditionalFormatting>
  <pageMargins left="0.7" right="0.7" top="0.75" bottom="0.75"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6">
    <tabColor theme="9" tint="0.39997558519241921"/>
  </sheetPr>
  <dimension ref="A1:I66"/>
  <sheetViews>
    <sheetView zoomScaleNormal="100" workbookViewId="0">
      <selection activeCell="A26" sqref="A26:XFD26"/>
    </sheetView>
  </sheetViews>
  <sheetFormatPr defaultColWidth="3.7109375" defaultRowHeight="11.25"/>
  <cols>
    <col min="1" max="1" width="4" style="1" customWidth="1"/>
    <col min="2" max="2" width="5.28515625" style="1" customWidth="1"/>
    <col min="3" max="3" width="28.42578125" style="1" customWidth="1"/>
    <col min="4" max="4" width="6.85546875" style="1" customWidth="1"/>
    <col min="5" max="5" width="11.85546875" style="1" customWidth="1"/>
    <col min="6" max="6" width="9.85546875" style="1" customWidth="1"/>
    <col min="7" max="7" width="10" style="1" customWidth="1"/>
    <col min="8" max="8" width="8.7109375" style="1" customWidth="1"/>
    <col min="9" max="176" width="9.140625" style="1" customWidth="1"/>
    <col min="177" max="177" width="3.7109375" style="1"/>
    <col min="178" max="178" width="4.5703125" style="1" customWidth="1"/>
    <col min="179" max="179" width="5.85546875" style="1" customWidth="1"/>
    <col min="180" max="180" width="36" style="1" customWidth="1"/>
    <col min="181" max="181" width="9.7109375" style="1" customWidth="1"/>
    <col min="182" max="182" width="11.85546875" style="1" customWidth="1"/>
    <col min="183" max="183" width="9" style="1" customWidth="1"/>
    <col min="184" max="184" width="9.7109375" style="1" customWidth="1"/>
    <col min="185" max="185" width="9.28515625" style="1" customWidth="1"/>
    <col min="186" max="186" width="8.7109375" style="1" customWidth="1"/>
    <col min="187" max="187" width="6.85546875" style="1" customWidth="1"/>
    <col min="188" max="432" width="9.140625" style="1" customWidth="1"/>
    <col min="433" max="433" width="3.7109375" style="1"/>
    <col min="434" max="434" width="4.5703125" style="1" customWidth="1"/>
    <col min="435" max="435" width="5.85546875" style="1" customWidth="1"/>
    <col min="436" max="436" width="36" style="1" customWidth="1"/>
    <col min="437" max="437" width="9.7109375" style="1" customWidth="1"/>
    <col min="438" max="438" width="11.85546875" style="1" customWidth="1"/>
    <col min="439" max="439" width="9" style="1" customWidth="1"/>
    <col min="440" max="440" width="9.7109375" style="1" customWidth="1"/>
    <col min="441" max="441" width="9.28515625" style="1" customWidth="1"/>
    <col min="442" max="442" width="8.7109375" style="1" customWidth="1"/>
    <col min="443" max="443" width="6.85546875" style="1" customWidth="1"/>
    <col min="444" max="688" width="9.140625" style="1" customWidth="1"/>
    <col min="689" max="689" width="3.7109375" style="1"/>
    <col min="690" max="690" width="4.5703125" style="1" customWidth="1"/>
    <col min="691" max="691" width="5.85546875" style="1" customWidth="1"/>
    <col min="692" max="692" width="36" style="1" customWidth="1"/>
    <col min="693" max="693" width="9.7109375" style="1" customWidth="1"/>
    <col min="694" max="694" width="11.85546875" style="1" customWidth="1"/>
    <col min="695" max="695" width="9" style="1" customWidth="1"/>
    <col min="696" max="696" width="9.7109375" style="1" customWidth="1"/>
    <col min="697" max="697" width="9.28515625" style="1" customWidth="1"/>
    <col min="698" max="698" width="8.7109375" style="1" customWidth="1"/>
    <col min="699" max="699" width="6.85546875" style="1" customWidth="1"/>
    <col min="700" max="944" width="9.140625" style="1" customWidth="1"/>
    <col min="945" max="945" width="3.7109375" style="1"/>
    <col min="946" max="946" width="4.5703125" style="1" customWidth="1"/>
    <col min="947" max="947" width="5.85546875" style="1" customWidth="1"/>
    <col min="948" max="948" width="36" style="1" customWidth="1"/>
    <col min="949" max="949" width="9.7109375" style="1" customWidth="1"/>
    <col min="950" max="950" width="11.85546875" style="1" customWidth="1"/>
    <col min="951" max="951" width="9" style="1" customWidth="1"/>
    <col min="952" max="952" width="9.7109375" style="1" customWidth="1"/>
    <col min="953" max="953" width="9.28515625" style="1" customWidth="1"/>
    <col min="954" max="954" width="8.7109375" style="1" customWidth="1"/>
    <col min="955" max="955" width="6.85546875" style="1" customWidth="1"/>
    <col min="956" max="1200" width="9.140625" style="1" customWidth="1"/>
    <col min="1201" max="1201" width="3.7109375" style="1"/>
    <col min="1202" max="1202" width="4.5703125" style="1" customWidth="1"/>
    <col min="1203" max="1203" width="5.85546875" style="1" customWidth="1"/>
    <col min="1204" max="1204" width="36" style="1" customWidth="1"/>
    <col min="1205" max="1205" width="9.7109375" style="1" customWidth="1"/>
    <col min="1206" max="1206" width="11.85546875" style="1" customWidth="1"/>
    <col min="1207" max="1207" width="9" style="1" customWidth="1"/>
    <col min="1208" max="1208" width="9.7109375" style="1" customWidth="1"/>
    <col min="1209" max="1209" width="9.28515625" style="1" customWidth="1"/>
    <col min="1210" max="1210" width="8.7109375" style="1" customWidth="1"/>
    <col min="1211" max="1211" width="6.85546875" style="1" customWidth="1"/>
    <col min="1212" max="1456" width="9.140625" style="1" customWidth="1"/>
    <col min="1457" max="1457" width="3.7109375" style="1"/>
    <col min="1458" max="1458" width="4.5703125" style="1" customWidth="1"/>
    <col min="1459" max="1459" width="5.85546875" style="1" customWidth="1"/>
    <col min="1460" max="1460" width="36" style="1" customWidth="1"/>
    <col min="1461" max="1461" width="9.7109375" style="1" customWidth="1"/>
    <col min="1462" max="1462" width="11.85546875" style="1" customWidth="1"/>
    <col min="1463" max="1463" width="9" style="1" customWidth="1"/>
    <col min="1464" max="1464" width="9.7109375" style="1" customWidth="1"/>
    <col min="1465" max="1465" width="9.28515625" style="1" customWidth="1"/>
    <col min="1466" max="1466" width="8.7109375" style="1" customWidth="1"/>
    <col min="1467" max="1467" width="6.85546875" style="1" customWidth="1"/>
    <col min="1468" max="1712" width="9.140625" style="1" customWidth="1"/>
    <col min="1713" max="1713" width="3.7109375" style="1"/>
    <col min="1714" max="1714" width="4.5703125" style="1" customWidth="1"/>
    <col min="1715" max="1715" width="5.85546875" style="1" customWidth="1"/>
    <col min="1716" max="1716" width="36" style="1" customWidth="1"/>
    <col min="1717" max="1717" width="9.7109375" style="1" customWidth="1"/>
    <col min="1718" max="1718" width="11.85546875" style="1" customWidth="1"/>
    <col min="1719" max="1719" width="9" style="1" customWidth="1"/>
    <col min="1720" max="1720" width="9.7109375" style="1" customWidth="1"/>
    <col min="1721" max="1721" width="9.28515625" style="1" customWidth="1"/>
    <col min="1722" max="1722" width="8.7109375" style="1" customWidth="1"/>
    <col min="1723" max="1723" width="6.85546875" style="1" customWidth="1"/>
    <col min="1724" max="1968" width="9.140625" style="1" customWidth="1"/>
    <col min="1969" max="1969" width="3.7109375" style="1"/>
    <col min="1970" max="1970" width="4.5703125" style="1" customWidth="1"/>
    <col min="1971" max="1971" width="5.85546875" style="1" customWidth="1"/>
    <col min="1972" max="1972" width="36" style="1" customWidth="1"/>
    <col min="1973" max="1973" width="9.7109375" style="1" customWidth="1"/>
    <col min="1974" max="1974" width="11.85546875" style="1" customWidth="1"/>
    <col min="1975" max="1975" width="9" style="1" customWidth="1"/>
    <col min="1976" max="1976" width="9.7109375" style="1" customWidth="1"/>
    <col min="1977" max="1977" width="9.28515625" style="1" customWidth="1"/>
    <col min="1978" max="1978" width="8.7109375" style="1" customWidth="1"/>
    <col min="1979" max="1979" width="6.85546875" style="1" customWidth="1"/>
    <col min="1980" max="2224" width="9.140625" style="1" customWidth="1"/>
    <col min="2225" max="2225" width="3.7109375" style="1"/>
    <col min="2226" max="2226" width="4.5703125" style="1" customWidth="1"/>
    <col min="2227" max="2227" width="5.85546875" style="1" customWidth="1"/>
    <col min="2228" max="2228" width="36" style="1" customWidth="1"/>
    <col min="2229" max="2229" width="9.7109375" style="1" customWidth="1"/>
    <col min="2230" max="2230" width="11.85546875" style="1" customWidth="1"/>
    <col min="2231" max="2231" width="9" style="1" customWidth="1"/>
    <col min="2232" max="2232" width="9.7109375" style="1" customWidth="1"/>
    <col min="2233" max="2233" width="9.28515625" style="1" customWidth="1"/>
    <col min="2234" max="2234" width="8.7109375" style="1" customWidth="1"/>
    <col min="2235" max="2235" width="6.85546875" style="1" customWidth="1"/>
    <col min="2236" max="2480" width="9.140625" style="1" customWidth="1"/>
    <col min="2481" max="2481" width="3.7109375" style="1"/>
    <col min="2482" max="2482" width="4.5703125" style="1" customWidth="1"/>
    <col min="2483" max="2483" width="5.85546875" style="1" customWidth="1"/>
    <col min="2484" max="2484" width="36" style="1" customWidth="1"/>
    <col min="2485" max="2485" width="9.7109375" style="1" customWidth="1"/>
    <col min="2486" max="2486" width="11.85546875" style="1" customWidth="1"/>
    <col min="2487" max="2487" width="9" style="1" customWidth="1"/>
    <col min="2488" max="2488" width="9.7109375" style="1" customWidth="1"/>
    <col min="2489" max="2489" width="9.28515625" style="1" customWidth="1"/>
    <col min="2490" max="2490" width="8.7109375" style="1" customWidth="1"/>
    <col min="2491" max="2491" width="6.85546875" style="1" customWidth="1"/>
    <col min="2492" max="2736" width="9.140625" style="1" customWidth="1"/>
    <col min="2737" max="2737" width="3.7109375" style="1"/>
    <col min="2738" max="2738" width="4.5703125" style="1" customWidth="1"/>
    <col min="2739" max="2739" width="5.85546875" style="1" customWidth="1"/>
    <col min="2740" max="2740" width="36" style="1" customWidth="1"/>
    <col min="2741" max="2741" width="9.7109375" style="1" customWidth="1"/>
    <col min="2742" max="2742" width="11.85546875" style="1" customWidth="1"/>
    <col min="2743" max="2743" width="9" style="1" customWidth="1"/>
    <col min="2744" max="2744" width="9.7109375" style="1" customWidth="1"/>
    <col min="2745" max="2745" width="9.28515625" style="1" customWidth="1"/>
    <col min="2746" max="2746" width="8.7109375" style="1" customWidth="1"/>
    <col min="2747" max="2747" width="6.85546875" style="1" customWidth="1"/>
    <col min="2748" max="2992" width="9.140625" style="1" customWidth="1"/>
    <col min="2993" max="2993" width="3.7109375" style="1"/>
    <col min="2994" max="2994" width="4.5703125" style="1" customWidth="1"/>
    <col min="2995" max="2995" width="5.85546875" style="1" customWidth="1"/>
    <col min="2996" max="2996" width="36" style="1" customWidth="1"/>
    <col min="2997" max="2997" width="9.7109375" style="1" customWidth="1"/>
    <col min="2998" max="2998" width="11.85546875" style="1" customWidth="1"/>
    <col min="2999" max="2999" width="9" style="1" customWidth="1"/>
    <col min="3000" max="3000" width="9.7109375" style="1" customWidth="1"/>
    <col min="3001" max="3001" width="9.28515625" style="1" customWidth="1"/>
    <col min="3002" max="3002" width="8.7109375" style="1" customWidth="1"/>
    <col min="3003" max="3003" width="6.85546875" style="1" customWidth="1"/>
    <col min="3004" max="3248" width="9.140625" style="1" customWidth="1"/>
    <col min="3249" max="3249" width="3.7109375" style="1"/>
    <col min="3250" max="3250" width="4.5703125" style="1" customWidth="1"/>
    <col min="3251" max="3251" width="5.85546875" style="1" customWidth="1"/>
    <col min="3252" max="3252" width="36" style="1" customWidth="1"/>
    <col min="3253" max="3253" width="9.7109375" style="1" customWidth="1"/>
    <col min="3254" max="3254" width="11.85546875" style="1" customWidth="1"/>
    <col min="3255" max="3255" width="9" style="1" customWidth="1"/>
    <col min="3256" max="3256" width="9.7109375" style="1" customWidth="1"/>
    <col min="3257" max="3257" width="9.28515625" style="1" customWidth="1"/>
    <col min="3258" max="3258" width="8.7109375" style="1" customWidth="1"/>
    <col min="3259" max="3259" width="6.85546875" style="1" customWidth="1"/>
    <col min="3260" max="3504" width="9.140625" style="1" customWidth="1"/>
    <col min="3505" max="3505" width="3.7109375" style="1"/>
    <col min="3506" max="3506" width="4.5703125" style="1" customWidth="1"/>
    <col min="3507" max="3507" width="5.85546875" style="1" customWidth="1"/>
    <col min="3508" max="3508" width="36" style="1" customWidth="1"/>
    <col min="3509" max="3509" width="9.7109375" style="1" customWidth="1"/>
    <col min="3510" max="3510" width="11.85546875" style="1" customWidth="1"/>
    <col min="3511" max="3511" width="9" style="1" customWidth="1"/>
    <col min="3512" max="3512" width="9.7109375" style="1" customWidth="1"/>
    <col min="3513" max="3513" width="9.28515625" style="1" customWidth="1"/>
    <col min="3514" max="3514" width="8.7109375" style="1" customWidth="1"/>
    <col min="3515" max="3515" width="6.85546875" style="1" customWidth="1"/>
    <col min="3516" max="3760" width="9.140625" style="1" customWidth="1"/>
    <col min="3761" max="3761" width="3.7109375" style="1"/>
    <col min="3762" max="3762" width="4.5703125" style="1" customWidth="1"/>
    <col min="3763" max="3763" width="5.85546875" style="1" customWidth="1"/>
    <col min="3764" max="3764" width="36" style="1" customWidth="1"/>
    <col min="3765" max="3765" width="9.7109375" style="1" customWidth="1"/>
    <col min="3766" max="3766" width="11.85546875" style="1" customWidth="1"/>
    <col min="3767" max="3767" width="9" style="1" customWidth="1"/>
    <col min="3768" max="3768" width="9.7109375" style="1" customWidth="1"/>
    <col min="3769" max="3769" width="9.28515625" style="1" customWidth="1"/>
    <col min="3770" max="3770" width="8.7109375" style="1" customWidth="1"/>
    <col min="3771" max="3771" width="6.85546875" style="1" customWidth="1"/>
    <col min="3772" max="4016" width="9.140625" style="1" customWidth="1"/>
    <col min="4017" max="4017" width="3.7109375" style="1"/>
    <col min="4018" max="4018" width="4.5703125" style="1" customWidth="1"/>
    <col min="4019" max="4019" width="5.85546875" style="1" customWidth="1"/>
    <col min="4020" max="4020" width="36" style="1" customWidth="1"/>
    <col min="4021" max="4021" width="9.7109375" style="1" customWidth="1"/>
    <col min="4022" max="4022" width="11.85546875" style="1" customWidth="1"/>
    <col min="4023" max="4023" width="9" style="1" customWidth="1"/>
    <col min="4024" max="4024" width="9.7109375" style="1" customWidth="1"/>
    <col min="4025" max="4025" width="9.28515625" style="1" customWidth="1"/>
    <col min="4026" max="4026" width="8.7109375" style="1" customWidth="1"/>
    <col min="4027" max="4027" width="6.85546875" style="1" customWidth="1"/>
    <col min="4028" max="4272" width="9.140625" style="1" customWidth="1"/>
    <col min="4273" max="4273" width="3.7109375" style="1"/>
    <col min="4274" max="4274" width="4.5703125" style="1" customWidth="1"/>
    <col min="4275" max="4275" width="5.85546875" style="1" customWidth="1"/>
    <col min="4276" max="4276" width="36" style="1" customWidth="1"/>
    <col min="4277" max="4277" width="9.7109375" style="1" customWidth="1"/>
    <col min="4278" max="4278" width="11.85546875" style="1" customWidth="1"/>
    <col min="4279" max="4279" width="9" style="1" customWidth="1"/>
    <col min="4280" max="4280" width="9.7109375" style="1" customWidth="1"/>
    <col min="4281" max="4281" width="9.28515625" style="1" customWidth="1"/>
    <col min="4282" max="4282" width="8.7109375" style="1" customWidth="1"/>
    <col min="4283" max="4283" width="6.85546875" style="1" customWidth="1"/>
    <col min="4284" max="4528" width="9.140625" style="1" customWidth="1"/>
    <col min="4529" max="4529" width="3.7109375" style="1"/>
    <col min="4530" max="4530" width="4.5703125" style="1" customWidth="1"/>
    <col min="4531" max="4531" width="5.85546875" style="1" customWidth="1"/>
    <col min="4532" max="4532" width="36" style="1" customWidth="1"/>
    <col min="4533" max="4533" width="9.7109375" style="1" customWidth="1"/>
    <col min="4534" max="4534" width="11.85546875" style="1" customWidth="1"/>
    <col min="4535" max="4535" width="9" style="1" customWidth="1"/>
    <col min="4536" max="4536" width="9.7109375" style="1" customWidth="1"/>
    <col min="4537" max="4537" width="9.28515625" style="1" customWidth="1"/>
    <col min="4538" max="4538" width="8.7109375" style="1" customWidth="1"/>
    <col min="4539" max="4539" width="6.85546875" style="1" customWidth="1"/>
    <col min="4540" max="4784" width="9.140625" style="1" customWidth="1"/>
    <col min="4785" max="4785" width="3.7109375" style="1"/>
    <col min="4786" max="4786" width="4.5703125" style="1" customWidth="1"/>
    <col min="4787" max="4787" width="5.85546875" style="1" customWidth="1"/>
    <col min="4788" max="4788" width="36" style="1" customWidth="1"/>
    <col min="4789" max="4789" width="9.7109375" style="1" customWidth="1"/>
    <col min="4790" max="4790" width="11.85546875" style="1" customWidth="1"/>
    <col min="4791" max="4791" width="9" style="1" customWidth="1"/>
    <col min="4792" max="4792" width="9.7109375" style="1" customWidth="1"/>
    <col min="4793" max="4793" width="9.28515625" style="1" customWidth="1"/>
    <col min="4794" max="4794" width="8.7109375" style="1" customWidth="1"/>
    <col min="4795" max="4795" width="6.85546875" style="1" customWidth="1"/>
    <col min="4796" max="5040" width="9.140625" style="1" customWidth="1"/>
    <col min="5041" max="5041" width="3.7109375" style="1"/>
    <col min="5042" max="5042" width="4.5703125" style="1" customWidth="1"/>
    <col min="5043" max="5043" width="5.85546875" style="1" customWidth="1"/>
    <col min="5044" max="5044" width="36" style="1" customWidth="1"/>
    <col min="5045" max="5045" width="9.7109375" style="1" customWidth="1"/>
    <col min="5046" max="5046" width="11.85546875" style="1" customWidth="1"/>
    <col min="5047" max="5047" width="9" style="1" customWidth="1"/>
    <col min="5048" max="5048" width="9.7109375" style="1" customWidth="1"/>
    <col min="5049" max="5049" width="9.28515625" style="1" customWidth="1"/>
    <col min="5050" max="5050" width="8.7109375" style="1" customWidth="1"/>
    <col min="5051" max="5051" width="6.85546875" style="1" customWidth="1"/>
    <col min="5052" max="5296" width="9.140625" style="1" customWidth="1"/>
    <col min="5297" max="5297" width="3.7109375" style="1"/>
    <col min="5298" max="5298" width="4.5703125" style="1" customWidth="1"/>
    <col min="5299" max="5299" width="5.85546875" style="1" customWidth="1"/>
    <col min="5300" max="5300" width="36" style="1" customWidth="1"/>
    <col min="5301" max="5301" width="9.7109375" style="1" customWidth="1"/>
    <col min="5302" max="5302" width="11.85546875" style="1" customWidth="1"/>
    <col min="5303" max="5303" width="9" style="1" customWidth="1"/>
    <col min="5304" max="5304" width="9.7109375" style="1" customWidth="1"/>
    <col min="5305" max="5305" width="9.28515625" style="1" customWidth="1"/>
    <col min="5306" max="5306" width="8.7109375" style="1" customWidth="1"/>
    <col min="5307" max="5307" width="6.85546875" style="1" customWidth="1"/>
    <col min="5308" max="5552" width="9.140625" style="1" customWidth="1"/>
    <col min="5553" max="5553" width="3.7109375" style="1"/>
    <col min="5554" max="5554" width="4.5703125" style="1" customWidth="1"/>
    <col min="5555" max="5555" width="5.85546875" style="1" customWidth="1"/>
    <col min="5556" max="5556" width="36" style="1" customWidth="1"/>
    <col min="5557" max="5557" width="9.7109375" style="1" customWidth="1"/>
    <col min="5558" max="5558" width="11.85546875" style="1" customWidth="1"/>
    <col min="5559" max="5559" width="9" style="1" customWidth="1"/>
    <col min="5560" max="5560" width="9.7109375" style="1" customWidth="1"/>
    <col min="5561" max="5561" width="9.28515625" style="1" customWidth="1"/>
    <col min="5562" max="5562" width="8.7109375" style="1" customWidth="1"/>
    <col min="5563" max="5563" width="6.85546875" style="1" customWidth="1"/>
    <col min="5564" max="5808" width="9.140625" style="1" customWidth="1"/>
    <col min="5809" max="5809" width="3.7109375" style="1"/>
    <col min="5810" max="5810" width="4.5703125" style="1" customWidth="1"/>
    <col min="5811" max="5811" width="5.85546875" style="1" customWidth="1"/>
    <col min="5812" max="5812" width="36" style="1" customWidth="1"/>
    <col min="5813" max="5813" width="9.7109375" style="1" customWidth="1"/>
    <col min="5814" max="5814" width="11.85546875" style="1" customWidth="1"/>
    <col min="5815" max="5815" width="9" style="1" customWidth="1"/>
    <col min="5816" max="5816" width="9.7109375" style="1" customWidth="1"/>
    <col min="5817" max="5817" width="9.28515625" style="1" customWidth="1"/>
    <col min="5818" max="5818" width="8.7109375" style="1" customWidth="1"/>
    <col min="5819" max="5819" width="6.85546875" style="1" customWidth="1"/>
    <col min="5820" max="6064" width="9.140625" style="1" customWidth="1"/>
    <col min="6065" max="6065" width="3.7109375" style="1"/>
    <col min="6066" max="6066" width="4.5703125" style="1" customWidth="1"/>
    <col min="6067" max="6067" width="5.85546875" style="1" customWidth="1"/>
    <col min="6068" max="6068" width="36" style="1" customWidth="1"/>
    <col min="6069" max="6069" width="9.7109375" style="1" customWidth="1"/>
    <col min="6070" max="6070" width="11.85546875" style="1" customWidth="1"/>
    <col min="6071" max="6071" width="9" style="1" customWidth="1"/>
    <col min="6072" max="6072" width="9.7109375" style="1" customWidth="1"/>
    <col min="6073" max="6073" width="9.28515625" style="1" customWidth="1"/>
    <col min="6074" max="6074" width="8.7109375" style="1" customWidth="1"/>
    <col min="6075" max="6075" width="6.85546875" style="1" customWidth="1"/>
    <col min="6076" max="6320" width="9.140625" style="1" customWidth="1"/>
    <col min="6321" max="6321" width="3.7109375" style="1"/>
    <col min="6322" max="6322" width="4.5703125" style="1" customWidth="1"/>
    <col min="6323" max="6323" width="5.85546875" style="1" customWidth="1"/>
    <col min="6324" max="6324" width="36" style="1" customWidth="1"/>
    <col min="6325" max="6325" width="9.7109375" style="1" customWidth="1"/>
    <col min="6326" max="6326" width="11.85546875" style="1" customWidth="1"/>
    <col min="6327" max="6327" width="9" style="1" customWidth="1"/>
    <col min="6328" max="6328" width="9.7109375" style="1" customWidth="1"/>
    <col min="6329" max="6329" width="9.28515625" style="1" customWidth="1"/>
    <col min="6330" max="6330" width="8.7109375" style="1" customWidth="1"/>
    <col min="6331" max="6331" width="6.85546875" style="1" customWidth="1"/>
    <col min="6332" max="6576" width="9.140625" style="1" customWidth="1"/>
    <col min="6577" max="6577" width="3.7109375" style="1"/>
    <col min="6578" max="6578" width="4.5703125" style="1" customWidth="1"/>
    <col min="6579" max="6579" width="5.85546875" style="1" customWidth="1"/>
    <col min="6580" max="6580" width="36" style="1" customWidth="1"/>
    <col min="6581" max="6581" width="9.7109375" style="1" customWidth="1"/>
    <col min="6582" max="6582" width="11.85546875" style="1" customWidth="1"/>
    <col min="6583" max="6583" width="9" style="1" customWidth="1"/>
    <col min="6584" max="6584" width="9.7109375" style="1" customWidth="1"/>
    <col min="6585" max="6585" width="9.28515625" style="1" customWidth="1"/>
    <col min="6586" max="6586" width="8.7109375" style="1" customWidth="1"/>
    <col min="6587" max="6587" width="6.85546875" style="1" customWidth="1"/>
    <col min="6588" max="6832" width="9.140625" style="1" customWidth="1"/>
    <col min="6833" max="6833" width="3.7109375" style="1"/>
    <col min="6834" max="6834" width="4.5703125" style="1" customWidth="1"/>
    <col min="6835" max="6835" width="5.85546875" style="1" customWidth="1"/>
    <col min="6836" max="6836" width="36" style="1" customWidth="1"/>
    <col min="6837" max="6837" width="9.7109375" style="1" customWidth="1"/>
    <col min="6838" max="6838" width="11.85546875" style="1" customWidth="1"/>
    <col min="6839" max="6839" width="9" style="1" customWidth="1"/>
    <col min="6840" max="6840" width="9.7109375" style="1" customWidth="1"/>
    <col min="6841" max="6841" width="9.28515625" style="1" customWidth="1"/>
    <col min="6842" max="6842" width="8.7109375" style="1" customWidth="1"/>
    <col min="6843" max="6843" width="6.85546875" style="1" customWidth="1"/>
    <col min="6844" max="7088" width="9.140625" style="1" customWidth="1"/>
    <col min="7089" max="7089" width="3.7109375" style="1"/>
    <col min="7090" max="7090" width="4.5703125" style="1" customWidth="1"/>
    <col min="7091" max="7091" width="5.85546875" style="1" customWidth="1"/>
    <col min="7092" max="7092" width="36" style="1" customWidth="1"/>
    <col min="7093" max="7093" width="9.7109375" style="1" customWidth="1"/>
    <col min="7094" max="7094" width="11.85546875" style="1" customWidth="1"/>
    <col min="7095" max="7095" width="9" style="1" customWidth="1"/>
    <col min="7096" max="7096" width="9.7109375" style="1" customWidth="1"/>
    <col min="7097" max="7097" width="9.28515625" style="1" customWidth="1"/>
    <col min="7098" max="7098" width="8.7109375" style="1" customWidth="1"/>
    <col min="7099" max="7099" width="6.85546875" style="1" customWidth="1"/>
    <col min="7100" max="7344" width="9.140625" style="1" customWidth="1"/>
    <col min="7345" max="7345" width="3.7109375" style="1"/>
    <col min="7346" max="7346" width="4.5703125" style="1" customWidth="1"/>
    <col min="7347" max="7347" width="5.85546875" style="1" customWidth="1"/>
    <col min="7348" max="7348" width="36" style="1" customWidth="1"/>
    <col min="7349" max="7349" width="9.7109375" style="1" customWidth="1"/>
    <col min="7350" max="7350" width="11.85546875" style="1" customWidth="1"/>
    <col min="7351" max="7351" width="9" style="1" customWidth="1"/>
    <col min="7352" max="7352" width="9.7109375" style="1" customWidth="1"/>
    <col min="7353" max="7353" width="9.28515625" style="1" customWidth="1"/>
    <col min="7354" max="7354" width="8.7109375" style="1" customWidth="1"/>
    <col min="7355" max="7355" width="6.85546875" style="1" customWidth="1"/>
    <col min="7356" max="7600" width="9.140625" style="1" customWidth="1"/>
    <col min="7601" max="7601" width="3.7109375" style="1"/>
    <col min="7602" max="7602" width="4.5703125" style="1" customWidth="1"/>
    <col min="7603" max="7603" width="5.85546875" style="1" customWidth="1"/>
    <col min="7604" max="7604" width="36" style="1" customWidth="1"/>
    <col min="7605" max="7605" width="9.7109375" style="1" customWidth="1"/>
    <col min="7606" max="7606" width="11.85546875" style="1" customWidth="1"/>
    <col min="7607" max="7607" width="9" style="1" customWidth="1"/>
    <col min="7608" max="7608" width="9.7109375" style="1" customWidth="1"/>
    <col min="7609" max="7609" width="9.28515625" style="1" customWidth="1"/>
    <col min="7610" max="7610" width="8.7109375" style="1" customWidth="1"/>
    <col min="7611" max="7611" width="6.85546875" style="1" customWidth="1"/>
    <col min="7612" max="7856" width="9.140625" style="1" customWidth="1"/>
    <col min="7857" max="7857" width="3.7109375" style="1"/>
    <col min="7858" max="7858" width="4.5703125" style="1" customWidth="1"/>
    <col min="7859" max="7859" width="5.85546875" style="1" customWidth="1"/>
    <col min="7860" max="7860" width="36" style="1" customWidth="1"/>
    <col min="7861" max="7861" width="9.7109375" style="1" customWidth="1"/>
    <col min="7862" max="7862" width="11.85546875" style="1" customWidth="1"/>
    <col min="7863" max="7863" width="9" style="1" customWidth="1"/>
    <col min="7864" max="7864" width="9.7109375" style="1" customWidth="1"/>
    <col min="7865" max="7865" width="9.28515625" style="1" customWidth="1"/>
    <col min="7866" max="7866" width="8.7109375" style="1" customWidth="1"/>
    <col min="7867" max="7867" width="6.85546875" style="1" customWidth="1"/>
    <col min="7868" max="8112" width="9.140625" style="1" customWidth="1"/>
    <col min="8113" max="8113" width="3.7109375" style="1"/>
    <col min="8114" max="8114" width="4.5703125" style="1" customWidth="1"/>
    <col min="8115" max="8115" width="5.85546875" style="1" customWidth="1"/>
    <col min="8116" max="8116" width="36" style="1" customWidth="1"/>
    <col min="8117" max="8117" width="9.7109375" style="1" customWidth="1"/>
    <col min="8118" max="8118" width="11.85546875" style="1" customWidth="1"/>
    <col min="8119" max="8119" width="9" style="1" customWidth="1"/>
    <col min="8120" max="8120" width="9.7109375" style="1" customWidth="1"/>
    <col min="8121" max="8121" width="9.28515625" style="1" customWidth="1"/>
    <col min="8122" max="8122" width="8.7109375" style="1" customWidth="1"/>
    <col min="8123" max="8123" width="6.85546875" style="1" customWidth="1"/>
    <col min="8124" max="8368" width="9.140625" style="1" customWidth="1"/>
    <col min="8369" max="8369" width="3.7109375" style="1"/>
    <col min="8370" max="8370" width="4.5703125" style="1" customWidth="1"/>
    <col min="8371" max="8371" width="5.85546875" style="1" customWidth="1"/>
    <col min="8372" max="8372" width="36" style="1" customWidth="1"/>
    <col min="8373" max="8373" width="9.7109375" style="1" customWidth="1"/>
    <col min="8374" max="8374" width="11.85546875" style="1" customWidth="1"/>
    <col min="8375" max="8375" width="9" style="1" customWidth="1"/>
    <col min="8376" max="8376" width="9.7109375" style="1" customWidth="1"/>
    <col min="8377" max="8377" width="9.28515625" style="1" customWidth="1"/>
    <col min="8378" max="8378" width="8.7109375" style="1" customWidth="1"/>
    <col min="8379" max="8379" width="6.85546875" style="1" customWidth="1"/>
    <col min="8380" max="8624" width="9.140625" style="1" customWidth="1"/>
    <col min="8625" max="8625" width="3.7109375" style="1"/>
    <col min="8626" max="8626" width="4.5703125" style="1" customWidth="1"/>
    <col min="8627" max="8627" width="5.85546875" style="1" customWidth="1"/>
    <col min="8628" max="8628" width="36" style="1" customWidth="1"/>
    <col min="8629" max="8629" width="9.7109375" style="1" customWidth="1"/>
    <col min="8630" max="8630" width="11.85546875" style="1" customWidth="1"/>
    <col min="8631" max="8631" width="9" style="1" customWidth="1"/>
    <col min="8632" max="8632" width="9.7109375" style="1" customWidth="1"/>
    <col min="8633" max="8633" width="9.28515625" style="1" customWidth="1"/>
    <col min="8634" max="8634" width="8.7109375" style="1" customWidth="1"/>
    <col min="8635" max="8635" width="6.85546875" style="1" customWidth="1"/>
    <col min="8636" max="8880" width="9.140625" style="1" customWidth="1"/>
    <col min="8881" max="8881" width="3.7109375" style="1"/>
    <col min="8882" max="8882" width="4.5703125" style="1" customWidth="1"/>
    <col min="8883" max="8883" width="5.85546875" style="1" customWidth="1"/>
    <col min="8884" max="8884" width="36" style="1" customWidth="1"/>
    <col min="8885" max="8885" width="9.7109375" style="1" customWidth="1"/>
    <col min="8886" max="8886" width="11.85546875" style="1" customWidth="1"/>
    <col min="8887" max="8887" width="9" style="1" customWidth="1"/>
    <col min="8888" max="8888" width="9.7109375" style="1" customWidth="1"/>
    <col min="8889" max="8889" width="9.28515625" style="1" customWidth="1"/>
    <col min="8890" max="8890" width="8.7109375" style="1" customWidth="1"/>
    <col min="8891" max="8891" width="6.85546875" style="1" customWidth="1"/>
    <col min="8892" max="9136" width="9.140625" style="1" customWidth="1"/>
    <col min="9137" max="9137" width="3.7109375" style="1"/>
    <col min="9138" max="9138" width="4.5703125" style="1" customWidth="1"/>
    <col min="9139" max="9139" width="5.85546875" style="1" customWidth="1"/>
    <col min="9140" max="9140" width="36" style="1" customWidth="1"/>
    <col min="9141" max="9141" width="9.7109375" style="1" customWidth="1"/>
    <col min="9142" max="9142" width="11.85546875" style="1" customWidth="1"/>
    <col min="9143" max="9143" width="9" style="1" customWidth="1"/>
    <col min="9144" max="9144" width="9.7109375" style="1" customWidth="1"/>
    <col min="9145" max="9145" width="9.28515625" style="1" customWidth="1"/>
    <col min="9146" max="9146" width="8.7109375" style="1" customWidth="1"/>
    <col min="9147" max="9147" width="6.85546875" style="1" customWidth="1"/>
    <col min="9148" max="9392" width="9.140625" style="1" customWidth="1"/>
    <col min="9393" max="9393" width="3.7109375" style="1"/>
    <col min="9394" max="9394" width="4.5703125" style="1" customWidth="1"/>
    <col min="9395" max="9395" width="5.85546875" style="1" customWidth="1"/>
    <col min="9396" max="9396" width="36" style="1" customWidth="1"/>
    <col min="9397" max="9397" width="9.7109375" style="1" customWidth="1"/>
    <col min="9398" max="9398" width="11.85546875" style="1" customWidth="1"/>
    <col min="9399" max="9399" width="9" style="1" customWidth="1"/>
    <col min="9400" max="9400" width="9.7109375" style="1" customWidth="1"/>
    <col min="9401" max="9401" width="9.28515625" style="1" customWidth="1"/>
    <col min="9402" max="9402" width="8.7109375" style="1" customWidth="1"/>
    <col min="9403" max="9403" width="6.85546875" style="1" customWidth="1"/>
    <col min="9404" max="9648" width="9.140625" style="1" customWidth="1"/>
    <col min="9649" max="9649" width="3.7109375" style="1"/>
    <col min="9650" max="9650" width="4.5703125" style="1" customWidth="1"/>
    <col min="9651" max="9651" width="5.85546875" style="1" customWidth="1"/>
    <col min="9652" max="9652" width="36" style="1" customWidth="1"/>
    <col min="9653" max="9653" width="9.7109375" style="1" customWidth="1"/>
    <col min="9654" max="9654" width="11.85546875" style="1" customWidth="1"/>
    <col min="9655" max="9655" width="9" style="1" customWidth="1"/>
    <col min="9656" max="9656" width="9.7109375" style="1" customWidth="1"/>
    <col min="9657" max="9657" width="9.28515625" style="1" customWidth="1"/>
    <col min="9658" max="9658" width="8.7109375" style="1" customWidth="1"/>
    <col min="9659" max="9659" width="6.85546875" style="1" customWidth="1"/>
    <col min="9660" max="9904" width="9.140625" style="1" customWidth="1"/>
    <col min="9905" max="9905" width="3.7109375" style="1"/>
    <col min="9906" max="9906" width="4.5703125" style="1" customWidth="1"/>
    <col min="9907" max="9907" width="5.85546875" style="1" customWidth="1"/>
    <col min="9908" max="9908" width="36" style="1" customWidth="1"/>
    <col min="9909" max="9909" width="9.7109375" style="1" customWidth="1"/>
    <col min="9910" max="9910" width="11.85546875" style="1" customWidth="1"/>
    <col min="9911" max="9911" width="9" style="1" customWidth="1"/>
    <col min="9912" max="9912" width="9.7109375" style="1" customWidth="1"/>
    <col min="9913" max="9913" width="9.28515625" style="1" customWidth="1"/>
    <col min="9914" max="9914" width="8.7109375" style="1" customWidth="1"/>
    <col min="9915" max="9915" width="6.85546875" style="1" customWidth="1"/>
    <col min="9916" max="10160" width="9.140625" style="1" customWidth="1"/>
    <col min="10161" max="10161" width="3.7109375" style="1"/>
    <col min="10162" max="10162" width="4.5703125" style="1" customWidth="1"/>
    <col min="10163" max="10163" width="5.85546875" style="1" customWidth="1"/>
    <col min="10164" max="10164" width="36" style="1" customWidth="1"/>
    <col min="10165" max="10165" width="9.7109375" style="1" customWidth="1"/>
    <col min="10166" max="10166" width="11.85546875" style="1" customWidth="1"/>
    <col min="10167" max="10167" width="9" style="1" customWidth="1"/>
    <col min="10168" max="10168" width="9.7109375" style="1" customWidth="1"/>
    <col min="10169" max="10169" width="9.28515625" style="1" customWidth="1"/>
    <col min="10170" max="10170" width="8.7109375" style="1" customWidth="1"/>
    <col min="10171" max="10171" width="6.85546875" style="1" customWidth="1"/>
    <col min="10172" max="10416" width="9.140625" style="1" customWidth="1"/>
    <col min="10417" max="10417" width="3.7109375" style="1"/>
    <col min="10418" max="10418" width="4.5703125" style="1" customWidth="1"/>
    <col min="10419" max="10419" width="5.85546875" style="1" customWidth="1"/>
    <col min="10420" max="10420" width="36" style="1" customWidth="1"/>
    <col min="10421" max="10421" width="9.7109375" style="1" customWidth="1"/>
    <col min="10422" max="10422" width="11.85546875" style="1" customWidth="1"/>
    <col min="10423" max="10423" width="9" style="1" customWidth="1"/>
    <col min="10424" max="10424" width="9.7109375" style="1" customWidth="1"/>
    <col min="10425" max="10425" width="9.28515625" style="1" customWidth="1"/>
    <col min="10426" max="10426" width="8.7109375" style="1" customWidth="1"/>
    <col min="10427" max="10427" width="6.85546875" style="1" customWidth="1"/>
    <col min="10428" max="10672" width="9.140625" style="1" customWidth="1"/>
    <col min="10673" max="10673" width="3.7109375" style="1"/>
    <col min="10674" max="10674" width="4.5703125" style="1" customWidth="1"/>
    <col min="10675" max="10675" width="5.85546875" style="1" customWidth="1"/>
    <col min="10676" max="10676" width="36" style="1" customWidth="1"/>
    <col min="10677" max="10677" width="9.7109375" style="1" customWidth="1"/>
    <col min="10678" max="10678" width="11.85546875" style="1" customWidth="1"/>
    <col min="10679" max="10679" width="9" style="1" customWidth="1"/>
    <col min="10680" max="10680" width="9.7109375" style="1" customWidth="1"/>
    <col min="10681" max="10681" width="9.28515625" style="1" customWidth="1"/>
    <col min="10682" max="10682" width="8.7109375" style="1" customWidth="1"/>
    <col min="10683" max="10683" width="6.85546875" style="1" customWidth="1"/>
    <col min="10684" max="10928" width="9.140625" style="1" customWidth="1"/>
    <col min="10929" max="10929" width="3.7109375" style="1"/>
    <col min="10930" max="10930" width="4.5703125" style="1" customWidth="1"/>
    <col min="10931" max="10931" width="5.85546875" style="1" customWidth="1"/>
    <col min="10932" max="10932" width="36" style="1" customWidth="1"/>
    <col min="10933" max="10933" width="9.7109375" style="1" customWidth="1"/>
    <col min="10934" max="10934" width="11.85546875" style="1" customWidth="1"/>
    <col min="10935" max="10935" width="9" style="1" customWidth="1"/>
    <col min="10936" max="10936" width="9.7109375" style="1" customWidth="1"/>
    <col min="10937" max="10937" width="9.28515625" style="1" customWidth="1"/>
    <col min="10938" max="10938" width="8.7109375" style="1" customWidth="1"/>
    <col min="10939" max="10939" width="6.85546875" style="1" customWidth="1"/>
    <col min="10940" max="11184" width="9.140625" style="1" customWidth="1"/>
    <col min="11185" max="11185" width="3.7109375" style="1"/>
    <col min="11186" max="11186" width="4.5703125" style="1" customWidth="1"/>
    <col min="11187" max="11187" width="5.85546875" style="1" customWidth="1"/>
    <col min="11188" max="11188" width="36" style="1" customWidth="1"/>
    <col min="11189" max="11189" width="9.7109375" style="1" customWidth="1"/>
    <col min="11190" max="11190" width="11.85546875" style="1" customWidth="1"/>
    <col min="11191" max="11191" width="9" style="1" customWidth="1"/>
    <col min="11192" max="11192" width="9.7109375" style="1" customWidth="1"/>
    <col min="11193" max="11193" width="9.28515625" style="1" customWidth="1"/>
    <col min="11194" max="11194" width="8.7109375" style="1" customWidth="1"/>
    <col min="11195" max="11195" width="6.85546875" style="1" customWidth="1"/>
    <col min="11196" max="11440" width="9.140625" style="1" customWidth="1"/>
    <col min="11441" max="11441" width="3.7109375" style="1"/>
    <col min="11442" max="11442" width="4.5703125" style="1" customWidth="1"/>
    <col min="11443" max="11443" width="5.85546875" style="1" customWidth="1"/>
    <col min="11444" max="11444" width="36" style="1" customWidth="1"/>
    <col min="11445" max="11445" width="9.7109375" style="1" customWidth="1"/>
    <col min="11446" max="11446" width="11.85546875" style="1" customWidth="1"/>
    <col min="11447" max="11447" width="9" style="1" customWidth="1"/>
    <col min="11448" max="11448" width="9.7109375" style="1" customWidth="1"/>
    <col min="11449" max="11449" width="9.28515625" style="1" customWidth="1"/>
    <col min="11450" max="11450" width="8.7109375" style="1" customWidth="1"/>
    <col min="11451" max="11451" width="6.85546875" style="1" customWidth="1"/>
    <col min="11452" max="11696" width="9.140625" style="1" customWidth="1"/>
    <col min="11697" max="11697" width="3.7109375" style="1"/>
    <col min="11698" max="11698" width="4.5703125" style="1" customWidth="1"/>
    <col min="11699" max="11699" width="5.85546875" style="1" customWidth="1"/>
    <col min="11700" max="11700" width="36" style="1" customWidth="1"/>
    <col min="11701" max="11701" width="9.7109375" style="1" customWidth="1"/>
    <col min="11702" max="11702" width="11.85546875" style="1" customWidth="1"/>
    <col min="11703" max="11703" width="9" style="1" customWidth="1"/>
    <col min="11704" max="11704" width="9.7109375" style="1" customWidth="1"/>
    <col min="11705" max="11705" width="9.28515625" style="1" customWidth="1"/>
    <col min="11706" max="11706" width="8.7109375" style="1" customWidth="1"/>
    <col min="11707" max="11707" width="6.85546875" style="1" customWidth="1"/>
    <col min="11708" max="11952" width="9.140625" style="1" customWidth="1"/>
    <col min="11953" max="11953" width="3.7109375" style="1"/>
    <col min="11954" max="11954" width="4.5703125" style="1" customWidth="1"/>
    <col min="11955" max="11955" width="5.85546875" style="1" customWidth="1"/>
    <col min="11956" max="11956" width="36" style="1" customWidth="1"/>
    <col min="11957" max="11957" width="9.7109375" style="1" customWidth="1"/>
    <col min="11958" max="11958" width="11.85546875" style="1" customWidth="1"/>
    <col min="11959" max="11959" width="9" style="1" customWidth="1"/>
    <col min="11960" max="11960" width="9.7109375" style="1" customWidth="1"/>
    <col min="11961" max="11961" width="9.28515625" style="1" customWidth="1"/>
    <col min="11962" max="11962" width="8.7109375" style="1" customWidth="1"/>
    <col min="11963" max="11963" width="6.85546875" style="1" customWidth="1"/>
    <col min="11964" max="12208" width="9.140625" style="1" customWidth="1"/>
    <col min="12209" max="12209" width="3.7109375" style="1"/>
    <col min="12210" max="12210" width="4.5703125" style="1" customWidth="1"/>
    <col min="12211" max="12211" width="5.85546875" style="1" customWidth="1"/>
    <col min="12212" max="12212" width="36" style="1" customWidth="1"/>
    <col min="12213" max="12213" width="9.7109375" style="1" customWidth="1"/>
    <col min="12214" max="12214" width="11.85546875" style="1" customWidth="1"/>
    <col min="12215" max="12215" width="9" style="1" customWidth="1"/>
    <col min="12216" max="12216" width="9.7109375" style="1" customWidth="1"/>
    <col min="12217" max="12217" width="9.28515625" style="1" customWidth="1"/>
    <col min="12218" max="12218" width="8.7109375" style="1" customWidth="1"/>
    <col min="12219" max="12219" width="6.85546875" style="1" customWidth="1"/>
    <col min="12220" max="12464" width="9.140625" style="1" customWidth="1"/>
    <col min="12465" max="12465" width="3.7109375" style="1"/>
    <col min="12466" max="12466" width="4.5703125" style="1" customWidth="1"/>
    <col min="12467" max="12467" width="5.85546875" style="1" customWidth="1"/>
    <col min="12468" max="12468" width="36" style="1" customWidth="1"/>
    <col min="12469" max="12469" width="9.7109375" style="1" customWidth="1"/>
    <col min="12470" max="12470" width="11.85546875" style="1" customWidth="1"/>
    <col min="12471" max="12471" width="9" style="1" customWidth="1"/>
    <col min="12472" max="12472" width="9.7109375" style="1" customWidth="1"/>
    <col min="12473" max="12473" width="9.28515625" style="1" customWidth="1"/>
    <col min="12474" max="12474" width="8.7109375" style="1" customWidth="1"/>
    <col min="12475" max="12475" width="6.85546875" style="1" customWidth="1"/>
    <col min="12476" max="12720" width="9.140625" style="1" customWidth="1"/>
    <col min="12721" max="12721" width="3.7109375" style="1"/>
    <col min="12722" max="12722" width="4.5703125" style="1" customWidth="1"/>
    <col min="12723" max="12723" width="5.85546875" style="1" customWidth="1"/>
    <col min="12724" max="12724" width="36" style="1" customWidth="1"/>
    <col min="12725" max="12725" width="9.7109375" style="1" customWidth="1"/>
    <col min="12726" max="12726" width="11.85546875" style="1" customWidth="1"/>
    <col min="12727" max="12727" width="9" style="1" customWidth="1"/>
    <col min="12728" max="12728" width="9.7109375" style="1" customWidth="1"/>
    <col min="12729" max="12729" width="9.28515625" style="1" customWidth="1"/>
    <col min="12730" max="12730" width="8.7109375" style="1" customWidth="1"/>
    <col min="12731" max="12731" width="6.85546875" style="1" customWidth="1"/>
    <col min="12732" max="12976" width="9.140625" style="1" customWidth="1"/>
    <col min="12977" max="12977" width="3.7109375" style="1"/>
    <col min="12978" max="12978" width="4.5703125" style="1" customWidth="1"/>
    <col min="12979" max="12979" width="5.85546875" style="1" customWidth="1"/>
    <col min="12980" max="12980" width="36" style="1" customWidth="1"/>
    <col min="12981" max="12981" width="9.7109375" style="1" customWidth="1"/>
    <col min="12982" max="12982" width="11.85546875" style="1" customWidth="1"/>
    <col min="12983" max="12983" width="9" style="1" customWidth="1"/>
    <col min="12984" max="12984" width="9.7109375" style="1" customWidth="1"/>
    <col min="12985" max="12985" width="9.28515625" style="1" customWidth="1"/>
    <col min="12986" max="12986" width="8.7109375" style="1" customWidth="1"/>
    <col min="12987" max="12987" width="6.85546875" style="1" customWidth="1"/>
    <col min="12988" max="13232" width="9.140625" style="1" customWidth="1"/>
    <col min="13233" max="13233" width="3.7109375" style="1"/>
    <col min="13234" max="13234" width="4.5703125" style="1" customWidth="1"/>
    <col min="13235" max="13235" width="5.85546875" style="1" customWidth="1"/>
    <col min="13236" max="13236" width="36" style="1" customWidth="1"/>
    <col min="13237" max="13237" width="9.7109375" style="1" customWidth="1"/>
    <col min="13238" max="13238" width="11.85546875" style="1" customWidth="1"/>
    <col min="13239" max="13239" width="9" style="1" customWidth="1"/>
    <col min="13240" max="13240" width="9.7109375" style="1" customWidth="1"/>
    <col min="13241" max="13241" width="9.28515625" style="1" customWidth="1"/>
    <col min="13242" max="13242" width="8.7109375" style="1" customWidth="1"/>
    <col min="13243" max="13243" width="6.85546875" style="1" customWidth="1"/>
    <col min="13244" max="13488" width="9.140625" style="1" customWidth="1"/>
    <col min="13489" max="13489" width="3.7109375" style="1"/>
    <col min="13490" max="13490" width="4.5703125" style="1" customWidth="1"/>
    <col min="13491" max="13491" width="5.85546875" style="1" customWidth="1"/>
    <col min="13492" max="13492" width="36" style="1" customWidth="1"/>
    <col min="13493" max="13493" width="9.7109375" style="1" customWidth="1"/>
    <col min="13494" max="13494" width="11.85546875" style="1" customWidth="1"/>
    <col min="13495" max="13495" width="9" style="1" customWidth="1"/>
    <col min="13496" max="13496" width="9.7109375" style="1" customWidth="1"/>
    <col min="13497" max="13497" width="9.28515625" style="1" customWidth="1"/>
    <col min="13498" max="13498" width="8.7109375" style="1" customWidth="1"/>
    <col min="13499" max="13499" width="6.85546875" style="1" customWidth="1"/>
    <col min="13500" max="13744" width="9.140625" style="1" customWidth="1"/>
    <col min="13745" max="13745" width="3.7109375" style="1"/>
    <col min="13746" max="13746" width="4.5703125" style="1" customWidth="1"/>
    <col min="13747" max="13747" width="5.85546875" style="1" customWidth="1"/>
    <col min="13748" max="13748" width="36" style="1" customWidth="1"/>
    <col min="13749" max="13749" width="9.7109375" style="1" customWidth="1"/>
    <col min="13750" max="13750" width="11.85546875" style="1" customWidth="1"/>
    <col min="13751" max="13751" width="9" style="1" customWidth="1"/>
    <col min="13752" max="13752" width="9.7109375" style="1" customWidth="1"/>
    <col min="13753" max="13753" width="9.28515625" style="1" customWidth="1"/>
    <col min="13754" max="13754" width="8.7109375" style="1" customWidth="1"/>
    <col min="13755" max="13755" width="6.85546875" style="1" customWidth="1"/>
    <col min="13756" max="14000" width="9.140625" style="1" customWidth="1"/>
    <col min="14001" max="14001" width="3.7109375" style="1"/>
    <col min="14002" max="14002" width="4.5703125" style="1" customWidth="1"/>
    <col min="14003" max="14003" width="5.85546875" style="1" customWidth="1"/>
    <col min="14004" max="14004" width="36" style="1" customWidth="1"/>
    <col min="14005" max="14005" width="9.7109375" style="1" customWidth="1"/>
    <col min="14006" max="14006" width="11.85546875" style="1" customWidth="1"/>
    <col min="14007" max="14007" width="9" style="1" customWidth="1"/>
    <col min="14008" max="14008" width="9.7109375" style="1" customWidth="1"/>
    <col min="14009" max="14009" width="9.28515625" style="1" customWidth="1"/>
    <col min="14010" max="14010" width="8.7109375" style="1" customWidth="1"/>
    <col min="14011" max="14011" width="6.85546875" style="1" customWidth="1"/>
    <col min="14012" max="14256" width="9.140625" style="1" customWidth="1"/>
    <col min="14257" max="14257" width="3.7109375" style="1"/>
    <col min="14258" max="14258" width="4.5703125" style="1" customWidth="1"/>
    <col min="14259" max="14259" width="5.85546875" style="1" customWidth="1"/>
    <col min="14260" max="14260" width="36" style="1" customWidth="1"/>
    <col min="14261" max="14261" width="9.7109375" style="1" customWidth="1"/>
    <col min="14262" max="14262" width="11.85546875" style="1" customWidth="1"/>
    <col min="14263" max="14263" width="9" style="1" customWidth="1"/>
    <col min="14264" max="14264" width="9.7109375" style="1" customWidth="1"/>
    <col min="14265" max="14265" width="9.28515625" style="1" customWidth="1"/>
    <col min="14266" max="14266" width="8.7109375" style="1" customWidth="1"/>
    <col min="14267" max="14267" width="6.85546875" style="1" customWidth="1"/>
    <col min="14268" max="14512" width="9.140625" style="1" customWidth="1"/>
    <col min="14513" max="14513" width="3.7109375" style="1"/>
    <col min="14514" max="14514" width="4.5703125" style="1" customWidth="1"/>
    <col min="14515" max="14515" width="5.85546875" style="1" customWidth="1"/>
    <col min="14516" max="14516" width="36" style="1" customWidth="1"/>
    <col min="14517" max="14517" width="9.7109375" style="1" customWidth="1"/>
    <col min="14518" max="14518" width="11.85546875" style="1" customWidth="1"/>
    <col min="14519" max="14519" width="9" style="1" customWidth="1"/>
    <col min="14520" max="14520" width="9.7109375" style="1" customWidth="1"/>
    <col min="14521" max="14521" width="9.28515625" style="1" customWidth="1"/>
    <col min="14522" max="14522" width="8.7109375" style="1" customWidth="1"/>
    <col min="14523" max="14523" width="6.85546875" style="1" customWidth="1"/>
    <col min="14524" max="14768" width="9.140625" style="1" customWidth="1"/>
    <col min="14769" max="14769" width="3.7109375" style="1"/>
    <col min="14770" max="14770" width="4.5703125" style="1" customWidth="1"/>
    <col min="14771" max="14771" width="5.85546875" style="1" customWidth="1"/>
    <col min="14772" max="14772" width="36" style="1" customWidth="1"/>
    <col min="14773" max="14773" width="9.7109375" style="1" customWidth="1"/>
    <col min="14774" max="14774" width="11.85546875" style="1" customWidth="1"/>
    <col min="14775" max="14775" width="9" style="1" customWidth="1"/>
    <col min="14776" max="14776" width="9.7109375" style="1" customWidth="1"/>
    <col min="14777" max="14777" width="9.28515625" style="1" customWidth="1"/>
    <col min="14778" max="14778" width="8.7109375" style="1" customWidth="1"/>
    <col min="14779" max="14779" width="6.85546875" style="1" customWidth="1"/>
    <col min="14780" max="15024" width="9.140625" style="1" customWidth="1"/>
    <col min="15025" max="15025" width="3.7109375" style="1"/>
    <col min="15026" max="15026" width="4.5703125" style="1" customWidth="1"/>
    <col min="15027" max="15027" width="5.85546875" style="1" customWidth="1"/>
    <col min="15028" max="15028" width="36" style="1" customWidth="1"/>
    <col min="15029" max="15029" width="9.7109375" style="1" customWidth="1"/>
    <col min="15030" max="15030" width="11.85546875" style="1" customWidth="1"/>
    <col min="15031" max="15031" width="9" style="1" customWidth="1"/>
    <col min="15032" max="15032" width="9.7109375" style="1" customWidth="1"/>
    <col min="15033" max="15033" width="9.28515625" style="1" customWidth="1"/>
    <col min="15034" max="15034" width="8.7109375" style="1" customWidth="1"/>
    <col min="15035" max="15035" width="6.85546875" style="1" customWidth="1"/>
    <col min="15036" max="15280" width="9.140625" style="1" customWidth="1"/>
    <col min="15281" max="15281" width="3.7109375" style="1"/>
    <col min="15282" max="15282" width="4.5703125" style="1" customWidth="1"/>
    <col min="15283" max="15283" width="5.85546875" style="1" customWidth="1"/>
    <col min="15284" max="15284" width="36" style="1" customWidth="1"/>
    <col min="15285" max="15285" width="9.7109375" style="1" customWidth="1"/>
    <col min="15286" max="15286" width="11.85546875" style="1" customWidth="1"/>
    <col min="15287" max="15287" width="9" style="1" customWidth="1"/>
    <col min="15288" max="15288" width="9.7109375" style="1" customWidth="1"/>
    <col min="15289" max="15289" width="9.28515625" style="1" customWidth="1"/>
    <col min="15290" max="15290" width="8.7109375" style="1" customWidth="1"/>
    <col min="15291" max="15291" width="6.85546875" style="1" customWidth="1"/>
    <col min="15292" max="15536" width="9.140625" style="1" customWidth="1"/>
    <col min="15537" max="15537" width="3.7109375" style="1"/>
    <col min="15538" max="15538" width="4.5703125" style="1" customWidth="1"/>
    <col min="15539" max="15539" width="5.85546875" style="1" customWidth="1"/>
    <col min="15540" max="15540" width="36" style="1" customWidth="1"/>
    <col min="15541" max="15541" width="9.7109375" style="1" customWidth="1"/>
    <col min="15542" max="15542" width="11.85546875" style="1" customWidth="1"/>
    <col min="15543" max="15543" width="9" style="1" customWidth="1"/>
    <col min="15544" max="15544" width="9.7109375" style="1" customWidth="1"/>
    <col min="15545" max="15545" width="9.28515625" style="1" customWidth="1"/>
    <col min="15546" max="15546" width="8.7109375" style="1" customWidth="1"/>
    <col min="15547" max="15547" width="6.85546875" style="1" customWidth="1"/>
    <col min="15548" max="15792" width="9.140625" style="1" customWidth="1"/>
    <col min="15793" max="15793" width="3.7109375" style="1"/>
    <col min="15794" max="15794" width="4.5703125" style="1" customWidth="1"/>
    <col min="15795" max="15795" width="5.85546875" style="1" customWidth="1"/>
    <col min="15796" max="15796" width="36" style="1" customWidth="1"/>
    <col min="15797" max="15797" width="9.7109375" style="1" customWidth="1"/>
    <col min="15798" max="15798" width="11.85546875" style="1" customWidth="1"/>
    <col min="15799" max="15799" width="9" style="1" customWidth="1"/>
    <col min="15800" max="15800" width="9.7109375" style="1" customWidth="1"/>
    <col min="15801" max="15801" width="9.28515625" style="1" customWidth="1"/>
    <col min="15802" max="15802" width="8.7109375" style="1" customWidth="1"/>
    <col min="15803" max="15803" width="6.85546875" style="1" customWidth="1"/>
    <col min="15804" max="16048" width="9.140625" style="1" customWidth="1"/>
    <col min="16049" max="16049" width="3.7109375" style="1"/>
    <col min="16050" max="16050" width="4.5703125" style="1" customWidth="1"/>
    <col min="16051" max="16051" width="5.85546875" style="1" customWidth="1"/>
    <col min="16052" max="16052" width="36" style="1" customWidth="1"/>
    <col min="16053" max="16053" width="9.7109375" style="1" customWidth="1"/>
    <col min="16054" max="16054" width="11.85546875" style="1" customWidth="1"/>
    <col min="16055" max="16055" width="9" style="1" customWidth="1"/>
    <col min="16056" max="16056" width="9.7109375" style="1" customWidth="1"/>
    <col min="16057" max="16057" width="9.28515625" style="1" customWidth="1"/>
    <col min="16058" max="16058" width="8.7109375" style="1" customWidth="1"/>
    <col min="16059" max="16059" width="6.85546875" style="1" customWidth="1"/>
    <col min="16060" max="16304" width="9.140625" style="1" customWidth="1"/>
    <col min="16305" max="16384" width="3.7109375" style="1"/>
  </cols>
  <sheetData>
    <row r="1" spans="1:9">
      <c r="C1" s="4"/>
      <c r="G1" s="224"/>
      <c r="H1" s="224"/>
      <c r="I1" s="224"/>
    </row>
    <row r="2" spans="1:9">
      <c r="A2" s="262" t="s">
        <v>20</v>
      </c>
      <c r="B2" s="262"/>
      <c r="C2" s="262"/>
      <c r="D2" s="262"/>
      <c r="E2" s="262"/>
      <c r="F2" s="262"/>
      <c r="G2" s="262"/>
      <c r="H2" s="262"/>
      <c r="I2" s="262"/>
    </row>
    <row r="3" spans="1:9">
      <c r="A3" s="2"/>
      <c r="B3" s="2"/>
      <c r="C3" s="2"/>
      <c r="D3" s="2"/>
      <c r="E3" s="2"/>
      <c r="F3" s="2"/>
      <c r="G3" s="2"/>
      <c r="H3" s="2"/>
      <c r="I3" s="2"/>
    </row>
    <row r="4" spans="1:9">
      <c r="A4" s="2"/>
      <c r="B4" s="2"/>
      <c r="C4" s="263" t="s">
        <v>21</v>
      </c>
      <c r="D4" s="263"/>
      <c r="E4" s="263"/>
      <c r="F4" s="263"/>
      <c r="G4" s="263"/>
      <c r="H4" s="263"/>
      <c r="I4" s="263"/>
    </row>
    <row r="5" spans="1:9" ht="11.25" customHeight="1">
      <c r="A5" s="129"/>
      <c r="B5" s="129"/>
      <c r="C5" s="266" t="s">
        <v>19</v>
      </c>
      <c r="D5" s="266"/>
      <c r="E5" s="266"/>
      <c r="F5" s="266"/>
      <c r="G5" s="266"/>
      <c r="H5" s="266"/>
      <c r="I5" s="266"/>
    </row>
    <row r="6" spans="1:9">
      <c r="A6" s="264" t="s">
        <v>22</v>
      </c>
      <c r="B6" s="264"/>
      <c r="C6" s="264"/>
      <c r="D6" s="265" t="str">
        <f>'Kopt a+c+n'!B13</f>
        <v>Daudzdzīvokļu dzīvojamā ēka</v>
      </c>
      <c r="E6" s="265"/>
      <c r="F6" s="265"/>
      <c r="G6" s="265"/>
      <c r="H6" s="265"/>
      <c r="I6" s="265"/>
    </row>
    <row r="7" spans="1:9">
      <c r="A7" s="264" t="s">
        <v>6</v>
      </c>
      <c r="B7" s="264"/>
      <c r="C7" s="264"/>
      <c r="D7" s="267" t="str">
        <f>'Kopt a+c+n'!B14</f>
        <v>Daudzdzīvokļu dzīvojamās ēkas energoefektivitātes paaugstināšana</v>
      </c>
      <c r="E7" s="267"/>
      <c r="F7" s="267"/>
      <c r="G7" s="267"/>
      <c r="H7" s="267"/>
      <c r="I7" s="267"/>
    </row>
    <row r="8" spans="1:9">
      <c r="A8" s="272" t="s">
        <v>23</v>
      </c>
      <c r="B8" s="272"/>
      <c r="C8" s="272"/>
      <c r="D8" s="267" t="str">
        <f>'Kopt a+c+n'!B15</f>
        <v>Stacijas iela 10, Olaine, Olaines novads, LV-2114</v>
      </c>
      <c r="E8" s="267"/>
      <c r="F8" s="267"/>
      <c r="G8" s="267"/>
      <c r="H8" s="267"/>
      <c r="I8" s="267"/>
    </row>
    <row r="9" spans="1:9">
      <c r="A9" s="272" t="s">
        <v>24</v>
      </c>
      <c r="B9" s="272"/>
      <c r="C9" s="272"/>
      <c r="D9" s="267" t="str">
        <f>'Kopt a+c+n'!B16</f>
        <v>Iepirkums Nr. AS OŪS 2023/02_E</v>
      </c>
      <c r="E9" s="267"/>
      <c r="F9" s="267"/>
      <c r="G9" s="267"/>
      <c r="H9" s="267"/>
      <c r="I9" s="267"/>
    </row>
    <row r="10" spans="1:9">
      <c r="C10" s="4" t="s">
        <v>25</v>
      </c>
      <c r="D10" s="273">
        <f>E30</f>
        <v>0</v>
      </c>
      <c r="E10" s="273"/>
      <c r="F10" s="67"/>
      <c r="G10" s="67"/>
      <c r="H10" s="67"/>
      <c r="I10" s="67"/>
    </row>
    <row r="11" spans="1:9">
      <c r="C11" s="4" t="s">
        <v>26</v>
      </c>
      <c r="D11" s="273">
        <f>I26</f>
        <v>0</v>
      </c>
      <c r="E11" s="273"/>
      <c r="F11" s="67"/>
      <c r="G11" s="67"/>
      <c r="H11" s="67"/>
      <c r="I11" s="67"/>
    </row>
    <row r="12" spans="1:9" ht="12" thickBot="1">
      <c r="F12" s="21"/>
      <c r="G12" s="21"/>
      <c r="H12" s="21"/>
      <c r="I12" s="21"/>
    </row>
    <row r="13" spans="1:9">
      <c r="A13" s="276" t="s">
        <v>27</v>
      </c>
      <c r="B13" s="278" t="s">
        <v>28</v>
      </c>
      <c r="C13" s="280" t="s">
        <v>29</v>
      </c>
      <c r="D13" s="281"/>
      <c r="E13" s="274" t="s">
        <v>30</v>
      </c>
      <c r="F13" s="268" t="s">
        <v>31</v>
      </c>
      <c r="G13" s="269"/>
      <c r="H13" s="269"/>
      <c r="I13" s="270" t="s">
        <v>32</v>
      </c>
    </row>
    <row r="14" spans="1:9" ht="23.25" thickBot="1">
      <c r="A14" s="277"/>
      <c r="B14" s="279"/>
      <c r="C14" s="282"/>
      <c r="D14" s="283"/>
      <c r="E14" s="275"/>
      <c r="F14" s="22" t="s">
        <v>33</v>
      </c>
      <c r="G14" s="23" t="s">
        <v>34</v>
      </c>
      <c r="H14" s="23" t="s">
        <v>35</v>
      </c>
      <c r="I14" s="271"/>
    </row>
    <row r="15" spans="1:9">
      <c r="A15" s="63">
        <f>IF(E15=0,0,IF(COUNTBLANK(E15)=1,0,COUNTA($E$15:E15)))</f>
        <v>0</v>
      </c>
      <c r="B15" s="27">
        <f>IF(A15=0,0,CONCATENATE("N-",A15))</f>
        <v>0</v>
      </c>
      <c r="C15" s="260" t="str">
        <f>'1n'!C2:I2</f>
        <v>Būvlaukuma sagatavošana</v>
      </c>
      <c r="D15" s="261"/>
      <c r="E15" s="70">
        <f>'1n'!P25</f>
        <v>0</v>
      </c>
      <c r="F15" s="123">
        <f>'1n'!M25</f>
        <v>0</v>
      </c>
      <c r="G15" s="56">
        <f>'1n'!N25</f>
        <v>0</v>
      </c>
      <c r="H15" s="56">
        <f>'1n'!O25</f>
        <v>0</v>
      </c>
      <c r="I15" s="57">
        <f>'1n'!L25</f>
        <v>0</v>
      </c>
    </row>
    <row r="16" spans="1:9">
      <c r="A16" s="64">
        <f>IF(E16=0,0,IF(COUNTBLANK(E16)=1,0,COUNTA($E$15:E16)))</f>
        <v>0</v>
      </c>
      <c r="B16" s="28">
        <f t="shared" ref="B16:B25" si="0">IF(A16=0,0,CONCATENATE("N-",A16))</f>
        <v>0</v>
      </c>
      <c r="C16" s="256" t="str">
        <f>'2n'!C2:I2</f>
        <v>Demontāžas darbi</v>
      </c>
      <c r="D16" s="257"/>
      <c r="E16" s="126">
        <f>'2n'!P23</f>
        <v>0</v>
      </c>
      <c r="F16" s="124">
        <f>'2n'!M23</f>
        <v>0</v>
      </c>
      <c r="G16" s="58">
        <f>'2n'!N23</f>
        <v>0</v>
      </c>
      <c r="H16" s="58">
        <f>'2n'!O23</f>
        <v>0</v>
      </c>
      <c r="I16" s="59">
        <f>'2n'!L23</f>
        <v>0</v>
      </c>
    </row>
    <row r="17" spans="1:9">
      <c r="A17" s="64">
        <f>IF(E17=0,0,IF(COUNTBLANK(E17)=1,0,COUNTA($E$15:E17)))</f>
        <v>0</v>
      </c>
      <c r="B17" s="28">
        <f t="shared" si="0"/>
        <v>0</v>
      </c>
      <c r="C17" s="256" t="str">
        <f>'3n'!C2:I2</f>
        <v>Fasādes</v>
      </c>
      <c r="D17" s="257"/>
      <c r="E17" s="127">
        <f>'3n'!P99</f>
        <v>0</v>
      </c>
      <c r="F17" s="124">
        <f>'3n'!M99</f>
        <v>0</v>
      </c>
      <c r="G17" s="58">
        <f>'3n'!N99</f>
        <v>0</v>
      </c>
      <c r="H17" s="58">
        <f>'3n'!O99</f>
        <v>0</v>
      </c>
      <c r="I17" s="59">
        <f>'3n'!L99</f>
        <v>0</v>
      </c>
    </row>
    <row r="18" spans="1:9">
      <c r="A18" s="64">
        <f>IF(E18=0,0,IF(COUNTBLANK(E18)=1,0,COUNTA($E$15:E18)))</f>
        <v>0</v>
      </c>
      <c r="B18" s="28">
        <f t="shared" si="0"/>
        <v>0</v>
      </c>
      <c r="C18" s="256" t="str">
        <f>'4n'!C2:I2</f>
        <v>Logi un durvis</v>
      </c>
      <c r="D18" s="257"/>
      <c r="E18" s="127">
        <f>'4n'!P29</f>
        <v>0</v>
      </c>
      <c r="F18" s="124">
        <f>'4n'!M29</f>
        <v>0</v>
      </c>
      <c r="G18" s="58">
        <f>'4n'!N29</f>
        <v>0</v>
      </c>
      <c r="H18" s="58">
        <f>'4n'!O29</f>
        <v>0</v>
      </c>
      <c r="I18" s="59">
        <f>'4n'!L29</f>
        <v>0</v>
      </c>
    </row>
    <row r="19" spans="1:9">
      <c r="A19" s="64">
        <f>IF(E19=0,0,IF(COUNTBLANK(E19)=1,0,COUNTA($E$15:E19)))</f>
        <v>0</v>
      </c>
      <c r="B19" s="28">
        <f t="shared" si="0"/>
        <v>0</v>
      </c>
      <c r="C19" s="256" t="str">
        <f>'5n'!C2:I2</f>
        <v>Pagraba pārseguma siltināšana</v>
      </c>
      <c r="D19" s="257"/>
      <c r="E19" s="127">
        <f>'5n'!P30</f>
        <v>0</v>
      </c>
      <c r="F19" s="124">
        <f>'5n'!M30</f>
        <v>0</v>
      </c>
      <c r="G19" s="58">
        <f>'5n'!N30</f>
        <v>0</v>
      </c>
      <c r="H19" s="58">
        <f>'5n'!O30</f>
        <v>0</v>
      </c>
      <c r="I19" s="59">
        <f>'5n'!L30</f>
        <v>0</v>
      </c>
    </row>
    <row r="20" spans="1:9">
      <c r="A20" s="64">
        <f>IF(E20=0,0,IF(COUNTBLANK(E20)=1,0,COUNTA($E$15:E20)))</f>
        <v>0</v>
      </c>
      <c r="B20" s="28">
        <f t="shared" si="0"/>
        <v>0</v>
      </c>
      <c r="C20" s="256" t="str">
        <f>'6n'!C2:I2</f>
        <v>Jumta darbi</v>
      </c>
      <c r="D20" s="257"/>
      <c r="E20" s="127">
        <f>'6n'!P15</f>
        <v>0</v>
      </c>
      <c r="F20" s="124">
        <f>'6n'!M15</f>
        <v>0</v>
      </c>
      <c r="G20" s="58">
        <f>'6n'!N15</f>
        <v>0</v>
      </c>
      <c r="H20" s="58">
        <f>'6n'!O15</f>
        <v>0</v>
      </c>
      <c r="I20" s="59">
        <f>'6n'!L15</f>
        <v>0</v>
      </c>
    </row>
    <row r="21" spans="1:9">
      <c r="A21" s="64">
        <f>IF(E21=0,0,IF(COUNTBLANK(E21)=1,0,COUNTA($E$15:E21)))</f>
        <v>0</v>
      </c>
      <c r="B21" s="28">
        <f t="shared" si="0"/>
        <v>0</v>
      </c>
      <c r="C21" s="256" t="str">
        <f>'7n'!C2:I2</f>
        <v>Iekštelpu darbi</v>
      </c>
      <c r="D21" s="257"/>
      <c r="E21" s="127">
        <f>'7n'!P18</f>
        <v>0</v>
      </c>
      <c r="F21" s="124">
        <f>'7n'!M18</f>
        <v>0</v>
      </c>
      <c r="G21" s="58">
        <f>'7n'!N18</f>
        <v>0</v>
      </c>
      <c r="H21" s="58">
        <f>'7n'!O18</f>
        <v>0</v>
      </c>
      <c r="I21" s="59">
        <f>'7n'!L18</f>
        <v>0</v>
      </c>
    </row>
    <row r="22" spans="1:9">
      <c r="A22" s="64">
        <f>IF(E22=0,0,IF(COUNTBLANK(E22)=1,0,COUNTA($E$15:E22)))</f>
        <v>0</v>
      </c>
      <c r="B22" s="28">
        <f t="shared" si="0"/>
        <v>0</v>
      </c>
      <c r="C22" s="256" t="str">
        <f>'8n'!C2:I2</f>
        <v>Bēniņu siltināšana</v>
      </c>
      <c r="D22" s="257"/>
      <c r="E22" s="127">
        <f>'8n'!P17</f>
        <v>0</v>
      </c>
      <c r="F22" s="124">
        <f>'8n'!M17</f>
        <v>0</v>
      </c>
      <c r="G22" s="58">
        <f>'8n'!N17</f>
        <v>0</v>
      </c>
      <c r="H22" s="58">
        <f>'8n'!O17</f>
        <v>0</v>
      </c>
      <c r="I22" s="59">
        <f>'8n'!L17</f>
        <v>0</v>
      </c>
    </row>
    <row r="23" spans="1:9">
      <c r="A23" s="64">
        <f>IF(E23=0,0,IF(COUNTBLANK(E23)=1,0,COUNTA($E$15:E23)))</f>
        <v>0</v>
      </c>
      <c r="B23" s="28">
        <f t="shared" si="0"/>
        <v>0</v>
      </c>
      <c r="C23" s="256" t="str">
        <f>'9n'!C2:I2</f>
        <v>Labiekārtošana</v>
      </c>
      <c r="D23" s="257"/>
      <c r="E23" s="127">
        <f>'9n'!P23</f>
        <v>0</v>
      </c>
      <c r="F23" s="124">
        <f>'9n'!M23</f>
        <v>0</v>
      </c>
      <c r="G23" s="58">
        <f>'9n'!N23</f>
        <v>0</v>
      </c>
      <c r="H23" s="58">
        <f>'9n'!O23</f>
        <v>0</v>
      </c>
      <c r="I23" s="59">
        <f>'9n'!L23</f>
        <v>0</v>
      </c>
    </row>
    <row r="24" spans="1:9">
      <c r="A24" s="64">
        <f>IF(E24=0,0,IF(COUNTBLANK(E24)=1,0,COUNTA($E$15:E24)))</f>
        <v>0</v>
      </c>
      <c r="B24" s="28">
        <f t="shared" si="0"/>
        <v>0</v>
      </c>
      <c r="C24" s="256" t="str">
        <f>'10n'!C2:I2</f>
        <v>Apkure, vēdināšana un gaisa kondicionēšana</v>
      </c>
      <c r="D24" s="257"/>
      <c r="E24" s="127">
        <f>'10n'!P25</f>
        <v>0</v>
      </c>
      <c r="F24" s="124">
        <f>'10n'!M25</f>
        <v>0</v>
      </c>
      <c r="G24" s="58">
        <f>'10n'!N25</f>
        <v>0</v>
      </c>
      <c r="H24" s="58">
        <f>'10n'!O25</f>
        <v>0</v>
      </c>
      <c r="I24" s="59">
        <f>'10n'!L25</f>
        <v>0</v>
      </c>
    </row>
    <row r="25" spans="1:9" ht="12" thickBot="1">
      <c r="A25" s="64">
        <f>IF(E25=0,0,IF(COUNTBLANK(E25)=1,0,COUNTA($E$15:E25)))</f>
        <v>0</v>
      </c>
      <c r="B25" s="28">
        <f t="shared" si="0"/>
        <v>0</v>
      </c>
      <c r="C25" s="256" t="str">
        <f>'11n'!C2:I2</f>
        <v>Ārējie elektrības tīkli</v>
      </c>
      <c r="D25" s="257"/>
      <c r="E25" s="127">
        <f>'11n'!P36</f>
        <v>0</v>
      </c>
      <c r="F25" s="124">
        <f>'11n'!M36</f>
        <v>0</v>
      </c>
      <c r="G25" s="58">
        <f>'11n'!N36</f>
        <v>0</v>
      </c>
      <c r="H25" s="58">
        <f>'11n'!O36</f>
        <v>0</v>
      </c>
      <c r="I25" s="59">
        <f>'11n'!L36</f>
        <v>0</v>
      </c>
    </row>
    <row r="26" spans="1:9" ht="12" thickBot="1">
      <c r="A26" s="242" t="s">
        <v>36</v>
      </c>
      <c r="B26" s="243"/>
      <c r="C26" s="243"/>
      <c r="D26" s="272"/>
      <c r="E26" s="43">
        <f>SUM(E15:E25)</f>
        <v>0</v>
      </c>
      <c r="F26" s="125">
        <f>SUM(F15:F25)</f>
        <v>0</v>
      </c>
      <c r="G26" s="42">
        <f>SUM(G15:G25)</f>
        <v>0</v>
      </c>
      <c r="H26" s="42">
        <f>SUM(H15:H25)</f>
        <v>0</v>
      </c>
      <c r="I26" s="43">
        <f>SUM(I15:I25)</f>
        <v>0</v>
      </c>
    </row>
    <row r="27" spans="1:9">
      <c r="A27" s="244" t="s">
        <v>37</v>
      </c>
      <c r="B27" s="245"/>
      <c r="C27" s="289"/>
      <c r="D27" s="117">
        <f>'Kops a+c+n'!D50</f>
        <v>7.0000000000000007E-2</v>
      </c>
      <c r="E27" s="44">
        <f>ROUND(E26*$D27,2)</f>
        <v>0</v>
      </c>
      <c r="F27" s="45"/>
      <c r="G27" s="45"/>
      <c r="H27" s="45"/>
      <c r="I27" s="45"/>
    </row>
    <row r="28" spans="1:9">
      <c r="A28" s="247" t="s">
        <v>38</v>
      </c>
      <c r="B28" s="248"/>
      <c r="C28" s="285"/>
      <c r="D28" s="118">
        <f>'Kops a+c+n'!D51</f>
        <v>0.02</v>
      </c>
      <c r="E28" s="46">
        <f>ROUND(E27*$D28,2)</f>
        <v>0</v>
      </c>
      <c r="F28" s="45"/>
      <c r="G28" s="45"/>
      <c r="H28" s="45"/>
      <c r="I28" s="45"/>
    </row>
    <row r="29" spans="1:9">
      <c r="A29" s="250" t="s">
        <v>39</v>
      </c>
      <c r="B29" s="251"/>
      <c r="C29" s="286"/>
      <c r="D29" s="118">
        <f>'Kops a+c+n'!D52</f>
        <v>0.08</v>
      </c>
      <c r="E29" s="46">
        <f>ROUND(E26*$D29,2)</f>
        <v>0</v>
      </c>
      <c r="F29" s="45"/>
      <c r="G29" s="45"/>
      <c r="H29" s="45"/>
      <c r="I29" s="45"/>
    </row>
    <row r="30" spans="1:9" ht="12" thickBot="1">
      <c r="A30" s="253" t="s">
        <v>40</v>
      </c>
      <c r="B30" s="254"/>
      <c r="C30" s="287"/>
      <c r="D30" s="25"/>
      <c r="E30" s="47">
        <f>SUM(E26:E29)-E28</f>
        <v>0</v>
      </c>
      <c r="F30" s="45"/>
      <c r="G30" s="45"/>
      <c r="H30" s="45"/>
      <c r="I30" s="45"/>
    </row>
    <row r="31" spans="1:9">
      <c r="G31" s="24"/>
    </row>
    <row r="32" spans="1:9">
      <c r="C32" s="20"/>
      <c r="D32" s="20"/>
      <c r="E32" s="20"/>
      <c r="F32" s="26"/>
      <c r="G32" s="26"/>
      <c r="H32" s="26"/>
      <c r="I32" s="26"/>
    </row>
    <row r="35" spans="1:8">
      <c r="A35" s="1" t="s">
        <v>14</v>
      </c>
      <c r="B35" s="20"/>
      <c r="C35" s="288">
        <f>'Kops a+c+n'!C58:H58</f>
        <v>0</v>
      </c>
      <c r="D35" s="288"/>
      <c r="E35" s="288"/>
      <c r="F35" s="288"/>
      <c r="G35" s="288"/>
      <c r="H35" s="288"/>
    </row>
    <row r="36" spans="1:8">
      <c r="A36" s="20"/>
      <c r="B36" s="20"/>
      <c r="C36" s="222" t="s">
        <v>15</v>
      </c>
      <c r="D36" s="222"/>
      <c r="E36" s="222"/>
      <c r="F36" s="222"/>
      <c r="G36" s="222"/>
      <c r="H36" s="222"/>
    </row>
    <row r="37" spans="1:8">
      <c r="A37" s="20"/>
      <c r="B37" s="20"/>
      <c r="C37" s="20"/>
      <c r="D37" s="20"/>
      <c r="E37" s="20"/>
      <c r="F37" s="20"/>
      <c r="G37" s="20"/>
      <c r="H37" s="20"/>
    </row>
    <row r="38" spans="1:8">
      <c r="A38" s="240" t="str">
        <f>'Kops a+c+n'!A61:D61</f>
        <v>Tāme sastādīta 2023. gada __. _____</v>
      </c>
      <c r="B38" s="241"/>
      <c r="C38" s="241"/>
      <c r="D38" s="241"/>
      <c r="F38" s="20"/>
      <c r="G38" s="20"/>
      <c r="H38" s="20"/>
    </row>
    <row r="39" spans="1:8">
      <c r="A39" s="20"/>
      <c r="B39" s="20"/>
      <c r="C39" s="20"/>
      <c r="D39" s="20"/>
      <c r="E39" s="20"/>
      <c r="F39" s="20"/>
      <c r="G39" s="20"/>
      <c r="H39" s="20"/>
    </row>
    <row r="40" spans="1:8">
      <c r="A40" s="1" t="s">
        <v>41</v>
      </c>
      <c r="B40" s="20"/>
      <c r="C40" s="284">
        <f>'Kops a+c+n'!C63:H63</f>
        <v>0</v>
      </c>
      <c r="D40" s="284"/>
      <c r="E40" s="284"/>
      <c r="F40" s="284"/>
      <c r="G40" s="284"/>
      <c r="H40" s="284"/>
    </row>
    <row r="41" spans="1:8">
      <c r="A41" s="20"/>
      <c r="B41" s="20"/>
      <c r="C41" s="222" t="s">
        <v>15</v>
      </c>
      <c r="D41" s="222"/>
      <c r="E41" s="222"/>
      <c r="F41" s="222"/>
      <c r="G41" s="222"/>
      <c r="H41" s="222"/>
    </row>
    <row r="42" spans="1:8">
      <c r="A42" s="20"/>
      <c r="B42" s="20"/>
      <c r="C42" s="20"/>
      <c r="D42" s="20"/>
      <c r="E42" s="20"/>
      <c r="F42" s="20"/>
      <c r="G42" s="20"/>
      <c r="H42" s="20"/>
    </row>
    <row r="43" spans="1:8">
      <c r="A43" s="103" t="s">
        <v>43</v>
      </c>
      <c r="B43" s="52"/>
      <c r="C43" s="115">
        <f>'Kops a+c+n'!C66</f>
        <v>0</v>
      </c>
      <c r="D43" s="52"/>
      <c r="F43" s="20"/>
      <c r="G43" s="20"/>
      <c r="H43" s="20"/>
    </row>
    <row r="53" spans="5:9">
      <c r="E53" s="24"/>
      <c r="F53" s="24"/>
      <c r="G53" s="104"/>
      <c r="H53" s="24"/>
      <c r="I53" s="24"/>
    </row>
    <row r="66" spans="3:3">
      <c r="C66" s="1">
        <f>'Kopt a+c+n'!B30:C30</f>
        <v>0</v>
      </c>
    </row>
  </sheetData>
  <mergeCells count="41">
    <mergeCell ref="A7:C7"/>
    <mergeCell ref="D7:I7"/>
    <mergeCell ref="G1:I1"/>
    <mergeCell ref="A2:I2"/>
    <mergeCell ref="C4:I4"/>
    <mergeCell ref="A6:C6"/>
    <mergeCell ref="D6:I6"/>
    <mergeCell ref="C5:I5"/>
    <mergeCell ref="C25:D25"/>
    <mergeCell ref="I13:I14"/>
    <mergeCell ref="A8:C8"/>
    <mergeCell ref="D8:I8"/>
    <mergeCell ref="A9:C9"/>
    <mergeCell ref="D9:I9"/>
    <mergeCell ref="D10:E10"/>
    <mergeCell ref="D11:E11"/>
    <mergeCell ref="A13:A14"/>
    <mergeCell ref="B13:B14"/>
    <mergeCell ref="C13:D14"/>
    <mergeCell ref="E13:E14"/>
    <mergeCell ref="F13:H13"/>
    <mergeCell ref="C20:D20"/>
    <mergeCell ref="C21:D21"/>
    <mergeCell ref="C22:D22"/>
    <mergeCell ref="C23:D23"/>
    <mergeCell ref="C24:D24"/>
    <mergeCell ref="C15:D15"/>
    <mergeCell ref="C16:D16"/>
    <mergeCell ref="C17:D17"/>
    <mergeCell ref="C18:D18"/>
    <mergeCell ref="C19:D19"/>
    <mergeCell ref="A28:C28"/>
    <mergeCell ref="A29:C29"/>
    <mergeCell ref="A30:C30"/>
    <mergeCell ref="A26:D26"/>
    <mergeCell ref="A27:C27"/>
    <mergeCell ref="C36:H36"/>
    <mergeCell ref="A38:D38"/>
    <mergeCell ref="C40:H40"/>
    <mergeCell ref="C41:H41"/>
    <mergeCell ref="C35:H35"/>
  </mergeCells>
  <conditionalFormatting sqref="A15:B25">
    <cfRule type="cellIs" dxfId="321" priority="5" operator="equal">
      <formula>0</formula>
    </cfRule>
  </conditionalFormatting>
  <conditionalFormatting sqref="A15:I25 E26:I26 D27:D29 E27:E30">
    <cfRule type="cellIs" dxfId="320" priority="2" operator="equal">
      <formula>0</formula>
    </cfRule>
  </conditionalFormatting>
  <conditionalFormatting sqref="C35:H35 C40:H40 C43">
    <cfRule type="cellIs" dxfId="319" priority="7" operator="equal">
      <formula>0</formula>
    </cfRule>
  </conditionalFormatting>
  <conditionalFormatting sqref="C40:H40">
    <cfRule type="cellIs" dxfId="318" priority="8" operator="equal">
      <formula>0</formula>
    </cfRule>
  </conditionalFormatting>
  <conditionalFormatting sqref="D6:I9 D10:E11">
    <cfRule type="cellIs" dxfId="317" priority="1" operator="equal">
      <formula>0</formula>
    </cfRule>
  </conditionalFormatting>
  <pageMargins left="0.7" right="0.7" top="0.75" bottom="0.75"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7">
    <tabColor rgb="FFC00000"/>
  </sheetPr>
  <dimension ref="A1:Q37"/>
  <sheetViews>
    <sheetView topLeftCell="A17" workbookViewId="0">
      <selection activeCell="I14" sqref="I14:J24"/>
    </sheetView>
  </sheetViews>
  <sheetFormatPr defaultColWidth="9.140625" defaultRowHeight="11.25"/>
  <cols>
    <col min="1" max="1" width="4.5703125" style="1" customWidth="1"/>
    <col min="2" max="2" width="5.28515625" style="1" customWidth="1"/>
    <col min="3" max="3" width="38.42578125" style="1" customWidth="1"/>
    <col min="4" max="4" width="5.85546875" style="1" customWidth="1"/>
    <col min="5" max="5" width="8.7109375" style="1" customWidth="1"/>
    <col min="6" max="6" width="5.42578125" style="1" customWidth="1"/>
    <col min="7" max="7" width="4.85546875" style="1" customWidth="1"/>
    <col min="8" max="10" width="6.7109375" style="1" customWidth="1"/>
    <col min="11" max="11" width="7" style="1" customWidth="1"/>
    <col min="12" max="15" width="7.7109375" style="1" customWidth="1"/>
    <col min="16" max="16" width="9" style="1" customWidth="1"/>
    <col min="17" max="16384" width="9.140625" style="1"/>
  </cols>
  <sheetData>
    <row r="1" spans="1:17">
      <c r="A1" s="26"/>
      <c r="B1" s="26"/>
      <c r="C1" s="31" t="s">
        <v>44</v>
      </c>
      <c r="D1" s="105">
        <v>1</v>
      </c>
      <c r="E1" s="26"/>
      <c r="F1" s="26"/>
      <c r="G1" s="26"/>
      <c r="H1" s="26"/>
      <c r="I1" s="26"/>
      <c r="J1" s="26"/>
      <c r="N1" s="30"/>
      <c r="O1" s="31"/>
      <c r="P1" s="32"/>
    </row>
    <row r="2" spans="1:17">
      <c r="A2" s="33"/>
      <c r="B2" s="33"/>
      <c r="C2" s="308" t="s">
        <v>218</v>
      </c>
      <c r="D2" s="308"/>
      <c r="E2" s="308"/>
      <c r="F2" s="308"/>
      <c r="G2" s="308"/>
      <c r="H2" s="308"/>
      <c r="I2" s="308"/>
      <c r="J2" s="33"/>
    </row>
    <row r="3" spans="1:17">
      <c r="A3" s="34"/>
      <c r="B3" s="34"/>
      <c r="C3" s="263" t="s">
        <v>21</v>
      </c>
      <c r="D3" s="263"/>
      <c r="E3" s="263"/>
      <c r="F3" s="263"/>
      <c r="G3" s="263"/>
      <c r="H3" s="263"/>
      <c r="I3" s="263"/>
      <c r="J3" s="34"/>
    </row>
    <row r="4" spans="1:17">
      <c r="A4" s="34"/>
      <c r="B4" s="34"/>
      <c r="C4" s="309" t="s">
        <v>64</v>
      </c>
      <c r="D4" s="309"/>
      <c r="E4" s="309"/>
      <c r="F4" s="309"/>
      <c r="G4" s="309"/>
      <c r="H4" s="309"/>
      <c r="I4" s="309"/>
      <c r="J4" s="34"/>
    </row>
    <row r="5" spans="1:17">
      <c r="A5" s="26"/>
      <c r="B5" s="26"/>
      <c r="C5" s="31" t="s">
        <v>5</v>
      </c>
      <c r="D5" s="304" t="str">
        <f>'Kops a+c+n'!D6</f>
        <v>Daudzdzīvokļu dzīvojamā ēka</v>
      </c>
      <c r="E5" s="304"/>
      <c r="F5" s="304"/>
      <c r="G5" s="304"/>
      <c r="H5" s="304"/>
      <c r="I5" s="304"/>
      <c r="J5" s="304"/>
      <c r="K5" s="304"/>
      <c r="L5" s="304"/>
      <c r="M5" s="20"/>
      <c r="N5" s="20"/>
      <c r="O5" s="20"/>
      <c r="P5" s="20"/>
    </row>
    <row r="6" spans="1:17">
      <c r="A6" s="26"/>
      <c r="B6" s="26"/>
      <c r="C6" s="31" t="s">
        <v>6</v>
      </c>
      <c r="D6" s="304" t="str">
        <f>'Kops a+c+n'!D7</f>
        <v>Daudzdzīvokļu dzīvojamās ēkas energoefektivitātes paaugstināšana</v>
      </c>
      <c r="E6" s="304"/>
      <c r="F6" s="304"/>
      <c r="G6" s="304"/>
      <c r="H6" s="304"/>
      <c r="I6" s="304"/>
      <c r="J6" s="304"/>
      <c r="K6" s="304"/>
      <c r="L6" s="304"/>
      <c r="M6" s="20"/>
      <c r="N6" s="20"/>
      <c r="O6" s="20"/>
      <c r="P6" s="20"/>
    </row>
    <row r="7" spans="1:17">
      <c r="A7" s="26"/>
      <c r="B7" s="26"/>
      <c r="C7" s="31" t="s">
        <v>7</v>
      </c>
      <c r="D7" s="304" t="str">
        <f>'Kops a+c+n'!D8</f>
        <v>Stacijas iela 10, Olaine, Olaines novads, LV-2114</v>
      </c>
      <c r="E7" s="304"/>
      <c r="F7" s="304"/>
      <c r="G7" s="304"/>
      <c r="H7" s="304"/>
      <c r="I7" s="304"/>
      <c r="J7" s="304"/>
      <c r="K7" s="304"/>
      <c r="L7" s="304"/>
      <c r="M7" s="20"/>
      <c r="N7" s="20"/>
      <c r="O7" s="20"/>
      <c r="P7" s="20"/>
    </row>
    <row r="8" spans="1:17">
      <c r="A8" s="26"/>
      <c r="B8" s="26"/>
      <c r="C8" s="4" t="s">
        <v>24</v>
      </c>
      <c r="D8" s="304" t="str">
        <f>'Kops a+c+n'!D9</f>
        <v>Iepirkums Nr. AS OŪS 2023/02_E</v>
      </c>
      <c r="E8" s="304"/>
      <c r="F8" s="304"/>
      <c r="G8" s="304"/>
      <c r="H8" s="304"/>
      <c r="I8" s="304"/>
      <c r="J8" s="304"/>
      <c r="K8" s="304"/>
      <c r="L8" s="304"/>
      <c r="M8" s="20"/>
      <c r="N8" s="20"/>
      <c r="O8" s="20"/>
      <c r="P8" s="20"/>
    </row>
    <row r="9" spans="1:17" ht="11.25" customHeight="1">
      <c r="A9" s="305" t="s">
        <v>219</v>
      </c>
      <c r="B9" s="305"/>
      <c r="C9" s="305"/>
      <c r="D9" s="305"/>
      <c r="E9" s="305"/>
      <c r="F9" s="305"/>
      <c r="G9" s="35"/>
      <c r="H9" s="35"/>
      <c r="I9" s="35"/>
      <c r="J9" s="306" t="s">
        <v>46</v>
      </c>
      <c r="K9" s="306"/>
      <c r="L9" s="306"/>
      <c r="M9" s="306"/>
      <c r="N9" s="307">
        <f>P25</f>
        <v>0</v>
      </c>
      <c r="O9" s="307"/>
      <c r="P9" s="35"/>
      <c r="Q9" s="1" t="str">
        <f>""</f>
        <v/>
      </c>
    </row>
    <row r="10" spans="1:17" ht="15" customHeight="1">
      <c r="A10" s="36"/>
      <c r="B10" s="37"/>
      <c r="C10" s="4"/>
      <c r="D10" s="26"/>
      <c r="E10" s="26"/>
      <c r="F10" s="26"/>
      <c r="G10" s="26"/>
      <c r="H10" s="26"/>
      <c r="I10" s="26"/>
      <c r="J10" s="26"/>
      <c r="K10" s="26"/>
      <c r="L10" s="116"/>
      <c r="M10" s="116"/>
      <c r="N10" s="116"/>
      <c r="O10" s="116"/>
      <c r="P10" s="31" t="str">
        <f>'Kopt a+c+n'!A35</f>
        <v>Tāme sastādīta 2023. gada __. _____</v>
      </c>
      <c r="Q10" s="122" t="s">
        <v>47</v>
      </c>
    </row>
    <row r="11" spans="1:17" ht="12" thickBot="1">
      <c r="A11" s="36"/>
      <c r="B11" s="37"/>
      <c r="C11" s="4"/>
      <c r="D11" s="26"/>
      <c r="E11" s="26"/>
      <c r="F11" s="26"/>
      <c r="G11" s="26"/>
      <c r="H11" s="26"/>
      <c r="I11" s="26"/>
      <c r="J11" s="26"/>
      <c r="K11" s="26"/>
      <c r="L11" s="38"/>
      <c r="M11" s="38"/>
      <c r="N11" s="39"/>
      <c r="O11" s="30"/>
      <c r="P11" s="26"/>
      <c r="Q11" s="122" t="s">
        <v>48</v>
      </c>
    </row>
    <row r="12" spans="1:17" ht="12" thickBot="1">
      <c r="A12" s="276" t="s">
        <v>27</v>
      </c>
      <c r="B12" s="297" t="s">
        <v>49</v>
      </c>
      <c r="C12" s="291" t="s">
        <v>50</v>
      </c>
      <c r="D12" s="300" t="s">
        <v>51</v>
      </c>
      <c r="E12" s="302" t="s">
        <v>52</v>
      </c>
      <c r="F12" s="290" t="s">
        <v>53</v>
      </c>
      <c r="G12" s="291"/>
      <c r="H12" s="291"/>
      <c r="I12" s="291"/>
      <c r="J12" s="291"/>
      <c r="K12" s="292"/>
      <c r="L12" s="290" t="s">
        <v>54</v>
      </c>
      <c r="M12" s="291"/>
      <c r="N12" s="291"/>
      <c r="O12" s="291"/>
      <c r="P12" s="292"/>
      <c r="Q12" s="122" t="s">
        <v>55</v>
      </c>
    </row>
    <row r="13" spans="1:17" ht="126.75" customHeight="1" thickBot="1">
      <c r="A13" s="277"/>
      <c r="B13" s="298"/>
      <c r="C13" s="299"/>
      <c r="D13" s="301"/>
      <c r="E13" s="303"/>
      <c r="F13" s="66" t="s">
        <v>56</v>
      </c>
      <c r="G13" s="69" t="s">
        <v>57</v>
      </c>
      <c r="H13" s="69" t="s">
        <v>58</v>
      </c>
      <c r="I13" s="69" t="s">
        <v>59</v>
      </c>
      <c r="J13" s="69" t="s">
        <v>60</v>
      </c>
      <c r="K13" s="71" t="s">
        <v>61</v>
      </c>
      <c r="L13" s="66" t="s">
        <v>56</v>
      </c>
      <c r="M13" s="69" t="s">
        <v>58</v>
      </c>
      <c r="N13" s="69" t="s">
        <v>59</v>
      </c>
      <c r="O13" s="69" t="s">
        <v>60</v>
      </c>
      <c r="P13" s="72" t="s">
        <v>61</v>
      </c>
      <c r="Q13" s="73" t="s">
        <v>62</v>
      </c>
    </row>
    <row r="14" spans="1:17" ht="22.5">
      <c r="A14" s="63">
        <v>1</v>
      </c>
      <c r="B14" s="27" t="s">
        <v>80</v>
      </c>
      <c r="C14" s="187" t="s">
        <v>65</v>
      </c>
      <c r="D14" s="170" t="s">
        <v>76</v>
      </c>
      <c r="E14" s="188">
        <v>258.02999999999997</v>
      </c>
      <c r="F14" s="134"/>
      <c r="G14" s="90"/>
      <c r="H14" s="90">
        <f>F14*G14</f>
        <v>0</v>
      </c>
      <c r="I14" s="135"/>
      <c r="J14" s="135"/>
      <c r="K14" s="91">
        <f>SUM(H14:J14)</f>
        <v>0</v>
      </c>
      <c r="L14" s="89">
        <f>E14*F14</f>
        <v>0</v>
      </c>
      <c r="M14" s="90">
        <f>H14*E14</f>
        <v>0</v>
      </c>
      <c r="N14" s="90">
        <f>I14*E14</f>
        <v>0</v>
      </c>
      <c r="O14" s="90">
        <f>J14*E14</f>
        <v>0</v>
      </c>
      <c r="P14" s="106">
        <f>SUM(M14:O14)</f>
        <v>0</v>
      </c>
      <c r="Q14" s="70" t="s">
        <v>47</v>
      </c>
    </row>
    <row r="15" spans="1:17" ht="22.5">
      <c r="A15" s="40">
        <v>2</v>
      </c>
      <c r="B15" s="130" t="s">
        <v>80</v>
      </c>
      <c r="C15" s="136" t="s">
        <v>66</v>
      </c>
      <c r="D15" s="171" t="s">
        <v>77</v>
      </c>
      <c r="E15" s="189">
        <v>2</v>
      </c>
      <c r="F15" s="134"/>
      <c r="G15" s="49"/>
      <c r="H15" s="49">
        <f>F15*G15</f>
        <v>0</v>
      </c>
      <c r="I15" s="135"/>
      <c r="J15" s="135"/>
      <c r="K15" s="50">
        <f t="shared" ref="K15:K24" si="0">SUM(H15:J15)</f>
        <v>0</v>
      </c>
      <c r="L15" s="51">
        <f t="shared" ref="L15:L24" si="1">E15*F15</f>
        <v>0</v>
      </c>
      <c r="M15" s="49">
        <f t="shared" ref="M15:M24" si="2">H15*E15</f>
        <v>0</v>
      </c>
      <c r="N15" s="49">
        <f t="shared" ref="N15:N24" si="3">I15*E15</f>
        <v>0</v>
      </c>
      <c r="O15" s="49">
        <f t="shared" ref="O15:O24" si="4">J15*E15</f>
        <v>0</v>
      </c>
      <c r="P15" s="107">
        <f t="shared" ref="P15:P24" si="5">SUM(M15:O15)</f>
        <v>0</v>
      </c>
      <c r="Q15" s="77" t="s">
        <v>47</v>
      </c>
    </row>
    <row r="16" spans="1:17" ht="23.25" thickBot="1">
      <c r="A16" s="40">
        <v>3</v>
      </c>
      <c r="B16" s="130" t="s">
        <v>80</v>
      </c>
      <c r="C16" s="136" t="s">
        <v>67</v>
      </c>
      <c r="D16" s="171" t="s">
        <v>78</v>
      </c>
      <c r="E16" s="189">
        <v>2</v>
      </c>
      <c r="F16" s="134"/>
      <c r="G16" s="49"/>
      <c r="H16" s="49">
        <f t="shared" ref="H16:H24" si="6">F16*G16</f>
        <v>0</v>
      </c>
      <c r="I16" s="135"/>
      <c r="J16" s="135"/>
      <c r="K16" s="50">
        <f t="shared" si="0"/>
        <v>0</v>
      </c>
      <c r="L16" s="51">
        <f t="shared" si="1"/>
        <v>0</v>
      </c>
      <c r="M16" s="49">
        <f t="shared" si="2"/>
        <v>0</v>
      </c>
      <c r="N16" s="49">
        <f t="shared" si="3"/>
        <v>0</v>
      </c>
      <c r="O16" s="49">
        <f t="shared" si="4"/>
        <v>0</v>
      </c>
      <c r="P16" s="107">
        <f t="shared" si="5"/>
        <v>0</v>
      </c>
      <c r="Q16" s="77" t="s">
        <v>47</v>
      </c>
    </row>
    <row r="17" spans="1:17" ht="22.5">
      <c r="A17" s="63">
        <v>4</v>
      </c>
      <c r="B17" s="130" t="s">
        <v>80</v>
      </c>
      <c r="C17" s="136" t="s">
        <v>68</v>
      </c>
      <c r="D17" s="171" t="s">
        <v>78</v>
      </c>
      <c r="E17" s="189">
        <v>1</v>
      </c>
      <c r="F17" s="134"/>
      <c r="G17" s="49"/>
      <c r="H17" s="49">
        <f t="shared" si="6"/>
        <v>0</v>
      </c>
      <c r="I17" s="135"/>
      <c r="J17" s="135"/>
      <c r="K17" s="50">
        <f t="shared" si="0"/>
        <v>0</v>
      </c>
      <c r="L17" s="51">
        <f t="shared" si="1"/>
        <v>0</v>
      </c>
      <c r="M17" s="49">
        <f t="shared" si="2"/>
        <v>0</v>
      </c>
      <c r="N17" s="49">
        <f t="shared" si="3"/>
        <v>0</v>
      </c>
      <c r="O17" s="49">
        <f t="shared" si="4"/>
        <v>0</v>
      </c>
      <c r="P17" s="107">
        <f t="shared" si="5"/>
        <v>0</v>
      </c>
      <c r="Q17" s="77" t="s">
        <v>47</v>
      </c>
    </row>
    <row r="18" spans="1:17" ht="22.5">
      <c r="A18" s="40">
        <v>5</v>
      </c>
      <c r="B18" s="130" t="s">
        <v>80</v>
      </c>
      <c r="C18" s="136" t="s">
        <v>69</v>
      </c>
      <c r="D18" s="171" t="s">
        <v>77</v>
      </c>
      <c r="E18" s="189">
        <v>1</v>
      </c>
      <c r="F18" s="134"/>
      <c r="G18" s="49"/>
      <c r="H18" s="49">
        <f t="shared" si="6"/>
        <v>0</v>
      </c>
      <c r="I18" s="135"/>
      <c r="J18" s="135"/>
      <c r="K18" s="50">
        <f t="shared" si="0"/>
        <v>0</v>
      </c>
      <c r="L18" s="51">
        <f t="shared" si="1"/>
        <v>0</v>
      </c>
      <c r="M18" s="49">
        <f t="shared" si="2"/>
        <v>0</v>
      </c>
      <c r="N18" s="49">
        <f t="shared" si="3"/>
        <v>0</v>
      </c>
      <c r="O18" s="49">
        <f t="shared" si="4"/>
        <v>0</v>
      </c>
      <c r="P18" s="107">
        <f t="shared" si="5"/>
        <v>0</v>
      </c>
      <c r="Q18" s="77" t="s">
        <v>47</v>
      </c>
    </row>
    <row r="19" spans="1:17" ht="23.25" thickBot="1">
      <c r="A19" s="40">
        <v>6</v>
      </c>
      <c r="B19" s="130" t="s">
        <v>80</v>
      </c>
      <c r="C19" s="48" t="s">
        <v>70</v>
      </c>
      <c r="D19" s="28" t="s">
        <v>283</v>
      </c>
      <c r="E19" s="190">
        <v>6</v>
      </c>
      <c r="F19" s="173"/>
      <c r="G19" s="49"/>
      <c r="H19" s="49">
        <f t="shared" si="6"/>
        <v>0</v>
      </c>
      <c r="I19" s="138"/>
      <c r="J19" s="138"/>
      <c r="K19" s="50">
        <f t="shared" si="0"/>
        <v>0</v>
      </c>
      <c r="L19" s="51">
        <f t="shared" si="1"/>
        <v>0</v>
      </c>
      <c r="M19" s="49">
        <f t="shared" si="2"/>
        <v>0</v>
      </c>
      <c r="N19" s="49">
        <f t="shared" si="3"/>
        <v>0</v>
      </c>
      <c r="O19" s="49">
        <f t="shared" si="4"/>
        <v>0</v>
      </c>
      <c r="P19" s="107">
        <f t="shared" si="5"/>
        <v>0</v>
      </c>
      <c r="Q19" s="77" t="s">
        <v>47</v>
      </c>
    </row>
    <row r="20" spans="1:17" ht="22.5">
      <c r="A20" s="63">
        <v>7</v>
      </c>
      <c r="B20" s="130" t="s">
        <v>80</v>
      </c>
      <c r="C20" s="136" t="s">
        <v>71</v>
      </c>
      <c r="D20" s="191" t="s">
        <v>79</v>
      </c>
      <c r="E20" s="189">
        <v>3452</v>
      </c>
      <c r="F20" s="134"/>
      <c r="G20" s="49"/>
      <c r="H20" s="49">
        <f t="shared" si="6"/>
        <v>0</v>
      </c>
      <c r="I20" s="135"/>
      <c r="J20" s="135"/>
      <c r="K20" s="50">
        <f t="shared" si="0"/>
        <v>0</v>
      </c>
      <c r="L20" s="51">
        <f t="shared" si="1"/>
        <v>0</v>
      </c>
      <c r="M20" s="49">
        <f t="shared" si="2"/>
        <v>0</v>
      </c>
      <c r="N20" s="49">
        <f t="shared" si="3"/>
        <v>0</v>
      </c>
      <c r="O20" s="49">
        <f t="shared" si="4"/>
        <v>0</v>
      </c>
      <c r="P20" s="107">
        <f t="shared" si="5"/>
        <v>0</v>
      </c>
      <c r="Q20" s="77" t="s">
        <v>47</v>
      </c>
    </row>
    <row r="21" spans="1:17" ht="22.5">
      <c r="A21" s="40">
        <v>8</v>
      </c>
      <c r="B21" s="130" t="s">
        <v>80</v>
      </c>
      <c r="C21" s="136" t="s">
        <v>72</v>
      </c>
      <c r="D21" s="171" t="s">
        <v>78</v>
      </c>
      <c r="E21" s="189">
        <v>6</v>
      </c>
      <c r="F21" s="134"/>
      <c r="G21" s="49"/>
      <c r="H21" s="49">
        <f t="shared" si="6"/>
        <v>0</v>
      </c>
      <c r="I21" s="135"/>
      <c r="J21" s="135"/>
      <c r="K21" s="50">
        <f t="shared" si="0"/>
        <v>0</v>
      </c>
      <c r="L21" s="51">
        <f t="shared" si="1"/>
        <v>0</v>
      </c>
      <c r="M21" s="49">
        <f t="shared" si="2"/>
        <v>0</v>
      </c>
      <c r="N21" s="49">
        <f t="shared" si="3"/>
        <v>0</v>
      </c>
      <c r="O21" s="49">
        <f t="shared" si="4"/>
        <v>0</v>
      </c>
      <c r="P21" s="107">
        <f t="shared" si="5"/>
        <v>0</v>
      </c>
      <c r="Q21" s="77" t="s">
        <v>47</v>
      </c>
    </row>
    <row r="22" spans="1:17" ht="23.25" thickBot="1">
      <c r="A22" s="40">
        <v>9</v>
      </c>
      <c r="B22" s="130" t="s">
        <v>80</v>
      </c>
      <c r="C22" s="136" t="s">
        <v>73</v>
      </c>
      <c r="D22" s="171" t="s">
        <v>78</v>
      </c>
      <c r="E22" s="189">
        <v>1</v>
      </c>
      <c r="F22" s="134"/>
      <c r="G22" s="49"/>
      <c r="H22" s="49">
        <f t="shared" si="6"/>
        <v>0</v>
      </c>
      <c r="I22" s="135"/>
      <c r="J22" s="135"/>
      <c r="K22" s="50">
        <f t="shared" si="0"/>
        <v>0</v>
      </c>
      <c r="L22" s="51">
        <f t="shared" si="1"/>
        <v>0</v>
      </c>
      <c r="M22" s="49">
        <f t="shared" si="2"/>
        <v>0</v>
      </c>
      <c r="N22" s="49">
        <f t="shared" si="3"/>
        <v>0</v>
      </c>
      <c r="O22" s="49">
        <f t="shared" si="4"/>
        <v>0</v>
      </c>
      <c r="P22" s="107">
        <f t="shared" si="5"/>
        <v>0</v>
      </c>
      <c r="Q22" s="77" t="s">
        <v>47</v>
      </c>
    </row>
    <row r="23" spans="1:17" ht="22.5">
      <c r="A23" s="63">
        <v>10</v>
      </c>
      <c r="B23" s="130" t="s">
        <v>80</v>
      </c>
      <c r="C23" s="136" t="s">
        <v>74</v>
      </c>
      <c r="D23" s="171" t="s">
        <v>78</v>
      </c>
      <c r="E23" s="189">
        <v>1</v>
      </c>
      <c r="F23" s="134"/>
      <c r="G23" s="49"/>
      <c r="H23" s="49">
        <f t="shared" si="6"/>
        <v>0</v>
      </c>
      <c r="I23" s="135"/>
      <c r="J23" s="135"/>
      <c r="K23" s="50">
        <f t="shared" si="0"/>
        <v>0</v>
      </c>
      <c r="L23" s="51">
        <f t="shared" si="1"/>
        <v>0</v>
      </c>
      <c r="M23" s="49">
        <f t="shared" si="2"/>
        <v>0</v>
      </c>
      <c r="N23" s="49">
        <f t="shared" si="3"/>
        <v>0</v>
      </c>
      <c r="O23" s="49">
        <f t="shared" si="4"/>
        <v>0</v>
      </c>
      <c r="P23" s="107">
        <f t="shared" si="5"/>
        <v>0</v>
      </c>
      <c r="Q23" s="77" t="s">
        <v>47</v>
      </c>
    </row>
    <row r="24" spans="1:17" ht="22.5">
      <c r="A24" s="40">
        <v>11</v>
      </c>
      <c r="B24" s="130" t="s">
        <v>80</v>
      </c>
      <c r="C24" s="136" t="s">
        <v>75</v>
      </c>
      <c r="D24" s="171" t="s">
        <v>78</v>
      </c>
      <c r="E24" s="189">
        <v>1</v>
      </c>
      <c r="F24" s="134"/>
      <c r="G24" s="49"/>
      <c r="H24" s="49">
        <f t="shared" si="6"/>
        <v>0</v>
      </c>
      <c r="I24" s="135"/>
      <c r="J24" s="135"/>
      <c r="K24" s="50">
        <f t="shared" si="0"/>
        <v>0</v>
      </c>
      <c r="L24" s="51">
        <f t="shared" si="1"/>
        <v>0</v>
      </c>
      <c r="M24" s="49">
        <f t="shared" si="2"/>
        <v>0</v>
      </c>
      <c r="N24" s="49">
        <f t="shared" si="3"/>
        <v>0</v>
      </c>
      <c r="O24" s="49">
        <f t="shared" si="4"/>
        <v>0</v>
      </c>
      <c r="P24" s="107">
        <f t="shared" si="5"/>
        <v>0</v>
      </c>
      <c r="Q24" s="77" t="s">
        <v>47</v>
      </c>
    </row>
    <row r="25" spans="1:17" ht="12" thickBot="1">
      <c r="A25" s="293" t="s">
        <v>63</v>
      </c>
      <c r="B25" s="294"/>
      <c r="C25" s="294"/>
      <c r="D25" s="294"/>
      <c r="E25" s="294"/>
      <c r="F25" s="294"/>
      <c r="G25" s="294"/>
      <c r="H25" s="294"/>
      <c r="I25" s="294"/>
      <c r="J25" s="294"/>
      <c r="K25" s="295"/>
      <c r="L25" s="74">
        <f>SUM(L14:L24)</f>
        <v>0</v>
      </c>
      <c r="M25" s="75">
        <f>SUM(M14:M24)</f>
        <v>0</v>
      </c>
      <c r="N25" s="75">
        <f>SUM(N14:N24)</f>
        <v>0</v>
      </c>
      <c r="O25" s="75">
        <f>SUM(O14:O24)</f>
        <v>0</v>
      </c>
      <c r="P25" s="76">
        <f>SUM(P14:P24)</f>
        <v>0</v>
      </c>
    </row>
    <row r="26" spans="1:17">
      <c r="A26" s="20"/>
      <c r="B26" s="20"/>
      <c r="C26" s="20"/>
      <c r="D26" s="20"/>
      <c r="E26" s="20"/>
      <c r="F26" s="20"/>
      <c r="G26" s="20"/>
      <c r="H26" s="20"/>
      <c r="I26" s="20"/>
      <c r="J26" s="20"/>
      <c r="K26" s="20"/>
      <c r="L26" s="20"/>
      <c r="M26" s="20"/>
      <c r="N26" s="20"/>
      <c r="O26" s="20"/>
      <c r="P26" s="20"/>
    </row>
    <row r="27" spans="1:17">
      <c r="A27" s="20"/>
      <c r="B27" s="20"/>
      <c r="C27" s="20"/>
      <c r="D27" s="20"/>
      <c r="E27" s="20"/>
      <c r="F27" s="20"/>
      <c r="G27" s="20"/>
      <c r="H27" s="20"/>
      <c r="I27" s="20"/>
      <c r="J27" s="20"/>
      <c r="K27" s="20"/>
      <c r="L27" s="20"/>
      <c r="M27" s="20"/>
      <c r="N27" s="20"/>
      <c r="O27" s="20"/>
      <c r="P27" s="20"/>
    </row>
    <row r="28" spans="1:17">
      <c r="A28" s="1" t="s">
        <v>14</v>
      </c>
      <c r="B28" s="20"/>
      <c r="C28" s="296">
        <f>'Kops n'!C35:H35</f>
        <v>0</v>
      </c>
      <c r="D28" s="296"/>
      <c r="E28" s="296"/>
      <c r="F28" s="296"/>
      <c r="G28" s="296"/>
      <c r="H28" s="296"/>
      <c r="I28" s="20"/>
      <c r="J28" s="20"/>
      <c r="K28" s="20"/>
      <c r="L28" s="20"/>
      <c r="M28" s="20"/>
      <c r="N28" s="20"/>
      <c r="O28" s="20"/>
      <c r="P28" s="20"/>
    </row>
    <row r="29" spans="1:17">
      <c r="A29" s="20"/>
      <c r="B29" s="20"/>
      <c r="C29" s="222" t="s">
        <v>15</v>
      </c>
      <c r="D29" s="222"/>
      <c r="E29" s="222"/>
      <c r="F29" s="222"/>
      <c r="G29" s="222"/>
      <c r="H29" s="222"/>
      <c r="I29" s="20"/>
      <c r="J29" s="20"/>
      <c r="K29" s="20"/>
      <c r="L29" s="20"/>
      <c r="M29" s="20"/>
      <c r="N29" s="20"/>
      <c r="O29" s="20"/>
      <c r="P29" s="20"/>
    </row>
    <row r="30" spans="1:17">
      <c r="A30" s="20"/>
      <c r="B30" s="20"/>
      <c r="C30" s="20"/>
      <c r="D30" s="20"/>
      <c r="E30" s="20"/>
      <c r="F30" s="20"/>
      <c r="G30" s="20"/>
      <c r="H30" s="20"/>
      <c r="I30" s="20"/>
      <c r="J30" s="20"/>
      <c r="K30" s="20"/>
      <c r="L30" s="20"/>
      <c r="M30" s="20"/>
      <c r="N30" s="20"/>
      <c r="O30" s="20"/>
      <c r="P30" s="20"/>
    </row>
    <row r="31" spans="1:17">
      <c r="A31" s="240" t="str">
        <f>'Kops n'!A38:D38</f>
        <v>Tāme sastādīta 2023. gada __. _____</v>
      </c>
      <c r="B31" s="241"/>
      <c r="C31" s="241"/>
      <c r="D31" s="241"/>
      <c r="E31" s="20"/>
      <c r="F31" s="20"/>
      <c r="G31" s="20"/>
      <c r="H31" s="20"/>
      <c r="I31" s="20"/>
      <c r="J31" s="20"/>
      <c r="K31" s="20"/>
      <c r="L31" s="20"/>
      <c r="M31" s="20"/>
      <c r="N31" s="20"/>
      <c r="O31" s="20"/>
      <c r="P31" s="20"/>
    </row>
    <row r="32" spans="1:17">
      <c r="A32" s="20"/>
      <c r="B32" s="20"/>
      <c r="C32" s="20"/>
      <c r="D32" s="20"/>
      <c r="E32" s="20"/>
      <c r="F32" s="20"/>
      <c r="G32" s="20"/>
      <c r="H32" s="20"/>
      <c r="I32" s="20"/>
      <c r="J32" s="20"/>
      <c r="K32" s="20"/>
      <c r="L32" s="20"/>
      <c r="M32" s="20"/>
      <c r="N32" s="20"/>
      <c r="O32" s="20"/>
      <c r="P32" s="20"/>
    </row>
    <row r="33" spans="1:16">
      <c r="A33" s="1" t="s">
        <v>41</v>
      </c>
      <c r="B33" s="20"/>
      <c r="C33" s="296">
        <f>'Kops n'!C40:H40</f>
        <v>0</v>
      </c>
      <c r="D33" s="296"/>
      <c r="E33" s="296"/>
      <c r="F33" s="296"/>
      <c r="G33" s="296"/>
      <c r="H33" s="296"/>
      <c r="I33" s="20"/>
      <c r="J33" s="20"/>
      <c r="K33" s="20"/>
      <c r="L33" s="20"/>
      <c r="M33" s="20"/>
      <c r="N33" s="20"/>
      <c r="O33" s="20"/>
      <c r="P33" s="20"/>
    </row>
    <row r="34" spans="1:16">
      <c r="A34" s="20"/>
      <c r="B34" s="20"/>
      <c r="C34" s="222" t="s">
        <v>15</v>
      </c>
      <c r="D34" s="222"/>
      <c r="E34" s="222"/>
      <c r="F34" s="222"/>
      <c r="G34" s="222"/>
      <c r="H34" s="222"/>
      <c r="I34" s="20"/>
      <c r="J34" s="20"/>
      <c r="K34" s="20"/>
      <c r="L34" s="20"/>
      <c r="M34" s="20"/>
      <c r="N34" s="20"/>
      <c r="O34" s="20"/>
      <c r="P34" s="20"/>
    </row>
    <row r="35" spans="1:16">
      <c r="A35" s="20"/>
      <c r="B35" s="20"/>
      <c r="C35" s="20"/>
      <c r="D35" s="20"/>
      <c r="E35" s="20"/>
      <c r="F35" s="20"/>
      <c r="G35" s="20"/>
      <c r="H35" s="20"/>
      <c r="I35" s="20"/>
      <c r="J35" s="20"/>
      <c r="K35" s="20"/>
      <c r="L35" s="20"/>
      <c r="M35" s="20"/>
      <c r="N35" s="20"/>
      <c r="O35" s="20"/>
      <c r="P35" s="20"/>
    </row>
    <row r="36" spans="1:16">
      <c r="A36" s="103" t="s">
        <v>16</v>
      </c>
      <c r="B36" s="52"/>
      <c r="C36" s="115">
        <f>'Kops n'!C43</f>
        <v>0</v>
      </c>
      <c r="D36" s="52"/>
      <c r="E36" s="20"/>
      <c r="F36" s="20"/>
      <c r="G36" s="20"/>
      <c r="H36" s="20"/>
      <c r="I36" s="20"/>
      <c r="J36" s="20"/>
      <c r="K36" s="20"/>
      <c r="L36" s="20"/>
      <c r="M36" s="20"/>
      <c r="N36" s="20"/>
      <c r="O36" s="20"/>
      <c r="P36" s="20"/>
    </row>
    <row r="37" spans="1:16">
      <c r="A37" s="20"/>
      <c r="B37" s="20"/>
      <c r="C37" s="20"/>
      <c r="D37" s="20"/>
      <c r="E37" s="20"/>
      <c r="F37" s="20"/>
      <c r="G37" s="20"/>
      <c r="H37" s="20"/>
      <c r="I37" s="20"/>
      <c r="J37" s="20"/>
      <c r="K37" s="20"/>
      <c r="L37" s="20"/>
      <c r="M37" s="20"/>
      <c r="N37" s="20"/>
      <c r="O37" s="20"/>
      <c r="P37" s="20"/>
    </row>
  </sheetData>
  <mergeCells count="23">
    <mergeCell ref="C2:I2"/>
    <mergeCell ref="C3:I3"/>
    <mergeCell ref="C4:I4"/>
    <mergeCell ref="D5:L5"/>
    <mergeCell ref="D6:L6"/>
    <mergeCell ref="D8:L8"/>
    <mergeCell ref="A9:F9"/>
    <mergeCell ref="J9:M9"/>
    <mergeCell ref="N9:O9"/>
    <mergeCell ref="D7:L7"/>
    <mergeCell ref="C34:H34"/>
    <mergeCell ref="L12:P12"/>
    <mergeCell ref="A25:K25"/>
    <mergeCell ref="C28:H28"/>
    <mergeCell ref="C29:H29"/>
    <mergeCell ref="A31:D31"/>
    <mergeCell ref="C33:H33"/>
    <mergeCell ref="A12:A13"/>
    <mergeCell ref="B12:B13"/>
    <mergeCell ref="C12:C13"/>
    <mergeCell ref="D12:D13"/>
    <mergeCell ref="E12:E13"/>
    <mergeCell ref="F12:K12"/>
  </mergeCells>
  <phoneticPr fontId="8" type="noConversion"/>
  <conditionalFormatting sqref="A9:F9">
    <cfRule type="containsText" dxfId="316" priority="21" operator="containsText" text="Tāme sastādīta  20__. gada tirgus cenās, pamatojoties uz ___ daļas rasējumiem">
      <formula>NOT(ISERROR(SEARCH("Tāme sastādīta  20__. gada tirgus cenās, pamatojoties uz ___ daļas rasējumiem",A9)))</formula>
    </cfRule>
  </conditionalFormatting>
  <conditionalFormatting sqref="A14:G24">
    <cfRule type="cellIs" dxfId="315" priority="3" operator="equal">
      <formula>0</formula>
    </cfRule>
  </conditionalFormatting>
  <conditionalFormatting sqref="A25:K25">
    <cfRule type="containsText" dxfId="314" priority="18" operator="containsText" text="Tiešās izmaksas kopā, t. sk. darba devēja sociālais nodoklis __.__% ">
      <formula>NOT(ISERROR(SEARCH("Tiešās izmaksas kopā, t. sk. darba devēja sociālais nodoklis __.__% ",A25)))</formula>
    </cfRule>
  </conditionalFormatting>
  <conditionalFormatting sqref="C28:H28">
    <cfRule type="cellIs" dxfId="313" priority="14" operator="equal">
      <formula>0</formula>
    </cfRule>
  </conditionalFormatting>
  <conditionalFormatting sqref="C33:H33">
    <cfRule type="cellIs" dxfId="312" priority="15" operator="equal">
      <formula>0</formula>
    </cfRule>
  </conditionalFormatting>
  <conditionalFormatting sqref="C2:I2">
    <cfRule type="cellIs" dxfId="311" priority="20" operator="equal">
      <formula>0</formula>
    </cfRule>
  </conditionalFormatting>
  <conditionalFormatting sqref="C4:I4">
    <cfRule type="cellIs" dxfId="310" priority="12" operator="equal">
      <formula>0</formula>
    </cfRule>
  </conditionalFormatting>
  <conditionalFormatting sqref="D1">
    <cfRule type="cellIs" dxfId="309" priority="9" operator="equal">
      <formula>0</formula>
    </cfRule>
  </conditionalFormatting>
  <conditionalFormatting sqref="D5:L8">
    <cfRule type="cellIs" dxfId="308" priority="10" operator="equal">
      <formula>0</formula>
    </cfRule>
  </conditionalFormatting>
  <conditionalFormatting sqref="H14:H24 K14:P24 L25:P25">
    <cfRule type="cellIs" dxfId="307" priority="13" operator="equal">
      <formula>0</formula>
    </cfRule>
  </conditionalFormatting>
  <conditionalFormatting sqref="I14:J24">
    <cfRule type="cellIs" dxfId="306" priority="1" operator="equal">
      <formula>0</formula>
    </cfRule>
  </conditionalFormatting>
  <conditionalFormatting sqref="N9:O9">
    <cfRule type="cellIs" dxfId="305" priority="22" operator="equal">
      <formula>0</formula>
    </cfRule>
  </conditionalFormatting>
  <conditionalFormatting sqref="Q14:Q24">
    <cfRule type="cellIs" dxfId="304" priority="8" operator="equal">
      <formula>0</formula>
    </cfRule>
  </conditionalFormatting>
  <dataValidations count="1">
    <dataValidation type="list" allowBlank="1" showInputMessage="1" showErrorMessage="1" sqref="Q14:Q24" xr:uid="{00000000-0002-0000-0800-000000000000}">
      <formula1>$Q$9:$Q$12</formula1>
    </dataValidation>
  </dataValidations>
  <pageMargins left="0.7" right="0.7" top="0.75" bottom="0.75" header="0.3" footer="0.3"/>
  <pageSetup orientation="portrait" r:id="rId1"/>
  <extLst>
    <ext xmlns:x14="http://schemas.microsoft.com/office/spreadsheetml/2009/9/main" uri="{78C0D931-6437-407d-A8EE-F0AAD7539E65}">
      <x14:conditionalFormattings>
        <x14:conditionalFormatting xmlns:xm="http://schemas.microsoft.com/office/excel/2006/main">
          <x14:cfRule type="containsText" priority="17" operator="containsText" id="{27FF1C0A-468E-4391-8F41-D61B884348F0}">
            <xm:f>NOT(ISERROR(SEARCH("Tāme sastādīta ____. gada ___. ______________",A31)))</xm:f>
            <xm:f>"Tāme sastādīta ____. gada ___. ______________"</xm:f>
            <x14:dxf>
              <font>
                <color auto="1"/>
              </font>
              <fill>
                <patternFill>
                  <bgColor rgb="FFC6EFCE"/>
                </patternFill>
              </fill>
            </x14:dxf>
          </x14:cfRule>
          <xm:sqref>A31</xm:sqref>
        </x14:conditionalFormatting>
        <x14:conditionalFormatting xmlns:xm="http://schemas.microsoft.com/office/excel/2006/main">
          <x14:cfRule type="containsText" priority="16" operator="containsText" id="{A8E9E3DD-E03C-4AE9-8CC9-A84705A86D41}">
            <xm:f>NOT(ISERROR(SEARCH("Sertifikāta Nr. _________________________________",A36)))</xm:f>
            <xm:f>"Sertifikāta Nr. _________________________________"</xm:f>
            <x14:dxf>
              <font>
                <color auto="1"/>
              </font>
              <fill>
                <patternFill>
                  <bgColor rgb="FFC6EFCE"/>
                </patternFill>
              </fill>
            </x14:dxf>
          </x14:cfRule>
          <xm:sqref>A36</xm:sqref>
        </x14:conditionalFormatting>
      </x14:conditionalFormattings>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6F5F35A982AAA94C8920B7B6109CEFAA" ma:contentTypeVersion="4" ma:contentTypeDescription="Create a new document." ma:contentTypeScope="" ma:versionID="a14253964fe011cb8dd4c6342f25b80f">
  <xsd:schema xmlns:xsd="http://www.w3.org/2001/XMLSchema" xmlns:xs="http://www.w3.org/2001/XMLSchema" xmlns:p="http://schemas.microsoft.com/office/2006/metadata/properties" xmlns:ns2="123c74fc-5732-4eeb-8864-aaacbc0028ee" xmlns:ns3="4e93ec4e-506a-41d2-9951-55e983c361d3" targetNamespace="http://schemas.microsoft.com/office/2006/metadata/properties" ma:root="true" ma:fieldsID="d0db9e08e89c6ba3cfff38175f8fc317" ns2:_="" ns3:_="">
    <xsd:import namespace="123c74fc-5732-4eeb-8864-aaacbc0028ee"/>
    <xsd:import namespace="4e93ec4e-506a-41d2-9951-55e983c361d3"/>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23c74fc-5732-4eeb-8864-aaacbc0028ee"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4e93ec4e-506a-41d2-9951-55e983c361d3"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B87CEB1-DE4F-4598-A1A9-ACD3ACC5EEB3}">
  <ds:schemaRefs>
    <ds:schemaRef ds:uri="http://purl.org/dc/dcmitype/"/>
    <ds:schemaRef ds:uri="4e93ec4e-506a-41d2-9951-55e983c361d3"/>
    <ds:schemaRef ds:uri="http://purl.org/dc/terms/"/>
    <ds:schemaRef ds:uri="123c74fc-5732-4eeb-8864-aaacbc0028ee"/>
    <ds:schemaRef ds:uri="http://schemas.microsoft.com/office/2006/documentManagement/types"/>
    <ds:schemaRef ds:uri="http://purl.org/dc/elements/1.1/"/>
    <ds:schemaRef ds:uri="http://www.w3.org/XML/1998/namespace"/>
    <ds:schemaRef ds:uri="http://schemas.microsoft.com/office/infopath/2007/PartnerControls"/>
    <ds:schemaRef ds:uri="http://schemas.openxmlformats.org/package/2006/metadata/core-properties"/>
    <ds:schemaRef ds:uri="http://schemas.microsoft.com/office/2006/metadata/properties"/>
  </ds:schemaRefs>
</ds:datastoreItem>
</file>

<file path=customXml/itemProps2.xml><?xml version="1.0" encoding="utf-8"?>
<ds:datastoreItem xmlns:ds="http://schemas.openxmlformats.org/officeDocument/2006/customXml" ds:itemID="{BC3785E3-B574-41FC-8156-FCB954AB9DB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23c74fc-5732-4eeb-8864-aaacbc0028ee"/>
    <ds:schemaRef ds:uri="4e93ec4e-506a-41d2-9951-55e983c361d3"/>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547CA0A2-E566-40A7-8F54-56B9778B53D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52</vt:i4>
      </vt:variant>
    </vt:vector>
  </HeadingPairs>
  <TitlesOfParts>
    <vt:vector size="52" baseType="lpstr">
      <vt:lpstr>Kopt a+c+n</vt:lpstr>
      <vt:lpstr>Kopt a </vt:lpstr>
      <vt:lpstr>Kopt c</vt:lpstr>
      <vt:lpstr>Kopt n</vt:lpstr>
      <vt:lpstr>Kops a+c+n</vt:lpstr>
      <vt:lpstr>Kops a</vt:lpstr>
      <vt:lpstr>Kops c</vt:lpstr>
      <vt:lpstr>Kops n</vt:lpstr>
      <vt:lpstr>1a+c+n</vt:lpstr>
      <vt:lpstr>1a</vt:lpstr>
      <vt:lpstr>1c</vt:lpstr>
      <vt:lpstr>1n</vt:lpstr>
      <vt:lpstr>2a+c+n</vt:lpstr>
      <vt:lpstr>2a</vt:lpstr>
      <vt:lpstr>2c</vt:lpstr>
      <vt:lpstr>2n</vt:lpstr>
      <vt:lpstr>3a+c+n</vt:lpstr>
      <vt:lpstr>3a</vt:lpstr>
      <vt:lpstr>3c</vt:lpstr>
      <vt:lpstr>3n</vt:lpstr>
      <vt:lpstr>4a+c+n</vt:lpstr>
      <vt:lpstr>4a</vt:lpstr>
      <vt:lpstr>4c</vt:lpstr>
      <vt:lpstr>4n</vt:lpstr>
      <vt:lpstr>5a+c+n</vt:lpstr>
      <vt:lpstr>5a</vt:lpstr>
      <vt:lpstr>5c</vt:lpstr>
      <vt:lpstr>5n</vt:lpstr>
      <vt:lpstr>6a+c+n</vt:lpstr>
      <vt:lpstr>6a</vt:lpstr>
      <vt:lpstr>6c</vt:lpstr>
      <vt:lpstr>6n</vt:lpstr>
      <vt:lpstr>7a+c+n</vt:lpstr>
      <vt:lpstr>7a</vt:lpstr>
      <vt:lpstr>7c</vt:lpstr>
      <vt:lpstr>7n</vt:lpstr>
      <vt:lpstr>8a+c+n</vt:lpstr>
      <vt:lpstr>8a</vt:lpstr>
      <vt:lpstr>8c</vt:lpstr>
      <vt:lpstr>8n</vt:lpstr>
      <vt:lpstr>9a+c+n</vt:lpstr>
      <vt:lpstr>9a</vt:lpstr>
      <vt:lpstr>9c</vt:lpstr>
      <vt:lpstr>9n</vt:lpstr>
      <vt:lpstr>10a+c+n</vt:lpstr>
      <vt:lpstr>10a</vt:lpstr>
      <vt:lpstr>10c</vt:lpstr>
      <vt:lpstr>10n</vt:lpstr>
      <vt:lpstr>11a+c+n</vt:lpstr>
      <vt:lpstr>11a</vt:lpstr>
      <vt:lpstr>11c</vt:lpstr>
      <vt:lpstr>11n</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Armands Ūbelis</dc:creator>
  <cp:keywords/>
  <dc:description/>
  <cp:lastModifiedBy>Ilze Bērziņa</cp:lastModifiedBy>
  <cp:revision/>
  <dcterms:created xsi:type="dcterms:W3CDTF">2019-03-11T11:42:22Z</dcterms:created>
  <dcterms:modified xsi:type="dcterms:W3CDTF">2023-05-19T08:07:33Z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0x0101006F5F35A982AAA94C8920B7B6109CEFAA</vt:lpwstr>
  </property>
</Properties>
</file>