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Skolas 2\Iepirkums\"/>
    </mc:Choice>
  </mc:AlternateContent>
  <xr:revisionPtr revIDLastSave="0" documentId="13_ncr:1_{C02B0A5B-FB24-4B5B-8325-A2618316A972}" xr6:coauthVersionLast="47" xr6:coauthVersionMax="47" xr10:uidLastSave="{00000000-0000-0000-0000-000000000000}"/>
  <bookViews>
    <workbookView xWindow="-120" yWindow="-120" windowWidth="29040" windowHeight="15990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9" l="1"/>
  <c r="J17" i="12"/>
  <c r="H36" i="12"/>
  <c r="J36" i="12" s="1"/>
  <c r="H35" i="12"/>
  <c r="J35" i="12" s="1"/>
  <c r="H34" i="12"/>
  <c r="J34" i="12" s="1"/>
  <c r="H33" i="12"/>
  <c r="J33" i="12" s="1"/>
  <c r="H32" i="12"/>
  <c r="J32" i="12" s="1"/>
  <c r="H31" i="12"/>
  <c r="J31" i="12" s="1"/>
  <c r="H30" i="12"/>
  <c r="J30" i="12" s="1"/>
  <c r="H29" i="12"/>
  <c r="J29" i="12" s="1"/>
  <c r="H28" i="12"/>
  <c r="J28" i="12" s="1"/>
  <c r="H27" i="12"/>
  <c r="J27" i="12" s="1"/>
  <c r="H26" i="12"/>
  <c r="J26" i="12" s="1"/>
  <c r="H25" i="12"/>
  <c r="J25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6" i="12"/>
  <c r="J16" i="12" s="1"/>
  <c r="H15" i="12"/>
  <c r="J15" i="12" s="1"/>
  <c r="J17" i="11"/>
  <c r="J28" i="11"/>
  <c r="J38" i="11"/>
  <c r="H39" i="11"/>
  <c r="J39" i="11" s="1"/>
  <c r="H37" i="11"/>
  <c r="J37" i="11" s="1"/>
  <c r="H36" i="11"/>
  <c r="J36" i="11" s="1"/>
  <c r="H35" i="11"/>
  <c r="J35" i="11" s="1"/>
  <c r="H34" i="11"/>
  <c r="J34" i="11" s="1"/>
  <c r="H33" i="11"/>
  <c r="J33" i="11" s="1"/>
  <c r="H32" i="11"/>
  <c r="J32" i="11" s="1"/>
  <c r="H31" i="11"/>
  <c r="J31" i="11" s="1"/>
  <c r="H30" i="11"/>
  <c r="J30" i="11" s="1"/>
  <c r="H29" i="11"/>
  <c r="J29" i="11" s="1"/>
  <c r="H27" i="11"/>
  <c r="J27" i="11" s="1"/>
  <c r="H26" i="11"/>
  <c r="J26" i="11" s="1"/>
  <c r="H25" i="11"/>
  <c r="J25" i="11" s="1"/>
  <c r="H24" i="11"/>
  <c r="J24" i="11" s="1"/>
  <c r="H23" i="11"/>
  <c r="J23" i="11" s="1"/>
  <c r="H22" i="11"/>
  <c r="J22" i="11" s="1"/>
  <c r="H21" i="11"/>
  <c r="J21" i="11" s="1"/>
  <c r="H20" i="11"/>
  <c r="J20" i="11" s="1"/>
  <c r="H19" i="11"/>
  <c r="J19" i="11" s="1"/>
  <c r="H18" i="11"/>
  <c r="J18" i="11" s="1"/>
  <c r="H16" i="11"/>
  <c r="J16" i="11" s="1"/>
  <c r="H15" i="11"/>
  <c r="J15" i="11" s="1"/>
  <c r="H105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5" i="10"/>
  <c r="J15" i="10" s="1"/>
  <c r="H27" i="9"/>
  <c r="H26" i="9"/>
  <c r="H22" i="9"/>
  <c r="H18" i="9"/>
  <c r="J18" i="9" s="1"/>
  <c r="H17" i="9"/>
  <c r="J17" i="9" s="1"/>
  <c r="H15" i="9"/>
  <c r="J15" i="9" s="1"/>
  <c r="H26" i="8"/>
  <c r="H25" i="8"/>
  <c r="H24" i="8"/>
  <c r="H18" i="8"/>
  <c r="H16" i="8"/>
  <c r="H15" i="8"/>
  <c r="J32" i="6"/>
  <c r="J33" i="6"/>
  <c r="J34" i="6"/>
  <c r="J30" i="6"/>
  <c r="J29" i="6"/>
  <c r="J28" i="6"/>
  <c r="J26" i="6"/>
  <c r="J25" i="6"/>
  <c r="J24" i="6"/>
  <c r="J22" i="6"/>
  <c r="J21" i="6"/>
  <c r="J20" i="6"/>
  <c r="J17" i="6"/>
  <c r="J21" i="7"/>
  <c r="H85" i="7"/>
  <c r="H81" i="7"/>
  <c r="H76" i="7"/>
  <c r="H70" i="7"/>
  <c r="H66" i="7"/>
  <c r="H63" i="7"/>
  <c r="H58" i="7"/>
  <c r="H50" i="7"/>
  <c r="H47" i="7"/>
  <c r="H43" i="7"/>
  <c r="H37" i="7"/>
  <c r="H29" i="7"/>
  <c r="H26" i="7"/>
  <c r="H22" i="7"/>
  <c r="J22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31" i="6"/>
  <c r="J31" i="6" s="1"/>
  <c r="H27" i="6"/>
  <c r="J27" i="6" s="1"/>
  <c r="H23" i="6"/>
  <c r="J23" i="6" s="1"/>
  <c r="H19" i="6"/>
  <c r="J19" i="6" s="1"/>
  <c r="H18" i="6"/>
  <c r="J18" i="6" s="1"/>
  <c r="H16" i="6"/>
  <c r="J16" i="6" s="1"/>
  <c r="H15" i="6"/>
  <c r="J15" i="6" s="1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24" i="5"/>
  <c r="H23" i="5"/>
  <c r="N127" i="5"/>
  <c r="L127" i="5"/>
  <c r="H128" i="5"/>
  <c r="H107" i="5"/>
  <c r="H104" i="5"/>
  <c r="H98" i="5"/>
  <c r="H94" i="5"/>
  <c r="H90" i="5"/>
  <c r="H87" i="5"/>
  <c r="H81" i="5"/>
  <c r="H77" i="5"/>
  <c r="H73" i="5"/>
  <c r="H72" i="5"/>
  <c r="H68" i="5"/>
  <c r="H65" i="5"/>
  <c r="H60" i="5"/>
  <c r="H56" i="5"/>
  <c r="H52" i="5"/>
  <c r="H51" i="5"/>
  <c r="H45" i="5"/>
  <c r="H40" i="5"/>
  <c r="H36" i="5"/>
  <c r="H31" i="5"/>
  <c r="H29" i="5"/>
  <c r="H28" i="5"/>
  <c r="H27" i="5"/>
  <c r="H26" i="5"/>
  <c r="H25" i="5"/>
  <c r="H22" i="5"/>
  <c r="H21" i="5"/>
  <c r="H20" i="5"/>
  <c r="H19" i="5"/>
  <c r="H18" i="5"/>
  <c r="H17" i="5"/>
  <c r="H16" i="5"/>
  <c r="H15" i="5"/>
  <c r="H84" i="4"/>
  <c r="H85" i="4"/>
  <c r="H83" i="4"/>
  <c r="H82" i="4"/>
  <c r="H81" i="4"/>
  <c r="H77" i="4"/>
  <c r="H73" i="4"/>
  <c r="H67" i="4"/>
  <c r="H64" i="4"/>
  <c r="H61" i="4"/>
  <c r="H57" i="4"/>
  <c r="H53" i="4"/>
  <c r="H49" i="4"/>
  <c r="H43" i="4"/>
  <c r="H40" i="4"/>
  <c r="H36" i="4"/>
  <c r="H33" i="4"/>
  <c r="H30" i="4"/>
  <c r="H27" i="4"/>
  <c r="H23" i="4"/>
  <c r="H21" i="4"/>
  <c r="H20" i="4"/>
  <c r="H19" i="4"/>
  <c r="J19" i="4" s="1"/>
  <c r="H18" i="4"/>
  <c r="J18" i="4" s="1"/>
  <c r="H17" i="4"/>
  <c r="J17" i="4" s="1"/>
  <c r="H16" i="4"/>
  <c r="J16" i="4" s="1"/>
  <c r="H15" i="4"/>
  <c r="J15" i="4" s="1"/>
  <c r="H47" i="3"/>
  <c r="J47" i="3" s="1"/>
  <c r="H46" i="3"/>
  <c r="J46" i="3" s="1"/>
  <c r="H45" i="3"/>
  <c r="J45" i="3" s="1"/>
  <c r="J43" i="3"/>
  <c r="J42" i="3"/>
  <c r="H41" i="3"/>
  <c r="J41" i="3" s="1"/>
  <c r="J40" i="3"/>
  <c r="J39" i="3"/>
  <c r="H38" i="3"/>
  <c r="J38" i="3" s="1"/>
  <c r="J37" i="3"/>
  <c r="J36" i="3"/>
  <c r="J35" i="3"/>
  <c r="H34" i="3"/>
  <c r="J34" i="3" s="1"/>
  <c r="J33" i="3"/>
  <c r="J32" i="3"/>
  <c r="H31" i="3"/>
  <c r="J31" i="3" s="1"/>
  <c r="J29" i="3"/>
  <c r="J28" i="3"/>
  <c r="H27" i="3"/>
  <c r="J27" i="3" s="1"/>
  <c r="J26" i="3"/>
  <c r="J25" i="3"/>
  <c r="H24" i="3"/>
  <c r="J24" i="3" s="1"/>
  <c r="J23" i="3"/>
  <c r="J22" i="3"/>
  <c r="J21" i="3"/>
  <c r="J20" i="3"/>
  <c r="H19" i="3"/>
  <c r="J19" i="3" s="1"/>
  <c r="H18" i="3"/>
  <c r="J18" i="3" s="1"/>
  <c r="H16" i="3"/>
  <c r="J16" i="3" s="1"/>
  <c r="H15" i="3"/>
  <c r="J15" i="3" s="1"/>
  <c r="A37" i="2"/>
  <c r="A135" i="5" s="1"/>
  <c r="P10" i="5" s="1"/>
  <c r="M127" i="5" l="1"/>
  <c r="O127" i="5"/>
  <c r="A54" i="3"/>
  <c r="P10" i="3" s="1"/>
  <c r="A43" i="12"/>
  <c r="P10" i="12" s="1"/>
  <c r="A112" i="10"/>
  <c r="P10" i="10" s="1"/>
  <c r="A33" i="8"/>
  <c r="P10" i="8" s="1"/>
  <c r="A41" i="6"/>
  <c r="P10" i="6" s="1"/>
  <c r="A92" i="4"/>
  <c r="P10" i="4" s="1"/>
  <c r="A46" i="11"/>
  <c r="P10" i="11" s="1"/>
  <c r="A34" i="9"/>
  <c r="P10" i="9" s="1"/>
  <c r="A94" i="7"/>
  <c r="P10" i="7" s="1"/>
  <c r="C24" i="2"/>
  <c r="D9" i="2"/>
  <c r="D8" i="2"/>
  <c r="D7" i="2"/>
  <c r="D6" i="2"/>
  <c r="P127" i="5" l="1"/>
  <c r="K127" i="5"/>
  <c r="L81" i="5"/>
  <c r="N76" i="4"/>
  <c r="D7" i="12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8" i="4"/>
  <c r="N49" i="4"/>
  <c r="N51" i="4"/>
  <c r="N52" i="4"/>
  <c r="N53" i="4"/>
  <c r="N55" i="4"/>
  <c r="N57" i="4"/>
  <c r="N58" i="4"/>
  <c r="N59" i="4"/>
  <c r="N61" i="4"/>
  <c r="N62" i="4"/>
  <c r="N63" i="4"/>
  <c r="N65" i="4"/>
  <c r="N66" i="4"/>
  <c r="N67" i="4"/>
  <c r="N69" i="4"/>
  <c r="N70" i="4"/>
  <c r="N71" i="4"/>
  <c r="N73" i="4"/>
  <c r="N74" i="4"/>
  <c r="N75" i="4"/>
  <c r="N77" i="4"/>
  <c r="N78" i="4"/>
  <c r="N79" i="4"/>
  <c r="N80" i="4"/>
  <c r="N81" i="4"/>
  <c r="N83" i="4"/>
  <c r="N84" i="4"/>
  <c r="N85" i="4"/>
  <c r="N15" i="5"/>
  <c r="N16" i="5"/>
  <c r="N17" i="5"/>
  <c r="N19" i="5"/>
  <c r="N20" i="5"/>
  <c r="N21" i="5"/>
  <c r="N23" i="5"/>
  <c r="N24" i="5"/>
  <c r="N25" i="5"/>
  <c r="N27" i="5"/>
  <c r="N28" i="5"/>
  <c r="N29" i="5"/>
  <c r="N30" i="5"/>
  <c r="N31" i="5"/>
  <c r="N33" i="5"/>
  <c r="N34" i="5"/>
  <c r="N35" i="5"/>
  <c r="N37" i="5"/>
  <c r="N38" i="5"/>
  <c r="N39" i="5"/>
  <c r="N41" i="5"/>
  <c r="N42" i="5"/>
  <c r="N43" i="5"/>
  <c r="N45" i="5"/>
  <c r="N46" i="5"/>
  <c r="N47" i="5"/>
  <c r="N49" i="5"/>
  <c r="N51" i="5"/>
  <c r="N52" i="5"/>
  <c r="N53" i="5"/>
  <c r="N55" i="5"/>
  <c r="N56" i="5"/>
  <c r="N57" i="5"/>
  <c r="N59" i="5"/>
  <c r="N60" i="5"/>
  <c r="N61" i="5"/>
  <c r="N63" i="5"/>
  <c r="N64" i="5"/>
  <c r="N65" i="5"/>
  <c r="N67" i="5"/>
  <c r="N68" i="5"/>
  <c r="N69" i="5"/>
  <c r="N71" i="5"/>
  <c r="N73" i="5"/>
  <c r="N74" i="5"/>
  <c r="N75" i="5"/>
  <c r="N77" i="5"/>
  <c r="N78" i="5"/>
  <c r="N79" i="5"/>
  <c r="N93" i="5"/>
  <c r="N95" i="5"/>
  <c r="N96" i="5"/>
  <c r="N97" i="5"/>
  <c r="N99" i="5"/>
  <c r="N100" i="5"/>
  <c r="N101" i="5"/>
  <c r="N103" i="5"/>
  <c r="N104" i="5"/>
  <c r="N105" i="5"/>
  <c r="N107" i="5"/>
  <c r="N108" i="5"/>
  <c r="N109" i="5"/>
  <c r="N110" i="5"/>
  <c r="N111" i="5"/>
  <c r="N113" i="5"/>
  <c r="N114" i="5"/>
  <c r="N115" i="5"/>
  <c r="N117" i="5"/>
  <c r="N118" i="5"/>
  <c r="N119" i="5"/>
  <c r="N121" i="5"/>
  <c r="N123" i="5"/>
  <c r="N124" i="5"/>
  <c r="N125" i="5"/>
  <c r="N128" i="5"/>
  <c r="N14" i="4"/>
  <c r="C23" i="2"/>
  <c r="C22" i="2"/>
  <c r="C21" i="2"/>
  <c r="C20" i="2"/>
  <c r="C19" i="2"/>
  <c r="C18" i="2"/>
  <c r="C17" i="2"/>
  <c r="C16" i="2"/>
  <c r="C15" i="2"/>
  <c r="L128" i="5"/>
  <c r="N126" i="5"/>
  <c r="L126" i="5"/>
  <c r="M126" i="5"/>
  <c r="L125" i="5"/>
  <c r="L124" i="5"/>
  <c r="L123" i="5"/>
  <c r="N122" i="5"/>
  <c r="L122" i="5"/>
  <c r="L121" i="5"/>
  <c r="N120" i="5"/>
  <c r="L120" i="5"/>
  <c r="M120" i="5"/>
  <c r="L119" i="5"/>
  <c r="L118" i="5"/>
  <c r="L117" i="5"/>
  <c r="N116" i="5"/>
  <c r="L116" i="5"/>
  <c r="L115" i="5"/>
  <c r="O115" i="5"/>
  <c r="L114" i="5"/>
  <c r="L113" i="5"/>
  <c r="N112" i="5"/>
  <c r="L112" i="5"/>
  <c r="M112" i="5"/>
  <c r="L111" i="5"/>
  <c r="O111" i="5"/>
  <c r="L110" i="5"/>
  <c r="L109" i="5"/>
  <c r="L108" i="5"/>
  <c r="O108" i="5"/>
  <c r="L107" i="5"/>
  <c r="N106" i="5"/>
  <c r="L106" i="5"/>
  <c r="M106" i="5"/>
  <c r="L105" i="5"/>
  <c r="L104" i="5"/>
  <c r="L103" i="5"/>
  <c r="N102" i="5"/>
  <c r="L102" i="5"/>
  <c r="O102" i="5"/>
  <c r="L101" i="5"/>
  <c r="L100" i="5"/>
  <c r="L99" i="5"/>
  <c r="N98" i="5"/>
  <c r="L98" i="5"/>
  <c r="L97" i="5"/>
  <c r="O97" i="5"/>
  <c r="L96" i="5"/>
  <c r="L95" i="5"/>
  <c r="N94" i="5"/>
  <c r="L94" i="5"/>
  <c r="M94" i="5"/>
  <c r="L93" i="5"/>
  <c r="O93" i="5"/>
  <c r="L92" i="5"/>
  <c r="M92" i="5"/>
  <c r="L89" i="5"/>
  <c r="L85" i="5"/>
  <c r="N84" i="5"/>
  <c r="L84" i="5"/>
  <c r="M84" i="5"/>
  <c r="N80" i="5"/>
  <c r="L80" i="5"/>
  <c r="M80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N70" i="5"/>
  <c r="L70" i="5"/>
  <c r="M70" i="5"/>
  <c r="L69" i="5"/>
  <c r="L68" i="5"/>
  <c r="O68" i="5"/>
  <c r="L67" i="5"/>
  <c r="N66" i="5"/>
  <c r="L66" i="5"/>
  <c r="M66" i="5"/>
  <c r="L65" i="5"/>
  <c r="L64" i="5"/>
  <c r="O64" i="5"/>
  <c r="L63" i="5"/>
  <c r="N62" i="5"/>
  <c r="L62" i="5"/>
  <c r="M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N48" i="5"/>
  <c r="L48" i="5"/>
  <c r="M48" i="5"/>
  <c r="L47" i="5"/>
  <c r="L46" i="5"/>
  <c r="O46" i="5"/>
  <c r="L45" i="5"/>
  <c r="N44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L28" i="5"/>
  <c r="O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85" i="4"/>
  <c r="L84" i="4"/>
  <c r="L83" i="4"/>
  <c r="N82" i="4"/>
  <c r="L82" i="4"/>
  <c r="L81" i="4"/>
  <c r="L80" i="4"/>
  <c r="L79" i="4"/>
  <c r="L78" i="4"/>
  <c r="L77" i="4"/>
  <c r="M77" i="4"/>
  <c r="L76" i="4"/>
  <c r="L75" i="4"/>
  <c r="L74" i="4"/>
  <c r="L73" i="4"/>
  <c r="N72" i="4"/>
  <c r="L72" i="4"/>
  <c r="O72" i="4"/>
  <c r="L71" i="4"/>
  <c r="L70" i="4"/>
  <c r="L69" i="4"/>
  <c r="N68" i="4"/>
  <c r="L68" i="4"/>
  <c r="L67" i="4"/>
  <c r="L66" i="4"/>
  <c r="L65" i="4"/>
  <c r="N64" i="4"/>
  <c r="L64" i="4"/>
  <c r="L63" i="4"/>
  <c r="L62" i="4"/>
  <c r="L61" i="4"/>
  <c r="M61" i="4"/>
  <c r="N60" i="4"/>
  <c r="L60" i="4"/>
  <c r="L59" i="4"/>
  <c r="L58" i="4"/>
  <c r="L57" i="4"/>
  <c r="N56" i="4"/>
  <c r="L56" i="4"/>
  <c r="L55" i="4"/>
  <c r="O55" i="4"/>
  <c r="N54" i="4"/>
  <c r="L54" i="4"/>
  <c r="L53" i="4"/>
  <c r="L52" i="4"/>
  <c r="L51" i="4"/>
  <c r="N50" i="4"/>
  <c r="L50" i="4"/>
  <c r="L49" i="4"/>
  <c r="L48" i="4"/>
  <c r="L47" i="4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N81" i="5" l="1"/>
  <c r="N85" i="5"/>
  <c r="L31" i="11"/>
  <c r="L26" i="8"/>
  <c r="L34" i="12"/>
  <c r="L30" i="12"/>
  <c r="L26" i="12"/>
  <c r="L104" i="10"/>
  <c r="L102" i="10"/>
  <c r="L98" i="10"/>
  <c r="L94" i="10"/>
  <c r="L90" i="10"/>
  <c r="L86" i="10"/>
  <c r="L82" i="10"/>
  <c r="L78" i="10"/>
  <c r="L74" i="10"/>
  <c r="L70" i="10"/>
  <c r="L66" i="10"/>
  <c r="L62" i="10"/>
  <c r="L58" i="10"/>
  <c r="L54" i="10"/>
  <c r="L50" i="10"/>
  <c r="L46" i="10"/>
  <c r="L42" i="10"/>
  <c r="L38" i="10"/>
  <c r="L34" i="10"/>
  <c r="L30" i="10"/>
  <c r="L26" i="10"/>
  <c r="N35" i="11"/>
  <c r="N31" i="11"/>
  <c r="N25" i="11"/>
  <c r="N89" i="10"/>
  <c r="N19" i="12"/>
  <c r="N21" i="11"/>
  <c r="N17" i="11"/>
  <c r="N15" i="11"/>
  <c r="N19" i="10"/>
  <c r="O102" i="10"/>
  <c r="O94" i="10"/>
  <c r="O86" i="10"/>
  <c r="O78" i="10"/>
  <c r="O70" i="10"/>
  <c r="O38" i="10"/>
  <c r="O54" i="10"/>
  <c r="O30" i="6"/>
  <c r="O30" i="10"/>
  <c r="O46" i="10"/>
  <c r="O62" i="10"/>
  <c r="O26" i="8"/>
  <c r="O34" i="6"/>
  <c r="L22" i="12"/>
  <c r="L18" i="12"/>
  <c r="L16" i="12"/>
  <c r="L20" i="11"/>
  <c r="L22" i="10"/>
  <c r="L18" i="10"/>
  <c r="L20" i="9"/>
  <c r="L16" i="9"/>
  <c r="L22" i="8"/>
  <c r="L18" i="8"/>
  <c r="L16" i="8"/>
  <c r="L18" i="7"/>
  <c r="L22" i="6"/>
  <c r="L18" i="6"/>
  <c r="L16" i="6"/>
  <c r="N34" i="12"/>
  <c r="N30" i="12"/>
  <c r="N26" i="12"/>
  <c r="P26" i="12" s="1"/>
  <c r="N104" i="10"/>
  <c r="N102" i="10"/>
  <c r="N98" i="10"/>
  <c r="N94" i="10"/>
  <c r="N90" i="10"/>
  <c r="N86" i="10"/>
  <c r="N82" i="10"/>
  <c r="N78" i="10"/>
  <c r="N74" i="10"/>
  <c r="N70" i="10"/>
  <c r="N66" i="10"/>
  <c r="N62" i="10"/>
  <c r="N58" i="10"/>
  <c r="N54" i="10"/>
  <c r="N50" i="10"/>
  <c r="N46" i="10"/>
  <c r="N42" i="10"/>
  <c r="N38" i="10"/>
  <c r="N34" i="10"/>
  <c r="N30" i="10"/>
  <c r="N26" i="10"/>
  <c r="N44" i="7"/>
  <c r="N26" i="8"/>
  <c r="L19" i="12"/>
  <c r="L35" i="11"/>
  <c r="N14" i="12"/>
  <c r="N14" i="8"/>
  <c r="M16" i="9"/>
  <c r="O18" i="8"/>
  <c r="O20" i="9"/>
  <c r="O22" i="8"/>
  <c r="N22" i="12"/>
  <c r="P22" i="12" s="1"/>
  <c r="N18" i="12"/>
  <c r="N16" i="12"/>
  <c r="N20" i="11"/>
  <c r="N22" i="10"/>
  <c r="N18" i="10"/>
  <c r="N20" i="9"/>
  <c r="N16" i="9"/>
  <c r="N22" i="8"/>
  <c r="N18" i="8"/>
  <c r="N16" i="8"/>
  <c r="N18" i="7"/>
  <c r="N22" i="6"/>
  <c r="N18" i="6"/>
  <c r="N16" i="6"/>
  <c r="N35" i="12"/>
  <c r="N31" i="12"/>
  <c r="N27" i="12"/>
  <c r="N23" i="12"/>
  <c r="L32" i="12"/>
  <c r="K32" i="12"/>
  <c r="L100" i="10"/>
  <c r="L96" i="10"/>
  <c r="L92" i="10"/>
  <c r="L88" i="10"/>
  <c r="L84" i="10"/>
  <c r="L80" i="10"/>
  <c r="L76" i="10"/>
  <c r="L72" i="10"/>
  <c r="L68" i="10"/>
  <c r="L64" i="10"/>
  <c r="L60" i="10"/>
  <c r="L56" i="10"/>
  <c r="L52" i="10"/>
  <c r="L48" i="10"/>
  <c r="L44" i="10"/>
  <c r="L40" i="10"/>
  <c r="L36" i="10"/>
  <c r="L32" i="10"/>
  <c r="L28" i="10"/>
  <c r="L24" i="10"/>
  <c r="K37" i="11"/>
  <c r="N17" i="10"/>
  <c r="L35" i="12"/>
  <c r="L31" i="12"/>
  <c r="L27" i="12"/>
  <c r="L23" i="12"/>
  <c r="L103" i="10"/>
  <c r="L75" i="10"/>
  <c r="L59" i="10"/>
  <c r="L43" i="10"/>
  <c r="N26" i="9"/>
  <c r="N40" i="7"/>
  <c r="N30" i="6"/>
  <c r="N26" i="6"/>
  <c r="K22" i="7"/>
  <c r="N34" i="6"/>
  <c r="L34" i="6"/>
  <c r="L21" i="11"/>
  <c r="K72" i="4"/>
  <c r="N34" i="11"/>
  <c r="L34" i="11"/>
  <c r="L30" i="11"/>
  <c r="N30" i="11"/>
  <c r="N24" i="11"/>
  <c r="L24" i="11"/>
  <c r="L24" i="9"/>
  <c r="N24" i="9"/>
  <c r="O25" i="11"/>
  <c r="L25" i="11"/>
  <c r="L17" i="11"/>
  <c r="L15" i="11"/>
  <c r="O30" i="11"/>
  <c r="L95" i="10"/>
  <c r="O34" i="11"/>
  <c r="M24" i="9"/>
  <c r="L20" i="10"/>
  <c r="L16" i="10"/>
  <c r="N22" i="9"/>
  <c r="L18" i="9"/>
  <c r="L84" i="7"/>
  <c r="N84" i="7"/>
  <c r="L80" i="7"/>
  <c r="N80" i="7"/>
  <c r="N78" i="7"/>
  <c r="L78" i="7"/>
  <c r="N74" i="7"/>
  <c r="L74" i="7"/>
  <c r="N70" i="7"/>
  <c r="L70" i="7"/>
  <c r="N68" i="7"/>
  <c r="L68" i="7"/>
  <c r="L64" i="7"/>
  <c r="N64" i="7"/>
  <c r="L60" i="7"/>
  <c r="N60" i="7"/>
  <c r="N54" i="7"/>
  <c r="L54" i="7"/>
  <c r="L50" i="7"/>
  <c r="N50" i="7"/>
  <c r="M50" i="7"/>
  <c r="L46" i="7"/>
  <c r="N46" i="7"/>
  <c r="N42" i="7"/>
  <c r="L42" i="7"/>
  <c r="L38" i="7"/>
  <c r="N38" i="7"/>
  <c r="L32" i="7"/>
  <c r="N32" i="7"/>
  <c r="L28" i="7"/>
  <c r="N28" i="7"/>
  <c r="L24" i="7"/>
  <c r="N24" i="7"/>
  <c r="K34" i="7"/>
  <c r="L87" i="10"/>
  <c r="K87" i="10"/>
  <c r="L83" i="10"/>
  <c r="L71" i="10"/>
  <c r="L67" i="10"/>
  <c r="L55" i="10"/>
  <c r="K55" i="10"/>
  <c r="L51" i="10"/>
  <c r="M51" i="10"/>
  <c r="L39" i="10"/>
  <c r="L35" i="10"/>
  <c r="M35" i="10"/>
  <c r="L23" i="10"/>
  <c r="L19" i="10"/>
  <c r="O19" i="12"/>
  <c r="O23" i="12"/>
  <c r="O27" i="12"/>
  <c r="O31" i="12"/>
  <c r="O35" i="12"/>
  <c r="K33" i="11"/>
  <c r="O35" i="11"/>
  <c r="L31" i="10"/>
  <c r="L63" i="10"/>
  <c r="L47" i="10"/>
  <c r="L79" i="10"/>
  <c r="K20" i="7"/>
  <c r="K31" i="7"/>
  <c r="O46" i="7"/>
  <c r="O32" i="7"/>
  <c r="O38" i="7"/>
  <c r="M80" i="7"/>
  <c r="O84" i="7"/>
  <c r="O54" i="7"/>
  <c r="O70" i="7"/>
  <c r="O78" i="7"/>
  <c r="M18" i="7"/>
  <c r="O42" i="7"/>
  <c r="O68" i="7"/>
  <c r="N97" i="10"/>
  <c r="N81" i="10"/>
  <c r="N73" i="10"/>
  <c r="N65" i="10"/>
  <c r="N57" i="10"/>
  <c r="N49" i="10"/>
  <c r="N41" i="10"/>
  <c r="N33" i="10"/>
  <c r="N25" i="10"/>
  <c r="N27" i="9"/>
  <c r="N33" i="7"/>
  <c r="M55" i="4"/>
  <c r="P55" i="4" s="1"/>
  <c r="K40" i="7"/>
  <c r="L14" i="11"/>
  <c r="K101" i="10"/>
  <c r="K44" i="7"/>
  <c r="K15" i="10"/>
  <c r="K93" i="10"/>
  <c r="K29" i="10"/>
  <c r="K37" i="10"/>
  <c r="K45" i="10"/>
  <c r="K53" i="10"/>
  <c r="K61" i="10"/>
  <c r="K69" i="10"/>
  <c r="K77" i="10"/>
  <c r="K85" i="10"/>
  <c r="K26" i="7"/>
  <c r="K30" i="7"/>
  <c r="K49" i="7"/>
  <c r="K81" i="7"/>
  <c r="L23" i="11"/>
  <c r="L101" i="10"/>
  <c r="L93" i="10"/>
  <c r="L85" i="10"/>
  <c r="L77" i="10"/>
  <c r="L69" i="10"/>
  <c r="L61" i="10"/>
  <c r="L53" i="10"/>
  <c r="L45" i="10"/>
  <c r="L37" i="10"/>
  <c r="L29" i="10"/>
  <c r="L21" i="10"/>
  <c r="L15" i="10"/>
  <c r="M22" i="4"/>
  <c r="M42" i="4"/>
  <c r="P42" i="4" s="1"/>
  <c r="O42" i="4"/>
  <c r="O51" i="4"/>
  <c r="M15" i="4"/>
  <c r="O15" i="4"/>
  <c r="P15" i="4" s="1"/>
  <c r="O23" i="4"/>
  <c r="M25" i="4"/>
  <c r="O25" i="4"/>
  <c r="M34" i="4"/>
  <c r="O34" i="4"/>
  <c r="O44" i="4"/>
  <c r="M53" i="4"/>
  <c r="O53" i="4"/>
  <c r="P53" i="4" s="1"/>
  <c r="M59" i="4"/>
  <c r="O59" i="4"/>
  <c r="M68" i="4"/>
  <c r="O68" i="4"/>
  <c r="P68" i="4" s="1"/>
  <c r="O73" i="4"/>
  <c r="M76" i="4"/>
  <c r="O76" i="4"/>
  <c r="M81" i="4"/>
  <c r="O81" i="4"/>
  <c r="M19" i="4"/>
  <c r="O19" i="4"/>
  <c r="M20" i="4"/>
  <c r="O20" i="4"/>
  <c r="O21" i="4"/>
  <c r="O28" i="4"/>
  <c r="M29" i="4"/>
  <c r="O29" i="4"/>
  <c r="M30" i="4"/>
  <c r="O30" i="4"/>
  <c r="O31" i="4"/>
  <c r="P31" i="4" s="1"/>
  <c r="O39" i="4"/>
  <c r="O40" i="4"/>
  <c r="M44" i="4"/>
  <c r="O47" i="4"/>
  <c r="O48" i="4"/>
  <c r="M49" i="4"/>
  <c r="O49" i="4"/>
  <c r="M50" i="4"/>
  <c r="M56" i="4"/>
  <c r="O62" i="4"/>
  <c r="M63" i="4"/>
  <c r="O63" i="4"/>
  <c r="M64" i="4"/>
  <c r="O70" i="4"/>
  <c r="M71" i="4"/>
  <c r="O71" i="4"/>
  <c r="O78" i="4"/>
  <c r="M79" i="4"/>
  <c r="O79" i="4"/>
  <c r="O84" i="4"/>
  <c r="M85" i="4"/>
  <c r="O85" i="4"/>
  <c r="O23" i="5"/>
  <c r="M25" i="5"/>
  <c r="P25" i="5" s="1"/>
  <c r="O25" i="5"/>
  <c r="O26" i="5"/>
  <c r="P26" i="5" s="1"/>
  <c r="O37" i="5"/>
  <c r="M39" i="5"/>
  <c r="P39" i="5" s="1"/>
  <c r="O39" i="5"/>
  <c r="O40" i="5"/>
  <c r="O51" i="5"/>
  <c r="M53" i="5"/>
  <c r="P53" i="5" s="1"/>
  <c r="O53" i="5"/>
  <c r="O54" i="5"/>
  <c r="O67" i="5"/>
  <c r="M69" i="5"/>
  <c r="O69" i="5"/>
  <c r="O70" i="5"/>
  <c r="O81" i="5"/>
  <c r="M83" i="5"/>
  <c r="O83" i="5"/>
  <c r="O84" i="5"/>
  <c r="O94" i="5"/>
  <c r="P94" i="5" s="1"/>
  <c r="O106" i="5"/>
  <c r="P106" i="5" s="1"/>
  <c r="O113" i="5"/>
  <c r="M114" i="5"/>
  <c r="O121" i="5"/>
  <c r="M128" i="5"/>
  <c r="O27" i="5"/>
  <c r="M29" i="5"/>
  <c r="O29" i="5"/>
  <c r="O41" i="5"/>
  <c r="M43" i="5"/>
  <c r="O43" i="5"/>
  <c r="O44" i="5"/>
  <c r="O55" i="5"/>
  <c r="M57" i="5"/>
  <c r="O57" i="5"/>
  <c r="O58" i="5"/>
  <c r="M71" i="5"/>
  <c r="P71" i="5" s="1"/>
  <c r="O71" i="5"/>
  <c r="O72" i="5"/>
  <c r="O85" i="5"/>
  <c r="M87" i="5"/>
  <c r="O87" i="5"/>
  <c r="O95" i="5"/>
  <c r="M96" i="5"/>
  <c r="O96" i="5"/>
  <c r="P96" i="5" s="1"/>
  <c r="O107" i="5"/>
  <c r="M109" i="5"/>
  <c r="O109" i="5"/>
  <c r="O116" i="5"/>
  <c r="P116" i="5" s="1"/>
  <c r="O122" i="5"/>
  <c r="M41" i="4"/>
  <c r="O41" i="4"/>
  <c r="O57" i="4"/>
  <c r="M16" i="4"/>
  <c r="O16" i="4"/>
  <c r="O24" i="4"/>
  <c r="O35" i="4"/>
  <c r="O43" i="4"/>
  <c r="O52" i="4"/>
  <c r="M54" i="4"/>
  <c r="O54" i="4"/>
  <c r="M60" i="4"/>
  <c r="O60" i="4"/>
  <c r="M67" i="4"/>
  <c r="O67" i="4"/>
  <c r="M75" i="4"/>
  <c r="O75" i="4"/>
  <c r="M82" i="4"/>
  <c r="O82" i="4"/>
  <c r="P82" i="4" s="1"/>
  <c r="O15" i="5"/>
  <c r="M17" i="5"/>
  <c r="O17" i="5"/>
  <c r="P17" i="5" s="1"/>
  <c r="O18" i="5"/>
  <c r="M31" i="5"/>
  <c r="O31" i="5"/>
  <c r="O32" i="5"/>
  <c r="O45" i="5"/>
  <c r="M47" i="5"/>
  <c r="O47" i="5"/>
  <c r="O48" i="5"/>
  <c r="P48" i="5" s="1"/>
  <c r="O59" i="5"/>
  <c r="M61" i="5"/>
  <c r="O61" i="5"/>
  <c r="O62" i="5"/>
  <c r="O73" i="5"/>
  <c r="M75" i="5"/>
  <c r="O75" i="5"/>
  <c r="O76" i="5"/>
  <c r="P76" i="5" s="1"/>
  <c r="O89" i="5"/>
  <c r="O92" i="5"/>
  <c r="O98" i="5"/>
  <c r="O99" i="5"/>
  <c r="M100" i="5"/>
  <c r="O100" i="5"/>
  <c r="M101" i="5"/>
  <c r="O101" i="5"/>
  <c r="M110" i="5"/>
  <c r="P110" i="5" s="1"/>
  <c r="O110" i="5"/>
  <c r="O117" i="5"/>
  <c r="M118" i="5"/>
  <c r="O118" i="5"/>
  <c r="O123" i="5"/>
  <c r="M124" i="5"/>
  <c r="O124" i="5"/>
  <c r="O32" i="4"/>
  <c r="P32" i="4" s="1"/>
  <c r="M65" i="4"/>
  <c r="O65" i="4"/>
  <c r="O17" i="4"/>
  <c r="M26" i="4"/>
  <c r="P26" i="4" s="1"/>
  <c r="O26" i="4"/>
  <c r="M33" i="4"/>
  <c r="O33" i="4"/>
  <c r="O36" i="4"/>
  <c r="P36" i="4" s="1"/>
  <c r="O58" i="4"/>
  <c r="O66" i="4"/>
  <c r="O74" i="4"/>
  <c r="O80" i="4"/>
  <c r="O18" i="4"/>
  <c r="O27" i="4"/>
  <c r="P27" i="4" s="1"/>
  <c r="M32" i="4"/>
  <c r="M37" i="4"/>
  <c r="P37" i="4" s="1"/>
  <c r="O37" i="4"/>
  <c r="M38" i="4"/>
  <c r="M45" i="4"/>
  <c r="O45" i="4"/>
  <c r="M46" i="4"/>
  <c r="M51" i="4"/>
  <c r="K55" i="4"/>
  <c r="M57" i="4"/>
  <c r="O61" i="4"/>
  <c r="M69" i="4"/>
  <c r="M72" i="4"/>
  <c r="O77" i="4"/>
  <c r="P77" i="4" s="1"/>
  <c r="M83" i="4"/>
  <c r="O19" i="5"/>
  <c r="M21" i="5"/>
  <c r="O21" i="5"/>
  <c r="O22" i="5"/>
  <c r="O33" i="5"/>
  <c r="M35" i="5"/>
  <c r="O35" i="5"/>
  <c r="O36" i="5"/>
  <c r="M44" i="5"/>
  <c r="O49" i="5"/>
  <c r="O50" i="5"/>
  <c r="P50" i="5" s="1"/>
  <c r="M58" i="5"/>
  <c r="O63" i="5"/>
  <c r="M65" i="5"/>
  <c r="O65" i="5"/>
  <c r="O66" i="5"/>
  <c r="M72" i="5"/>
  <c r="O77" i="5"/>
  <c r="M79" i="5"/>
  <c r="P79" i="5" s="1"/>
  <c r="O79" i="5"/>
  <c r="O80" i="5"/>
  <c r="P80" i="5" s="1"/>
  <c r="O103" i="5"/>
  <c r="M104" i="5"/>
  <c r="O104" i="5"/>
  <c r="M105" i="5"/>
  <c r="O105" i="5"/>
  <c r="O112" i="5"/>
  <c r="P112" i="5" s="1"/>
  <c r="M116" i="5"/>
  <c r="M119" i="5"/>
  <c r="O119" i="5"/>
  <c r="O120" i="5"/>
  <c r="P120" i="5" s="1"/>
  <c r="M122" i="5"/>
  <c r="M125" i="5"/>
  <c r="O125" i="5"/>
  <c r="O126" i="5"/>
  <c r="P126" i="5" s="1"/>
  <c r="M26" i="12"/>
  <c r="O26" i="12"/>
  <c r="K19" i="11"/>
  <c r="M91" i="10"/>
  <c r="M99" i="10"/>
  <c r="M105" i="10"/>
  <c r="K76" i="7"/>
  <c r="M16" i="12"/>
  <c r="P16" i="12" s="1"/>
  <c r="O16" i="12"/>
  <c r="M30" i="12"/>
  <c r="P30" i="12" s="1"/>
  <c r="O30" i="12"/>
  <c r="K29" i="11"/>
  <c r="K38" i="11"/>
  <c r="M27" i="10"/>
  <c r="O27" i="10"/>
  <c r="K47" i="10"/>
  <c r="K79" i="10"/>
  <c r="K26" i="9"/>
  <c r="K52" i="7"/>
  <c r="K58" i="7"/>
  <c r="O64" i="7"/>
  <c r="K86" i="7"/>
  <c r="M18" i="12"/>
  <c r="O18" i="12"/>
  <c r="K16" i="11"/>
  <c r="O36" i="11"/>
  <c r="M18" i="10"/>
  <c r="K21" i="10"/>
  <c r="M26" i="10"/>
  <c r="K26" i="10"/>
  <c r="M34" i="10"/>
  <c r="O34" i="10"/>
  <c r="P34" i="10" s="1"/>
  <c r="M42" i="10"/>
  <c r="M50" i="10"/>
  <c r="M58" i="10"/>
  <c r="M66" i="10"/>
  <c r="M74" i="10"/>
  <c r="M82" i="10"/>
  <c r="O16" i="9"/>
  <c r="K16" i="7"/>
  <c r="O28" i="7"/>
  <c r="M28" i="7"/>
  <c r="K45" i="7"/>
  <c r="K61" i="7"/>
  <c r="K72" i="7"/>
  <c r="M22" i="12"/>
  <c r="O22" i="12"/>
  <c r="K28" i="12"/>
  <c r="M34" i="12"/>
  <c r="O34" i="12"/>
  <c r="K36" i="12"/>
  <c r="K39" i="11"/>
  <c r="M31" i="10"/>
  <c r="M39" i="10"/>
  <c r="M47" i="10"/>
  <c r="M55" i="10"/>
  <c r="M63" i="10"/>
  <c r="M71" i="10"/>
  <c r="M79" i="10"/>
  <c r="M87" i="10"/>
  <c r="M90" i="10"/>
  <c r="M98" i="10"/>
  <c r="M104" i="10"/>
  <c r="K19" i="8"/>
  <c r="K56" i="7"/>
  <c r="K36" i="7"/>
  <c r="O60" i="7"/>
  <c r="O74" i="7"/>
  <c r="K19" i="9"/>
  <c r="M16" i="6"/>
  <c r="K16" i="6"/>
  <c r="O31" i="6"/>
  <c r="O24" i="9"/>
  <c r="O50" i="7"/>
  <c r="M60" i="7"/>
  <c r="K77" i="7"/>
  <c r="K17" i="7"/>
  <c r="M16" i="8"/>
  <c r="K48" i="7"/>
  <c r="K69" i="7"/>
  <c r="O80" i="7"/>
  <c r="K28" i="6"/>
  <c r="N105" i="10"/>
  <c r="L105" i="10"/>
  <c r="N103" i="10"/>
  <c r="N99" i="10"/>
  <c r="L99" i="10"/>
  <c r="N95" i="10"/>
  <c r="N91" i="10"/>
  <c r="L91" i="10"/>
  <c r="N87" i="10"/>
  <c r="O83" i="10"/>
  <c r="N83" i="10"/>
  <c r="N79" i="10"/>
  <c r="N75" i="10"/>
  <c r="N71" i="10"/>
  <c r="N67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N25" i="9"/>
  <c r="L25" i="9"/>
  <c r="L21" i="9"/>
  <c r="N21" i="9"/>
  <c r="N17" i="9"/>
  <c r="M17" i="9"/>
  <c r="L17" i="9"/>
  <c r="L15" i="9"/>
  <c r="N15" i="9"/>
  <c r="N23" i="8"/>
  <c r="L23" i="8"/>
  <c r="N19" i="8"/>
  <c r="L19" i="8"/>
  <c r="L85" i="7"/>
  <c r="O85" i="7"/>
  <c r="N85" i="7"/>
  <c r="O81" i="7"/>
  <c r="N81" i="7"/>
  <c r="L81" i="7"/>
  <c r="O79" i="7"/>
  <c r="N79" i="7"/>
  <c r="L79" i="7"/>
  <c r="N75" i="7"/>
  <c r="L75" i="7"/>
  <c r="O75" i="7"/>
  <c r="L71" i="7"/>
  <c r="O71" i="7"/>
  <c r="N71" i="7"/>
  <c r="P71" i="7" s="1"/>
  <c r="N65" i="7"/>
  <c r="L65" i="7"/>
  <c r="O65" i="7"/>
  <c r="N61" i="7"/>
  <c r="L61" i="7"/>
  <c r="L57" i="7"/>
  <c r="O57" i="7"/>
  <c r="N57" i="7"/>
  <c r="O55" i="7"/>
  <c r="N55" i="7"/>
  <c r="L55" i="7"/>
  <c r="N51" i="7"/>
  <c r="L51" i="7"/>
  <c r="O47" i="7"/>
  <c r="N47" i="7"/>
  <c r="L47" i="7"/>
  <c r="O43" i="7"/>
  <c r="N43" i="7"/>
  <c r="L43" i="7"/>
  <c r="N39" i="7"/>
  <c r="L39" i="7"/>
  <c r="O39" i="7"/>
  <c r="L33" i="7"/>
  <c r="O33" i="7"/>
  <c r="P33" i="7" s="1"/>
  <c r="L29" i="7"/>
  <c r="N29" i="7"/>
  <c r="L25" i="7"/>
  <c r="N25" i="7"/>
  <c r="O25" i="7"/>
  <c r="O21" i="7"/>
  <c r="N21" i="7"/>
  <c r="L21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3" i="10"/>
  <c r="M59" i="10"/>
  <c r="M83" i="10"/>
  <c r="M23" i="8"/>
  <c r="M19" i="7"/>
  <c r="M19" i="8"/>
  <c r="M43" i="7"/>
  <c r="M21" i="7"/>
  <c r="M29" i="7"/>
  <c r="M39" i="7"/>
  <c r="M65" i="7"/>
  <c r="M33" i="7"/>
  <c r="M57" i="7"/>
  <c r="M61" i="7"/>
  <c r="M71" i="7"/>
  <c r="M51" i="7"/>
  <c r="M81" i="7"/>
  <c r="O30" i="7"/>
  <c r="N24" i="12"/>
  <c r="L24" i="12"/>
  <c r="L14" i="12"/>
  <c r="O14" i="12"/>
  <c r="L14" i="8"/>
  <c r="M14" i="8"/>
  <c r="K20" i="6"/>
  <c r="K25" i="11"/>
  <c r="K24" i="6"/>
  <c r="K14" i="4"/>
  <c r="K14" i="9"/>
  <c r="O24" i="11"/>
  <c r="O20" i="11"/>
  <c r="O23" i="10"/>
  <c r="O24" i="7"/>
  <c r="O18" i="7"/>
  <c r="O23" i="6"/>
  <c r="O19" i="6"/>
  <c r="O14" i="9"/>
  <c r="O14" i="5"/>
  <c r="P14" i="5" s="1"/>
  <c r="L33" i="12"/>
  <c r="O33" i="12"/>
  <c r="N33" i="12"/>
  <c r="O29" i="12"/>
  <c r="N29" i="12"/>
  <c r="L29" i="12"/>
  <c r="N25" i="12"/>
  <c r="L25" i="12"/>
  <c r="N21" i="12"/>
  <c r="L21" i="12"/>
  <c r="N17" i="12"/>
  <c r="L17" i="12"/>
  <c r="L15" i="12"/>
  <c r="N15" i="12"/>
  <c r="O39" i="11"/>
  <c r="L39" i="11"/>
  <c r="M37" i="11"/>
  <c r="N37" i="11"/>
  <c r="O33" i="11"/>
  <c r="L33" i="11"/>
  <c r="O29" i="11"/>
  <c r="N29" i="11"/>
  <c r="N27" i="11"/>
  <c r="M27" i="11"/>
  <c r="M19" i="11"/>
  <c r="N19" i="11"/>
  <c r="O25" i="12"/>
  <c r="O21" i="12"/>
  <c r="O17" i="12"/>
  <c r="O15" i="12"/>
  <c r="P15" i="12" s="1"/>
  <c r="M15" i="12"/>
  <c r="K18" i="9"/>
  <c r="K15" i="8"/>
  <c r="K17" i="8"/>
  <c r="K19" i="6"/>
  <c r="K23" i="10"/>
  <c r="K18" i="7"/>
  <c r="O22" i="10"/>
  <c r="O25" i="9"/>
  <c r="O21" i="9"/>
  <c r="O17" i="9"/>
  <c r="O15" i="9"/>
  <c r="O26" i="6"/>
  <c r="O22" i="6"/>
  <c r="O18" i="6"/>
  <c r="K23" i="6"/>
  <c r="K21" i="8"/>
  <c r="N36" i="12"/>
  <c r="L36" i="12"/>
  <c r="N32" i="12"/>
  <c r="N28" i="12"/>
  <c r="L28" i="12"/>
  <c r="N20" i="12"/>
  <c r="L20" i="12"/>
  <c r="L38" i="11"/>
  <c r="O38" i="11"/>
  <c r="N38" i="11"/>
  <c r="L36" i="11"/>
  <c r="N36" i="11"/>
  <c r="L32" i="11"/>
  <c r="N32" i="11"/>
  <c r="N28" i="11"/>
  <c r="L28" i="11"/>
  <c r="N26" i="11"/>
  <c r="L26" i="11"/>
  <c r="N22" i="11"/>
  <c r="L22" i="11"/>
  <c r="N18" i="11"/>
  <c r="L18" i="11"/>
  <c r="N16" i="11"/>
  <c r="L16" i="11"/>
  <c r="O24" i="12"/>
  <c r="O20" i="12"/>
  <c r="O23" i="11"/>
  <c r="K23" i="11"/>
  <c r="K20" i="12"/>
  <c r="K24" i="12"/>
  <c r="K15" i="9"/>
  <c r="K17" i="9"/>
  <c r="K21" i="9"/>
  <c r="K25" i="9"/>
  <c r="K24" i="8"/>
  <c r="K20" i="8"/>
  <c r="P57" i="4"/>
  <c r="P61" i="4"/>
  <c r="L14" i="7"/>
  <c r="N14" i="7"/>
  <c r="P17" i="4"/>
  <c r="L14" i="10"/>
  <c r="O14" i="10"/>
  <c r="O14" i="6"/>
  <c r="N14" i="6"/>
  <c r="P14" i="6" s="1"/>
  <c r="L14" i="6"/>
  <c r="N39" i="11"/>
  <c r="M39" i="11"/>
  <c r="L37" i="11"/>
  <c r="O37" i="11"/>
  <c r="N33" i="11"/>
  <c r="M33" i="11"/>
  <c r="M29" i="11"/>
  <c r="L29" i="11"/>
  <c r="L27" i="11"/>
  <c r="N23" i="11"/>
  <c r="M23" i="11"/>
  <c r="P23" i="11" s="1"/>
  <c r="L19" i="11"/>
  <c r="O19" i="11"/>
  <c r="O101" i="10"/>
  <c r="N101" i="10"/>
  <c r="L97" i="10"/>
  <c r="O97" i="10"/>
  <c r="O93" i="10"/>
  <c r="N93" i="10"/>
  <c r="L89" i="10"/>
  <c r="O89" i="10"/>
  <c r="O85" i="10"/>
  <c r="N85" i="10"/>
  <c r="L81" i="10"/>
  <c r="O81" i="10"/>
  <c r="O77" i="10"/>
  <c r="N77" i="10"/>
  <c r="L73" i="10"/>
  <c r="O73" i="10"/>
  <c r="O69" i="10"/>
  <c r="N69" i="10"/>
  <c r="L65" i="10"/>
  <c r="O65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7" i="10"/>
  <c r="O17" i="10"/>
  <c r="O15" i="10"/>
  <c r="N15" i="10"/>
  <c r="N14" i="10"/>
  <c r="L27" i="9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87" i="7"/>
  <c r="M87" i="7"/>
  <c r="L87" i="7"/>
  <c r="N83" i="7"/>
  <c r="M83" i="7"/>
  <c r="L83" i="7"/>
  <c r="M77" i="7"/>
  <c r="L77" i="7"/>
  <c r="N77" i="7"/>
  <c r="N73" i="7"/>
  <c r="M73" i="7"/>
  <c r="L73" i="7"/>
  <c r="N69" i="7"/>
  <c r="M69" i="7"/>
  <c r="L69" i="7"/>
  <c r="M67" i="7"/>
  <c r="L67" i="7"/>
  <c r="N67" i="7"/>
  <c r="N63" i="7"/>
  <c r="M63" i="7"/>
  <c r="L63" i="7"/>
  <c r="N59" i="7"/>
  <c r="M59" i="7"/>
  <c r="L59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7" i="7"/>
  <c r="N37" i="7"/>
  <c r="L37" i="7"/>
  <c r="O35" i="7"/>
  <c r="N35" i="7"/>
  <c r="L35" i="7"/>
  <c r="M31" i="7"/>
  <c r="L31" i="7"/>
  <c r="O31" i="7"/>
  <c r="N31" i="7"/>
  <c r="O27" i="7"/>
  <c r="N27" i="7"/>
  <c r="L27" i="7"/>
  <c r="L23" i="7"/>
  <c r="O23" i="7"/>
  <c r="N23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K14" i="11"/>
  <c r="M14" i="10"/>
  <c r="M15" i="10"/>
  <c r="M17" i="10"/>
  <c r="M21" i="10"/>
  <c r="M25" i="10"/>
  <c r="M29" i="10"/>
  <c r="M33" i="10"/>
  <c r="M37" i="10"/>
  <c r="M41" i="10"/>
  <c r="M45" i="10"/>
  <c r="M49" i="10"/>
  <c r="M53" i="10"/>
  <c r="M57" i="10"/>
  <c r="M61" i="10"/>
  <c r="M65" i="10"/>
  <c r="M69" i="10"/>
  <c r="M73" i="10"/>
  <c r="M77" i="10"/>
  <c r="M81" i="10"/>
  <c r="M85" i="10"/>
  <c r="M89" i="10"/>
  <c r="M93" i="10"/>
  <c r="M97" i="10"/>
  <c r="M101" i="10"/>
  <c r="M27" i="9"/>
  <c r="M19" i="9"/>
  <c r="M17" i="7"/>
  <c r="M49" i="7"/>
  <c r="O14" i="11"/>
  <c r="K16" i="4"/>
  <c r="M23" i="4"/>
  <c r="M28" i="4"/>
  <c r="P28" i="4" s="1"/>
  <c r="K30" i="4"/>
  <c r="M47" i="4"/>
  <c r="M52" i="4"/>
  <c r="K54" i="4"/>
  <c r="P60" i="4"/>
  <c r="M73" i="4"/>
  <c r="M78" i="4"/>
  <c r="M24" i="5"/>
  <c r="P24" i="5" s="1"/>
  <c r="K24" i="5"/>
  <c r="M38" i="5"/>
  <c r="P38" i="5" s="1"/>
  <c r="K38" i="5"/>
  <c r="M52" i="5"/>
  <c r="P52" i="5" s="1"/>
  <c r="K52" i="5"/>
  <c r="M68" i="5"/>
  <c r="P68" i="5" s="1"/>
  <c r="K68" i="5"/>
  <c r="M82" i="5"/>
  <c r="K82" i="5"/>
  <c r="M93" i="5"/>
  <c r="P93" i="5" s="1"/>
  <c r="K93" i="5"/>
  <c r="M21" i="4"/>
  <c r="P21" i="4" s="1"/>
  <c r="M24" i="4"/>
  <c r="M35" i="4"/>
  <c r="M39" i="4"/>
  <c r="P39" i="4" s="1"/>
  <c r="M43" i="4"/>
  <c r="M48" i="4"/>
  <c r="M58" i="4"/>
  <c r="P58" i="4" s="1"/>
  <c r="M62" i="4"/>
  <c r="P62" i="4" s="1"/>
  <c r="M66" i="4"/>
  <c r="M70" i="4"/>
  <c r="P70" i="4" s="1"/>
  <c r="M74" i="4"/>
  <c r="M80" i="4"/>
  <c r="M84" i="4"/>
  <c r="M28" i="5"/>
  <c r="P28" i="5" s="1"/>
  <c r="K28" i="5"/>
  <c r="M42" i="5"/>
  <c r="P42" i="5" s="1"/>
  <c r="K42" i="5"/>
  <c r="M56" i="5"/>
  <c r="P56" i="5" s="1"/>
  <c r="K56" i="5"/>
  <c r="M86" i="5"/>
  <c r="K86" i="5"/>
  <c r="M108" i="5"/>
  <c r="P108" i="5" s="1"/>
  <c r="K108" i="5"/>
  <c r="M115" i="5"/>
  <c r="P115" i="5" s="1"/>
  <c r="K115" i="5"/>
  <c r="M16" i="5"/>
  <c r="P16" i="5" s="1"/>
  <c r="K16" i="5"/>
  <c r="M30" i="5"/>
  <c r="P30" i="5" s="1"/>
  <c r="K30" i="5"/>
  <c r="M46" i="5"/>
  <c r="P46" i="5" s="1"/>
  <c r="K46" i="5"/>
  <c r="M60" i="5"/>
  <c r="P60" i="5" s="1"/>
  <c r="K60" i="5"/>
  <c r="M74" i="5"/>
  <c r="P74" i="5" s="1"/>
  <c r="K74" i="5"/>
  <c r="K90" i="5"/>
  <c r="M97" i="5"/>
  <c r="P97" i="5" s="1"/>
  <c r="K97" i="5"/>
  <c r="K20" i="4"/>
  <c r="K34" i="4"/>
  <c r="M20" i="5"/>
  <c r="P20" i="5" s="1"/>
  <c r="K20" i="5"/>
  <c r="M34" i="5"/>
  <c r="P34" i="5" s="1"/>
  <c r="K34" i="5"/>
  <c r="M64" i="5"/>
  <c r="P64" i="5" s="1"/>
  <c r="K64" i="5"/>
  <c r="M78" i="5"/>
  <c r="P78" i="5" s="1"/>
  <c r="K78" i="5"/>
  <c r="K102" i="5"/>
  <c r="M102" i="5"/>
  <c r="P102" i="5" s="1"/>
  <c r="M111" i="5"/>
  <c r="P111" i="5" s="1"/>
  <c r="K111" i="5"/>
  <c r="M98" i="5"/>
  <c r="P98" i="5" s="1"/>
  <c r="K100" i="5"/>
  <c r="K119" i="5"/>
  <c r="K125" i="5"/>
  <c r="K17" i="5"/>
  <c r="K21" i="5"/>
  <c r="K25" i="5"/>
  <c r="K29" i="5"/>
  <c r="K31" i="5"/>
  <c r="K35" i="5"/>
  <c r="K39" i="5"/>
  <c r="K43" i="5"/>
  <c r="K47" i="5"/>
  <c r="K53" i="5"/>
  <c r="K57" i="5"/>
  <c r="K61" i="5"/>
  <c r="K65" i="5"/>
  <c r="K69" i="5"/>
  <c r="K71" i="5"/>
  <c r="K75" i="5"/>
  <c r="K79" i="5"/>
  <c r="K83" i="5"/>
  <c r="K87" i="5"/>
  <c r="K91" i="5"/>
  <c r="P100" i="5"/>
  <c r="K104" i="5"/>
  <c r="K109" i="5"/>
  <c r="M17" i="12"/>
  <c r="K17" i="12"/>
  <c r="K19" i="12"/>
  <c r="M19" i="12"/>
  <c r="M21" i="12"/>
  <c r="K21" i="12"/>
  <c r="K23" i="12"/>
  <c r="M23" i="12"/>
  <c r="P23" i="12" s="1"/>
  <c r="M25" i="12"/>
  <c r="K25" i="12"/>
  <c r="K27" i="12"/>
  <c r="M27" i="12"/>
  <c r="P27" i="12" s="1"/>
  <c r="M29" i="12"/>
  <c r="K29" i="12"/>
  <c r="K31" i="12"/>
  <c r="M31" i="12"/>
  <c r="M33" i="12"/>
  <c r="K33" i="12"/>
  <c r="K35" i="12"/>
  <c r="M35" i="12"/>
  <c r="K15" i="12"/>
  <c r="K20" i="11"/>
  <c r="M20" i="11"/>
  <c r="K34" i="11"/>
  <c r="M34" i="11"/>
  <c r="M25" i="11"/>
  <c r="K30" i="11"/>
  <c r="M30" i="11"/>
  <c r="M21" i="11"/>
  <c r="M35" i="11"/>
  <c r="K24" i="11"/>
  <c r="M24" i="11"/>
  <c r="M22" i="10"/>
  <c r="K22" i="10"/>
  <c r="M30" i="10"/>
  <c r="K30" i="10"/>
  <c r="M38" i="10"/>
  <c r="K38" i="10"/>
  <c r="M46" i="10"/>
  <c r="K46" i="10"/>
  <c r="M54" i="10"/>
  <c r="K54" i="10"/>
  <c r="M62" i="10"/>
  <c r="K62" i="10"/>
  <c r="M70" i="10"/>
  <c r="K70" i="10"/>
  <c r="M78" i="10"/>
  <c r="K78" i="10"/>
  <c r="M86" i="10"/>
  <c r="K86" i="10"/>
  <c r="M94" i="10"/>
  <c r="K94" i="10"/>
  <c r="M102" i="10"/>
  <c r="K102" i="10"/>
  <c r="K27" i="7"/>
  <c r="M27" i="7"/>
  <c r="K35" i="7"/>
  <c r="M35" i="7"/>
  <c r="M23" i="9"/>
  <c r="K23" i="9"/>
  <c r="K17" i="10"/>
  <c r="K25" i="10"/>
  <c r="K33" i="10"/>
  <c r="K41" i="10"/>
  <c r="K49" i="10"/>
  <c r="K57" i="10"/>
  <c r="K65" i="10"/>
  <c r="K73" i="10"/>
  <c r="K81" i="10"/>
  <c r="K89" i="10"/>
  <c r="K97" i="10"/>
  <c r="M22" i="8"/>
  <c r="K22" i="8"/>
  <c r="M20" i="9"/>
  <c r="P20" i="9" s="1"/>
  <c r="K20" i="9"/>
  <c r="K25" i="8"/>
  <c r="M25" i="8"/>
  <c r="M23" i="7"/>
  <c r="K23" i="7"/>
  <c r="K32" i="7"/>
  <c r="M32" i="7"/>
  <c r="M15" i="9"/>
  <c r="K37" i="7"/>
  <c r="M37" i="7"/>
  <c r="K46" i="7"/>
  <c r="M46" i="7"/>
  <c r="M64" i="7"/>
  <c r="M74" i="7"/>
  <c r="K21" i="7"/>
  <c r="K33" i="7"/>
  <c r="K39" i="7"/>
  <c r="M18" i="6"/>
  <c r="K18" i="6"/>
  <c r="M26" i="6"/>
  <c r="K26" i="6"/>
  <c r="M34" i="6"/>
  <c r="K34" i="6"/>
  <c r="M22" i="6"/>
  <c r="K22" i="6"/>
  <c r="M30" i="6"/>
  <c r="P30" i="6" s="1"/>
  <c r="K30" i="6"/>
  <c r="M14" i="4"/>
  <c r="P14" i="4" s="1"/>
  <c r="P41" i="4"/>
  <c r="P18" i="4"/>
  <c r="P51" i="4"/>
  <c r="P71" i="4"/>
  <c r="N14" i="9"/>
  <c r="L14" i="9"/>
  <c r="O100" i="10"/>
  <c r="N100" i="10"/>
  <c r="O96" i="10"/>
  <c r="N96" i="10"/>
  <c r="O92" i="10"/>
  <c r="N92" i="10"/>
  <c r="O88" i="10"/>
  <c r="N88" i="10"/>
  <c r="O84" i="10"/>
  <c r="N84" i="10"/>
  <c r="O80" i="10"/>
  <c r="N80" i="10"/>
  <c r="O76" i="10"/>
  <c r="N76" i="10"/>
  <c r="O72" i="10"/>
  <c r="N72" i="10"/>
  <c r="O68" i="10"/>
  <c r="N68" i="10"/>
  <c r="O64" i="10"/>
  <c r="N64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O16" i="10"/>
  <c r="N16" i="10"/>
  <c r="M14" i="9"/>
  <c r="L26" i="9"/>
  <c r="O26" i="9"/>
  <c r="L22" i="9"/>
  <c r="O22" i="9"/>
  <c r="O18" i="9"/>
  <c r="N18" i="9"/>
  <c r="M24" i="8"/>
  <c r="L24" i="8"/>
  <c r="O24" i="8"/>
  <c r="N24" i="8"/>
  <c r="L20" i="8"/>
  <c r="O20" i="8"/>
  <c r="N20" i="8"/>
  <c r="M20" i="8"/>
  <c r="L86" i="7"/>
  <c r="O86" i="7"/>
  <c r="N86" i="7"/>
  <c r="N82" i="7"/>
  <c r="L82" i="7"/>
  <c r="L76" i="7"/>
  <c r="O76" i="7"/>
  <c r="N76" i="7"/>
  <c r="L72" i="7"/>
  <c r="O72" i="7"/>
  <c r="N72" i="7"/>
  <c r="N66" i="7"/>
  <c r="L66" i="7"/>
  <c r="L62" i="7"/>
  <c r="N62" i="7"/>
  <c r="L58" i="7"/>
  <c r="O58" i="7"/>
  <c r="N58" i="7"/>
  <c r="L56" i="7"/>
  <c r="O56" i="7"/>
  <c r="N56" i="7"/>
  <c r="O52" i="7"/>
  <c r="N52" i="7"/>
  <c r="L52" i="7"/>
  <c r="O48" i="7"/>
  <c r="N48" i="7"/>
  <c r="L48" i="7"/>
  <c r="L44" i="7"/>
  <c r="O44" i="7"/>
  <c r="O40" i="7"/>
  <c r="L40" i="7"/>
  <c r="N36" i="7"/>
  <c r="O36" i="7"/>
  <c r="L36" i="7"/>
  <c r="L34" i="7"/>
  <c r="N34" i="7"/>
  <c r="O34" i="7"/>
  <c r="N30" i="7"/>
  <c r="L30" i="7"/>
  <c r="N26" i="7"/>
  <c r="O26" i="7"/>
  <c r="L26" i="7"/>
  <c r="L22" i="7"/>
  <c r="O22" i="7"/>
  <c r="N22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26" i="9"/>
  <c r="M22" i="7"/>
  <c r="M18" i="9"/>
  <c r="M22" i="9"/>
  <c r="M16" i="10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2" i="10"/>
  <c r="M76" i="10"/>
  <c r="M80" i="10"/>
  <c r="M84" i="10"/>
  <c r="M88" i="10"/>
  <c r="M92" i="10"/>
  <c r="M96" i="10"/>
  <c r="M100" i="10"/>
  <c r="M58" i="7"/>
  <c r="M72" i="7"/>
  <c r="M86" i="7"/>
  <c r="M16" i="7"/>
  <c r="M20" i="7"/>
  <c r="M30" i="7"/>
  <c r="M34" i="7"/>
  <c r="M56" i="7"/>
  <c r="M66" i="7"/>
  <c r="M26" i="7"/>
  <c r="M44" i="7"/>
  <c r="M48" i="7"/>
  <c r="K14" i="6"/>
  <c r="M14" i="6"/>
  <c r="M36" i="7"/>
  <c r="M62" i="7"/>
  <c r="M76" i="7"/>
  <c r="M40" i="7"/>
  <c r="M52" i="7"/>
  <c r="M82" i="7"/>
  <c r="P44" i="4"/>
  <c r="P52" i="4"/>
  <c r="P63" i="4"/>
  <c r="P74" i="4"/>
  <c r="P122" i="5"/>
  <c r="P16" i="4"/>
  <c r="P19" i="4"/>
  <c r="P25" i="4"/>
  <c r="P30" i="4"/>
  <c r="P34" i="4"/>
  <c r="P85" i="4"/>
  <c r="P18" i="5"/>
  <c r="P22" i="5"/>
  <c r="P32" i="5"/>
  <c r="P35" i="5"/>
  <c r="P36" i="5"/>
  <c r="P40" i="5"/>
  <c r="P43" i="5"/>
  <c r="P47" i="5"/>
  <c r="P54" i="5"/>
  <c r="P57" i="5"/>
  <c r="P61" i="5"/>
  <c r="P62" i="5"/>
  <c r="P66" i="5"/>
  <c r="P69" i="5"/>
  <c r="P70" i="5"/>
  <c r="P75" i="5"/>
  <c r="P84" i="5"/>
  <c r="P40" i="4"/>
  <c r="P45" i="4"/>
  <c r="P49" i="4"/>
  <c r="P72" i="4"/>
  <c r="P75" i="4"/>
  <c r="P76" i="4"/>
  <c r="P79" i="4"/>
  <c r="P18" i="12"/>
  <c r="P16" i="9"/>
  <c r="M14" i="11"/>
  <c r="O14" i="7"/>
  <c r="N14" i="11"/>
  <c r="M15" i="5"/>
  <c r="M19" i="5"/>
  <c r="M23" i="5"/>
  <c r="M27" i="5"/>
  <c r="P27" i="5" s="1"/>
  <c r="M33" i="5"/>
  <c r="M37" i="5"/>
  <c r="P37" i="5" s="1"/>
  <c r="M41" i="5"/>
  <c r="M45" i="5"/>
  <c r="M49" i="5"/>
  <c r="P49" i="5" s="1"/>
  <c r="M51" i="5"/>
  <c r="M55" i="5"/>
  <c r="M59" i="5"/>
  <c r="M63" i="5"/>
  <c r="P63" i="5" s="1"/>
  <c r="M67" i="5"/>
  <c r="P67" i="5" s="1"/>
  <c r="M73" i="5"/>
  <c r="M77" i="5"/>
  <c r="M81" i="5"/>
  <c r="P81" i="5" s="1"/>
  <c r="M85" i="5"/>
  <c r="P85" i="5" s="1"/>
  <c r="M89" i="5"/>
  <c r="M95" i="5"/>
  <c r="M99" i="5"/>
  <c r="P99" i="5" s="1"/>
  <c r="M103" i="5"/>
  <c r="P103" i="5" s="1"/>
  <c r="M107" i="5"/>
  <c r="P107" i="5" s="1"/>
  <c r="M113" i="5"/>
  <c r="P113" i="5" s="1"/>
  <c r="M117" i="5"/>
  <c r="P117" i="5" s="1"/>
  <c r="M121" i="5"/>
  <c r="M123" i="5"/>
  <c r="P123" i="5" s="1"/>
  <c r="M14" i="12"/>
  <c r="K16" i="12"/>
  <c r="K18" i="12"/>
  <c r="M20" i="12"/>
  <c r="P20" i="12" s="1"/>
  <c r="K22" i="12"/>
  <c r="M24" i="12"/>
  <c r="K26" i="12"/>
  <c r="M28" i="12"/>
  <c r="K30" i="12"/>
  <c r="M32" i="12"/>
  <c r="K34" i="12"/>
  <c r="M36" i="12"/>
  <c r="M16" i="11"/>
  <c r="M18" i="11"/>
  <c r="M22" i="11"/>
  <c r="M26" i="11"/>
  <c r="M28" i="11"/>
  <c r="M32" i="11"/>
  <c r="M36" i="11"/>
  <c r="M38" i="11"/>
  <c r="K14" i="10"/>
  <c r="K16" i="10"/>
  <c r="K20" i="10"/>
  <c r="K24" i="10"/>
  <c r="K28" i="10"/>
  <c r="K32" i="10"/>
  <c r="K36" i="10"/>
  <c r="K40" i="10"/>
  <c r="K44" i="10"/>
  <c r="K48" i="10"/>
  <c r="K52" i="10"/>
  <c r="K56" i="10"/>
  <c r="K60" i="10"/>
  <c r="K64" i="10"/>
  <c r="K68" i="10"/>
  <c r="K72" i="10"/>
  <c r="K76" i="10"/>
  <c r="K80" i="10"/>
  <c r="K84" i="10"/>
  <c r="K88" i="10"/>
  <c r="K92" i="10"/>
  <c r="K96" i="10"/>
  <c r="K100" i="10"/>
  <c r="M25" i="9"/>
  <c r="M21" i="9"/>
  <c r="K22" i="9"/>
  <c r="K38" i="7"/>
  <c r="M38" i="7"/>
  <c r="M47" i="7"/>
  <c r="K47" i="7"/>
  <c r="K68" i="7"/>
  <c r="M68" i="7"/>
  <c r="M75" i="7"/>
  <c r="P75" i="7" s="1"/>
  <c r="K75" i="7"/>
  <c r="K54" i="7"/>
  <c r="M54" i="7"/>
  <c r="M55" i="7"/>
  <c r="K55" i="7"/>
  <c r="K78" i="7"/>
  <c r="M78" i="7"/>
  <c r="M79" i="7"/>
  <c r="K79" i="7"/>
  <c r="M18" i="8"/>
  <c r="P18" i="8" s="1"/>
  <c r="K18" i="8"/>
  <c r="M26" i="8"/>
  <c r="K26" i="8"/>
  <c r="K19" i="7"/>
  <c r="K65" i="7"/>
  <c r="M15" i="8"/>
  <c r="M21" i="8"/>
  <c r="K42" i="7"/>
  <c r="M42" i="7"/>
  <c r="K70" i="7"/>
  <c r="M70" i="7"/>
  <c r="K14" i="7"/>
  <c r="M14" i="7"/>
  <c r="M15" i="7"/>
  <c r="K15" i="7"/>
  <c r="K24" i="7"/>
  <c r="M24" i="7"/>
  <c r="M25" i="7"/>
  <c r="K25" i="7"/>
  <c r="K43" i="7"/>
  <c r="K57" i="7"/>
  <c r="K71" i="7"/>
  <c r="K84" i="7"/>
  <c r="M84" i="7"/>
  <c r="M85" i="7"/>
  <c r="K85" i="7"/>
  <c r="M15" i="6"/>
  <c r="K15" i="6"/>
  <c r="M29" i="6"/>
  <c r="K29" i="6"/>
  <c r="M17" i="6"/>
  <c r="K17" i="6"/>
  <c r="M33" i="6"/>
  <c r="K33" i="6"/>
  <c r="M21" i="6"/>
  <c r="K21" i="6"/>
  <c r="M25" i="6"/>
  <c r="K25" i="6"/>
  <c r="N86" i="4"/>
  <c r="G16" i="2" s="1"/>
  <c r="K19" i="4"/>
  <c r="K25" i="4"/>
  <c r="K29" i="4"/>
  <c r="K53" i="4"/>
  <c r="K59" i="4"/>
  <c r="K67" i="4"/>
  <c r="K79" i="4"/>
  <c r="K81" i="4"/>
  <c r="K15" i="4"/>
  <c r="K33" i="4"/>
  <c r="K37" i="4"/>
  <c r="K41" i="4"/>
  <c r="K45" i="4"/>
  <c r="K49" i="4"/>
  <c r="K63" i="4"/>
  <c r="K71" i="4"/>
  <c r="K75" i="4"/>
  <c r="K85" i="4"/>
  <c r="L86" i="4"/>
  <c r="I16" i="2" s="1"/>
  <c r="P85" i="7" l="1"/>
  <c r="P38" i="11"/>
  <c r="P80" i="4"/>
  <c r="P105" i="5"/>
  <c r="P101" i="5"/>
  <c r="P21" i="6"/>
  <c r="P31" i="5"/>
  <c r="P29" i="4"/>
  <c r="P31" i="12"/>
  <c r="P24" i="12"/>
  <c r="P35" i="12"/>
  <c r="P19" i="12"/>
  <c r="P78" i="10"/>
  <c r="P30" i="10"/>
  <c r="P86" i="10"/>
  <c r="P54" i="10"/>
  <c r="P62" i="10"/>
  <c r="P22" i="8"/>
  <c r="P54" i="7"/>
  <c r="P25" i="7"/>
  <c r="P15" i="7"/>
  <c r="P34" i="6"/>
  <c r="P44" i="5"/>
  <c r="P21" i="5"/>
  <c r="P55" i="5"/>
  <c r="P41" i="5"/>
  <c r="P125" i="5"/>
  <c r="P119" i="5"/>
  <c r="P35" i="4"/>
  <c r="P47" i="4"/>
  <c r="P54" i="4"/>
  <c r="P59" i="4"/>
  <c r="P67" i="4"/>
  <c r="P84" i="4"/>
  <c r="P20" i="4"/>
  <c r="P81" i="4"/>
  <c r="P29" i="5"/>
  <c r="P77" i="5"/>
  <c r="P109" i="5"/>
  <c r="P23" i="5"/>
  <c r="P121" i="5"/>
  <c r="P51" i="5"/>
  <c r="P19" i="5"/>
  <c r="P15" i="6"/>
  <c r="P94" i="10"/>
  <c r="P46" i="10"/>
  <c r="P102" i="10"/>
  <c r="P70" i="10"/>
  <c r="P38" i="10"/>
  <c r="P34" i="12"/>
  <c r="P25" i="11"/>
  <c r="P34" i="11"/>
  <c r="P35" i="11"/>
  <c r="P30" i="11"/>
  <c r="P37" i="11"/>
  <c r="P29" i="11"/>
  <c r="P24" i="9"/>
  <c r="P25" i="9"/>
  <c r="P21" i="9"/>
  <c r="P21" i="8"/>
  <c r="P15" i="8"/>
  <c r="P26" i="8"/>
  <c r="P39" i="7"/>
  <c r="P57" i="7"/>
  <c r="P50" i="7"/>
  <c r="P60" i="7"/>
  <c r="P78" i="7"/>
  <c r="P18" i="7"/>
  <c r="P21" i="7"/>
  <c r="P43" i="7"/>
  <c r="P80" i="7"/>
  <c r="P42" i="7"/>
  <c r="P47" i="7"/>
  <c r="P28" i="7"/>
  <c r="P84" i="7"/>
  <c r="P24" i="7"/>
  <c r="P70" i="7"/>
  <c r="P68" i="7"/>
  <c r="P38" i="7"/>
  <c r="P74" i="7"/>
  <c r="P46" i="7"/>
  <c r="P32" i="7"/>
  <c r="P79" i="7"/>
  <c r="P55" i="7"/>
  <c r="P25" i="6"/>
  <c r="P29" i="6"/>
  <c r="P17" i="6"/>
  <c r="P33" i="6"/>
  <c r="P104" i="5"/>
  <c r="P65" i="5"/>
  <c r="P124" i="5"/>
  <c r="P118" i="5"/>
  <c r="P72" i="5"/>
  <c r="P58" i="5"/>
  <c r="P73" i="5"/>
  <c r="P59" i="5"/>
  <c r="P45" i="5"/>
  <c r="P15" i="5"/>
  <c r="P95" i="5"/>
  <c r="P33" i="5"/>
  <c r="N83" i="5"/>
  <c r="P83" i="5" s="1"/>
  <c r="L83" i="5"/>
  <c r="O82" i="5"/>
  <c r="L82" i="5"/>
  <c r="N82" i="5"/>
  <c r="N89" i="5"/>
  <c r="P89" i="5" s="1"/>
  <c r="N87" i="5"/>
  <c r="P87" i="5" s="1"/>
  <c r="L87" i="5"/>
  <c r="L86" i="5"/>
  <c r="O86" i="5"/>
  <c r="N86" i="5"/>
  <c r="P33" i="4"/>
  <c r="P65" i="4"/>
  <c r="P78" i="4"/>
  <c r="P48" i="4"/>
  <c r="P24" i="4"/>
  <c r="P66" i="4"/>
  <c r="P64" i="7"/>
  <c r="P14" i="10"/>
  <c r="P15" i="9"/>
  <c r="P89" i="10"/>
  <c r="K87" i="7"/>
  <c r="O87" i="7"/>
  <c r="P23" i="4"/>
  <c r="P73" i="10"/>
  <c r="P57" i="10"/>
  <c r="P41" i="10"/>
  <c r="P43" i="4"/>
  <c r="P73" i="4"/>
  <c r="M103" i="10"/>
  <c r="O103" i="10"/>
  <c r="K29" i="7"/>
  <c r="O29" i="7"/>
  <c r="P29" i="7" s="1"/>
  <c r="O19" i="10"/>
  <c r="M19" i="10"/>
  <c r="O67" i="10"/>
  <c r="M67" i="10"/>
  <c r="O21" i="11"/>
  <c r="P21" i="11" s="1"/>
  <c r="P97" i="10"/>
  <c r="P81" i="10"/>
  <c r="P65" i="10"/>
  <c r="P49" i="10"/>
  <c r="P19" i="6"/>
  <c r="P81" i="7"/>
  <c r="P23" i="6"/>
  <c r="K62" i="7"/>
  <c r="O62" i="7"/>
  <c r="K32" i="6"/>
  <c r="O32" i="6"/>
  <c r="K82" i="7"/>
  <c r="O82" i="7"/>
  <c r="K66" i="7"/>
  <c r="O66" i="7"/>
  <c r="P66" i="7" s="1"/>
  <c r="P22" i="6"/>
  <c r="O22" i="4"/>
  <c r="P22" i="4" s="1"/>
  <c r="K22" i="4"/>
  <c r="O95" i="10"/>
  <c r="M95" i="10"/>
  <c r="K22" i="11"/>
  <c r="O22" i="11"/>
  <c r="P22" i="11" s="1"/>
  <c r="O18" i="10"/>
  <c r="P18" i="10" s="1"/>
  <c r="K18" i="10"/>
  <c r="K82" i="4"/>
  <c r="O14" i="8"/>
  <c r="P14" i="8" s="1"/>
  <c r="P25" i="8"/>
  <c r="M17" i="11"/>
  <c r="P19" i="7"/>
  <c r="P93" i="10"/>
  <c r="P77" i="10"/>
  <c r="P61" i="10"/>
  <c r="P45" i="10"/>
  <c r="K28" i="11"/>
  <c r="O28" i="11"/>
  <c r="P28" i="11" s="1"/>
  <c r="K27" i="11"/>
  <c r="O27" i="11"/>
  <c r="P27" i="11" s="1"/>
  <c r="O75" i="10"/>
  <c r="M75" i="10"/>
  <c r="K51" i="7"/>
  <c r="O51" i="7"/>
  <c r="P51" i="7" s="1"/>
  <c r="K23" i="8"/>
  <c r="O23" i="8"/>
  <c r="P23" i="8" s="1"/>
  <c r="P24" i="11"/>
  <c r="P26" i="6"/>
  <c r="P85" i="10"/>
  <c r="K63" i="7"/>
  <c r="O63" i="7"/>
  <c r="P63" i="7" s="1"/>
  <c r="K41" i="7"/>
  <c r="O41" i="7"/>
  <c r="P41" i="7" s="1"/>
  <c r="O16" i="6"/>
  <c r="P16" i="6" s="1"/>
  <c r="N35" i="6"/>
  <c r="G18" i="2" s="1"/>
  <c r="O28" i="12"/>
  <c r="P28" i="12" s="1"/>
  <c r="K83" i="7"/>
  <c r="O83" i="7"/>
  <c r="P83" i="7" s="1"/>
  <c r="K67" i="7"/>
  <c r="O67" i="7"/>
  <c r="P67" i="7" s="1"/>
  <c r="K53" i="7"/>
  <c r="O53" i="7"/>
  <c r="P53" i="7" s="1"/>
  <c r="K27" i="9"/>
  <c r="O27" i="9"/>
  <c r="P27" i="9" s="1"/>
  <c r="K26" i="11"/>
  <c r="O26" i="11"/>
  <c r="P26" i="11" s="1"/>
  <c r="P44" i="7"/>
  <c r="O69" i="7"/>
  <c r="P69" i="7" s="1"/>
  <c r="O77" i="7"/>
  <c r="P77" i="7" s="1"/>
  <c r="O26" i="10"/>
  <c r="P26" i="10" s="1"/>
  <c r="P87" i="7"/>
  <c r="M31" i="11"/>
  <c r="O31" i="11"/>
  <c r="O35" i="10"/>
  <c r="P35" i="10" s="1"/>
  <c r="O51" i="10"/>
  <c r="P51" i="10" s="1"/>
  <c r="P83" i="10"/>
  <c r="K32" i="11"/>
  <c r="O32" i="11"/>
  <c r="P32" i="11" s="1"/>
  <c r="O47" i="10"/>
  <c r="P47" i="10" s="1"/>
  <c r="K42" i="4"/>
  <c r="O79" i="10"/>
  <c r="P79" i="10" s="1"/>
  <c r="K68" i="4"/>
  <c r="K110" i="5"/>
  <c r="K43" i="10"/>
  <c r="O15" i="11"/>
  <c r="K15" i="11"/>
  <c r="K101" i="5"/>
  <c r="K60" i="4"/>
  <c r="M15" i="11"/>
  <c r="L35" i="6"/>
  <c r="I18" i="2" s="1"/>
  <c r="P18" i="9"/>
  <c r="N40" i="11"/>
  <c r="G23" i="2" s="1"/>
  <c r="O82" i="10"/>
  <c r="P82" i="10" s="1"/>
  <c r="K82" i="10"/>
  <c r="K83" i="10"/>
  <c r="K67" i="10"/>
  <c r="K76" i="4"/>
  <c r="K73" i="7"/>
  <c r="O73" i="7"/>
  <c r="P73" i="7" s="1"/>
  <c r="K59" i="7"/>
  <c r="O59" i="7"/>
  <c r="P59" i="7" s="1"/>
  <c r="O36" i="12"/>
  <c r="P36" i="12" s="1"/>
  <c r="O87" i="10"/>
  <c r="P87" i="10" s="1"/>
  <c r="P33" i="12"/>
  <c r="P25" i="12"/>
  <c r="P21" i="12"/>
  <c r="P17" i="12"/>
  <c r="K96" i="5"/>
  <c r="P40" i="7"/>
  <c r="P23" i="9"/>
  <c r="P23" i="10"/>
  <c r="P27" i="10"/>
  <c r="P65" i="7"/>
  <c r="P59" i="10"/>
  <c r="K18" i="11"/>
  <c r="O18" i="11"/>
  <c r="P18" i="11" s="1"/>
  <c r="K27" i="10"/>
  <c r="O55" i="10"/>
  <c r="P55" i="10" s="1"/>
  <c r="K59" i="10"/>
  <c r="P49" i="7"/>
  <c r="P31" i="7"/>
  <c r="P35" i="7"/>
  <c r="P29" i="10"/>
  <c r="P15" i="10"/>
  <c r="K63" i="10"/>
  <c r="O63" i="10"/>
  <c r="P63" i="10" s="1"/>
  <c r="O32" i="12"/>
  <c r="P32" i="12" s="1"/>
  <c r="P24" i="6"/>
  <c r="P30" i="7"/>
  <c r="O16" i="8"/>
  <c r="P16" i="8" s="1"/>
  <c r="K16" i="8"/>
  <c r="K31" i="10"/>
  <c r="O31" i="10"/>
  <c r="P31" i="10" s="1"/>
  <c r="O61" i="7"/>
  <c r="P61" i="7" s="1"/>
  <c r="K124" i="5"/>
  <c r="K118" i="5"/>
  <c r="K34" i="10"/>
  <c r="P22" i="9"/>
  <c r="P32" i="6"/>
  <c r="P28" i="6"/>
  <c r="P17" i="9"/>
  <c r="P72" i="10"/>
  <c r="P17" i="10"/>
  <c r="P33" i="10"/>
  <c r="K27" i="6"/>
  <c r="O27" i="6"/>
  <c r="P27" i="6" s="1"/>
  <c r="K71" i="10"/>
  <c r="O71" i="10"/>
  <c r="P71" i="10" s="1"/>
  <c r="K39" i="10"/>
  <c r="O39" i="10"/>
  <c r="P39" i="10" s="1"/>
  <c r="K32" i="5"/>
  <c r="K43" i="4"/>
  <c r="K74" i="4"/>
  <c r="K26" i="4"/>
  <c r="K62" i="4"/>
  <c r="P17" i="8"/>
  <c r="K99" i="5"/>
  <c r="K89" i="5"/>
  <c r="K24" i="4"/>
  <c r="K106" i="5"/>
  <c r="K47" i="4"/>
  <c r="K84" i="4"/>
  <c r="K48" i="4"/>
  <c r="K35" i="11"/>
  <c r="P33" i="11"/>
  <c r="K74" i="7"/>
  <c r="K78" i="4"/>
  <c r="K70" i="4"/>
  <c r="K58" i="4"/>
  <c r="K57" i="4"/>
  <c r="K72" i="5"/>
  <c r="K62" i="5"/>
  <c r="K59" i="5"/>
  <c r="K26" i="5"/>
  <c r="K23" i="5"/>
  <c r="P22" i="7"/>
  <c r="N88" i="7"/>
  <c r="G19" i="2" s="1"/>
  <c r="L88" i="7"/>
  <c r="I19" i="2" s="1"/>
  <c r="N27" i="8"/>
  <c r="G20" i="2" s="1"/>
  <c r="P26" i="9"/>
  <c r="L28" i="9"/>
  <c r="I21" i="2" s="1"/>
  <c r="P17" i="7"/>
  <c r="P29" i="12"/>
  <c r="P101" i="10"/>
  <c r="P69" i="10"/>
  <c r="P53" i="10"/>
  <c r="P37" i="10"/>
  <c r="P21" i="10"/>
  <c r="K50" i="7"/>
  <c r="P56" i="10"/>
  <c r="P88" i="10"/>
  <c r="L106" i="10"/>
  <c r="I22" i="2" s="1"/>
  <c r="P14" i="9"/>
  <c r="P19" i="11"/>
  <c r="P39" i="11"/>
  <c r="N37" i="12"/>
  <c r="G24" i="2" s="1"/>
  <c r="P18" i="6"/>
  <c r="L37" i="12"/>
  <c r="I24" i="2" s="1"/>
  <c r="K16" i="9"/>
  <c r="K95" i="10"/>
  <c r="K80" i="7"/>
  <c r="K64" i="7"/>
  <c r="P37" i="7"/>
  <c r="P43" i="10"/>
  <c r="K60" i="7"/>
  <c r="K61" i="4"/>
  <c r="K107" i="5"/>
  <c r="K95" i="5"/>
  <c r="K44" i="5"/>
  <c r="K41" i="5"/>
  <c r="K77" i="4"/>
  <c r="K66" i="5"/>
  <c r="K63" i="5"/>
  <c r="K84" i="5"/>
  <c r="K81" i="5"/>
  <c r="K54" i="5"/>
  <c r="K51" i="5"/>
  <c r="P31" i="6"/>
  <c r="P96" i="10"/>
  <c r="P80" i="10"/>
  <c r="P64" i="10"/>
  <c r="P48" i="10"/>
  <c r="O16" i="11"/>
  <c r="P16" i="11" s="1"/>
  <c r="K31" i="6"/>
  <c r="K66" i="10"/>
  <c r="O66" i="10"/>
  <c r="P66" i="10" s="1"/>
  <c r="K50" i="10"/>
  <c r="O50" i="10"/>
  <c r="P50" i="10" s="1"/>
  <c r="K36" i="11"/>
  <c r="K31" i="11"/>
  <c r="K126" i="5"/>
  <c r="K112" i="5"/>
  <c r="K103" i="5"/>
  <c r="K80" i="5"/>
  <c r="K77" i="5"/>
  <c r="K22" i="5"/>
  <c r="K19" i="5"/>
  <c r="K18" i="4"/>
  <c r="K80" i="4"/>
  <c r="K66" i="4"/>
  <c r="K17" i="4"/>
  <c r="K32" i="4"/>
  <c r="K123" i="5"/>
  <c r="K117" i="5"/>
  <c r="K98" i="5"/>
  <c r="K121" i="5"/>
  <c r="K113" i="5"/>
  <c r="K94" i="5"/>
  <c r="K70" i="5"/>
  <c r="K67" i="5"/>
  <c r="K40" i="5"/>
  <c r="K37" i="5"/>
  <c r="O56" i="4"/>
  <c r="P56" i="4" s="1"/>
  <c r="K56" i="4"/>
  <c r="K40" i="4"/>
  <c r="K31" i="4"/>
  <c r="K73" i="4"/>
  <c r="K44" i="4"/>
  <c r="K51" i="4"/>
  <c r="K105" i="5"/>
  <c r="P36" i="11"/>
  <c r="O19" i="8"/>
  <c r="O104" i="10"/>
  <c r="P104" i="10" s="1"/>
  <c r="K104" i="10"/>
  <c r="O90" i="10"/>
  <c r="P90" i="10" s="1"/>
  <c r="K90" i="10"/>
  <c r="K28" i="7"/>
  <c r="K103" i="10"/>
  <c r="O99" i="10"/>
  <c r="P99" i="10" s="1"/>
  <c r="K99" i="10"/>
  <c r="K36" i="5"/>
  <c r="K33" i="5"/>
  <c r="K27" i="4"/>
  <c r="K36" i="4"/>
  <c r="K76" i="5"/>
  <c r="K73" i="5"/>
  <c r="K48" i="5"/>
  <c r="K45" i="5"/>
  <c r="K18" i="5"/>
  <c r="K15" i="5"/>
  <c r="K52" i="4"/>
  <c r="K35" i="4"/>
  <c r="K122" i="5"/>
  <c r="K116" i="5"/>
  <c r="K88" i="5"/>
  <c r="K85" i="5"/>
  <c r="K58" i="5"/>
  <c r="K55" i="5"/>
  <c r="K27" i="5"/>
  <c r="K128" i="5"/>
  <c r="O128" i="5"/>
  <c r="P128" i="5" s="1"/>
  <c r="K114" i="5"/>
  <c r="O114" i="5"/>
  <c r="N28" i="9"/>
  <c r="G21" i="2" s="1"/>
  <c r="P34" i="7"/>
  <c r="P22" i="10"/>
  <c r="P20" i="11"/>
  <c r="K24" i="9"/>
  <c r="K74" i="10"/>
  <c r="O74" i="10"/>
  <c r="P74" i="10" s="1"/>
  <c r="K58" i="10"/>
  <c r="O58" i="10"/>
  <c r="P58" i="10" s="1"/>
  <c r="K42" i="10"/>
  <c r="O42" i="10"/>
  <c r="K120" i="5"/>
  <c r="K50" i="5"/>
  <c r="K49" i="5"/>
  <c r="O83" i="4"/>
  <c r="P83" i="4" s="1"/>
  <c r="K83" i="4"/>
  <c r="O69" i="4"/>
  <c r="P69" i="4" s="1"/>
  <c r="K69" i="4"/>
  <c r="K64" i="4"/>
  <c r="O64" i="4"/>
  <c r="P64" i="4" s="1"/>
  <c r="K50" i="4"/>
  <c r="O50" i="4"/>
  <c r="P50" i="4" s="1"/>
  <c r="K39" i="4"/>
  <c r="K28" i="4"/>
  <c r="K21" i="4"/>
  <c r="K23" i="4"/>
  <c r="O98" i="10"/>
  <c r="P98" i="10" s="1"/>
  <c r="K98" i="10"/>
  <c r="O105" i="10"/>
  <c r="P105" i="10" s="1"/>
  <c r="K105" i="10"/>
  <c r="O91" i="10"/>
  <c r="P91" i="10" s="1"/>
  <c r="K91" i="10"/>
  <c r="O46" i="4"/>
  <c r="P46" i="4" s="1"/>
  <c r="K46" i="4"/>
  <c r="O38" i="4"/>
  <c r="K38" i="4"/>
  <c r="K65" i="4"/>
  <c r="K14" i="12"/>
  <c r="P19" i="9"/>
  <c r="K14" i="5"/>
  <c r="N106" i="10"/>
  <c r="G22" i="2" s="1"/>
  <c r="P27" i="7"/>
  <c r="P25" i="10"/>
  <c r="L27" i="8"/>
  <c r="I20" i="2" s="1"/>
  <c r="P44" i="10"/>
  <c r="P52" i="10"/>
  <c r="P60" i="10"/>
  <c r="P68" i="10"/>
  <c r="P76" i="10"/>
  <c r="P84" i="10"/>
  <c r="P92" i="10"/>
  <c r="P100" i="10"/>
  <c r="P23" i="7"/>
  <c r="P45" i="7"/>
  <c r="P16" i="7"/>
  <c r="P76" i="7"/>
  <c r="P28" i="10"/>
  <c r="P82" i="7"/>
  <c r="P52" i="7"/>
  <c r="P62" i="7"/>
  <c r="P36" i="10"/>
  <c r="P20" i="10"/>
  <c r="P32" i="10"/>
  <c r="P16" i="10"/>
  <c r="L40" i="11"/>
  <c r="I23" i="2" s="1"/>
  <c r="P36" i="7"/>
  <c r="P56" i="7"/>
  <c r="P20" i="7"/>
  <c r="P40" i="10"/>
  <c r="P24" i="10"/>
  <c r="P86" i="7"/>
  <c r="P20" i="8"/>
  <c r="P48" i="7"/>
  <c r="P72" i="7"/>
  <c r="P58" i="7"/>
  <c r="P24" i="8"/>
  <c r="P20" i="6"/>
  <c r="P26" i="7"/>
  <c r="P14" i="11"/>
  <c r="M88" i="7"/>
  <c r="F19" i="2" s="1"/>
  <c r="P14" i="7"/>
  <c r="M28" i="9"/>
  <c r="F21" i="2" s="1"/>
  <c r="M35" i="6"/>
  <c r="F18" i="2" s="1"/>
  <c r="M27" i="8"/>
  <c r="F20" i="2" s="1"/>
  <c r="P14" i="12"/>
  <c r="M86" i="4"/>
  <c r="F16" i="2" s="1"/>
  <c r="M106" i="10" l="1"/>
  <c r="F22" i="2" s="1"/>
  <c r="P67" i="10"/>
  <c r="P86" i="5"/>
  <c r="N88" i="5"/>
  <c r="L88" i="5"/>
  <c r="O88" i="5"/>
  <c r="M88" i="5"/>
  <c r="O90" i="5"/>
  <c r="N90" i="5"/>
  <c r="L90" i="5"/>
  <c r="M90" i="5"/>
  <c r="P82" i="5"/>
  <c r="P19" i="10"/>
  <c r="P103" i="10"/>
  <c r="P75" i="10"/>
  <c r="P95" i="10"/>
  <c r="K19" i="10"/>
  <c r="K21" i="11"/>
  <c r="K75" i="10"/>
  <c r="K14" i="8"/>
  <c r="O17" i="11"/>
  <c r="P17" i="11" s="1"/>
  <c r="K17" i="11"/>
  <c r="M37" i="12"/>
  <c r="F24" i="2" s="1"/>
  <c r="M40" i="11"/>
  <c r="F23" i="2" s="1"/>
  <c r="K51" i="10"/>
  <c r="P31" i="11"/>
  <c r="K35" i="10"/>
  <c r="P15" i="11"/>
  <c r="O88" i="7"/>
  <c r="H19" i="2" s="1"/>
  <c r="P38" i="4"/>
  <c r="P86" i="4" s="1"/>
  <c r="E16" i="2" s="1"/>
  <c r="O86" i="4"/>
  <c r="H16" i="2" s="1"/>
  <c r="O106" i="10"/>
  <c r="H22" i="2" s="1"/>
  <c r="P42" i="10"/>
  <c r="O27" i="8"/>
  <c r="H20" i="2" s="1"/>
  <c r="P19" i="8"/>
  <c r="P27" i="8" s="1"/>
  <c r="N9" i="8" s="1"/>
  <c r="O35" i="6"/>
  <c r="H18" i="2" s="1"/>
  <c r="P114" i="5"/>
  <c r="P88" i="7"/>
  <c r="E19" i="2" s="1"/>
  <c r="P35" i="6"/>
  <c r="N9" i="6" s="1"/>
  <c r="P106" i="10" l="1"/>
  <c r="E22" i="2" s="1"/>
  <c r="P90" i="5"/>
  <c r="N92" i="5"/>
  <c r="P92" i="5" s="1"/>
  <c r="K92" i="5"/>
  <c r="P88" i="5"/>
  <c r="L91" i="5"/>
  <c r="L129" i="5" s="1"/>
  <c r="I17" i="2" s="1"/>
  <c r="N91" i="5"/>
  <c r="N129" i="5" s="1"/>
  <c r="G17" i="2" s="1"/>
  <c r="M91" i="5"/>
  <c r="M129" i="5" s="1"/>
  <c r="F17" i="2" s="1"/>
  <c r="O91" i="5"/>
  <c r="O129" i="5" s="1"/>
  <c r="H17" i="2" s="1"/>
  <c r="N9" i="4"/>
  <c r="O28" i="9"/>
  <c r="H21" i="2" s="1"/>
  <c r="O40" i="11"/>
  <c r="H23" i="2" s="1"/>
  <c r="P28" i="9"/>
  <c r="N9" i="9" s="1"/>
  <c r="O37" i="12"/>
  <c r="H24" i="2" s="1"/>
  <c r="P37" i="12"/>
  <c r="N9" i="12" s="1"/>
  <c r="E18" i="2"/>
  <c r="P40" i="11"/>
  <c r="E23" i="2" s="1"/>
  <c r="N9" i="7"/>
  <c r="E20" i="2"/>
  <c r="N9" i="10" l="1"/>
  <c r="P91" i="5"/>
  <c r="P129" i="5" s="1"/>
  <c r="E21" i="2"/>
  <c r="E24" i="2"/>
  <c r="N9" i="11"/>
  <c r="E17" i="2" l="1"/>
  <c r="N9" i="5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2" i="3"/>
  <c r="O43" i="3"/>
  <c r="O44" i="3"/>
  <c r="O45" i="3"/>
  <c r="M46" i="3"/>
  <c r="O46" i="3"/>
  <c r="M47" i="3"/>
  <c r="O14" i="3"/>
  <c r="P14" i="3" s="1"/>
  <c r="M20" i="3"/>
  <c r="M24" i="3"/>
  <c r="M28" i="3"/>
  <c r="M30" i="3"/>
  <c r="M34" i="3"/>
  <c r="M38" i="3"/>
  <c r="M42" i="3"/>
  <c r="M44" i="3"/>
  <c r="L48" i="3"/>
  <c r="M15" i="3"/>
  <c r="M17" i="3"/>
  <c r="M21" i="3"/>
  <c r="M25" i="3"/>
  <c r="M29" i="3"/>
  <c r="M31" i="3"/>
  <c r="M35" i="3"/>
  <c r="M39" i="3"/>
  <c r="M43" i="3"/>
  <c r="M45" i="3"/>
  <c r="N48" i="3"/>
  <c r="P37" i="3" l="1"/>
  <c r="P16" i="3"/>
  <c r="P24" i="3"/>
  <c r="P19" i="3"/>
  <c r="P38" i="3"/>
  <c r="P30" i="3"/>
  <c r="P28" i="3"/>
  <c r="P34" i="3"/>
  <c r="P20" i="3"/>
  <c r="P40" i="3"/>
  <c r="P32" i="3"/>
  <c r="P26" i="3"/>
  <c r="P23" i="3"/>
  <c r="P18" i="3"/>
  <c r="P29" i="3"/>
  <c r="K18" i="3"/>
  <c r="K37" i="3"/>
  <c r="P42" i="3"/>
  <c r="P36" i="3"/>
  <c r="P33" i="3"/>
  <c r="P27" i="3"/>
  <c r="P22" i="3"/>
  <c r="P43" i="3"/>
  <c r="K26" i="3"/>
  <c r="P35" i="3"/>
  <c r="K23" i="3"/>
  <c r="P15" i="3"/>
  <c r="K32" i="3"/>
  <c r="P45" i="3"/>
  <c r="P21" i="3"/>
  <c r="K40" i="3"/>
  <c r="K46" i="3"/>
  <c r="K33" i="3"/>
  <c r="K27" i="3"/>
  <c r="P39" i="3"/>
  <c r="P31" i="3"/>
  <c r="P25" i="3"/>
  <c r="P17" i="3"/>
  <c r="G15" i="2"/>
  <c r="K19" i="3"/>
  <c r="K16" i="3"/>
  <c r="K36" i="3"/>
  <c r="K22" i="3"/>
  <c r="K42" i="3"/>
  <c r="P44" i="3"/>
  <c r="P46" i="3"/>
  <c r="K43" i="3"/>
  <c r="K41" i="3"/>
  <c r="O41" i="3"/>
  <c r="P41" i="3" s="1"/>
  <c r="K44" i="3"/>
  <c r="K39" i="3"/>
  <c r="K35" i="3"/>
  <c r="K31" i="3"/>
  <c r="K29" i="3"/>
  <c r="K25" i="3"/>
  <c r="K21" i="3"/>
  <c r="K17" i="3"/>
  <c r="K15" i="3"/>
  <c r="O47" i="3"/>
  <c r="P47" i="3" s="1"/>
  <c r="K47" i="3"/>
  <c r="K45" i="3"/>
  <c r="K38" i="3"/>
  <c r="K34" i="3"/>
  <c r="K30" i="3"/>
  <c r="K28" i="3"/>
  <c r="K24" i="3"/>
  <c r="K20" i="3"/>
  <c r="K14" i="3"/>
  <c r="I15" i="2"/>
  <c r="M48" i="3"/>
  <c r="P48" i="3" l="1"/>
  <c r="O48" i="3"/>
  <c r="F15" i="2"/>
  <c r="H15" i="2" l="1"/>
  <c r="N9" i="3"/>
  <c r="E15" i="2"/>
  <c r="B15" i="2" l="1"/>
  <c r="I25" i="2"/>
  <c r="H25" i="2"/>
  <c r="G25" i="2"/>
  <c r="F25" i="2"/>
  <c r="E25" i="2"/>
  <c r="E28" i="2" s="1"/>
  <c r="B24" i="2" l="1"/>
  <c r="D1" i="12"/>
  <c r="B23" i="2"/>
  <c r="D1" i="11"/>
  <c r="D1" i="8"/>
  <c r="B20" i="2"/>
  <c r="D1" i="7"/>
  <c r="B19" i="2"/>
  <c r="D1" i="5"/>
  <c r="B17" i="2"/>
  <c r="D1" i="10"/>
  <c r="B22" i="2"/>
  <c r="B18" i="2"/>
  <c r="D1" i="6"/>
  <c r="D1" i="9"/>
  <c r="B21" i="2"/>
  <c r="D1" i="3"/>
  <c r="B16" i="2"/>
  <c r="D1" i="4"/>
  <c r="D11" i="2"/>
  <c r="E26" i="2"/>
  <c r="E27" i="2" s="1"/>
  <c r="E29" i="2" l="1"/>
  <c r="D10" i="2" l="1"/>
  <c r="C19" i="1"/>
  <c r="C20" i="1" l="1"/>
  <c r="C21" i="1" s="1"/>
  <c r="C23" i="1" s="1"/>
</calcChain>
</file>

<file path=xl/sharedStrings.xml><?xml version="1.0" encoding="utf-8"?>
<sst xmlns="http://schemas.openxmlformats.org/spreadsheetml/2006/main" count="1329" uniqueCount="439">
  <si>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</si>
  <si>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</si>
  <si>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</si>
  <si>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</si>
  <si>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</si>
  <si>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</si>
  <si>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</si>
  <si>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</si>
  <si>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</si>
  <si>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</si>
  <si>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</si>
  <si>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</si>
  <si>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</si>
  <si>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</si>
  <si>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</si>
  <si>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</si>
  <si>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</si>
  <si>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</si>
  <si>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</si>
  <si>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</si>
  <si>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</si>
  <si>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</si>
  <si>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</si>
  <si>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</si>
  <si>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</si>
  <si>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</si>
  <si>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</si>
  <si>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</si>
  <si>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</si>
  <si>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</si>
  <si>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</si>
  <si>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</si>
  <si>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</si>
  <si>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</si>
  <si>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</si>
  <si>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</si>
  <si>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</si>
  <si>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</si>
  <si>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</si>
  <si>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</si>
  <si>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</si>
  <si>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</si>
  <si>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</si>
  <si>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</si>
  <si>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</si>
  <si>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</si>
  <si>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</si>
  <si>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</si>
  <si>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</si>
  <si>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</si>
  <si>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</si>
  <si>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</si>
  <si>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</si>
  <si>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</si>
  <si>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</si>
  <si>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Demontāžas darbi</t>
  </si>
  <si>
    <t>Jumtiņa esošā seguma demontāža ieskaitot pieslēguma elementus, notekas un teknes</t>
  </si>
  <si>
    <t>m2</t>
  </si>
  <si>
    <t>Jumtiņa dzelzsbetona paneļu izdrupušo betonu nokalšana, atsegto stiegrojumu attīrīt no korozijas, astrādāt ar pretkorozijas līdzekli un aizsegt ar remonta sastāvu</t>
  </si>
  <si>
    <t>Jumtiņa atjaunošana no apakšās</t>
  </si>
  <si>
    <t>Ieejas jumtiņa dzelzsbetona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</si>
  <si>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</si>
  <si>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</si>
  <si>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</si>
  <si>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</si>
  <si>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</si>
  <si>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</si>
  <si>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</si>
  <si>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</si>
  <si>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</si>
  <si>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</si>
  <si>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</si>
  <si>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</si>
  <si>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</si>
  <si>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</si>
  <si>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Mitrumizturīga finiera lokšņu montāža slīpuma izveidei</t>
  </si>
  <si>
    <t>mitrumizturīga finiera loksne 12 mm (vai ekvivalents)</t>
  </si>
  <si>
    <t>stiprinājuma elementi</t>
  </si>
  <si>
    <t>Jumta seguma ieklāšana jumtiņam</t>
  </si>
  <si>
    <t>TEHNOELAST K-MS 170/4000 EPP uzkaus.ruber apakšklājs (TechnoNICOL vai ekvivalents)</t>
  </si>
  <si>
    <t>TEHNOELAST K-PS 170/5000 EKP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</si>
  <si>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</si>
  <si>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</si>
  <si>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</si>
  <si>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</si>
  <si>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palīgmateriāli</t>
  </si>
  <si>
    <t>Lietus ūdens tekņu un notekas izbūve jumtiņam</t>
  </si>
  <si>
    <t>skārds ar PE pārklājumu, apaļa šķērsgriezuma tekne un noteka D100 (vai ekvivalents)</t>
  </si>
  <si>
    <t>kompl.</t>
  </si>
  <si>
    <t>Dažādi darbi</t>
  </si>
  <si>
    <t>Esošā lieveņa laukuma attīrīšana</t>
  </si>
  <si>
    <t>Esošā lieveņa laukuma remonts, pakāpienu betonēšana</t>
  </si>
  <si>
    <t>Esošā lieveņa laukuma virsmai izveidot Hyperdesmo (vai ekvivalents) pārklājumu starp kārtām iestrādājot smalkās kvarca smilts pretslīdes klājuma izveidošanai</t>
  </si>
  <si>
    <t xml:space="preserve">Tiešās izmaksas kopā, t. sk. darba devēja sociālais nodoklis 23.59% </t>
  </si>
  <si>
    <t>Daudzdzīvokļu dzīvojamās mājas, Skolas ielā 2, Olainē vienkāršotas fasādes atjaunošana</t>
  </si>
  <si>
    <t>Daudzdzīvokļu dzīvojamās mājas vienkāršotas fasādes atjaunošana</t>
  </si>
  <si>
    <t>Piezīme: virsizdevumos iekļauti papildu izmaksas, kuras saistītas ar būvlaukuma iekārtošanu, uzturēšanu, būvdarbu organizēšanu</t>
  </si>
  <si>
    <t>Ieejas mezgla atjaunošana</t>
  </si>
  <si>
    <t>Tāme sastādīta 2021.gada tirgus cenās, pamatojoties uz projekta rasējumiem, Energoauditu un Pasūtītāja vēlmēm</t>
  </si>
  <si>
    <t>Esošā jumta seguma un bojāto pieslēguma vietas demontāža, virsmas attīrīšana</t>
  </si>
  <si>
    <t>Jumta seguma mazgāšana ar augstspiediena mazgātāju</t>
  </si>
  <si>
    <t>Jumta skārda elementu demontāža</t>
  </si>
  <si>
    <t>Jumta lūkas demontāža</t>
  </si>
  <si>
    <t>Esošās lietus ūdens savakšanas piltuves demontāža</t>
  </si>
  <si>
    <t>gab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</si>
  <si>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</si>
  <si>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</si>
  <si>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</si>
  <si>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</si>
  <si>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Parapeta paaugstināšana virs jumta seguma no keramzītblokiem, enkurojot bloku pie esošā ķieģeļu mūra parapeta atbisltoši AR-15</t>
  </si>
  <si>
    <t>m3</t>
  </si>
  <si>
    <t>keramzītbloks FIBO 3 MPa (FIBO vai ekvivalents)</t>
  </si>
  <si>
    <t>tērauda stiegrojums B500A ∅8 L=500 mm (vai ekvivalents)</t>
  </si>
  <si>
    <t>mūrjavas M100 (vai ekvivalents)</t>
  </si>
  <si>
    <t>Impregnēta koka brusa 50 x 80 mm montāža parapeta slīpuma izveidošanai,  solis līdz 600 mm atbisltoši AR-15</t>
  </si>
  <si>
    <t>impregnēts kokmateriāls 50x80 mm (vai ekvivalents)</t>
  </si>
  <si>
    <t>Mitrumizturīga finiera lokšņu apšuvums 9 mm parapetam atbisltoši AR-15</t>
  </si>
  <si>
    <t>mitrumizturīga finiera loksne 9 mm (vai ekvivalents)</t>
  </si>
  <si>
    <t>Parapeta (no iekšpuses un no augšpuses) papildus siltināšana ar 50 mm akmens vati, stiprinot to atbisltoši AR-15</t>
  </si>
  <si>
    <t>akmens vate (λd=0,036 W/m*K) 50mm (vai ekvivalents)</t>
  </si>
  <si>
    <t>Jumta dzegas atjaunošana izbūvējot koka karkasu atbisltoši AR-16, apšujot ar mitrumizturīga finiera loksnēm</t>
  </si>
  <si>
    <t>impregnēts kokmateriāls 70x200 mm L=940 mm s=500 mm un 45x150 mm (vai ekvivalents)</t>
  </si>
  <si>
    <t>Dzegas (no ārpuses) papildus siltināšana ar 50 mm akmens vati, stiprinot to atbisltoši AR-16</t>
  </si>
  <si>
    <t>akmens vate (λd=0,037 W/m*K) 50mm (vai ekvivalents)</t>
  </si>
  <si>
    <t xml:space="preserve">Jumta siltināšana ar lēzeniem jumtiem paredzētu siltumizolāciju </t>
  </si>
  <si>
    <t>lēzeno jumta akmens vate (λ=0,036 W/m*K) 30kPa 160 mm biezumā (vai ekvivalents)</t>
  </si>
  <si>
    <t>lēzeno jumta akmens vate (λ=0,036 W/m*K) 30kPa 50 mm biezumā (vai ekvivalents)</t>
  </si>
  <si>
    <t>lēzeno jumta akmens vate (λ=0,038 W/m*K) 50kPa 40 mm biezumā (vai ekvivalents)</t>
  </si>
  <si>
    <t>aerators</t>
  </si>
  <si>
    <t>Jumta seguma ieklāšana ieskaitot parapeta un ventilācijas kanālu virsmu</t>
  </si>
  <si>
    <t>Skārda elementu ieklāšana parapetam un dzegai</t>
  </si>
  <si>
    <t>palīgmateriāli (silikons, mastika, skrūves)</t>
  </si>
  <si>
    <t>Jumta seguma atjaunošana virs lodžijām</t>
  </si>
  <si>
    <t>Jumta dzegas virs lodžijām atjaunošana izbūvējot koka karkasu atbisltoši AR-14, apšujot ar mitrumizturīga finiera loksnēm</t>
  </si>
  <si>
    <t>Virs lodžijām jumta malos izbūvēt koka brusas</t>
  </si>
  <si>
    <t>impregnēts kokmateriāls 70x200 mm L=1400 mm un L=1600 mm (vai ekvivalents)</t>
  </si>
  <si>
    <t>Dzegas (no ārpuses) virs lodžijām papildus siltināšana ar 50 mm akmens vati, stiprinot to</t>
  </si>
  <si>
    <t>Jumta siltināšana ar lēzeniem jumtiem paredzētu siltumizolāciju virs lodžijām</t>
  </si>
  <si>
    <t>Jumta seguma ieklāšana virs lodžijām</t>
  </si>
  <si>
    <t>Skārda elementu ieklāšana dzegai virs lodžijām</t>
  </si>
  <si>
    <t>Jumta lūkas OMEGA STN Termo EI30 U≤1.6 W/(m2*K) (vai ekvivalents) iebūve, papildus nosiltinot pa perimetru ar akmens vati</t>
  </si>
  <si>
    <t>Apdares izbūve no iekšpuses pēc lūkas montāžas</t>
  </si>
  <si>
    <t>Esošās jumta kāpnes atjaunošana, gruntēšana un krāsošana</t>
  </si>
  <si>
    <t>Deformācijas šuves izbūve jumta daļai</t>
  </si>
  <si>
    <t>Lietus ūdens kanalizācijas piltuves ar pretgružu sietu uzstādīšana</t>
  </si>
  <si>
    <t>Jumta atjaunošana</t>
  </si>
  <si>
    <t>Demontāžas un sagatavošanas darbi</t>
  </si>
  <si>
    <t>Sastatņu montāža, demontāža, īre</t>
  </si>
  <si>
    <t>Drošības tīkla (SCAFFOLD-NET 70 vai ekvivalents, fasādes aizsargsiets) uzstādīšana</t>
  </si>
  <si>
    <t xml:space="preserve">Esošās apmalītes demontāža </t>
  </si>
  <si>
    <t>Cokola virsmas mazgāšana ar augstspiediena mazgātāju (kur konstatēts pelējums)</t>
  </si>
  <si>
    <t>Cokola virsmas apstrādāšana pret mikroorganismiem ar Baumit SanierLosung saskaņā ar ražotāja norādījumiem (vai ekvivalents)</t>
  </si>
  <si>
    <t>Fasādes ķieģeļu virsmas labošana, atslāņojošo ķieģeļu demontāža, virsmas attīrīšana, gruntēšana un izlīdzināšana, izveidojot apmetuma kārtu, tajā iestrādājot ribicas sietu ar acs izmēriem apmēram 10 x 10 cm</t>
  </si>
  <si>
    <t>Esošo pagraba restes/aizšuvuma demontāža</t>
  </si>
  <si>
    <t>Lodžijas esošās metāla norobežojošas konstrukcijas demontāža ieskaitot apšuvumu</t>
  </si>
  <si>
    <t>Esoša sakaru kabeļu tīkla aizsardzība, pēc nepieciešamības pārvietošana</t>
  </si>
  <si>
    <t>Esošo gāzes vada pārnešana no fasādes pie kātras kāpņu telpas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</si>
  <si>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</si>
  <si>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</si>
  <si>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</si>
  <si>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</si>
  <si>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</si>
  <si>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Mūrēšanas darbi</t>
  </si>
  <si>
    <t>Pagrabā logu ailas atvērumu samazināšana</t>
  </si>
  <si>
    <t>gāzbetona bloki (vai ekvivalents)</t>
  </si>
  <si>
    <t>gāzbetona līme (vai ekvivalents)</t>
  </si>
  <si>
    <t>armatūra A-III, ø 8mm</t>
  </si>
  <si>
    <t>Mūra virsmas armēsana</t>
  </si>
  <si>
    <t>Kāpņu telpās logu ailas atvērumu aizmūrēšana no gāzbetona blokiem 200mm biezumā</t>
  </si>
  <si>
    <t>gāzbetona bloki b=200mm, t.sk. gāzbetona pārsedze 200x185x2690mm (vai ekvivalents)</t>
  </si>
  <si>
    <t>Lodžijas norobežojošās sienas izbūve no gāzbetona blokiem 100mm biezumā saskaņā ar AR-13</t>
  </si>
  <si>
    <t>gāzbetona bloki b=100mm (vai ekvivalents)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</si>
  <si>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</si>
  <si>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</si>
  <si>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</si>
  <si>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vai ekvivalents</t>
  </si>
  <si>
    <t>līmjava Baumit BituFix 2K (Baumit vai ekvivalents)</t>
  </si>
  <si>
    <t>palīgmateriāli (dībeļi u.c.)</t>
  </si>
  <si>
    <t>Pamatu un cokola izvirzījuma virsmas siltināšana ar putupolistirolu b=30mm uz līmjavas kārtas, papildus stiprinot ar dībeļiem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</si>
  <si>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</si>
  <si>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</si>
  <si>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</si>
  <si>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</si>
  <si>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</si>
  <si>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</si>
  <si>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</si>
  <si>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un zem lodžijām virsmas siltināšana ar fasādes siltumizolācijas plātnēm b=150mm uz līmjavas kārtas, papildus stiprinot ar dībeļiem</t>
  </si>
  <si>
    <t>akmens vate (λd=0,036 W/m*K) 150mm (vai ekvivalents)</t>
  </si>
  <si>
    <t xml:space="preserve"> līmjava Baumit ProContact (Baumit vai ekvivalents)</t>
  </si>
  <si>
    <t>Virs jumtiņa 500mm augstumā ārsienas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</si>
  <si>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</si>
  <si>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fasādes virsmai ieskaitot lodžijas norobežojošās konstrukcijas virsmu no iekšpuses</t>
  </si>
  <si>
    <t>EJOT profils 815 cokols plus vai ekvivalents</t>
  </si>
  <si>
    <t>Dekoratīvā apmetumu iestrāde fasādes virsmai ieskaitot lodžijas norobežojošās konstrukcijas virsmu no iekšpuses</t>
  </si>
  <si>
    <t>Fasādes virsmas gruntēšana un krāsošana ieskaitot lodžijas norobežojošās konstrukcijas virsmu no iekšpuses</t>
  </si>
  <si>
    <t xml:space="preserve"> krāsa tonēta Baumit SilikatColor (Baumit vai ekvivalents) (krāsu saskaņojot ar pasūtītāju)</t>
  </si>
  <si>
    <t>Logu un durvju aiļu malu apdare</t>
  </si>
  <si>
    <t>Logu un durvju aiļu malu siltināšana ar 30 mm (vai iespējamajā biezumā)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</si>
  <si>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</si>
  <si>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</si>
  <si>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</si>
  <si>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</si>
  <si>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</si>
  <si>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</si>
  <si>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</si>
  <si>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</si>
  <si>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</si>
  <si>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</si>
  <si>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</si>
  <si>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</si>
  <si>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</si>
  <si>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</si>
  <si>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</si>
  <si>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</si>
  <si>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</si>
  <si>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Pagraba ventilācijas restes V1 (1000x650mm) un V2 (800x650mm) montāža</t>
  </si>
  <si>
    <t>Iesegt ar dekoratīvo skārdu ārējās palodzes</t>
  </si>
  <si>
    <t>Deformācijas šuves izbūve fasādēm</t>
  </si>
  <si>
    <t>Fasādes sakārtošana (karoga kāta turētāja, mājas Nr. u.c.)</t>
  </si>
  <si>
    <t>Siltināšanas un apdares darbi</t>
  </si>
  <si>
    <t>Elektroinstalācijas pagaidu pārnešana</t>
  </si>
  <si>
    <t>Esošo šķunīšu augšējo daļu nozagēšana un nostiprināšana pagrabā</t>
  </si>
  <si>
    <t>Pagraba siltināšana</t>
  </si>
  <si>
    <t>Esošās pagraba griestu virsmas gruntēšana</t>
  </si>
  <si>
    <t>Siltumizolācijas pielīmēšana pagraba pārsegumam</t>
  </si>
  <si>
    <t>putupolistirols (λd=0,037 W/m*K) 100mm vai ekvivalents</t>
  </si>
  <si>
    <t>Siltinājuma armēšana ar stikla šķiedras sietu</t>
  </si>
  <si>
    <t>Siltumizolācijas pielīmēšana pagraba sienām</t>
  </si>
  <si>
    <t>putupolistirols (λd=0,036 W/m*K) 50mm vai ekvivalents</t>
  </si>
  <si>
    <t>Pagraba griestu atjaunošanas darbi</t>
  </si>
  <si>
    <t>Esošo koka logu demontāža dzīvokļos saglabajot logu L-8</t>
  </si>
  <si>
    <t>Esošo koka lodžijas logu bloku demontāža dzīvokļos</t>
  </si>
  <si>
    <t>Esošo lodžijas aizstiklojuma/restes demontāža</t>
  </si>
  <si>
    <t>Esošo stikla bloku demontāža kāpņu telpās</t>
  </si>
  <si>
    <t>Skārda palodžu elementu demontāža visai ēkai</t>
  </si>
  <si>
    <t>Esošā ieejas ārdurvju demontāža</t>
  </si>
  <si>
    <t>Logu montāža koplietošanas telpās</t>
  </si>
  <si>
    <t>PVC logu bloku montāža koplietošanas telpā veramus, atgāžamus</t>
  </si>
  <si>
    <t>gb</t>
  </si>
  <si>
    <t>PVC konstrukcijas logi L-4 (2190x1200) U=1,30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</si>
  <si>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</si>
  <si>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</si>
  <si>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</si>
  <si>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</si>
  <si>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</si>
  <si>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</si>
  <si>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</si>
  <si>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</si>
  <si>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</si>
  <si>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</si>
  <si>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</si>
  <si>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</si>
  <si>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</si>
  <si>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 xml:space="preserve">PVC logu bloku montāža dzīvokļos veramus, atgāžamus, saglabājot rūtojumu, ieskaitot logu L-8 atpakaļ montāžu </t>
  </si>
  <si>
    <t>PVC konstrukcijas logi L-1 (2350x1450mm) U=1,25 W/(m²K) (vai ekvivalents)</t>
  </si>
  <si>
    <t>PVC konstrukcijas logi L-2 (2000x1450mm) U=1,25 W/(m²K) (vai ekvivalents)</t>
  </si>
  <si>
    <t>PVC konstrukcijas logi L-3 (1500x1450mm) U=1,25 W/(m²K) (vai ekvivalents)</t>
  </si>
  <si>
    <t>PVC lodžijas logu bloku montāža dzīvokļos veramus, atgāžamus, saglabājot rūtojumu</t>
  </si>
  <si>
    <t>PVC konstrukcijas logi L-5, L-6 (1600x1450, 700x2200) U=1,25 W/(m²K)</t>
  </si>
  <si>
    <t>Lodžiju aizstiklošana</t>
  </si>
  <si>
    <t>PVC logu bloku montāža lodžijās veramus, atgāžamus, saglabājot rūtojumu (ieskaitot esošo PVC logu montāžu)</t>
  </si>
  <si>
    <t>PVC konstrukcijas logi L-7 (6000x1500mm) U=1,25 W/(m²K) (vai ekvivalents)</t>
  </si>
  <si>
    <t>PVC konstrukcijas logi L-9 (2800x1500mm) U=1,25 W/(m²K) (vai ekvivalents)</t>
  </si>
  <si>
    <t>Logu aplodas montāža no iekšpuses</t>
  </si>
  <si>
    <t>PVC aplodas (vai ekvivalents)</t>
  </si>
  <si>
    <t>stiprinājuma elemetni (silikons, skrūves)</t>
  </si>
  <si>
    <t>Durvju atjaunošana</t>
  </si>
  <si>
    <t>Jauno tērauda konstrukcijas ārdurvju montāža ieejas mezglā ieskaitot atduras ierīkošanu</t>
  </si>
  <si>
    <t>tērauda konstrukcijas durvis D1 (2520x2150mm) U≤1.6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</si>
  <si>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</si>
  <si>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</si>
  <si>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</si>
  <si>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</si>
  <si>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</si>
  <si>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</si>
  <si>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</si>
  <si>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logu un durvju tvaika barjera lentas montāža no iekšpuses un pretvēja barjera lentas montāža no ārpuses</t>
  </si>
  <si>
    <t>tvaika barjera lentas</t>
  </si>
  <si>
    <t>pretvēja barjera lentas</t>
  </si>
  <si>
    <t>Esošo logu pretvēja barjera lentas montāža no ārpuses</t>
  </si>
  <si>
    <t>Logu un durvju maiņa</t>
  </si>
  <si>
    <t>Logu un durvju nosegšana ar plēvi un aplīmēšana</t>
  </si>
  <si>
    <t>Esošo sienu un griestu tīrīšana un mazgāšana</t>
  </si>
  <si>
    <t xml:space="preserve">Kāpņu telpas remonts </t>
  </si>
  <si>
    <t>Virsmu apdare no iekšpuses tajā skaitā griesti</t>
  </si>
  <si>
    <t>rupjā tepe ROTBAND ģipša apmetums KNAUF vai ekvivalents</t>
  </si>
  <si>
    <t>smalkā špaktele Weber LR+ vai ekvivalents</t>
  </si>
  <si>
    <t>palīgmateriāli (stūra šinas utt.)</t>
  </si>
  <si>
    <t>Kāpņu margu konstrukcijas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</si>
  <si>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</si>
  <si>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</si>
  <si>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</si>
  <si>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Esošās ventilācijas šahtas ķiegēļu mūra demontāža</t>
  </si>
  <si>
    <t>Ventilācijas izbūve (AR -17)</t>
  </si>
  <si>
    <t>Dabīgās ventilācijas kanālu tīrīšana, un vilkmes pārbaude ar atzinumu</t>
  </si>
  <si>
    <t>Ventilācijas izvadu pārmūrēšana un paaugstināšana</t>
  </si>
  <si>
    <t>pilnie apdares ķieģeļi (vai ekvivalents)</t>
  </si>
  <si>
    <t>mūrjava</t>
  </si>
  <si>
    <t>Ventilācijas izvadu virsmas siltināšana ar fasādes siltumizolācijas plātnēm b=50mm uz līmjavas kārtas</t>
  </si>
  <si>
    <t>Dabīgās ventilācijas izvadu aprīkošana ar pasīvās ventilācijas deflektoriem</t>
  </si>
  <si>
    <t>Dabīgās ventilācijas pieplūdes sistēmas VENTSYS uzstādīšana dzīvokļos (vai ekvivalents)</t>
  </si>
  <si>
    <t>Ventilācijas atjaunošanas darbi</t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</si>
  <si>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</si>
  <si>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</si>
  <si>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</si>
  <si>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</si>
  <si>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</si>
  <si>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</si>
  <si>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</si>
  <si>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presējama  caurule - apkurei,  Dn42 (vai ekvivalents)</t>
  </si>
  <si>
    <t>Tērauda presējama  caurule - apkurei,  Dn54 (vai ekvivalents)</t>
  </si>
  <si>
    <t>Tērauda presējams līkums 90, Dn15 (vai ekvivalents)</t>
  </si>
  <si>
    <t>Tērauda presējams līkums 90, Dn18 (vai ekvivalents)</t>
  </si>
  <si>
    <t>Tērauda presējams līkums 90, Dn22 (vai ekvivalents)</t>
  </si>
  <si>
    <t>Tērauda presējams līkums 90, Dn28 (vai ekvivalents)</t>
  </si>
  <si>
    <t>Tērauda presējams T-gabals, Dn15/15 (vai ekvivalents)</t>
  </si>
  <si>
    <t>Tērauda presējams T-gabals, Dn18/18/15 (vai ekvivalents)</t>
  </si>
  <si>
    <t>Tērauda presējams T-gabals, Dn18/18 (vai ekvivalents)</t>
  </si>
  <si>
    <t>Tērauda presējams T-gabals, Dn22/22/15 (vai ekvivalents)</t>
  </si>
  <si>
    <t>Tērauda presējams T-gabals, Dn22/22/18 (vai ekvivalents)</t>
  </si>
  <si>
    <t>Tērauda presējams T-gabals, Dn22/22 (vai ekvivalents)</t>
  </si>
  <si>
    <t>Tērauda presējams T-gabals, Dn28/28/15 (vai ekvivalents)</t>
  </si>
  <si>
    <t>Tērauda presējams T-gabals, Dn28/28/18 (vai ekvivalents)</t>
  </si>
  <si>
    <t>Tērauda presējams T-gabals, Dn28/28/22 (vai ekvivalents)</t>
  </si>
  <si>
    <t>Tērauda presējams T-gabals, Dn28/28 (vai ekvivalents)</t>
  </si>
  <si>
    <t>Tērauda presējams T-gabals, Dn35/35/15 (vai ekvivalents)</t>
  </si>
  <si>
    <t>Tērauda presējams T-gabals, Dn35/35/18 (vai ekvivalents)</t>
  </si>
  <si>
    <t>Tērauda presējams T-gabals, Dn35/35/22 (vai ekvivalents)</t>
  </si>
  <si>
    <t>Tērauda presējams T-gabals, Dn35/35/42 (vai ekvivalents)</t>
  </si>
  <si>
    <t>Tērauda presējams T-gabals, Dn35/35/54 (vai ekvivalents)</t>
  </si>
  <si>
    <t>Tērauda presējams T-gabals, Dn42/42/22 (vai ekvivalents)</t>
  </si>
  <si>
    <t>Tērauda presējams T-gabals, Dn42/42 (vai ekvivalents)</t>
  </si>
  <si>
    <t>Tērauda presējams T-gabals, Dn42/42/54 (vai ekvivalents)</t>
  </si>
  <si>
    <t>Tērauda presējams T-gabals, Dn54/54 (vai ekvivalents)</t>
  </si>
  <si>
    <t>Tērauda presējama pāreja Dn18/15 (vai ekvivalents)</t>
  </si>
  <si>
    <t>Tērauda presējama pāreja Dn22/15 (vai ekvivalents)</t>
  </si>
  <si>
    <t>Tērauda presējama pāreja Dn22/18 (vai ekvivalents)</t>
  </si>
  <si>
    <t>Tērauda presējama pāreja Dn28/15 (vai ekvivalents)</t>
  </si>
  <si>
    <t>Tērauda presējama pāreja Dn28/22 (vai ekvivalents)</t>
  </si>
  <si>
    <t>Tērauda presējama pāreja Dn35/28 (vai ekvivalents)</t>
  </si>
  <si>
    <t>Tērauda presējama pāreja Dn42/28 (vai ekvivalents)</t>
  </si>
  <si>
    <t>Tērauda presējama pāreja Dn42/35 (vai ekvivalents)</t>
  </si>
  <si>
    <t>Tērauda presējama pāreja Dn54/42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</si>
  <si>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</si>
  <si>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</si>
  <si>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C11-400-1200 ar sienas stiprinājumiem un atgaisotāju (vai ekvivalents)</t>
  </si>
  <si>
    <t>Tērauda radiators Purmo Compact C11-400-600 ar sienas stiprinājumiem un atgaisotāju (vai ekvivalents)</t>
  </si>
  <si>
    <t>Tērauda radiators Purmo Compact C11-400-800 ar sienas stiprinājumiem un atgaisotāju (vai ekvivalents)</t>
  </si>
  <si>
    <t>Tērauda radiators Purmo Compact C22-400-1000 ar sienas stiprinājumiem un atgaisotāju (vai ekvivalents)</t>
  </si>
  <si>
    <t>Tērauda radiators Purmo Compact C22-400-600 ar sienas stiprinājumiem un atgaisotāju (vai ekvivalents)</t>
  </si>
  <si>
    <t>Tērauda radiators Purmo Compact C22-400-800 ar sienas stiprinājumiem un atgaisotāju (vai ekvivalents)</t>
  </si>
  <si>
    <t>Tērauda radiators Purmo Compact C22-400-900 ar sienas stiprinājumiem un atgaisotāju (vai ekvivalents)</t>
  </si>
  <si>
    <t>Tērauda radiators Purmo Compact C22-900-1000 ar sienas stiprinājumiem un atgaisotāju (vai ekvivalents)</t>
  </si>
  <si>
    <t>Radiatora termogalva ar vārstu komplekts Danfos RA-DV Dn15, RA 2000 ar tempratūras ierobežojumu +16 °C (vai ekvivalents)</t>
  </si>
  <si>
    <t>Radiatora termogalva ar vārstu komplekts pret zādzību Danfos RA-DV Dn15, RA 2000 ar tempratūras ierobežojumu +16 °C (vai ekvivalents)</t>
  </si>
  <si>
    <t>Radiatora noslēgvārsts ar priekšiestādījumu RLV Dn15 Danfos (vai ekvivalents)</t>
  </si>
  <si>
    <t>Lodveida ventilis t=110˚; P=8 bar, Dn15 (vai ekvivalents)</t>
  </si>
  <si>
    <t>Lodveida ventilis t=110˚; P=8 bar, Dn20 (vai ekvivalents)</t>
  </si>
  <si>
    <t>Lodveida ventilis t=110˚; P=8 bar, Dn25 (vai ekvivalents)</t>
  </si>
  <si>
    <t>Lodveida ventilis t=110˚; P=8 bar, Dn32 (vai ekvivalents)</t>
  </si>
  <si>
    <t>Lodveida ventilis t=110˚; P=8 bar, Dn40 (vai ekvivalents)</t>
  </si>
  <si>
    <t>Lodveida ventilis t=110˚; P=8 bar, Dn50 (vai ekvivalents)</t>
  </si>
  <si>
    <t>Balansēšanas vārsts t=110˚; P=8 bar, Dn25 (vai ekvivalents)</t>
  </si>
  <si>
    <t>Balansēšanas vārsts t=110˚; P=8 bar, Dn32 (vai ekvivalents)</t>
  </si>
  <si>
    <t>Balansēšanas vārsts t=110˚; P=8 bar, Dn40 (vai ekvivalents)</t>
  </si>
  <si>
    <t>Automātiskais atgaisotājs Dn15 (vai ekvivalents)</t>
  </si>
  <si>
    <t>Izlaides ventilis ar gala vāku Dn15 (vai ekvivalents)</t>
  </si>
  <si>
    <t>Akmensvates izolācijas čaula, ar alum. atstarojošo slāni; b=50mm PAROC Hvac Section AluCoat T 18/50 (λD50=0,037 W/m*K) (vai ekvivalents)</t>
  </si>
  <si>
    <t>Akmensvates izolācijas čaula, ar alum. atstarojošo slāni; b=50mm PAROC Hvac Section AluCoat T 22/50 (λD50=0,037 W/m*K) (vai ekvivalents)</t>
  </si>
  <si>
    <t>Akmensvates izolācijas čaula, ar alum. atstarojošo slāni; b=50mm PAROC Hvac Section AluCoat T 28/50 (λD50=0,037 W/m*K) (vai ekvivalents)</t>
  </si>
  <si>
    <t>Akmensvates izolācijas čaula, ar alum. atstarojošo slāni; b=50mm PAROC Hvac Section AluCoat T 35/50 (λD50=0,037 W/m*K) (vai ekvivalents)</t>
  </si>
  <si>
    <t>Akmensvates izolācijas čaula, ar alum. atstarojošo slāni; b=50mm PAROC Hvac Section AluCoat T 42/50 (λD50=0,037 W/m*K) (vai ekvivalents)</t>
  </si>
  <si>
    <t>Akmensvates izolācijas čaula, ar alum. atstarojošo slāni; b=50mm PAROC Hvac Section AluCoat T 48/50 (λD50=0,037 W/m*K) (vai ekvivalents)</t>
  </si>
  <si>
    <t>Akmensvates izolācijas čaula, ar alum. atstarojošo slāni; b=50mm PAROC Hvac Section AluCoat T 60/50 (λD50=0,037 W/m*K) (vai ekvivalents)</t>
  </si>
  <si>
    <t>Siltumizolācijas fasondaļas</t>
  </si>
  <si>
    <t>PVC pārklājums</t>
  </si>
  <si>
    <t>Kompensātori</t>
  </si>
  <si>
    <t>Nekustīgie balsti</t>
  </si>
  <si>
    <t>Stiprinājumi un palīgmateriāli</t>
  </si>
  <si>
    <t>Montāžas komplekts</t>
  </si>
  <si>
    <t>Apkures hidrauliskās pārbaude un sistēmas skalošana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</si>
  <si>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</si>
  <si>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</si>
  <si>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</si>
  <si>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Pārsegumu šķērsošanas vietas uzlabošana (špaktelēšana, krāsošana) (apjomu precizēt būvniecības laikā)</t>
  </si>
  <si>
    <t>Apkures sistēmas palaišanu un ieregulēšanu</t>
  </si>
  <si>
    <t>obj</t>
  </si>
  <si>
    <t>Armatūras marķēšana</t>
  </si>
  <si>
    <t>Pieslēgums SM</t>
  </si>
  <si>
    <t>Apkures sistēmas cirkulācijas sūknis WILO STARTOS-40/1-4 (vai ekvivalents)</t>
  </si>
  <si>
    <t>Apkures siltummainis 73kW (vai ekvivalents)</t>
  </si>
  <si>
    <t>Apkures siltummainis 79kW (vai ekvivalents)</t>
  </si>
  <si>
    <t>Izpildshēmas sagatavošana</t>
  </si>
  <si>
    <t>Apkures sistēmas atjaunošana</t>
  </si>
  <si>
    <t>Esošās sadzīves kanalizācijas sistēmas demontāža</t>
  </si>
  <si>
    <t>Esošās lietus kanalizācijas sistēmas demontāža</t>
  </si>
  <si>
    <t>Kanalizācijas sistēma</t>
  </si>
  <si>
    <t>Kanalizācijas caurule PP DN110 (vai ekvivalents)</t>
  </si>
  <si>
    <t>Līkums PP DN110 (vai ekvivalents)</t>
  </si>
  <si>
    <t>Trejgabals 45 PP 110 (vai ekvivalents)</t>
  </si>
  <si>
    <t>Revīzija, tīrīšanas lūka PP DN110 (vai ekvivalents)</t>
  </si>
  <si>
    <t>Ugunsdrošības manžete DN110 (vai ekvivalents)</t>
  </si>
  <si>
    <t>Pievienojums kanalizācijas izvadam līdz ēkas sienai</t>
  </si>
  <si>
    <t>izvadi</t>
  </si>
  <si>
    <t>Ugunsdrošības materiāli</t>
  </si>
  <si>
    <t>Lietus kanalizācija</t>
  </si>
  <si>
    <t>Pievienojums jumta lietus savācējiem</t>
  </si>
  <si>
    <t>Pievienojums lietus kanalizācijas izvadam līdz ēkas sienai</t>
  </si>
  <si>
    <t>Kanalizācijas sistēmas atjaunošana</t>
  </si>
  <si>
    <t>Tranšejas rakšana un aizbēršana</t>
  </si>
  <si>
    <t>Zaļās zonas atjaunošana</t>
  </si>
  <si>
    <t>Zibensaizsardzības izbūve</t>
  </si>
  <si>
    <t>Zibens uztvērēja galva Ingesco PDC Air 20 (vai ekvivalents), t.sk. montāža</t>
  </si>
  <si>
    <t>Uztvērēja masts ar atsaitēm- h=4m, t.sk. montāža</t>
  </si>
  <si>
    <t>kpl</t>
  </si>
  <si>
    <t>Masta gala adapteris (1'1/4”) 4m mastam (vai ekvivalents), t.sk. montāža</t>
  </si>
  <si>
    <t>Zemējuma lenta 30x3,5mm karsti cinkota (vai ekvivalents), t.sk. montāža</t>
  </si>
  <si>
    <t>Zibensnovedēja stieple 8mm alumīnija (vai ekvivalents), t.sk. montāža</t>
  </si>
  <si>
    <t>Zibensnovedēja stieple 8mm alumīnija, PVC izolācijā (vai ekvivalents), t.sk. montāža</t>
  </si>
  <si>
    <t>Zemējuma stienis 20mm 1,5m ar šlicēm A-tipa (vai ekvivalents), t.sk. montāža</t>
  </si>
  <si>
    <t>Zemējuma ievads 16/10mm 0,75m, cinkots tērauds (vai ekvivalents), t.sk. montāža</t>
  </si>
  <si>
    <t>Pārbaudes kaste z/a ar spaili (vai ekvivalents), t.sk. montāža</t>
  </si>
  <si>
    <t>Klemme stieples un stieples savienošanai, alumīnija (vai ekvivalents), t.sk. montāža</t>
  </si>
  <si>
    <t>Diagonālā krustklemme stieples un lentas savienošanai, t.sk. montāža</t>
  </si>
  <si>
    <t>Spice A-tipa 20mm zemējuma stienim (vai ekvivalents), t.sk. montāža</t>
  </si>
  <si>
    <t>Pretkorozijas lente 50mm 10m/rullis, t.sk. montāža</t>
  </si>
  <si>
    <t>Stiepres stiprinājums uz jumta- betona (vai ekvivalents), t.sk. montāža</t>
  </si>
  <si>
    <t>Klemme 1-8mm metāla konstr ar Niro Clip cink. tērauda (vai ekvivalents), t.sk. montāža</t>
  </si>
  <si>
    <t>Pārspriegumu aizsardzības modulis I+II(B+C) 3P 100kA P-HMS 280 3 (vai ekvivalents), t.sk. montāža</t>
  </si>
  <si>
    <t>Zemējuma vads H07V-K 1x16mm2 lokans dzeltenzaļš (vai ekvivalents), t.sk. montāža</t>
  </si>
  <si>
    <t xml:space="preserve">m </t>
  </si>
  <si>
    <t>Stieples turētājs ar dībeli, ner. tērauda (vai ekvivalents), t.sk. montāža</t>
  </si>
  <si>
    <t>Palīgmateriāli, neuzskaitītie materiāli, t.sk. montāža</t>
  </si>
  <si>
    <t>Zibensaizsardzības izbūves darbi</t>
  </si>
  <si>
    <t>Finanšu rezerve 3%</t>
  </si>
  <si>
    <t>Skolas iela 2, Olaine, Olaines novads, LV-2114</t>
  </si>
  <si>
    <t>%</t>
  </si>
  <si>
    <t>Iepirkums Nr. AS OŪS 2022/02_E</t>
  </si>
  <si>
    <t>Tāme sastādīta 2022. gada __.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</si>
</sst>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i/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43" xfId="2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1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7" fillId="0" borderId="0" xfId="0" applyFont="1"/>
    <xf numFmtId="164" fontId="8" fillId="0" borderId="29" xfId="0" applyNumberFormat="1" applyFont="1" applyBorder="1" applyAlignment="1">
      <alignment vertical="top" wrapText="1"/>
    </xf>
    <xf numFmtId="165" fontId="9" fillId="0" borderId="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wrapText="1"/>
    </xf>
    <xf numFmtId="164" fontId="9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10" fillId="0" borderId="43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right" vertical="top" wrapText="1"/>
    </xf>
    <xf numFmtId="164" fontId="8" fillId="0" borderId="29" xfId="0" applyNumberFormat="1" applyFont="1" applyFill="1" applyBorder="1" applyAlignment="1">
      <alignment vertical="top" wrapText="1"/>
    </xf>
    <xf numFmtId="164" fontId="9" fillId="0" borderId="29" xfId="0" applyNumberFormat="1" applyFont="1" applyFill="1" applyBorder="1" applyAlignment="1">
      <alignment vertical="top" wrapText="1"/>
    </xf>
    <xf numFmtId="164" fontId="1" fillId="0" borderId="29" xfId="0" applyNumberFormat="1" applyFont="1" applyFill="1" applyBorder="1" applyAlignment="1">
      <alignment horizontal="right" vertical="top" wrapText="1"/>
    </xf>
    <xf numFmtId="164" fontId="8" fillId="0" borderId="29" xfId="0" applyNumberFormat="1" applyFont="1" applyFill="1" applyBorder="1" applyAlignment="1">
      <alignment horizontal="left" vertical="top" wrapText="1"/>
    </xf>
    <xf numFmtId="165" fontId="1" fillId="0" borderId="2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44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</cellXfs>
  <cellStyles count="5">
    <cellStyle name="Comma 2" xfId="4" xr:uid="{9AC222B8-9A22-41C8-B925-DBCFD2EF31ED}"/>
    <cellStyle name="Normal 2" xfId="2" xr:uid="{7728D04F-492C-44E8-B42B-2D52765FDA4E}"/>
    <cellStyle name="Parasts" xfId="0" builtinId="0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0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1"/>
  <sheetViews>
    <sheetView tabSelected="1" workbookViewId="0">
      <selection activeCell="B43" sqref="B43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5" t="s">
        <v>1</v>
      </c>
      <c r="C4" s="105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6" t="s">
        <v>3</v>
      </c>
      <c r="C8" s="106"/>
    </row>
    <row r="11" spans="1:3" x14ac:dyDescent="0.2">
      <c r="B11" s="2" t="s">
        <v>4</v>
      </c>
    </row>
    <row r="12" spans="1:3" x14ac:dyDescent="0.2">
      <c r="B12" s="80" t="s">
        <v>52</v>
      </c>
    </row>
    <row r="13" spans="1:3" ht="22.5" x14ac:dyDescent="0.2">
      <c r="A13" s="4" t="s">
        <v>5</v>
      </c>
      <c r="B13" s="75" t="s">
        <v>95</v>
      </c>
      <c r="C13" s="75"/>
    </row>
    <row r="14" spans="1:3" ht="22.5" x14ac:dyDescent="0.2">
      <c r="A14" s="4" t="s">
        <v>6</v>
      </c>
      <c r="B14" s="75" t="s">
        <v>94</v>
      </c>
      <c r="C14" s="75"/>
    </row>
    <row r="15" spans="1:3" x14ac:dyDescent="0.2">
      <c r="A15" s="4" t="s">
        <v>7</v>
      </c>
      <c r="B15" s="74" t="s">
        <v>435</v>
      </c>
      <c r="C15" s="74"/>
    </row>
    <row r="16" spans="1:3" x14ac:dyDescent="0.2">
      <c r="A16" s="4" t="s">
        <v>8</v>
      </c>
      <c r="B16" s="73" t="s">
        <v>437</v>
      </c>
      <c r="C16" s="73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7">
        <v>1</v>
      </c>
      <c r="B19" s="89" t="s">
        <v>94</v>
      </c>
      <c r="C19" s="8" t="e">
        <f>'Kops a'!E29</f>
        <v>#VALUE!</v>
      </c>
    </row>
    <row r="20" spans="1:3" ht="12" thickBot="1" x14ac:dyDescent="0.25">
      <c r="A20" s="78">
        <v>2</v>
      </c>
      <c r="B20" s="79" t="s">
        <v>434</v>
      </c>
      <c r="C20" s="9" t="e">
        <f>ROUND(C19*0.03,2)</f>
        <v>#VALUE!</v>
      </c>
    </row>
    <row r="21" spans="1:3" ht="12" thickBot="1" x14ac:dyDescent="0.25">
      <c r="A21" s="10"/>
      <c r="B21" s="11" t="s">
        <v>12</v>
      </c>
      <c r="C21" s="12" t="e">
        <f>SUM(C19:C20)</f>
        <v>#VALUE!</v>
      </c>
    </row>
    <row r="22" spans="1:3" ht="12" thickBot="1" x14ac:dyDescent="0.25">
      <c r="B22" s="13"/>
      <c r="C22" s="14"/>
    </row>
    <row r="23" spans="1:3" ht="12" thickBot="1" x14ac:dyDescent="0.25">
      <c r="A23" s="107" t="s">
        <v>13</v>
      </c>
      <c r="B23" s="108"/>
      <c r="C23" s="15" t="e">
        <f>ROUND(C21*21%,2)</f>
        <v>#VALUE!</v>
      </c>
    </row>
    <row r="26" spans="1:3" x14ac:dyDescent="0.2">
      <c r="A26" s="1" t="s">
        <v>14</v>
      </c>
      <c r="B26" s="109"/>
      <c r="C26" s="109"/>
    </row>
    <row r="27" spans="1:3" x14ac:dyDescent="0.2">
      <c r="B27" s="104" t="s">
        <v>15</v>
      </c>
      <c r="C27" s="104"/>
    </row>
    <row r="29" spans="1:3" x14ac:dyDescent="0.2">
      <c r="A29" s="1" t="s">
        <v>53</v>
      </c>
      <c r="B29" s="16"/>
      <c r="C29" s="16"/>
    </row>
    <row r="30" spans="1:3" x14ac:dyDescent="0.2">
      <c r="A30" s="16"/>
      <c r="B30" s="16"/>
      <c r="C30" s="16"/>
    </row>
    <row r="31" spans="1:3" x14ac:dyDescent="0.2">
      <c r="A31" s="1" t="s">
        <v>438</v>
      </c>
    </row>
  </sheetData>
  <mergeCells count="5">
    <mergeCell ref="B27:C27"/>
    <mergeCell ref="B4:C4"/>
    <mergeCell ref="B8:C8"/>
    <mergeCell ref="A23:B23"/>
    <mergeCell ref="B26:C26"/>
  </mergeCells>
  <conditionalFormatting sqref="C19 C21 C23">
    <cfRule type="cellIs" dxfId="204" priority="9" operator="equal">
      <formula>0</formula>
    </cfRule>
  </conditionalFormatting>
  <conditionalFormatting sqref="B13:B16">
    <cfRule type="cellIs" dxfId="203" priority="8" operator="equal">
      <formula>0</formula>
    </cfRule>
  </conditionalFormatting>
  <conditionalFormatting sqref="B19">
    <cfRule type="cellIs" dxfId="202" priority="7" operator="equal">
      <formula>0</formula>
    </cfRule>
  </conditionalFormatting>
  <conditionalFormatting sqref="B29">
    <cfRule type="cellIs" dxfId="201" priority="5" operator="equal">
      <formula>0</formula>
    </cfRule>
  </conditionalFormatting>
  <conditionalFormatting sqref="B26:C26">
    <cfRule type="cellIs" dxfId="200" priority="3" operator="equal">
      <formula>0</formula>
    </cfRule>
  </conditionalFormatting>
  <conditionalFormatting sqref="A19">
    <cfRule type="cellIs" dxfId="199" priority="2" operator="equal">
      <formula>0</formula>
    </cfRule>
  </conditionalFormatting>
  <conditionalFormatting sqref="A31">
    <cfRule type="containsText" dxfId="198" priority="1" operator="containsText" text="Tāme sastādīta 20__. gada __. _________">
      <formula>NOT(ISERROR(SEARCH("Tāme sastādīta 20__. gada __. _________",A31)))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118"/>
  <sheetViews>
    <sheetView workbookViewId="0">
      <selection activeCell="H135" sqref="H13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a'!A22</f>
        <v>8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393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P106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A112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7">
        <v>1</v>
      </c>
      <c r="B15" s="38"/>
      <c r="C15" s="46" t="s">
        <v>302</v>
      </c>
      <c r="D15" s="24" t="s">
        <v>66</v>
      </c>
      <c r="E15" s="96">
        <v>1</v>
      </c>
      <c r="F15" s="64"/>
      <c r="G15" s="61"/>
      <c r="H15" s="47">
        <f t="shared" ref="H15" si="0">ROUND(F15*G15,2)</f>
        <v>0</v>
      </c>
      <c r="I15" s="61"/>
      <c r="J15" s="61">
        <f>ROUND(H15*0.06,2)</f>
        <v>0</v>
      </c>
      <c r="K15" s="48">
        <f t="shared" ref="K15:K76" si="1">SUM(H15:J15)</f>
        <v>0</v>
      </c>
      <c r="L15" s="49">
        <f t="shared" ref="L15:L76" si="2">ROUND(E15*F15,2)</f>
        <v>0</v>
      </c>
      <c r="M15" s="47">
        <f t="shared" ref="M15:M76" si="3">ROUND(H15*E15,2)</f>
        <v>0</v>
      </c>
      <c r="N15" s="47">
        <f t="shared" ref="N15:N76" si="4">ROUND(I15*E15,2)</f>
        <v>0</v>
      </c>
      <c r="O15" s="47">
        <f t="shared" ref="O15:O76" si="5">ROUND(J15*E15,2)</f>
        <v>0</v>
      </c>
      <c r="P15" s="48">
        <f t="shared" ref="P15:P76" si="6">SUM(M15:O15)</f>
        <v>0</v>
      </c>
    </row>
    <row r="16" spans="1:16" x14ac:dyDescent="0.2">
      <c r="A16" s="92">
        <v>2</v>
      </c>
      <c r="B16" s="93"/>
      <c r="C16" s="94" t="s">
        <v>303</v>
      </c>
      <c r="D16" s="24"/>
      <c r="E16" s="96"/>
      <c r="F16" s="64"/>
      <c r="G16" s="61"/>
      <c r="H16" s="47"/>
      <c r="I16" s="61"/>
      <c r="J16" s="61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2.5" x14ac:dyDescent="0.2">
      <c r="A17" s="37">
        <v>1</v>
      </c>
      <c r="B17" s="38"/>
      <c r="C17" s="46" t="s">
        <v>304</v>
      </c>
      <c r="D17" s="24" t="s">
        <v>83</v>
      </c>
      <c r="E17" s="96">
        <v>1322</v>
      </c>
      <c r="F17" s="64"/>
      <c r="G17" s="61"/>
      <c r="H17" s="47">
        <f t="shared" ref="H17:H100" si="7">ROUND(F17*G17,2)</f>
        <v>0</v>
      </c>
      <c r="I17" s="61"/>
      <c r="J17" s="61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7">
        <v>2</v>
      </c>
      <c r="B18" s="38"/>
      <c r="C18" s="46" t="s">
        <v>305</v>
      </c>
      <c r="D18" s="24" t="s">
        <v>83</v>
      </c>
      <c r="E18" s="96">
        <v>293</v>
      </c>
      <c r="F18" s="64"/>
      <c r="G18" s="61"/>
      <c r="H18" s="47">
        <f t="shared" si="7"/>
        <v>0</v>
      </c>
      <c r="I18" s="61"/>
      <c r="J18" s="61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7">
        <v>3</v>
      </c>
      <c r="B19" s="38"/>
      <c r="C19" s="46" t="s">
        <v>306</v>
      </c>
      <c r="D19" s="24" t="s">
        <v>83</v>
      </c>
      <c r="E19" s="96">
        <v>280</v>
      </c>
      <c r="F19" s="64"/>
      <c r="G19" s="61"/>
      <c r="H19" s="47">
        <f t="shared" si="7"/>
        <v>0</v>
      </c>
      <c r="I19" s="61"/>
      <c r="J19" s="61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7">
        <v>4</v>
      </c>
      <c r="B20" s="38"/>
      <c r="C20" s="46" t="s">
        <v>307</v>
      </c>
      <c r="D20" s="24" t="s">
        <v>83</v>
      </c>
      <c r="E20" s="96">
        <v>169</v>
      </c>
      <c r="F20" s="64"/>
      <c r="G20" s="61"/>
      <c r="H20" s="47">
        <f t="shared" si="7"/>
        <v>0</v>
      </c>
      <c r="I20" s="61"/>
      <c r="J20" s="61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2.5" x14ac:dyDescent="0.2">
      <c r="A21" s="37">
        <v>5</v>
      </c>
      <c r="B21" s="38"/>
      <c r="C21" s="46" t="s">
        <v>308</v>
      </c>
      <c r="D21" s="24" t="s">
        <v>83</v>
      </c>
      <c r="E21" s="96">
        <v>136</v>
      </c>
      <c r="F21" s="64"/>
      <c r="G21" s="61"/>
      <c r="H21" s="47">
        <f t="shared" si="7"/>
        <v>0</v>
      </c>
      <c r="I21" s="61"/>
      <c r="J21" s="61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7">
        <v>6</v>
      </c>
      <c r="B22" s="38"/>
      <c r="C22" s="46" t="s">
        <v>309</v>
      </c>
      <c r="D22" s="24" t="s">
        <v>83</v>
      </c>
      <c r="E22" s="96">
        <v>50</v>
      </c>
      <c r="F22" s="64"/>
      <c r="G22" s="61"/>
      <c r="H22" s="47">
        <f t="shared" si="7"/>
        <v>0</v>
      </c>
      <c r="I22" s="61"/>
      <c r="J22" s="61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7">
        <v>7</v>
      </c>
      <c r="B23" s="38"/>
      <c r="C23" s="46" t="s">
        <v>310</v>
      </c>
      <c r="D23" s="24" t="s">
        <v>83</v>
      </c>
      <c r="E23" s="96">
        <v>15</v>
      </c>
      <c r="F23" s="64"/>
      <c r="G23" s="61"/>
      <c r="H23" s="47">
        <f t="shared" si="7"/>
        <v>0</v>
      </c>
      <c r="I23" s="61"/>
      <c r="J23" s="61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7">
        <v>8</v>
      </c>
      <c r="B24" s="38"/>
      <c r="C24" s="46" t="s">
        <v>311</v>
      </c>
      <c r="D24" s="24" t="s">
        <v>104</v>
      </c>
      <c r="E24" s="96">
        <v>292</v>
      </c>
      <c r="F24" s="64"/>
      <c r="G24" s="61"/>
      <c r="H24" s="47">
        <f t="shared" si="7"/>
        <v>0</v>
      </c>
      <c r="I24" s="61"/>
      <c r="J24" s="61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9</v>
      </c>
      <c r="B25" s="38"/>
      <c r="C25" s="46" t="s">
        <v>312</v>
      </c>
      <c r="D25" s="24" t="s">
        <v>104</v>
      </c>
      <c r="E25" s="96">
        <v>2</v>
      </c>
      <c r="F25" s="64"/>
      <c r="G25" s="61"/>
      <c r="H25" s="47">
        <f t="shared" si="7"/>
        <v>0</v>
      </c>
      <c r="I25" s="61"/>
      <c r="J25" s="61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7">
        <v>10</v>
      </c>
      <c r="B26" s="38"/>
      <c r="C26" s="46" t="s">
        <v>313</v>
      </c>
      <c r="D26" s="24" t="s">
        <v>104</v>
      </c>
      <c r="E26" s="96">
        <v>12</v>
      </c>
      <c r="F26" s="64"/>
      <c r="G26" s="61"/>
      <c r="H26" s="47">
        <f t="shared" si="7"/>
        <v>0</v>
      </c>
      <c r="I26" s="61"/>
      <c r="J26" s="61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7">
        <v>11</v>
      </c>
      <c r="B27" s="38"/>
      <c r="C27" s="46" t="s">
        <v>314</v>
      </c>
      <c r="D27" s="24" t="s">
        <v>104</v>
      </c>
      <c r="E27" s="96">
        <v>2</v>
      </c>
      <c r="F27" s="64"/>
      <c r="G27" s="61"/>
      <c r="H27" s="47">
        <f t="shared" si="7"/>
        <v>0</v>
      </c>
      <c r="I27" s="61"/>
      <c r="J27" s="61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7">
        <v>12</v>
      </c>
      <c r="B28" s="38"/>
      <c r="C28" s="46" t="s">
        <v>315</v>
      </c>
      <c r="D28" s="24" t="s">
        <v>104</v>
      </c>
      <c r="E28" s="96">
        <v>304</v>
      </c>
      <c r="F28" s="64"/>
      <c r="G28" s="61"/>
      <c r="H28" s="47">
        <f t="shared" si="7"/>
        <v>0</v>
      </c>
      <c r="I28" s="61"/>
      <c r="J28" s="61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2.5" x14ac:dyDescent="0.2">
      <c r="A29" s="37">
        <v>13</v>
      </c>
      <c r="B29" s="38"/>
      <c r="C29" s="46" t="s">
        <v>316</v>
      </c>
      <c r="D29" s="24" t="s">
        <v>104</v>
      </c>
      <c r="E29" s="96">
        <v>100</v>
      </c>
      <c r="F29" s="64"/>
      <c r="G29" s="61"/>
      <c r="H29" s="47">
        <f t="shared" si="7"/>
        <v>0</v>
      </c>
      <c r="I29" s="61"/>
      <c r="J29" s="61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2.5" x14ac:dyDescent="0.2">
      <c r="A30" s="37">
        <v>14</v>
      </c>
      <c r="B30" s="38"/>
      <c r="C30" s="46" t="s">
        <v>317</v>
      </c>
      <c r="D30" s="24" t="s">
        <v>104</v>
      </c>
      <c r="E30" s="96">
        <v>36</v>
      </c>
      <c r="F30" s="64"/>
      <c r="G30" s="61"/>
      <c r="H30" s="47">
        <f t="shared" si="7"/>
        <v>0</v>
      </c>
      <c r="I30" s="61"/>
      <c r="J30" s="61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2.5" x14ac:dyDescent="0.2">
      <c r="A31" s="37">
        <v>15</v>
      </c>
      <c r="B31" s="38"/>
      <c r="C31" s="46" t="s">
        <v>318</v>
      </c>
      <c r="D31" s="24" t="s">
        <v>104</v>
      </c>
      <c r="E31" s="96">
        <v>74</v>
      </c>
      <c r="F31" s="64"/>
      <c r="G31" s="61"/>
      <c r="H31" s="47">
        <f t="shared" si="7"/>
        <v>0</v>
      </c>
      <c r="I31" s="61"/>
      <c r="J31" s="61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7">
        <v>16</v>
      </c>
      <c r="B32" s="38"/>
      <c r="C32" s="46" t="s">
        <v>319</v>
      </c>
      <c r="D32" s="24" t="s">
        <v>104</v>
      </c>
      <c r="E32" s="96">
        <v>4</v>
      </c>
      <c r="F32" s="64"/>
      <c r="G32" s="61"/>
      <c r="H32" s="47">
        <f t="shared" si="7"/>
        <v>0</v>
      </c>
      <c r="I32" s="61"/>
      <c r="J32" s="61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7">
        <v>17</v>
      </c>
      <c r="B33" s="38"/>
      <c r="C33" s="46" t="s">
        <v>320</v>
      </c>
      <c r="D33" s="24" t="s">
        <v>104</v>
      </c>
      <c r="E33" s="96">
        <v>36</v>
      </c>
      <c r="F33" s="64"/>
      <c r="G33" s="61"/>
      <c r="H33" s="47">
        <f t="shared" si="7"/>
        <v>0</v>
      </c>
      <c r="I33" s="61"/>
      <c r="J33" s="61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2.5" x14ac:dyDescent="0.2">
      <c r="A34" s="37">
        <v>18</v>
      </c>
      <c r="B34" s="38"/>
      <c r="C34" s="46" t="s">
        <v>321</v>
      </c>
      <c r="D34" s="24" t="s">
        <v>104</v>
      </c>
      <c r="E34" s="96">
        <v>8</v>
      </c>
      <c r="F34" s="64"/>
      <c r="G34" s="61"/>
      <c r="H34" s="47">
        <f t="shared" si="7"/>
        <v>0</v>
      </c>
      <c r="I34" s="61"/>
      <c r="J34" s="61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2.5" x14ac:dyDescent="0.2">
      <c r="A35" s="37">
        <v>19</v>
      </c>
      <c r="B35" s="38"/>
      <c r="C35" s="46" t="s">
        <v>322</v>
      </c>
      <c r="D35" s="24" t="s">
        <v>104</v>
      </c>
      <c r="E35" s="96">
        <v>18</v>
      </c>
      <c r="F35" s="64"/>
      <c r="G35" s="61"/>
      <c r="H35" s="47">
        <f t="shared" si="7"/>
        <v>0</v>
      </c>
      <c r="I35" s="61"/>
      <c r="J35" s="61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2.5" x14ac:dyDescent="0.2">
      <c r="A36" s="37">
        <v>20</v>
      </c>
      <c r="B36" s="38"/>
      <c r="C36" s="46" t="s">
        <v>323</v>
      </c>
      <c r="D36" s="24" t="s">
        <v>104</v>
      </c>
      <c r="E36" s="96">
        <v>6</v>
      </c>
      <c r="F36" s="64"/>
      <c r="G36" s="61"/>
      <c r="H36" s="47">
        <f t="shared" si="7"/>
        <v>0</v>
      </c>
      <c r="I36" s="61"/>
      <c r="J36" s="61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2.5" x14ac:dyDescent="0.2">
      <c r="A37" s="37">
        <v>21</v>
      </c>
      <c r="B37" s="38"/>
      <c r="C37" s="46" t="s">
        <v>324</v>
      </c>
      <c r="D37" s="24" t="s">
        <v>104</v>
      </c>
      <c r="E37" s="96">
        <v>2</v>
      </c>
      <c r="F37" s="64"/>
      <c r="G37" s="61"/>
      <c r="H37" s="47">
        <f t="shared" si="7"/>
        <v>0</v>
      </c>
      <c r="I37" s="61"/>
      <c r="J37" s="61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2.5" x14ac:dyDescent="0.2">
      <c r="A38" s="37">
        <v>22</v>
      </c>
      <c r="B38" s="38"/>
      <c r="C38" s="46" t="s">
        <v>325</v>
      </c>
      <c r="D38" s="24" t="s">
        <v>104</v>
      </c>
      <c r="E38" s="96">
        <v>4</v>
      </c>
      <c r="F38" s="64"/>
      <c r="G38" s="61"/>
      <c r="H38" s="47">
        <f t="shared" si="7"/>
        <v>0</v>
      </c>
      <c r="I38" s="61"/>
      <c r="J38" s="61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7">
        <v>23</v>
      </c>
      <c r="B39" s="38"/>
      <c r="C39" s="46" t="s">
        <v>326</v>
      </c>
      <c r="D39" s="24" t="s">
        <v>104</v>
      </c>
      <c r="E39" s="96">
        <v>12</v>
      </c>
      <c r="F39" s="64"/>
      <c r="G39" s="61"/>
      <c r="H39" s="47">
        <f t="shared" si="7"/>
        <v>0</v>
      </c>
      <c r="I39" s="61"/>
      <c r="J39" s="61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2.5" x14ac:dyDescent="0.2">
      <c r="A40" s="37">
        <v>24</v>
      </c>
      <c r="B40" s="38"/>
      <c r="C40" s="46" t="s">
        <v>327</v>
      </c>
      <c r="D40" s="24" t="s">
        <v>104</v>
      </c>
      <c r="E40" s="96">
        <v>14</v>
      </c>
      <c r="F40" s="64"/>
      <c r="G40" s="61"/>
      <c r="H40" s="47">
        <f t="shared" si="7"/>
        <v>0</v>
      </c>
      <c r="I40" s="61"/>
      <c r="J40" s="61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2.5" x14ac:dyDescent="0.2">
      <c r="A41" s="37">
        <v>25</v>
      </c>
      <c r="B41" s="38"/>
      <c r="C41" s="46" t="s">
        <v>328</v>
      </c>
      <c r="D41" s="24" t="s">
        <v>104</v>
      </c>
      <c r="E41" s="96">
        <v>2</v>
      </c>
      <c r="F41" s="64"/>
      <c r="G41" s="61"/>
      <c r="H41" s="47">
        <f t="shared" si="7"/>
        <v>0</v>
      </c>
      <c r="I41" s="61"/>
      <c r="J41" s="61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2.5" x14ac:dyDescent="0.2">
      <c r="A42" s="37">
        <v>26</v>
      </c>
      <c r="B42" s="38"/>
      <c r="C42" s="46" t="s">
        <v>329</v>
      </c>
      <c r="D42" s="24" t="s">
        <v>104</v>
      </c>
      <c r="E42" s="96">
        <v>2</v>
      </c>
      <c r="F42" s="64"/>
      <c r="G42" s="61"/>
      <c r="H42" s="47">
        <f t="shared" si="7"/>
        <v>0</v>
      </c>
      <c r="I42" s="61"/>
      <c r="J42" s="61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2.5" x14ac:dyDescent="0.2">
      <c r="A43" s="37">
        <v>27</v>
      </c>
      <c r="B43" s="38"/>
      <c r="C43" s="46" t="s">
        <v>330</v>
      </c>
      <c r="D43" s="24" t="s">
        <v>104</v>
      </c>
      <c r="E43" s="96">
        <v>4</v>
      </c>
      <c r="F43" s="64"/>
      <c r="G43" s="61"/>
      <c r="H43" s="47">
        <f t="shared" si="7"/>
        <v>0</v>
      </c>
      <c r="I43" s="61"/>
      <c r="J43" s="61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2.5" x14ac:dyDescent="0.2">
      <c r="A44" s="37">
        <v>28</v>
      </c>
      <c r="B44" s="38"/>
      <c r="C44" s="46" t="s">
        <v>331</v>
      </c>
      <c r="D44" s="24" t="s">
        <v>104</v>
      </c>
      <c r="E44" s="96">
        <v>4</v>
      </c>
      <c r="F44" s="64"/>
      <c r="G44" s="61"/>
      <c r="H44" s="47">
        <f t="shared" si="7"/>
        <v>0</v>
      </c>
      <c r="I44" s="61"/>
      <c r="J44" s="61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2.5" x14ac:dyDescent="0.2">
      <c r="A45" s="37">
        <v>29</v>
      </c>
      <c r="B45" s="38"/>
      <c r="C45" s="46" t="s">
        <v>332</v>
      </c>
      <c r="D45" s="24" t="s">
        <v>104</v>
      </c>
      <c r="E45" s="96">
        <v>2</v>
      </c>
      <c r="F45" s="64"/>
      <c r="G45" s="61"/>
      <c r="H45" s="47">
        <f t="shared" si="7"/>
        <v>0</v>
      </c>
      <c r="I45" s="61"/>
      <c r="J45" s="61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2.5" x14ac:dyDescent="0.2">
      <c r="A46" s="37">
        <v>30</v>
      </c>
      <c r="B46" s="38"/>
      <c r="C46" s="46" t="s">
        <v>333</v>
      </c>
      <c r="D46" s="24" t="s">
        <v>104</v>
      </c>
      <c r="E46" s="96">
        <v>2</v>
      </c>
      <c r="F46" s="64"/>
      <c r="G46" s="61"/>
      <c r="H46" s="47">
        <f t="shared" si="7"/>
        <v>0</v>
      </c>
      <c r="I46" s="61"/>
      <c r="J46" s="61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7">
        <v>31</v>
      </c>
      <c r="B47" s="38"/>
      <c r="C47" s="46" t="s">
        <v>334</v>
      </c>
      <c r="D47" s="24" t="s">
        <v>104</v>
      </c>
      <c r="E47" s="96">
        <v>110</v>
      </c>
      <c r="F47" s="64"/>
      <c r="G47" s="61"/>
      <c r="H47" s="47">
        <f t="shared" si="7"/>
        <v>0</v>
      </c>
      <c r="I47" s="61"/>
      <c r="J47" s="61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7">
        <v>32</v>
      </c>
      <c r="B48" s="38"/>
      <c r="C48" s="46" t="s">
        <v>335</v>
      </c>
      <c r="D48" s="24" t="s">
        <v>104</v>
      </c>
      <c r="E48" s="96">
        <v>36</v>
      </c>
      <c r="F48" s="64"/>
      <c r="G48" s="61"/>
      <c r="H48" s="47">
        <f t="shared" si="7"/>
        <v>0</v>
      </c>
      <c r="I48" s="61"/>
      <c r="J48" s="61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7">
        <v>33</v>
      </c>
      <c r="B49" s="38"/>
      <c r="C49" s="46" t="s">
        <v>336</v>
      </c>
      <c r="D49" s="24" t="s">
        <v>104</v>
      </c>
      <c r="E49" s="96">
        <v>40</v>
      </c>
      <c r="F49" s="64"/>
      <c r="G49" s="61"/>
      <c r="H49" s="47">
        <f t="shared" si="7"/>
        <v>0</v>
      </c>
      <c r="I49" s="61"/>
      <c r="J49" s="61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7">
        <v>34</v>
      </c>
      <c r="B50" s="38"/>
      <c r="C50" s="46" t="s">
        <v>337</v>
      </c>
      <c r="D50" s="24" t="s">
        <v>104</v>
      </c>
      <c r="E50" s="96">
        <v>2</v>
      </c>
      <c r="F50" s="64"/>
      <c r="G50" s="61"/>
      <c r="H50" s="47">
        <f t="shared" si="7"/>
        <v>0</v>
      </c>
      <c r="I50" s="61"/>
      <c r="J50" s="61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7">
        <v>35</v>
      </c>
      <c r="B51" s="38"/>
      <c r="C51" s="46" t="s">
        <v>338</v>
      </c>
      <c r="D51" s="24" t="s">
        <v>104</v>
      </c>
      <c r="E51" s="96">
        <v>16</v>
      </c>
      <c r="F51" s="64"/>
      <c r="G51" s="61"/>
      <c r="H51" s="47">
        <f t="shared" si="7"/>
        <v>0</v>
      </c>
      <c r="I51" s="61"/>
      <c r="J51" s="61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7">
        <v>36</v>
      </c>
      <c r="B52" s="38"/>
      <c r="C52" s="46" t="s">
        <v>339</v>
      </c>
      <c r="D52" s="24" t="s">
        <v>104</v>
      </c>
      <c r="E52" s="96">
        <v>14</v>
      </c>
      <c r="F52" s="64"/>
      <c r="G52" s="61"/>
      <c r="H52" s="47">
        <f t="shared" si="7"/>
        <v>0</v>
      </c>
      <c r="I52" s="61"/>
      <c r="J52" s="61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7">
        <v>37</v>
      </c>
      <c r="B53" s="38"/>
      <c r="C53" s="46" t="s">
        <v>340</v>
      </c>
      <c r="D53" s="24" t="s">
        <v>104</v>
      </c>
      <c r="E53" s="96">
        <v>2</v>
      </c>
      <c r="F53" s="64"/>
      <c r="G53" s="61"/>
      <c r="H53" s="47">
        <f t="shared" si="7"/>
        <v>0</v>
      </c>
      <c r="I53" s="61"/>
      <c r="J53" s="61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7">
        <v>38</v>
      </c>
      <c r="B54" s="38"/>
      <c r="C54" s="46" t="s">
        <v>341</v>
      </c>
      <c r="D54" s="24" t="s">
        <v>104</v>
      </c>
      <c r="E54" s="96">
        <v>6</v>
      </c>
      <c r="F54" s="64"/>
      <c r="G54" s="61"/>
      <c r="H54" s="47">
        <f t="shared" si="7"/>
        <v>0</v>
      </c>
      <c r="I54" s="61"/>
      <c r="J54" s="61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7">
        <v>39</v>
      </c>
      <c r="B55" s="38"/>
      <c r="C55" s="46" t="s">
        <v>342</v>
      </c>
      <c r="D55" s="24" t="s">
        <v>104</v>
      </c>
      <c r="E55" s="96">
        <v>2</v>
      </c>
      <c r="F55" s="64"/>
      <c r="G55" s="61"/>
      <c r="H55" s="47">
        <f t="shared" si="7"/>
        <v>0</v>
      </c>
      <c r="I55" s="61"/>
      <c r="J55" s="61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2.5" x14ac:dyDescent="0.2">
      <c r="A56" s="37">
        <v>40</v>
      </c>
      <c r="B56" s="38"/>
      <c r="C56" s="46" t="s">
        <v>343</v>
      </c>
      <c r="D56" s="24" t="s">
        <v>104</v>
      </c>
      <c r="E56" s="96">
        <v>48</v>
      </c>
      <c r="F56" s="64"/>
      <c r="G56" s="61"/>
      <c r="H56" s="47">
        <f t="shared" si="7"/>
        <v>0</v>
      </c>
      <c r="I56" s="61"/>
      <c r="J56" s="61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2.5" x14ac:dyDescent="0.2">
      <c r="A57" s="37">
        <v>41</v>
      </c>
      <c r="B57" s="38"/>
      <c r="C57" s="46" t="s">
        <v>344</v>
      </c>
      <c r="D57" s="24" t="s">
        <v>104</v>
      </c>
      <c r="E57" s="96">
        <v>38</v>
      </c>
      <c r="F57" s="64"/>
      <c r="G57" s="61"/>
      <c r="H57" s="47">
        <f t="shared" si="7"/>
        <v>0</v>
      </c>
      <c r="I57" s="61"/>
      <c r="J57" s="61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2.5" x14ac:dyDescent="0.2">
      <c r="A58" s="37">
        <v>42</v>
      </c>
      <c r="B58" s="38"/>
      <c r="C58" s="46" t="s">
        <v>345</v>
      </c>
      <c r="D58" s="24" t="s">
        <v>104</v>
      </c>
      <c r="E58" s="96">
        <v>6</v>
      </c>
      <c r="F58" s="64"/>
      <c r="G58" s="61"/>
      <c r="H58" s="47">
        <f t="shared" si="7"/>
        <v>0</v>
      </c>
      <c r="I58" s="61"/>
      <c r="J58" s="61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2.5" x14ac:dyDescent="0.2">
      <c r="A59" s="37">
        <v>43</v>
      </c>
      <c r="B59" s="38"/>
      <c r="C59" s="46" t="s">
        <v>346</v>
      </c>
      <c r="D59" s="24" t="s">
        <v>104</v>
      </c>
      <c r="E59" s="96">
        <v>36</v>
      </c>
      <c r="F59" s="64"/>
      <c r="G59" s="61"/>
      <c r="H59" s="47">
        <f t="shared" si="7"/>
        <v>0</v>
      </c>
      <c r="I59" s="61"/>
      <c r="J59" s="61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7">
        <v>44</v>
      </c>
      <c r="B60" s="38"/>
      <c r="C60" s="46" t="s">
        <v>347</v>
      </c>
      <c r="D60" s="24" t="s">
        <v>104</v>
      </c>
      <c r="E60" s="96">
        <v>66</v>
      </c>
      <c r="F60" s="64"/>
      <c r="G60" s="61"/>
      <c r="H60" s="47">
        <f t="shared" si="7"/>
        <v>0</v>
      </c>
      <c r="I60" s="61"/>
      <c r="J60" s="61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2.5" x14ac:dyDescent="0.2">
      <c r="A61" s="37">
        <v>45</v>
      </c>
      <c r="B61" s="38"/>
      <c r="C61" s="46" t="s">
        <v>348</v>
      </c>
      <c r="D61" s="24" t="s">
        <v>104</v>
      </c>
      <c r="E61" s="96">
        <v>8</v>
      </c>
      <c r="F61" s="64"/>
      <c r="G61" s="61"/>
      <c r="H61" s="47">
        <f t="shared" si="7"/>
        <v>0</v>
      </c>
      <c r="I61" s="61"/>
      <c r="J61" s="61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2.5" x14ac:dyDescent="0.2">
      <c r="A62" s="37">
        <v>46</v>
      </c>
      <c r="B62" s="38"/>
      <c r="C62" s="46" t="s">
        <v>349</v>
      </c>
      <c r="D62" s="24" t="s">
        <v>104</v>
      </c>
      <c r="E62" s="96">
        <v>36</v>
      </c>
      <c r="F62" s="64"/>
      <c r="G62" s="61"/>
      <c r="H62" s="47">
        <f t="shared" si="7"/>
        <v>0</v>
      </c>
      <c r="I62" s="61"/>
      <c r="J62" s="61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2.5" x14ac:dyDescent="0.2">
      <c r="A63" s="37">
        <v>47</v>
      </c>
      <c r="B63" s="38"/>
      <c r="C63" s="46" t="s">
        <v>350</v>
      </c>
      <c r="D63" s="24" t="s">
        <v>104</v>
      </c>
      <c r="E63" s="96">
        <v>28</v>
      </c>
      <c r="F63" s="64"/>
      <c r="G63" s="61"/>
      <c r="H63" s="47">
        <f t="shared" si="7"/>
        <v>0</v>
      </c>
      <c r="I63" s="61"/>
      <c r="J63" s="61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2.5" x14ac:dyDescent="0.2">
      <c r="A64" s="37">
        <v>48</v>
      </c>
      <c r="B64" s="38"/>
      <c r="C64" s="46" t="s">
        <v>351</v>
      </c>
      <c r="D64" s="24" t="s">
        <v>104</v>
      </c>
      <c r="E64" s="96">
        <v>4</v>
      </c>
      <c r="F64" s="64"/>
      <c r="G64" s="61"/>
      <c r="H64" s="47">
        <f t="shared" si="7"/>
        <v>0</v>
      </c>
      <c r="I64" s="61"/>
      <c r="J64" s="61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2.5" x14ac:dyDescent="0.2">
      <c r="A65" s="37">
        <v>49</v>
      </c>
      <c r="B65" s="38"/>
      <c r="C65" s="46" t="s">
        <v>352</v>
      </c>
      <c r="D65" s="24" t="s">
        <v>104</v>
      </c>
      <c r="E65" s="96">
        <v>6</v>
      </c>
      <c r="F65" s="64"/>
      <c r="G65" s="61"/>
      <c r="H65" s="47">
        <f t="shared" si="7"/>
        <v>0</v>
      </c>
      <c r="I65" s="61"/>
      <c r="J65" s="61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33.75" x14ac:dyDescent="0.2">
      <c r="A66" s="37">
        <v>50</v>
      </c>
      <c r="B66" s="38"/>
      <c r="C66" s="46" t="s">
        <v>353</v>
      </c>
      <c r="D66" s="24" t="s">
        <v>104</v>
      </c>
      <c r="E66" s="96">
        <v>270</v>
      </c>
      <c r="F66" s="64"/>
      <c r="G66" s="61"/>
      <c r="H66" s="47">
        <f>ROUND(F66*G66,2)</f>
        <v>0</v>
      </c>
      <c r="I66" s="61"/>
      <c r="J66" s="61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33.75" x14ac:dyDescent="0.2">
      <c r="A67" s="37">
        <v>51</v>
      </c>
      <c r="B67" s="38"/>
      <c r="C67" s="46" t="s">
        <v>354</v>
      </c>
      <c r="D67" s="24" t="s">
        <v>104</v>
      </c>
      <c r="E67" s="96">
        <v>6</v>
      </c>
      <c r="F67" s="64"/>
      <c r="G67" s="61"/>
      <c r="H67" s="47">
        <f>ROUND(F67*G67,2)</f>
        <v>0</v>
      </c>
      <c r="I67" s="61"/>
      <c r="J67" s="61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2.5" x14ac:dyDescent="0.2">
      <c r="A68" s="37">
        <v>52</v>
      </c>
      <c r="B68" s="38"/>
      <c r="C68" s="46" t="s">
        <v>355</v>
      </c>
      <c r="D68" s="24" t="s">
        <v>104</v>
      </c>
      <c r="E68" s="96">
        <v>276</v>
      </c>
      <c r="F68" s="64"/>
      <c r="G68" s="61"/>
      <c r="H68" s="47">
        <f>ROUND(F68*G68,2)</f>
        <v>0</v>
      </c>
      <c r="I68" s="61"/>
      <c r="J68" s="61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2.5" x14ac:dyDescent="0.2">
      <c r="A69" s="37">
        <v>53</v>
      </c>
      <c r="B69" s="38"/>
      <c r="C69" s="46" t="s">
        <v>356</v>
      </c>
      <c r="D69" s="24" t="s">
        <v>104</v>
      </c>
      <c r="E69" s="96">
        <v>12</v>
      </c>
      <c r="F69" s="64"/>
      <c r="G69" s="61"/>
      <c r="H69" s="47">
        <f t="shared" ref="H69:H78" si="8">ROUND(F69*G69,2)</f>
        <v>0</v>
      </c>
      <c r="I69" s="61"/>
      <c r="J69" s="61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2.5" x14ac:dyDescent="0.2">
      <c r="A70" s="37">
        <v>54</v>
      </c>
      <c r="B70" s="38"/>
      <c r="C70" s="46" t="s">
        <v>357</v>
      </c>
      <c r="D70" s="24" t="s">
        <v>104</v>
      </c>
      <c r="E70" s="96">
        <v>72</v>
      </c>
      <c r="F70" s="64"/>
      <c r="G70" s="61"/>
      <c r="H70" s="47">
        <f t="shared" si="8"/>
        <v>0</v>
      </c>
      <c r="I70" s="61"/>
      <c r="J70" s="61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2.5" x14ac:dyDescent="0.2">
      <c r="A71" s="37">
        <v>55</v>
      </c>
      <c r="B71" s="38"/>
      <c r="C71" s="46" t="s">
        <v>358</v>
      </c>
      <c r="D71" s="24" t="s">
        <v>104</v>
      </c>
      <c r="E71" s="96">
        <v>4</v>
      </c>
      <c r="F71" s="64"/>
      <c r="G71" s="61"/>
      <c r="H71" s="47">
        <f t="shared" si="8"/>
        <v>0</v>
      </c>
      <c r="I71" s="61"/>
      <c r="J71" s="61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22.5" x14ac:dyDescent="0.2">
      <c r="A72" s="37">
        <v>56</v>
      </c>
      <c r="B72" s="38"/>
      <c r="C72" s="46" t="s">
        <v>359</v>
      </c>
      <c r="D72" s="24" t="s">
        <v>104</v>
      </c>
      <c r="E72" s="96">
        <v>10</v>
      </c>
      <c r="F72" s="64"/>
      <c r="G72" s="61"/>
      <c r="H72" s="47">
        <f t="shared" si="8"/>
        <v>0</v>
      </c>
      <c r="I72" s="61"/>
      <c r="J72" s="61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2.5" x14ac:dyDescent="0.2">
      <c r="A73" s="37">
        <v>57</v>
      </c>
      <c r="B73" s="38"/>
      <c r="C73" s="46" t="s">
        <v>360</v>
      </c>
      <c r="D73" s="24" t="s">
        <v>104</v>
      </c>
      <c r="E73" s="96">
        <v>4</v>
      </c>
      <c r="F73" s="64"/>
      <c r="G73" s="61"/>
      <c r="H73" s="47">
        <f t="shared" si="8"/>
        <v>0</v>
      </c>
      <c r="I73" s="61"/>
      <c r="J73" s="61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22.5" x14ac:dyDescent="0.2">
      <c r="A74" s="37">
        <v>58</v>
      </c>
      <c r="B74" s="38"/>
      <c r="C74" s="46" t="s">
        <v>361</v>
      </c>
      <c r="D74" s="24" t="s">
        <v>104</v>
      </c>
      <c r="E74" s="96">
        <v>4</v>
      </c>
      <c r="F74" s="64"/>
      <c r="G74" s="61"/>
      <c r="H74" s="47">
        <f t="shared" si="8"/>
        <v>0</v>
      </c>
      <c r="I74" s="61"/>
      <c r="J74" s="61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22.5" x14ac:dyDescent="0.2">
      <c r="A75" s="37">
        <v>59</v>
      </c>
      <c r="B75" s="38"/>
      <c r="C75" s="46" t="s">
        <v>362</v>
      </c>
      <c r="D75" s="24" t="s">
        <v>104</v>
      </c>
      <c r="E75" s="96">
        <v>1</v>
      </c>
      <c r="F75" s="64"/>
      <c r="G75" s="61"/>
      <c r="H75" s="47">
        <f t="shared" si="8"/>
        <v>0</v>
      </c>
      <c r="I75" s="61"/>
      <c r="J75" s="61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22.5" x14ac:dyDescent="0.2">
      <c r="A76" s="37">
        <v>60</v>
      </c>
      <c r="B76" s="38"/>
      <c r="C76" s="46" t="s">
        <v>363</v>
      </c>
      <c r="D76" s="24" t="s">
        <v>104</v>
      </c>
      <c r="E76" s="96">
        <v>5</v>
      </c>
      <c r="F76" s="64"/>
      <c r="G76" s="61"/>
      <c r="H76" s="47">
        <f t="shared" si="8"/>
        <v>0</v>
      </c>
      <c r="I76" s="61"/>
      <c r="J76" s="61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ht="22.5" x14ac:dyDescent="0.2">
      <c r="A77" s="37">
        <v>61</v>
      </c>
      <c r="B77" s="38"/>
      <c r="C77" s="46" t="s">
        <v>364</v>
      </c>
      <c r="D77" s="24" t="s">
        <v>104</v>
      </c>
      <c r="E77" s="96">
        <v>2</v>
      </c>
      <c r="F77" s="64"/>
      <c r="G77" s="61"/>
      <c r="H77" s="47">
        <f t="shared" si="8"/>
        <v>0</v>
      </c>
      <c r="I77" s="61"/>
      <c r="J77" s="61"/>
      <c r="K77" s="48">
        <f t="shared" ref="K77:K105" si="9">SUM(H77:J77)</f>
        <v>0</v>
      </c>
      <c r="L77" s="49">
        <f t="shared" ref="L77:L105" si="10">ROUND(E77*F77,2)</f>
        <v>0</v>
      </c>
      <c r="M77" s="47">
        <f t="shared" ref="M77:M105" si="11">ROUND(H77*E77,2)</f>
        <v>0</v>
      </c>
      <c r="N77" s="47">
        <f t="shared" ref="N77:N105" si="12">ROUND(I77*E77,2)</f>
        <v>0</v>
      </c>
      <c r="O77" s="47">
        <f t="shared" ref="O77:O105" si="13">ROUND(J77*E77,2)</f>
        <v>0</v>
      </c>
      <c r="P77" s="48">
        <f t="shared" ref="P77:P105" si="14">SUM(M77:O77)</f>
        <v>0</v>
      </c>
    </row>
    <row r="78" spans="1:16" x14ac:dyDescent="0.2">
      <c r="A78" s="37">
        <v>62</v>
      </c>
      <c r="B78" s="38"/>
      <c r="C78" s="46" t="s">
        <v>365</v>
      </c>
      <c r="D78" s="24" t="s">
        <v>104</v>
      </c>
      <c r="E78" s="96">
        <v>4</v>
      </c>
      <c r="F78" s="64"/>
      <c r="G78" s="61"/>
      <c r="H78" s="47">
        <f t="shared" si="8"/>
        <v>0</v>
      </c>
      <c r="I78" s="61"/>
      <c r="J78" s="61"/>
      <c r="K78" s="48">
        <f t="shared" si="9"/>
        <v>0</v>
      </c>
      <c r="L78" s="49">
        <f t="shared" si="10"/>
        <v>0</v>
      </c>
      <c r="M78" s="47">
        <f t="shared" si="11"/>
        <v>0</v>
      </c>
      <c r="N78" s="47">
        <f t="shared" si="12"/>
        <v>0</v>
      </c>
      <c r="O78" s="47">
        <f t="shared" si="13"/>
        <v>0</v>
      </c>
      <c r="P78" s="48">
        <f t="shared" si="14"/>
        <v>0</v>
      </c>
    </row>
    <row r="79" spans="1:16" x14ac:dyDescent="0.2">
      <c r="A79" s="37">
        <v>63</v>
      </c>
      <c r="B79" s="38"/>
      <c r="C79" s="46" t="s">
        <v>366</v>
      </c>
      <c r="D79" s="24" t="s">
        <v>104</v>
      </c>
      <c r="E79" s="96">
        <v>86</v>
      </c>
      <c r="F79" s="64"/>
      <c r="G79" s="61"/>
      <c r="H79" s="47">
        <f>ROUND(F79*G79,2)</f>
        <v>0</v>
      </c>
      <c r="I79" s="61"/>
      <c r="J79" s="61"/>
      <c r="K79" s="48">
        <f t="shared" si="9"/>
        <v>0</v>
      </c>
      <c r="L79" s="49">
        <f t="shared" si="10"/>
        <v>0</v>
      </c>
      <c r="M79" s="47">
        <f t="shared" si="11"/>
        <v>0</v>
      </c>
      <c r="N79" s="47">
        <f t="shared" si="12"/>
        <v>0</v>
      </c>
      <c r="O79" s="47">
        <f t="shared" si="13"/>
        <v>0</v>
      </c>
      <c r="P79" s="48">
        <f t="shared" si="14"/>
        <v>0</v>
      </c>
    </row>
    <row r="80" spans="1:16" ht="33.75" x14ac:dyDescent="0.2">
      <c r="A80" s="37">
        <v>64</v>
      </c>
      <c r="B80" s="38"/>
      <c r="C80" s="46" t="s">
        <v>367</v>
      </c>
      <c r="D80" s="24" t="s">
        <v>83</v>
      </c>
      <c r="E80" s="96">
        <v>408</v>
      </c>
      <c r="F80" s="64"/>
      <c r="G80" s="61"/>
      <c r="H80" s="47">
        <f t="shared" ref="H80" si="15">ROUND(F80*G80,2)</f>
        <v>0</v>
      </c>
      <c r="I80" s="61"/>
      <c r="J80" s="61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33.75" x14ac:dyDescent="0.2">
      <c r="A81" s="37">
        <v>65</v>
      </c>
      <c r="B81" s="38"/>
      <c r="C81" s="46" t="s">
        <v>368</v>
      </c>
      <c r="D81" s="24" t="s">
        <v>83</v>
      </c>
      <c r="E81" s="96">
        <v>40</v>
      </c>
      <c r="F81" s="64"/>
      <c r="G81" s="61"/>
      <c r="H81" s="47">
        <f t="shared" si="7"/>
        <v>0</v>
      </c>
      <c r="I81" s="61"/>
      <c r="J81" s="61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ht="33.75" x14ac:dyDescent="0.2">
      <c r="A82" s="37">
        <v>66</v>
      </c>
      <c r="B82" s="38"/>
      <c r="C82" s="46" t="s">
        <v>369</v>
      </c>
      <c r="D82" s="24" t="s">
        <v>83</v>
      </c>
      <c r="E82" s="96">
        <v>130</v>
      </c>
      <c r="F82" s="64"/>
      <c r="G82" s="61"/>
      <c r="H82" s="47">
        <f t="shared" si="7"/>
        <v>0</v>
      </c>
      <c r="I82" s="61"/>
      <c r="J82" s="61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ht="33.75" x14ac:dyDescent="0.2">
      <c r="A83" s="37">
        <v>67</v>
      </c>
      <c r="B83" s="38"/>
      <c r="C83" s="46" t="s">
        <v>370</v>
      </c>
      <c r="D83" s="24" t="s">
        <v>83</v>
      </c>
      <c r="E83" s="96">
        <v>168</v>
      </c>
      <c r="F83" s="64"/>
      <c r="G83" s="61"/>
      <c r="H83" s="47">
        <f t="shared" si="7"/>
        <v>0</v>
      </c>
      <c r="I83" s="61"/>
      <c r="J83" s="61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ht="33.75" x14ac:dyDescent="0.2">
      <c r="A84" s="37">
        <v>68</v>
      </c>
      <c r="B84" s="38"/>
      <c r="C84" s="46" t="s">
        <v>371</v>
      </c>
      <c r="D84" s="24" t="s">
        <v>83</v>
      </c>
      <c r="E84" s="96">
        <v>140</v>
      </c>
      <c r="F84" s="64"/>
      <c r="G84" s="61"/>
      <c r="H84" s="47">
        <f t="shared" si="7"/>
        <v>0</v>
      </c>
      <c r="I84" s="61"/>
      <c r="J84" s="61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ht="33.75" x14ac:dyDescent="0.2">
      <c r="A85" s="37">
        <v>69</v>
      </c>
      <c r="B85" s="38"/>
      <c r="C85" s="46" t="s">
        <v>372</v>
      </c>
      <c r="D85" s="24" t="s">
        <v>83</v>
      </c>
      <c r="E85" s="96">
        <v>55</v>
      </c>
      <c r="F85" s="64"/>
      <c r="G85" s="61"/>
      <c r="H85" s="47">
        <f t="shared" si="7"/>
        <v>0</v>
      </c>
      <c r="I85" s="61"/>
      <c r="J85" s="61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ht="33.75" x14ac:dyDescent="0.2">
      <c r="A86" s="37">
        <v>70</v>
      </c>
      <c r="B86" s="38"/>
      <c r="C86" s="46" t="s">
        <v>373</v>
      </c>
      <c r="D86" s="24" t="s">
        <v>83</v>
      </c>
      <c r="E86" s="96">
        <v>15</v>
      </c>
      <c r="F86" s="64"/>
      <c r="G86" s="61"/>
      <c r="H86" s="47">
        <f t="shared" si="7"/>
        <v>0</v>
      </c>
      <c r="I86" s="61"/>
      <c r="J86" s="61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x14ac:dyDescent="0.2">
      <c r="A87" s="37">
        <v>71</v>
      </c>
      <c r="B87" s="38"/>
      <c r="C87" s="46" t="s">
        <v>374</v>
      </c>
      <c r="D87" s="24" t="s">
        <v>66</v>
      </c>
      <c r="E87" s="96">
        <v>1</v>
      </c>
      <c r="F87" s="64"/>
      <c r="G87" s="61"/>
      <c r="H87" s="47">
        <f t="shared" si="7"/>
        <v>0</v>
      </c>
      <c r="I87" s="61"/>
      <c r="J87" s="61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x14ac:dyDescent="0.2">
      <c r="A88" s="37">
        <v>72</v>
      </c>
      <c r="B88" s="38"/>
      <c r="C88" s="46" t="s">
        <v>375</v>
      </c>
      <c r="D88" s="24" t="s">
        <v>66</v>
      </c>
      <c r="E88" s="96">
        <v>1</v>
      </c>
      <c r="F88" s="64"/>
      <c r="G88" s="61"/>
      <c r="H88" s="47">
        <f t="shared" si="7"/>
        <v>0</v>
      </c>
      <c r="I88" s="61"/>
      <c r="J88" s="61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x14ac:dyDescent="0.2">
      <c r="A89" s="37">
        <v>73</v>
      </c>
      <c r="B89" s="38"/>
      <c r="C89" s="46" t="s">
        <v>376</v>
      </c>
      <c r="D89" s="24" t="s">
        <v>66</v>
      </c>
      <c r="E89" s="96">
        <v>1</v>
      </c>
      <c r="F89" s="64"/>
      <c r="G89" s="61"/>
      <c r="H89" s="47">
        <f t="shared" si="7"/>
        <v>0</v>
      </c>
      <c r="I89" s="61"/>
      <c r="J89" s="61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x14ac:dyDescent="0.2">
      <c r="A90" s="37">
        <v>74</v>
      </c>
      <c r="B90" s="38"/>
      <c r="C90" s="46" t="s">
        <v>377</v>
      </c>
      <c r="D90" s="24" t="s">
        <v>66</v>
      </c>
      <c r="E90" s="96">
        <v>1</v>
      </c>
      <c r="F90" s="64"/>
      <c r="G90" s="61"/>
      <c r="H90" s="47">
        <f t="shared" si="7"/>
        <v>0</v>
      </c>
      <c r="I90" s="61"/>
      <c r="J90" s="61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x14ac:dyDescent="0.2">
      <c r="A91" s="37">
        <v>75</v>
      </c>
      <c r="B91" s="38"/>
      <c r="C91" s="46" t="s">
        <v>378</v>
      </c>
      <c r="D91" s="24" t="s">
        <v>66</v>
      </c>
      <c r="E91" s="96">
        <v>1</v>
      </c>
      <c r="F91" s="64"/>
      <c r="G91" s="61"/>
      <c r="H91" s="47">
        <f t="shared" si="7"/>
        <v>0</v>
      </c>
      <c r="I91" s="61"/>
      <c r="J91" s="61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x14ac:dyDescent="0.2">
      <c r="A92" s="37">
        <v>76</v>
      </c>
      <c r="B92" s="38"/>
      <c r="C92" s="46" t="s">
        <v>379</v>
      </c>
      <c r="D92" s="24" t="s">
        <v>66</v>
      </c>
      <c r="E92" s="96">
        <v>1</v>
      </c>
      <c r="F92" s="64"/>
      <c r="G92" s="61"/>
      <c r="H92" s="47">
        <f t="shared" si="7"/>
        <v>0</v>
      </c>
      <c r="I92" s="61"/>
      <c r="J92" s="61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22.5" x14ac:dyDescent="0.2">
      <c r="A93" s="37">
        <v>77</v>
      </c>
      <c r="B93" s="38"/>
      <c r="C93" s="46" t="s">
        <v>380</v>
      </c>
      <c r="D93" s="24" t="s">
        <v>66</v>
      </c>
      <c r="E93" s="96">
        <v>1</v>
      </c>
      <c r="F93" s="64"/>
      <c r="G93" s="61"/>
      <c r="H93" s="47">
        <f t="shared" si="7"/>
        <v>0</v>
      </c>
      <c r="I93" s="61"/>
      <c r="J93" s="61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22.5" x14ac:dyDescent="0.2">
      <c r="A94" s="37">
        <v>78</v>
      </c>
      <c r="B94" s="38"/>
      <c r="C94" s="46" t="s">
        <v>381</v>
      </c>
      <c r="D94" s="24" t="s">
        <v>66</v>
      </c>
      <c r="E94" s="96">
        <v>276</v>
      </c>
      <c r="F94" s="64"/>
      <c r="G94" s="61"/>
      <c r="H94" s="47">
        <f t="shared" si="7"/>
        <v>0</v>
      </c>
      <c r="I94" s="61"/>
      <c r="J94" s="61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ht="22.5" x14ac:dyDescent="0.2">
      <c r="A95" s="37">
        <v>79</v>
      </c>
      <c r="B95" s="38"/>
      <c r="C95" s="46" t="s">
        <v>382</v>
      </c>
      <c r="D95" s="24" t="s">
        <v>66</v>
      </c>
      <c r="E95" s="96">
        <v>276</v>
      </c>
      <c r="F95" s="64"/>
      <c r="G95" s="61"/>
      <c r="H95" s="47">
        <f t="shared" si="7"/>
        <v>0</v>
      </c>
      <c r="I95" s="61"/>
      <c r="J95" s="61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x14ac:dyDescent="0.2">
      <c r="A96" s="37">
        <v>80</v>
      </c>
      <c r="B96" s="38"/>
      <c r="C96" s="46" t="s">
        <v>383</v>
      </c>
      <c r="D96" s="24" t="s">
        <v>66</v>
      </c>
      <c r="E96" s="96">
        <v>3</v>
      </c>
      <c r="F96" s="64"/>
      <c r="G96" s="61"/>
      <c r="H96" s="47">
        <f t="shared" si="7"/>
        <v>0</v>
      </c>
      <c r="I96" s="61"/>
      <c r="J96" s="61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ht="33.75" x14ac:dyDescent="0.2">
      <c r="A97" s="37">
        <v>81</v>
      </c>
      <c r="B97" s="38"/>
      <c r="C97" s="46" t="s">
        <v>384</v>
      </c>
      <c r="D97" s="24" t="s">
        <v>104</v>
      </c>
      <c r="E97" s="96">
        <v>191</v>
      </c>
      <c r="F97" s="64"/>
      <c r="G97" s="61"/>
      <c r="H97" s="47">
        <f t="shared" si="7"/>
        <v>0</v>
      </c>
      <c r="I97" s="61"/>
      <c r="J97" s="61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x14ac:dyDescent="0.2">
      <c r="A98" s="37">
        <v>82</v>
      </c>
      <c r="B98" s="38"/>
      <c r="C98" s="46" t="s">
        <v>385</v>
      </c>
      <c r="D98" s="24" t="s">
        <v>386</v>
      </c>
      <c r="E98" s="96">
        <v>1</v>
      </c>
      <c r="F98" s="64"/>
      <c r="G98" s="61"/>
      <c r="H98" s="47">
        <f t="shared" si="7"/>
        <v>0</v>
      </c>
      <c r="I98" s="61"/>
      <c r="J98" s="61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x14ac:dyDescent="0.2">
      <c r="A99" s="37">
        <v>83</v>
      </c>
      <c r="B99" s="38"/>
      <c r="C99" s="46" t="s">
        <v>387</v>
      </c>
      <c r="D99" s="24" t="s">
        <v>386</v>
      </c>
      <c r="E99" s="96">
        <v>1</v>
      </c>
      <c r="F99" s="64"/>
      <c r="G99" s="61"/>
      <c r="H99" s="47">
        <f t="shared" si="7"/>
        <v>0</v>
      </c>
      <c r="I99" s="61"/>
      <c r="J99" s="61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x14ac:dyDescent="0.2">
      <c r="A100" s="37">
        <v>84</v>
      </c>
      <c r="B100" s="38"/>
      <c r="C100" s="46" t="s">
        <v>388</v>
      </c>
      <c r="D100" s="24" t="s">
        <v>386</v>
      </c>
      <c r="E100" s="96">
        <v>2</v>
      </c>
      <c r="F100" s="64"/>
      <c r="G100" s="61"/>
      <c r="H100" s="47">
        <f t="shared" si="7"/>
        <v>0</v>
      </c>
      <c r="I100" s="61"/>
      <c r="J100" s="61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22.5" x14ac:dyDescent="0.2">
      <c r="A101" s="37">
        <v>85</v>
      </c>
      <c r="B101" s="38"/>
      <c r="C101" s="46" t="s">
        <v>389</v>
      </c>
      <c r="D101" s="24" t="s">
        <v>66</v>
      </c>
      <c r="E101" s="96">
        <v>2</v>
      </c>
      <c r="F101" s="64"/>
      <c r="G101" s="61"/>
      <c r="H101" s="47">
        <f t="shared" ref="H101:H103" si="16">ROUND(F101*G101,2)</f>
        <v>0</v>
      </c>
      <c r="I101" s="61"/>
      <c r="J101" s="61"/>
      <c r="K101" s="48">
        <f t="shared" si="9"/>
        <v>0</v>
      </c>
      <c r="L101" s="49">
        <f t="shared" si="10"/>
        <v>0</v>
      </c>
      <c r="M101" s="47">
        <f t="shared" si="11"/>
        <v>0</v>
      </c>
      <c r="N101" s="47">
        <f t="shared" si="12"/>
        <v>0</v>
      </c>
      <c r="O101" s="47">
        <f t="shared" si="13"/>
        <v>0</v>
      </c>
      <c r="P101" s="48">
        <f t="shared" si="14"/>
        <v>0</v>
      </c>
    </row>
    <row r="102" spans="1:16" x14ac:dyDescent="0.2">
      <c r="A102" s="37">
        <v>86</v>
      </c>
      <c r="B102" s="38"/>
      <c r="C102" s="46" t="s">
        <v>390</v>
      </c>
      <c r="D102" s="24" t="s">
        <v>66</v>
      </c>
      <c r="E102" s="96">
        <v>1</v>
      </c>
      <c r="F102" s="64"/>
      <c r="G102" s="61"/>
      <c r="H102" s="47">
        <f t="shared" si="16"/>
        <v>0</v>
      </c>
      <c r="I102" s="61"/>
      <c r="J102" s="61"/>
      <c r="K102" s="48">
        <f t="shared" si="9"/>
        <v>0</v>
      </c>
      <c r="L102" s="49">
        <f t="shared" si="10"/>
        <v>0</v>
      </c>
      <c r="M102" s="47">
        <f t="shared" si="11"/>
        <v>0</v>
      </c>
      <c r="N102" s="47">
        <f t="shared" si="12"/>
        <v>0</v>
      </c>
      <c r="O102" s="47">
        <f t="shared" si="13"/>
        <v>0</v>
      </c>
      <c r="P102" s="48">
        <f t="shared" si="14"/>
        <v>0</v>
      </c>
    </row>
    <row r="103" spans="1:16" x14ac:dyDescent="0.2">
      <c r="A103" s="37">
        <v>87</v>
      </c>
      <c r="B103" s="38"/>
      <c r="C103" s="46" t="s">
        <v>391</v>
      </c>
      <c r="D103" s="24" t="s">
        <v>66</v>
      </c>
      <c r="E103" s="96">
        <v>1</v>
      </c>
      <c r="F103" s="64"/>
      <c r="G103" s="61"/>
      <c r="H103" s="47">
        <f t="shared" si="16"/>
        <v>0</v>
      </c>
      <c r="I103" s="61"/>
      <c r="J103" s="61"/>
      <c r="K103" s="48">
        <f t="shared" si="9"/>
        <v>0</v>
      </c>
      <c r="L103" s="49">
        <f t="shared" si="10"/>
        <v>0</v>
      </c>
      <c r="M103" s="47">
        <f t="shared" si="11"/>
        <v>0</v>
      </c>
      <c r="N103" s="47">
        <f t="shared" si="12"/>
        <v>0</v>
      </c>
      <c r="O103" s="47">
        <f t="shared" si="13"/>
        <v>0</v>
      </c>
      <c r="P103" s="48">
        <f t="shared" si="14"/>
        <v>0</v>
      </c>
    </row>
    <row r="104" spans="1:16" x14ac:dyDescent="0.2">
      <c r="A104" s="92">
        <v>3</v>
      </c>
      <c r="B104" s="93"/>
      <c r="C104" s="94" t="s">
        <v>89</v>
      </c>
      <c r="D104" s="24"/>
      <c r="E104" s="96"/>
      <c r="F104" s="64"/>
      <c r="G104" s="61"/>
      <c r="H104" s="47"/>
      <c r="I104" s="61"/>
      <c r="J104" s="61"/>
      <c r="K104" s="48">
        <f t="shared" si="9"/>
        <v>0</v>
      </c>
      <c r="L104" s="49">
        <f t="shared" si="10"/>
        <v>0</v>
      </c>
      <c r="M104" s="47">
        <f t="shared" si="11"/>
        <v>0</v>
      </c>
      <c r="N104" s="47">
        <f t="shared" si="12"/>
        <v>0</v>
      </c>
      <c r="O104" s="47">
        <f t="shared" si="13"/>
        <v>0</v>
      </c>
      <c r="P104" s="48">
        <f t="shared" si="14"/>
        <v>0</v>
      </c>
    </row>
    <row r="105" spans="1:16" ht="12" thickBot="1" x14ac:dyDescent="0.25">
      <c r="A105" s="37">
        <v>1</v>
      </c>
      <c r="B105" s="38"/>
      <c r="C105" s="91" t="s">
        <v>392</v>
      </c>
      <c r="D105" s="24" t="s">
        <v>66</v>
      </c>
      <c r="E105" s="96">
        <v>1</v>
      </c>
      <c r="F105" s="64"/>
      <c r="G105" s="61"/>
      <c r="H105" s="47">
        <f t="shared" ref="H105" si="17">ROUND(F105*G105,2)</f>
        <v>0</v>
      </c>
      <c r="I105" s="61"/>
      <c r="J105" s="61"/>
      <c r="K105" s="48">
        <f t="shared" si="9"/>
        <v>0</v>
      </c>
      <c r="L105" s="49">
        <f t="shared" si="10"/>
        <v>0</v>
      </c>
      <c r="M105" s="47">
        <f t="shared" si="11"/>
        <v>0</v>
      </c>
      <c r="N105" s="47">
        <f t="shared" si="12"/>
        <v>0</v>
      </c>
      <c r="O105" s="47">
        <f t="shared" si="13"/>
        <v>0</v>
      </c>
      <c r="P105" s="48">
        <f t="shared" si="14"/>
        <v>0</v>
      </c>
    </row>
    <row r="106" spans="1:16" ht="12" thickBot="1" x14ac:dyDescent="0.25">
      <c r="A106" s="157" t="s">
        <v>93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9"/>
      <c r="L106" s="65">
        <f>SUM(L14:L105)</f>
        <v>0</v>
      </c>
      <c r="M106" s="66">
        <f>SUM(M14:M105)</f>
        <v>0</v>
      </c>
      <c r="N106" s="66">
        <f>SUM(N14:N105)</f>
        <v>0</v>
      </c>
      <c r="O106" s="66">
        <f>SUM(O14:O105)</f>
        <v>0</v>
      </c>
      <c r="P106" s="67">
        <f>SUM(P14:P105)</f>
        <v>0</v>
      </c>
    </row>
    <row r="107" spans="1:1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x14ac:dyDescent="0.2">
      <c r="A109" s="1" t="s">
        <v>14</v>
      </c>
      <c r="B109" s="16"/>
      <c r="C109" s="156"/>
      <c r="D109" s="156"/>
      <c r="E109" s="156"/>
      <c r="F109" s="156"/>
      <c r="G109" s="156"/>
      <c r="H109" s="156"/>
      <c r="I109" s="16"/>
      <c r="J109" s="16"/>
      <c r="K109" s="16"/>
      <c r="L109" s="16"/>
      <c r="M109" s="16"/>
      <c r="N109" s="16"/>
      <c r="O109" s="16"/>
      <c r="P109" s="16"/>
    </row>
    <row r="110" spans="1:16" x14ac:dyDescent="0.2">
      <c r="A110" s="16"/>
      <c r="B110" s="16"/>
      <c r="C110" s="104" t="s">
        <v>15</v>
      </c>
      <c r="D110" s="104"/>
      <c r="E110" s="104"/>
      <c r="F110" s="104"/>
      <c r="G110" s="104"/>
      <c r="H110" s="104"/>
      <c r="I110" s="16"/>
      <c r="J110" s="16"/>
      <c r="K110" s="16"/>
      <c r="L110" s="16"/>
      <c r="M110" s="16"/>
      <c r="N110" s="16"/>
      <c r="O110" s="16"/>
      <c r="P110" s="16"/>
    </row>
    <row r="111" spans="1:1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x14ac:dyDescent="0.2">
      <c r="A112" s="82" t="str">
        <f>'Kops a'!A37</f>
        <v>Tāme sastādīta 2022. gada __. ___________</v>
      </c>
      <c r="B112" s="83"/>
      <c r="C112" s="83"/>
      <c r="D112" s="83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x14ac:dyDescent="0.2">
      <c r="A114" s="1" t="s">
        <v>37</v>
      </c>
      <c r="B114" s="16"/>
      <c r="C114" s="156"/>
      <c r="D114" s="156"/>
      <c r="E114" s="156"/>
      <c r="F114" s="156"/>
      <c r="G114" s="156"/>
      <c r="H114" s="156"/>
      <c r="I114" s="16"/>
      <c r="J114" s="16"/>
      <c r="K114" s="16"/>
      <c r="L114" s="16"/>
      <c r="M114" s="16"/>
      <c r="N114" s="16"/>
      <c r="O114" s="16"/>
      <c r="P114" s="16"/>
    </row>
    <row r="115" spans="1:16" x14ac:dyDescent="0.2">
      <c r="A115" s="16"/>
      <c r="B115" s="16"/>
      <c r="C115" s="104" t="s">
        <v>15</v>
      </c>
      <c r="D115" s="104"/>
      <c r="E115" s="104"/>
      <c r="F115" s="104"/>
      <c r="G115" s="104"/>
      <c r="H115" s="104"/>
      <c r="I115" s="16"/>
      <c r="J115" s="16"/>
      <c r="K115" s="16"/>
      <c r="L115" s="16"/>
      <c r="M115" s="16"/>
      <c r="N115" s="16"/>
      <c r="O115" s="16"/>
      <c r="P115" s="16"/>
    </row>
    <row r="116" spans="1:1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x14ac:dyDescent="0.2">
      <c r="A117" s="82" t="s">
        <v>54</v>
      </c>
      <c r="B117" s="83"/>
      <c r="C117" s="87"/>
      <c r="D117" s="50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5:H115"/>
    <mergeCell ref="C4:I4"/>
    <mergeCell ref="F12:K12"/>
    <mergeCell ref="J9:M9"/>
    <mergeCell ref="D8:L8"/>
    <mergeCell ref="A106:K106"/>
    <mergeCell ref="C109:H109"/>
    <mergeCell ref="C110:H110"/>
    <mergeCell ref="C114:H114"/>
  </mergeCells>
  <conditionalFormatting sqref="I14:J105 A14:G105">
    <cfRule type="cellIs" dxfId="47" priority="32" operator="equal">
      <formula>0</formula>
    </cfRule>
  </conditionalFormatting>
  <conditionalFormatting sqref="N9:O9 K14:P105 H14:H105">
    <cfRule type="cellIs" dxfId="46" priority="31" operator="equal">
      <formula>0</formula>
    </cfRule>
  </conditionalFormatting>
  <conditionalFormatting sqref="C2:I2">
    <cfRule type="cellIs" dxfId="45" priority="28" operator="equal">
      <formula>0</formula>
    </cfRule>
  </conditionalFormatting>
  <conditionalFormatting sqref="O10">
    <cfRule type="cellIs" dxfId="44" priority="27" operator="equal">
      <formula>"20__. gada __. _________"</formula>
    </cfRule>
  </conditionalFormatting>
  <conditionalFormatting sqref="A106:K106">
    <cfRule type="containsText" dxfId="43" priority="26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conditionalFormatting sqref="L106:P106">
    <cfRule type="cellIs" dxfId="42" priority="21" operator="equal">
      <formula>0</formula>
    </cfRule>
  </conditionalFormatting>
  <conditionalFormatting sqref="C4:I4">
    <cfRule type="cellIs" dxfId="41" priority="20" operator="equal">
      <formula>0</formula>
    </cfRule>
  </conditionalFormatting>
  <conditionalFormatting sqref="D5:L8">
    <cfRule type="cellIs" dxfId="40" priority="16" operator="equal">
      <formula>0</formula>
    </cfRule>
  </conditionalFormatting>
  <conditionalFormatting sqref="C114:H114">
    <cfRule type="cellIs" dxfId="39" priority="9" operator="equal">
      <formula>0</formula>
    </cfRule>
  </conditionalFormatting>
  <conditionalFormatting sqref="P10">
    <cfRule type="cellIs" dxfId="38" priority="12" operator="equal">
      <formula>"20__. gada __. _________"</formula>
    </cfRule>
  </conditionalFormatting>
  <conditionalFormatting sqref="C109:H109">
    <cfRule type="cellIs" dxfId="37" priority="8" operator="equal">
      <formula>0</formula>
    </cfRule>
  </conditionalFormatting>
  <conditionalFormatting sqref="C114:H114 C117 C109:H109">
    <cfRule type="cellIs" dxfId="36" priority="7" operator="equal">
      <formula>0</formula>
    </cfRule>
  </conditionalFormatting>
  <conditionalFormatting sqref="D1">
    <cfRule type="cellIs" dxfId="35" priority="6" operator="equal">
      <formula>0</formula>
    </cfRule>
  </conditionalFormatting>
  <conditionalFormatting sqref="A9">
    <cfRule type="containsText" dxfId="3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E428164-089A-404E-98DC-227888EB2467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10" operator="containsText" id="{879A8C95-2477-46CB-81ED-05AD5C15D29F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pageSetUpPr fitToPage="1"/>
  </sheetPr>
  <dimension ref="A1:P52"/>
  <sheetViews>
    <sheetView topLeftCell="A16" workbookViewId="0">
      <selection activeCell="C56" sqref="C5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a'!A23</f>
        <v>9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408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P40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A46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7">
        <v>1</v>
      </c>
      <c r="B15" s="38"/>
      <c r="C15" s="46" t="s">
        <v>394</v>
      </c>
      <c r="D15" s="24" t="s">
        <v>66</v>
      </c>
      <c r="E15" s="96">
        <v>1</v>
      </c>
      <c r="F15" s="64"/>
      <c r="G15" s="61"/>
      <c r="H15" s="47">
        <f t="shared" ref="H15:H16" si="0">ROUND(F15*G15,2)</f>
        <v>0</v>
      </c>
      <c r="I15" s="61"/>
      <c r="J15" s="61">
        <f>ROUND(H15*0.06,2)</f>
        <v>0</v>
      </c>
      <c r="K15" s="48">
        <f t="shared" ref="K15:K39" si="1">SUM(H15:J15)</f>
        <v>0</v>
      </c>
      <c r="L15" s="49">
        <f t="shared" ref="L15:L39" si="2">ROUND(E15*F15,2)</f>
        <v>0</v>
      </c>
      <c r="M15" s="47">
        <f t="shared" ref="M15:M39" si="3">ROUND(H15*E15,2)</f>
        <v>0</v>
      </c>
      <c r="N15" s="47">
        <f t="shared" ref="N15:N39" si="4">ROUND(I15*E15,2)</f>
        <v>0</v>
      </c>
      <c r="O15" s="47">
        <f t="shared" ref="O15:O39" si="5">ROUND(J15*E15,2)</f>
        <v>0</v>
      </c>
      <c r="P15" s="48">
        <f t="shared" ref="P15:P39" si="6">SUM(M15:O15)</f>
        <v>0</v>
      </c>
    </row>
    <row r="16" spans="1:16" x14ac:dyDescent="0.2">
      <c r="A16" s="37">
        <v>2</v>
      </c>
      <c r="B16" s="38"/>
      <c r="C16" s="46" t="s">
        <v>395</v>
      </c>
      <c r="D16" s="24" t="s">
        <v>66</v>
      </c>
      <c r="E16" s="96">
        <v>1</v>
      </c>
      <c r="F16" s="64"/>
      <c r="G16" s="61"/>
      <c r="H16" s="47">
        <f t="shared" si="0"/>
        <v>0</v>
      </c>
      <c r="I16" s="61"/>
      <c r="J16" s="61">
        <f t="shared" ref="J16:J39" si="7">ROUND(H16*0.06,2)</f>
        <v>0</v>
      </c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2">
        <v>2</v>
      </c>
      <c r="B17" s="93"/>
      <c r="C17" s="94" t="s">
        <v>396</v>
      </c>
      <c r="D17" s="24"/>
      <c r="E17" s="96"/>
      <c r="F17" s="64"/>
      <c r="G17" s="61"/>
      <c r="H17" s="47"/>
      <c r="I17" s="61"/>
      <c r="J17" s="61">
        <f t="shared" si="7"/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7">
        <v>1</v>
      </c>
      <c r="B18" s="38"/>
      <c r="C18" s="46" t="s">
        <v>397</v>
      </c>
      <c r="D18" s="24" t="s">
        <v>83</v>
      </c>
      <c r="E18" s="96">
        <v>120</v>
      </c>
      <c r="F18" s="64"/>
      <c r="G18" s="61"/>
      <c r="H18" s="47">
        <f t="shared" ref="H18:H27" si="8">ROUND(F18*G18,2)</f>
        <v>0</v>
      </c>
      <c r="I18" s="61"/>
      <c r="J18" s="61">
        <f t="shared" si="7"/>
        <v>0</v>
      </c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7">
        <v>2</v>
      </c>
      <c r="B19" s="38"/>
      <c r="C19" s="46" t="s">
        <v>398</v>
      </c>
      <c r="D19" s="24" t="s">
        <v>104</v>
      </c>
      <c r="E19" s="96">
        <v>62</v>
      </c>
      <c r="F19" s="64"/>
      <c r="G19" s="61"/>
      <c r="H19" s="47">
        <f t="shared" si="8"/>
        <v>0</v>
      </c>
      <c r="I19" s="61"/>
      <c r="J19" s="61">
        <f t="shared" si="7"/>
        <v>0</v>
      </c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7">
        <v>3</v>
      </c>
      <c r="B20" s="38"/>
      <c r="C20" s="46" t="s">
        <v>399</v>
      </c>
      <c r="D20" s="24" t="s">
        <v>104</v>
      </c>
      <c r="E20" s="96">
        <v>24</v>
      </c>
      <c r="F20" s="64"/>
      <c r="G20" s="61"/>
      <c r="H20" s="47">
        <f t="shared" si="8"/>
        <v>0</v>
      </c>
      <c r="I20" s="61"/>
      <c r="J20" s="61">
        <f t="shared" si="7"/>
        <v>0</v>
      </c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7">
        <v>4</v>
      </c>
      <c r="B21" s="38"/>
      <c r="C21" s="46" t="s">
        <v>400</v>
      </c>
      <c r="D21" s="24" t="s">
        <v>104</v>
      </c>
      <c r="E21" s="96">
        <v>24</v>
      </c>
      <c r="F21" s="64"/>
      <c r="G21" s="61"/>
      <c r="H21" s="47">
        <f t="shared" si="8"/>
        <v>0</v>
      </c>
      <c r="I21" s="61"/>
      <c r="J21" s="61">
        <f t="shared" si="7"/>
        <v>0</v>
      </c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7">
        <v>5</v>
      </c>
      <c r="B22" s="38"/>
      <c r="C22" s="46" t="s">
        <v>401</v>
      </c>
      <c r="D22" s="24" t="s">
        <v>104</v>
      </c>
      <c r="E22" s="96">
        <v>18</v>
      </c>
      <c r="F22" s="64"/>
      <c r="G22" s="61"/>
      <c r="H22" s="47">
        <f>ROUND(F22*G22,2)</f>
        <v>0</v>
      </c>
      <c r="I22" s="61"/>
      <c r="J22" s="61">
        <f t="shared" si="7"/>
        <v>0</v>
      </c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7">
        <v>6</v>
      </c>
      <c r="B23" s="38"/>
      <c r="C23" s="46" t="s">
        <v>402</v>
      </c>
      <c r="D23" s="24" t="s">
        <v>403</v>
      </c>
      <c r="E23" s="96">
        <v>6</v>
      </c>
      <c r="F23" s="64"/>
      <c r="G23" s="61"/>
      <c r="H23" s="47">
        <f t="shared" si="8"/>
        <v>0</v>
      </c>
      <c r="I23" s="61"/>
      <c r="J23" s="61">
        <f t="shared" si="7"/>
        <v>0</v>
      </c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7">
        <v>7</v>
      </c>
      <c r="B24" s="38"/>
      <c r="C24" s="46" t="s">
        <v>378</v>
      </c>
      <c r="D24" s="24" t="s">
        <v>66</v>
      </c>
      <c r="E24" s="96">
        <v>1</v>
      </c>
      <c r="F24" s="64"/>
      <c r="G24" s="61"/>
      <c r="H24" s="47">
        <f t="shared" si="8"/>
        <v>0</v>
      </c>
      <c r="I24" s="61"/>
      <c r="J24" s="61">
        <f t="shared" si="7"/>
        <v>0</v>
      </c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8</v>
      </c>
      <c r="B25" s="38"/>
      <c r="C25" s="46" t="s">
        <v>379</v>
      </c>
      <c r="D25" s="24" t="s">
        <v>66</v>
      </c>
      <c r="E25" s="96">
        <v>1</v>
      </c>
      <c r="F25" s="64"/>
      <c r="G25" s="61"/>
      <c r="H25" s="47">
        <f t="shared" si="8"/>
        <v>0</v>
      </c>
      <c r="I25" s="61"/>
      <c r="J25" s="61">
        <f t="shared" si="7"/>
        <v>0</v>
      </c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3.75" x14ac:dyDescent="0.2">
      <c r="A26" s="37">
        <v>9</v>
      </c>
      <c r="B26" s="38"/>
      <c r="C26" s="46" t="s">
        <v>384</v>
      </c>
      <c r="D26" s="24" t="s">
        <v>104</v>
      </c>
      <c r="E26" s="96">
        <v>18</v>
      </c>
      <c r="F26" s="64"/>
      <c r="G26" s="61"/>
      <c r="H26" s="47">
        <f t="shared" si="8"/>
        <v>0</v>
      </c>
      <c r="I26" s="61"/>
      <c r="J26" s="61">
        <f t="shared" si="7"/>
        <v>0</v>
      </c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7">
        <v>10</v>
      </c>
      <c r="B27" s="38"/>
      <c r="C27" s="46" t="s">
        <v>404</v>
      </c>
      <c r="D27" s="24" t="s">
        <v>66</v>
      </c>
      <c r="E27" s="96">
        <v>1</v>
      </c>
      <c r="F27" s="64"/>
      <c r="G27" s="61"/>
      <c r="H27" s="47">
        <f t="shared" si="8"/>
        <v>0</v>
      </c>
      <c r="I27" s="61"/>
      <c r="J27" s="61">
        <f t="shared" si="7"/>
        <v>0</v>
      </c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92">
        <v>3</v>
      </c>
      <c r="B28" s="93"/>
      <c r="C28" s="94" t="s">
        <v>405</v>
      </c>
      <c r="D28" s="24"/>
      <c r="E28" s="96"/>
      <c r="F28" s="64"/>
      <c r="G28" s="61"/>
      <c r="H28" s="47"/>
      <c r="I28" s="61"/>
      <c r="J28" s="61">
        <f t="shared" si="7"/>
        <v>0</v>
      </c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7">
        <v>1</v>
      </c>
      <c r="B29" s="38"/>
      <c r="C29" s="46" t="s">
        <v>397</v>
      </c>
      <c r="D29" s="24" t="s">
        <v>83</v>
      </c>
      <c r="E29" s="96">
        <v>140</v>
      </c>
      <c r="F29" s="64"/>
      <c r="G29" s="61"/>
      <c r="H29" s="47">
        <f t="shared" ref="H29:H31" si="9">ROUND(F29*G29,2)</f>
        <v>0</v>
      </c>
      <c r="I29" s="61"/>
      <c r="J29" s="61">
        <f t="shared" si="7"/>
        <v>0</v>
      </c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7">
        <v>2</v>
      </c>
      <c r="B30" s="38"/>
      <c r="C30" s="46" t="s">
        <v>406</v>
      </c>
      <c r="D30" s="24" t="s">
        <v>66</v>
      </c>
      <c r="E30" s="96">
        <v>6</v>
      </c>
      <c r="F30" s="64"/>
      <c r="G30" s="61"/>
      <c r="H30" s="47">
        <f t="shared" si="9"/>
        <v>0</v>
      </c>
      <c r="I30" s="61"/>
      <c r="J30" s="61">
        <f t="shared" si="7"/>
        <v>0</v>
      </c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7">
        <v>3</v>
      </c>
      <c r="B31" s="38"/>
      <c r="C31" s="46" t="s">
        <v>400</v>
      </c>
      <c r="D31" s="24" t="s">
        <v>104</v>
      </c>
      <c r="E31" s="96">
        <v>24</v>
      </c>
      <c r="F31" s="64"/>
      <c r="G31" s="61"/>
      <c r="H31" s="47">
        <f t="shared" si="9"/>
        <v>0</v>
      </c>
      <c r="I31" s="61"/>
      <c r="J31" s="61">
        <f t="shared" si="7"/>
        <v>0</v>
      </c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7">
        <v>4</v>
      </c>
      <c r="B32" s="38"/>
      <c r="C32" s="46" t="s">
        <v>401</v>
      </c>
      <c r="D32" s="24" t="s">
        <v>104</v>
      </c>
      <c r="E32" s="96">
        <v>36</v>
      </c>
      <c r="F32" s="64"/>
      <c r="G32" s="61"/>
      <c r="H32" s="47">
        <f>ROUND(F32*G32,2)</f>
        <v>0</v>
      </c>
      <c r="I32" s="61"/>
      <c r="J32" s="61">
        <f t="shared" si="7"/>
        <v>0</v>
      </c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7">
        <v>5</v>
      </c>
      <c r="B33" s="38"/>
      <c r="C33" s="46" t="s">
        <v>407</v>
      </c>
      <c r="D33" s="24" t="s">
        <v>403</v>
      </c>
      <c r="E33" s="96">
        <v>6</v>
      </c>
      <c r="F33" s="64"/>
      <c r="G33" s="61"/>
      <c r="H33" s="47">
        <f>ROUND(F33*G33,2)</f>
        <v>0</v>
      </c>
      <c r="I33" s="61"/>
      <c r="J33" s="61">
        <f t="shared" si="7"/>
        <v>0</v>
      </c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7">
        <v>6</v>
      </c>
      <c r="B34" s="38"/>
      <c r="C34" s="46" t="s">
        <v>378</v>
      </c>
      <c r="D34" s="24" t="s">
        <v>66</v>
      </c>
      <c r="E34" s="96">
        <v>1</v>
      </c>
      <c r="F34" s="64"/>
      <c r="G34" s="61"/>
      <c r="H34" s="47">
        <f t="shared" ref="H34:H37" si="10">ROUND(F34*G34,2)</f>
        <v>0</v>
      </c>
      <c r="I34" s="61"/>
      <c r="J34" s="61">
        <f t="shared" si="7"/>
        <v>0</v>
      </c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7">
        <v>7</v>
      </c>
      <c r="B35" s="38"/>
      <c r="C35" s="46" t="s">
        <v>379</v>
      </c>
      <c r="D35" s="24" t="s">
        <v>66</v>
      </c>
      <c r="E35" s="96">
        <v>1</v>
      </c>
      <c r="F35" s="64"/>
      <c r="G35" s="61"/>
      <c r="H35" s="47">
        <f t="shared" si="10"/>
        <v>0</v>
      </c>
      <c r="I35" s="61"/>
      <c r="J35" s="61">
        <f t="shared" si="7"/>
        <v>0</v>
      </c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33.75" x14ac:dyDescent="0.2">
      <c r="A36" s="37">
        <v>8</v>
      </c>
      <c r="B36" s="38"/>
      <c r="C36" s="46" t="s">
        <v>384</v>
      </c>
      <c r="D36" s="24" t="s">
        <v>104</v>
      </c>
      <c r="E36" s="96">
        <v>36</v>
      </c>
      <c r="F36" s="64"/>
      <c r="G36" s="61"/>
      <c r="H36" s="47">
        <f t="shared" si="10"/>
        <v>0</v>
      </c>
      <c r="I36" s="61"/>
      <c r="J36" s="61">
        <f t="shared" si="7"/>
        <v>0</v>
      </c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7">
        <v>9</v>
      </c>
      <c r="B37" s="38"/>
      <c r="C37" s="46" t="s">
        <v>404</v>
      </c>
      <c r="D37" s="24" t="s">
        <v>66</v>
      </c>
      <c r="E37" s="96">
        <v>1</v>
      </c>
      <c r="F37" s="64"/>
      <c r="G37" s="61"/>
      <c r="H37" s="47">
        <f t="shared" si="10"/>
        <v>0</v>
      </c>
      <c r="I37" s="61"/>
      <c r="J37" s="61">
        <f t="shared" si="7"/>
        <v>0</v>
      </c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92">
        <v>4</v>
      </c>
      <c r="B38" s="93"/>
      <c r="C38" s="94" t="s">
        <v>89</v>
      </c>
      <c r="D38" s="24"/>
      <c r="E38" s="96"/>
      <c r="F38" s="64"/>
      <c r="G38" s="61"/>
      <c r="H38" s="47"/>
      <c r="I38" s="61"/>
      <c r="J38" s="61">
        <f t="shared" si="7"/>
        <v>0</v>
      </c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12" thickBot="1" x14ac:dyDescent="0.25">
      <c r="A39" s="37">
        <v>1</v>
      </c>
      <c r="B39" s="38"/>
      <c r="C39" s="46" t="s">
        <v>392</v>
      </c>
      <c r="D39" s="24" t="s">
        <v>66</v>
      </c>
      <c r="E39" s="96">
        <v>1</v>
      </c>
      <c r="F39" s="64"/>
      <c r="G39" s="61"/>
      <c r="H39" s="47">
        <f t="shared" ref="H39" si="11">ROUND(F39*G39,2)</f>
        <v>0</v>
      </c>
      <c r="I39" s="61"/>
      <c r="J39" s="61">
        <f t="shared" si="7"/>
        <v>0</v>
      </c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12" thickBot="1" x14ac:dyDescent="0.25">
      <c r="A40" s="157" t="s">
        <v>93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9"/>
      <c r="L40" s="65">
        <f>SUM(L14:L39)</f>
        <v>0</v>
      </c>
      <c r="M40" s="66">
        <f>SUM(M14:M39)</f>
        <v>0</v>
      </c>
      <c r="N40" s="66">
        <f>SUM(N14:N39)</f>
        <v>0</v>
      </c>
      <c r="O40" s="66">
        <f>SUM(O14:O39)</f>
        <v>0</v>
      </c>
      <c r="P40" s="67">
        <f>SUM(P14:P39)</f>
        <v>0</v>
      </c>
    </row>
    <row r="41" spans="1:16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" t="s">
        <v>14</v>
      </c>
      <c r="B43" s="16"/>
      <c r="C43" s="156"/>
      <c r="D43" s="156"/>
      <c r="E43" s="156"/>
      <c r="F43" s="156"/>
      <c r="G43" s="156"/>
      <c r="H43" s="15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04" t="s">
        <v>15</v>
      </c>
      <c r="D44" s="104"/>
      <c r="E44" s="104"/>
      <c r="F44" s="104"/>
      <c r="G44" s="104"/>
      <c r="H44" s="104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82" t="str">
        <f>'Kops a'!A37</f>
        <v>Tāme sastādīta 2022. gada __. ___________</v>
      </c>
      <c r="B46" s="83"/>
      <c r="C46" s="83"/>
      <c r="D46" s="83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1" t="s">
        <v>37</v>
      </c>
      <c r="B48" s="16"/>
      <c r="C48" s="156"/>
      <c r="D48" s="156"/>
      <c r="E48" s="156"/>
      <c r="F48" s="156"/>
      <c r="G48" s="156"/>
      <c r="H48" s="15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104" t="s">
        <v>15</v>
      </c>
      <c r="D49" s="104"/>
      <c r="E49" s="104"/>
      <c r="F49" s="104"/>
      <c r="G49" s="104"/>
      <c r="H49" s="104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82" t="s">
        <v>54</v>
      </c>
      <c r="B51" s="83"/>
      <c r="C51" s="87"/>
      <c r="D51" s="50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9:H49"/>
    <mergeCell ref="C4:I4"/>
    <mergeCell ref="F12:K12"/>
    <mergeCell ref="J9:M9"/>
    <mergeCell ref="D8:L8"/>
    <mergeCell ref="A40:K40"/>
    <mergeCell ref="C43:H43"/>
    <mergeCell ref="C44:H44"/>
    <mergeCell ref="C48:H48"/>
  </mergeCells>
  <conditionalFormatting sqref="A14:G39 I14:J39">
    <cfRule type="cellIs" dxfId="31" priority="32" operator="equal">
      <formula>0</formula>
    </cfRule>
  </conditionalFormatting>
  <conditionalFormatting sqref="N9:O9 K14:P39 H14:H39">
    <cfRule type="cellIs" dxfId="30" priority="31" operator="equal">
      <formula>0</formula>
    </cfRule>
  </conditionalFormatting>
  <conditionalFormatting sqref="C2:I2">
    <cfRule type="cellIs" dxfId="29" priority="28" operator="equal">
      <formula>0</formula>
    </cfRule>
  </conditionalFormatting>
  <conditionalFormatting sqref="O10">
    <cfRule type="cellIs" dxfId="28" priority="27" operator="equal">
      <formula>"20__. gada __. _________"</formula>
    </cfRule>
  </conditionalFormatting>
  <conditionalFormatting sqref="A40:K40">
    <cfRule type="containsText" dxfId="27" priority="26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L40:P40">
    <cfRule type="cellIs" dxfId="26" priority="21" operator="equal">
      <formula>0</formula>
    </cfRule>
  </conditionalFormatting>
  <conditionalFormatting sqref="C4:I4">
    <cfRule type="cellIs" dxfId="25" priority="20" operator="equal">
      <formula>0</formula>
    </cfRule>
  </conditionalFormatting>
  <conditionalFormatting sqref="D5:L8">
    <cfRule type="cellIs" dxfId="24" priority="16" operator="equal">
      <formula>0</formula>
    </cfRule>
  </conditionalFormatting>
  <conditionalFormatting sqref="C48:H48">
    <cfRule type="cellIs" dxfId="23" priority="9" operator="equal">
      <formula>0</formula>
    </cfRule>
  </conditionalFormatting>
  <conditionalFormatting sqref="P10">
    <cfRule type="cellIs" dxfId="22" priority="12" operator="equal">
      <formula>"20__. gada __. _________"</formula>
    </cfRule>
  </conditionalFormatting>
  <conditionalFormatting sqref="C43:H43">
    <cfRule type="cellIs" dxfId="21" priority="8" operator="equal">
      <formula>0</formula>
    </cfRule>
  </conditionalFormatting>
  <conditionalFormatting sqref="C48:H48 C51 C43:H43">
    <cfRule type="cellIs" dxfId="20" priority="7" operator="equal">
      <formula>0</formula>
    </cfRule>
  </conditionalFormatting>
  <conditionalFormatting sqref="D1">
    <cfRule type="cellIs" dxfId="19" priority="6" operator="equal">
      <formula>0</formula>
    </cfRule>
  </conditionalFormatting>
  <conditionalFormatting sqref="A9">
    <cfRule type="containsText" dxfId="1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C848299-F747-4D4C-BE47-58A1BBDB8A5B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10" operator="containsText" id="{1A9581D5-9790-4D5D-94E5-4E7B8C258AD0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>
    <pageSetUpPr fitToPage="1"/>
  </sheetPr>
  <dimension ref="A1:P49"/>
  <sheetViews>
    <sheetView topLeftCell="A25" workbookViewId="0">
      <selection activeCell="C2" sqref="C2:I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a'!A24</f>
        <v>10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433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P37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A43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7">
        <v>1</v>
      </c>
      <c r="B15" s="38"/>
      <c r="C15" s="46" t="s">
        <v>409</v>
      </c>
      <c r="D15" s="24" t="s">
        <v>83</v>
      </c>
      <c r="E15" s="96">
        <v>12</v>
      </c>
      <c r="F15" s="64"/>
      <c r="G15" s="61"/>
      <c r="H15" s="47">
        <f>ROUND(F15*G15,2)</f>
        <v>0</v>
      </c>
      <c r="I15" s="61"/>
      <c r="J15" s="61">
        <f>ROUND(H15*0.06,2)</f>
        <v>0</v>
      </c>
      <c r="K15" s="48">
        <f t="shared" ref="K15:K36" si="0">SUM(H15:J15)</f>
        <v>0</v>
      </c>
      <c r="L15" s="49">
        <f t="shared" ref="L15:L36" si="1">ROUND(E15*F15,2)</f>
        <v>0</v>
      </c>
      <c r="M15" s="47">
        <f t="shared" ref="M15:M36" si="2">ROUND(H15*E15,2)</f>
        <v>0</v>
      </c>
      <c r="N15" s="47">
        <f t="shared" ref="N15:N36" si="3">ROUND(I15*E15,2)</f>
        <v>0</v>
      </c>
      <c r="O15" s="47">
        <f t="shared" ref="O15:O36" si="4">ROUND(J15*E15,2)</f>
        <v>0</v>
      </c>
      <c r="P15" s="48">
        <f t="shared" ref="P15:P36" si="5">SUM(M15:O15)</f>
        <v>0</v>
      </c>
    </row>
    <row r="16" spans="1:16" x14ac:dyDescent="0.2">
      <c r="A16" s="37">
        <v>2</v>
      </c>
      <c r="B16" s="38"/>
      <c r="C16" s="46" t="s">
        <v>410</v>
      </c>
      <c r="D16" s="24" t="s">
        <v>57</v>
      </c>
      <c r="E16" s="96">
        <v>12</v>
      </c>
      <c r="F16" s="64"/>
      <c r="G16" s="61"/>
      <c r="H16" s="47">
        <f>ROUND(F16*G16,2)</f>
        <v>0</v>
      </c>
      <c r="I16" s="61"/>
      <c r="J16" s="61">
        <f t="shared" ref="J16:J36" si="6">ROUND(H16*0.06,2)</f>
        <v>0</v>
      </c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2">
        <v>2</v>
      </c>
      <c r="B17" s="93"/>
      <c r="C17" s="94" t="s">
        <v>411</v>
      </c>
      <c r="D17" s="24"/>
      <c r="E17" s="96"/>
      <c r="F17" s="64"/>
      <c r="G17" s="61"/>
      <c r="H17" s="47"/>
      <c r="I17" s="61"/>
      <c r="J17" s="61">
        <f t="shared" si="6"/>
        <v>0</v>
      </c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1</v>
      </c>
      <c r="B18" s="38"/>
      <c r="C18" s="46" t="s">
        <v>412</v>
      </c>
      <c r="D18" s="24" t="s">
        <v>104</v>
      </c>
      <c r="E18" s="96">
        <v>1</v>
      </c>
      <c r="F18" s="64"/>
      <c r="G18" s="61"/>
      <c r="H18" s="47">
        <f t="shared" ref="H18:H36" si="7">ROUND(F18*G18,2)</f>
        <v>0</v>
      </c>
      <c r="I18" s="61"/>
      <c r="J18" s="61">
        <f t="shared" si="6"/>
        <v>0</v>
      </c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x14ac:dyDescent="0.2">
      <c r="A19" s="37">
        <v>2</v>
      </c>
      <c r="B19" s="38"/>
      <c r="C19" s="46" t="s">
        <v>413</v>
      </c>
      <c r="D19" s="24" t="s">
        <v>414</v>
      </c>
      <c r="E19" s="96">
        <v>1</v>
      </c>
      <c r="F19" s="64"/>
      <c r="G19" s="61"/>
      <c r="H19" s="47">
        <f t="shared" si="7"/>
        <v>0</v>
      </c>
      <c r="I19" s="61"/>
      <c r="J19" s="61">
        <f t="shared" si="6"/>
        <v>0</v>
      </c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3</v>
      </c>
      <c r="B20" s="38"/>
      <c r="C20" s="46" t="s">
        <v>415</v>
      </c>
      <c r="D20" s="24" t="s">
        <v>104</v>
      </c>
      <c r="E20" s="96">
        <v>1</v>
      </c>
      <c r="F20" s="64"/>
      <c r="G20" s="61"/>
      <c r="H20" s="47">
        <f t="shared" si="7"/>
        <v>0</v>
      </c>
      <c r="I20" s="61"/>
      <c r="J20" s="61">
        <f t="shared" si="6"/>
        <v>0</v>
      </c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22.5" x14ac:dyDescent="0.2">
      <c r="A21" s="37">
        <v>4</v>
      </c>
      <c r="B21" s="38"/>
      <c r="C21" s="46" t="s">
        <v>416</v>
      </c>
      <c r="D21" s="24" t="s">
        <v>83</v>
      </c>
      <c r="E21" s="96">
        <v>12</v>
      </c>
      <c r="F21" s="64"/>
      <c r="G21" s="61"/>
      <c r="H21" s="47">
        <f t="shared" si="7"/>
        <v>0</v>
      </c>
      <c r="I21" s="61"/>
      <c r="J21" s="61">
        <f t="shared" si="6"/>
        <v>0</v>
      </c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5</v>
      </c>
      <c r="B22" s="38"/>
      <c r="C22" s="46" t="s">
        <v>417</v>
      </c>
      <c r="D22" s="24" t="s">
        <v>83</v>
      </c>
      <c r="E22" s="96">
        <v>100</v>
      </c>
      <c r="F22" s="64"/>
      <c r="G22" s="61"/>
      <c r="H22" s="47">
        <f t="shared" si="7"/>
        <v>0</v>
      </c>
      <c r="I22" s="61"/>
      <c r="J22" s="61">
        <f t="shared" si="6"/>
        <v>0</v>
      </c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6</v>
      </c>
      <c r="B23" s="38"/>
      <c r="C23" s="46" t="s">
        <v>418</v>
      </c>
      <c r="D23" s="24" t="s">
        <v>83</v>
      </c>
      <c r="E23" s="96">
        <v>50</v>
      </c>
      <c r="F23" s="64"/>
      <c r="G23" s="61"/>
      <c r="H23" s="47">
        <f t="shared" si="7"/>
        <v>0</v>
      </c>
      <c r="I23" s="61"/>
      <c r="J23" s="61">
        <f t="shared" si="6"/>
        <v>0</v>
      </c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7</v>
      </c>
      <c r="B24" s="38"/>
      <c r="C24" s="46" t="s">
        <v>419</v>
      </c>
      <c r="D24" s="24" t="s">
        <v>104</v>
      </c>
      <c r="E24" s="96">
        <v>12</v>
      </c>
      <c r="F24" s="64"/>
      <c r="G24" s="61"/>
      <c r="H24" s="47">
        <f t="shared" si="7"/>
        <v>0</v>
      </c>
      <c r="I24" s="61"/>
      <c r="J24" s="61">
        <f t="shared" si="6"/>
        <v>0</v>
      </c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8</v>
      </c>
      <c r="B25" s="38"/>
      <c r="C25" s="46" t="s">
        <v>420</v>
      </c>
      <c r="D25" s="24" t="s">
        <v>104</v>
      </c>
      <c r="E25" s="96">
        <v>2</v>
      </c>
      <c r="F25" s="64"/>
      <c r="G25" s="61"/>
      <c r="H25" s="47">
        <f t="shared" si="7"/>
        <v>0</v>
      </c>
      <c r="I25" s="61"/>
      <c r="J25" s="61">
        <f t="shared" si="6"/>
        <v>0</v>
      </c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7">
        <v>9</v>
      </c>
      <c r="B26" s="38"/>
      <c r="C26" s="46" t="s">
        <v>421</v>
      </c>
      <c r="D26" s="24" t="s">
        <v>104</v>
      </c>
      <c r="E26" s="96">
        <v>2</v>
      </c>
      <c r="F26" s="64"/>
      <c r="G26" s="61"/>
      <c r="H26" s="47">
        <f t="shared" si="7"/>
        <v>0</v>
      </c>
      <c r="I26" s="61"/>
      <c r="J26" s="61">
        <f t="shared" si="6"/>
        <v>0</v>
      </c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2.5" x14ac:dyDescent="0.2">
      <c r="A27" s="37">
        <v>10</v>
      </c>
      <c r="B27" s="38"/>
      <c r="C27" s="46" t="s">
        <v>422</v>
      </c>
      <c r="D27" s="24" t="s">
        <v>104</v>
      </c>
      <c r="E27" s="96">
        <v>2</v>
      </c>
      <c r="F27" s="64"/>
      <c r="G27" s="61"/>
      <c r="H27" s="47">
        <f t="shared" si="7"/>
        <v>0</v>
      </c>
      <c r="I27" s="61"/>
      <c r="J27" s="61">
        <f t="shared" si="6"/>
        <v>0</v>
      </c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7">
        <v>11</v>
      </c>
      <c r="B28" s="38"/>
      <c r="C28" s="46" t="s">
        <v>423</v>
      </c>
      <c r="D28" s="24" t="s">
        <v>104</v>
      </c>
      <c r="E28" s="96">
        <v>6</v>
      </c>
      <c r="F28" s="64"/>
      <c r="G28" s="61"/>
      <c r="H28" s="47">
        <f t="shared" si="7"/>
        <v>0</v>
      </c>
      <c r="I28" s="61"/>
      <c r="J28" s="61">
        <f t="shared" si="6"/>
        <v>0</v>
      </c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7">
        <v>12</v>
      </c>
      <c r="B29" s="38"/>
      <c r="C29" s="46" t="s">
        <v>424</v>
      </c>
      <c r="D29" s="24" t="s">
        <v>104</v>
      </c>
      <c r="E29" s="96">
        <v>6</v>
      </c>
      <c r="F29" s="64"/>
      <c r="G29" s="61"/>
      <c r="H29" s="47">
        <f t="shared" si="7"/>
        <v>0</v>
      </c>
      <c r="I29" s="61"/>
      <c r="J29" s="61">
        <f t="shared" si="6"/>
        <v>0</v>
      </c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7">
        <v>13</v>
      </c>
      <c r="B30" s="38"/>
      <c r="C30" s="46" t="s">
        <v>425</v>
      </c>
      <c r="D30" s="24" t="s">
        <v>104</v>
      </c>
      <c r="E30" s="96">
        <v>1</v>
      </c>
      <c r="F30" s="64"/>
      <c r="G30" s="61"/>
      <c r="H30" s="47">
        <f t="shared" si="7"/>
        <v>0</v>
      </c>
      <c r="I30" s="61"/>
      <c r="J30" s="61">
        <f t="shared" si="6"/>
        <v>0</v>
      </c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2.5" x14ac:dyDescent="0.2">
      <c r="A31" s="37">
        <v>14</v>
      </c>
      <c r="B31" s="38"/>
      <c r="C31" s="46" t="s">
        <v>426</v>
      </c>
      <c r="D31" s="24" t="s">
        <v>104</v>
      </c>
      <c r="E31" s="96">
        <v>80</v>
      </c>
      <c r="F31" s="64"/>
      <c r="G31" s="61"/>
      <c r="H31" s="47">
        <f t="shared" si="7"/>
        <v>0</v>
      </c>
      <c r="I31" s="61"/>
      <c r="J31" s="61">
        <f t="shared" si="6"/>
        <v>0</v>
      </c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7">
        <v>15</v>
      </c>
      <c r="B32" s="38"/>
      <c r="C32" s="46" t="s">
        <v>427</v>
      </c>
      <c r="D32" s="24" t="s">
        <v>104</v>
      </c>
      <c r="E32" s="96">
        <v>10</v>
      </c>
      <c r="F32" s="64"/>
      <c r="G32" s="61"/>
      <c r="H32" s="47">
        <f t="shared" si="7"/>
        <v>0</v>
      </c>
      <c r="I32" s="61"/>
      <c r="J32" s="61">
        <f t="shared" si="6"/>
        <v>0</v>
      </c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16</v>
      </c>
      <c r="B33" s="38"/>
      <c r="C33" s="46" t="s">
        <v>428</v>
      </c>
      <c r="D33" s="24" t="s">
        <v>104</v>
      </c>
      <c r="E33" s="96">
        <v>2</v>
      </c>
      <c r="F33" s="64"/>
      <c r="G33" s="61"/>
      <c r="H33" s="47">
        <f t="shared" si="7"/>
        <v>0</v>
      </c>
      <c r="I33" s="61"/>
      <c r="J33" s="61">
        <f t="shared" si="6"/>
        <v>0</v>
      </c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17</v>
      </c>
      <c r="B34" s="38"/>
      <c r="C34" s="46" t="s">
        <v>429</v>
      </c>
      <c r="D34" s="24" t="s">
        <v>430</v>
      </c>
      <c r="E34" s="96">
        <v>200</v>
      </c>
      <c r="F34" s="64"/>
      <c r="G34" s="61"/>
      <c r="H34" s="47">
        <f t="shared" si="7"/>
        <v>0</v>
      </c>
      <c r="I34" s="61"/>
      <c r="J34" s="61">
        <f t="shared" si="6"/>
        <v>0</v>
      </c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18</v>
      </c>
      <c r="B35" s="38"/>
      <c r="C35" s="46" t="s">
        <v>431</v>
      </c>
      <c r="D35" s="24" t="s">
        <v>104</v>
      </c>
      <c r="E35" s="96">
        <v>80</v>
      </c>
      <c r="F35" s="64"/>
      <c r="G35" s="61"/>
      <c r="H35" s="47">
        <f t="shared" si="7"/>
        <v>0</v>
      </c>
      <c r="I35" s="61"/>
      <c r="J35" s="61">
        <f t="shared" si="6"/>
        <v>0</v>
      </c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12" thickBot="1" x14ac:dyDescent="0.25">
      <c r="A36" s="37">
        <v>19</v>
      </c>
      <c r="B36" s="38"/>
      <c r="C36" s="46" t="s">
        <v>432</v>
      </c>
      <c r="D36" s="24" t="s">
        <v>414</v>
      </c>
      <c r="E36" s="96">
        <v>1</v>
      </c>
      <c r="F36" s="64"/>
      <c r="G36" s="61"/>
      <c r="H36" s="47">
        <f t="shared" si="7"/>
        <v>0</v>
      </c>
      <c r="I36" s="61"/>
      <c r="J36" s="61">
        <f t="shared" si="6"/>
        <v>0</v>
      </c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12" thickBot="1" x14ac:dyDescent="0.25">
      <c r="A37" s="157" t="s">
        <v>93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9"/>
      <c r="L37" s="65">
        <f>SUM(L14:L36)</f>
        <v>0</v>
      </c>
      <c r="M37" s="66">
        <f>SUM(M14:M36)</f>
        <v>0</v>
      </c>
      <c r="N37" s="66">
        <f>SUM(N14:N36)</f>
        <v>0</v>
      </c>
      <c r="O37" s="66">
        <f>SUM(O14:O36)</f>
        <v>0</v>
      </c>
      <c r="P37" s="67">
        <f>SUM(P14:P36)</f>
        <v>0</v>
      </c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" t="s">
        <v>14</v>
      </c>
      <c r="B40" s="16"/>
      <c r="C40" s="156"/>
      <c r="D40" s="156"/>
      <c r="E40" s="156"/>
      <c r="F40" s="156"/>
      <c r="G40" s="156"/>
      <c r="H40" s="15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16"/>
      <c r="C41" s="104" t="s">
        <v>15</v>
      </c>
      <c r="D41" s="104"/>
      <c r="E41" s="104"/>
      <c r="F41" s="104"/>
      <c r="G41" s="104"/>
      <c r="H41" s="104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82" t="str">
        <f>'Kops a'!A37</f>
        <v>Tāme sastādīta 2022. gada __. ___________</v>
      </c>
      <c r="B43" s="83"/>
      <c r="C43" s="83"/>
      <c r="D43" s="8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" t="s">
        <v>37</v>
      </c>
      <c r="B45" s="16"/>
      <c r="C45" s="156"/>
      <c r="D45" s="156"/>
      <c r="E45" s="156"/>
      <c r="F45" s="156"/>
      <c r="G45" s="156"/>
      <c r="H45" s="15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16"/>
      <c r="C46" s="104" t="s">
        <v>15</v>
      </c>
      <c r="D46" s="104"/>
      <c r="E46" s="104"/>
      <c r="F46" s="104"/>
      <c r="G46" s="104"/>
      <c r="H46" s="104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82" t="s">
        <v>54</v>
      </c>
      <c r="B48" s="83"/>
      <c r="C48" s="87"/>
      <c r="D48" s="5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6:H46"/>
    <mergeCell ref="C4:I4"/>
    <mergeCell ref="F12:K12"/>
    <mergeCell ref="J9:M9"/>
    <mergeCell ref="D8:L8"/>
    <mergeCell ref="A37:K37"/>
    <mergeCell ref="C40:H40"/>
    <mergeCell ref="C41:H41"/>
    <mergeCell ref="C45:H45"/>
  </mergeCells>
  <conditionalFormatting sqref="A14:G36 I14:J36">
    <cfRule type="cellIs" dxfId="15" priority="30" operator="equal">
      <formula>0</formula>
    </cfRule>
  </conditionalFormatting>
  <conditionalFormatting sqref="N9:O9 K14:P36 H14:H36">
    <cfRule type="cellIs" dxfId="14" priority="29" operator="equal">
      <formula>0</formula>
    </cfRule>
  </conditionalFormatting>
  <conditionalFormatting sqref="C2:I2">
    <cfRule type="cellIs" dxfId="13" priority="26" operator="equal">
      <formula>0</formula>
    </cfRule>
  </conditionalFormatting>
  <conditionalFormatting sqref="O10">
    <cfRule type="cellIs" dxfId="12" priority="25" operator="equal">
      <formula>"20__. gada __. _________"</formula>
    </cfRule>
  </conditionalFormatting>
  <conditionalFormatting sqref="A37:K37">
    <cfRule type="containsText" dxfId="11" priority="24" operator="containsText" text="Tiešās izmaksas kopā, t. sk. darba devēja sociālais nodoklis __.__% ">
      <formula>NOT(ISERROR(SEARCH("Tiešās izmaksas kopā, t. sk. darba devēja sociālais nodoklis __.__% ",A37)))</formula>
    </cfRule>
  </conditionalFormatting>
  <conditionalFormatting sqref="L37:P37">
    <cfRule type="cellIs" dxfId="10" priority="19" operator="equal">
      <formula>0</formula>
    </cfRule>
  </conditionalFormatting>
  <conditionalFormatting sqref="C4:I4">
    <cfRule type="cellIs" dxfId="9" priority="18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45:H45">
    <cfRule type="cellIs" dxfId="6" priority="8" operator="equal">
      <formula>0</formula>
    </cfRule>
  </conditionalFormatting>
  <conditionalFormatting sqref="C40:H40">
    <cfRule type="cellIs" dxfId="5" priority="7" operator="equal">
      <formula>0</formula>
    </cfRule>
  </conditionalFormatting>
  <conditionalFormatting sqref="C45:H45 C48 C40:H40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60D584C-64FF-402E-862E-BC36A5AEB0A3}">
            <xm:f>NOT(ISERROR(SEARCH("Tāme sastādīta ____. gada ___. ______________",A43)))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9" operator="containsText" id="{E1217419-522C-47B8-8672-CC9D11C3FC05}">
            <xm:f>NOT(ISERROR(SEARCH("Sertifikāta Nr. _________________________________",A48)))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2"/>
  <sheetViews>
    <sheetView workbookViewId="0">
      <selection activeCell="C39" sqref="C39:H39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6"/>
      <c r="H1" s="106"/>
      <c r="I1" s="106"/>
    </row>
    <row r="2" spans="1:9" x14ac:dyDescent="0.2">
      <c r="A2" s="150" t="s">
        <v>16</v>
      </c>
      <c r="B2" s="150"/>
      <c r="C2" s="150"/>
      <c r="D2" s="150"/>
      <c r="E2" s="150"/>
      <c r="F2" s="150"/>
      <c r="G2" s="150"/>
      <c r="H2" s="150"/>
      <c r="I2" s="15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1" t="s">
        <v>17</v>
      </c>
      <c r="D4" s="151"/>
      <c r="E4" s="151"/>
      <c r="F4" s="151"/>
      <c r="G4" s="151"/>
      <c r="H4" s="151"/>
      <c r="I4" s="151"/>
    </row>
    <row r="5" spans="1:9" ht="11.25" customHeight="1" x14ac:dyDescent="0.2">
      <c r="A5" s="81"/>
      <c r="B5" s="81"/>
      <c r="C5" s="153" t="s">
        <v>52</v>
      </c>
      <c r="D5" s="153"/>
      <c r="E5" s="153"/>
      <c r="F5" s="153"/>
      <c r="G5" s="153"/>
      <c r="H5" s="153"/>
      <c r="I5" s="153"/>
    </row>
    <row r="6" spans="1:9" x14ac:dyDescent="0.2">
      <c r="A6" s="148" t="s">
        <v>18</v>
      </c>
      <c r="B6" s="148"/>
      <c r="C6" s="148"/>
      <c r="D6" s="152" t="str">
        <f>'Kopt a'!B13</f>
        <v>Daudzdzīvokļu dzīvojamās mājas vienkāršotas fasādes atjaunošana</v>
      </c>
      <c r="E6" s="152"/>
      <c r="F6" s="152"/>
      <c r="G6" s="152"/>
      <c r="H6" s="152"/>
      <c r="I6" s="152"/>
    </row>
    <row r="7" spans="1:9" ht="24.95" customHeight="1" x14ac:dyDescent="0.2">
      <c r="A7" s="148" t="s">
        <v>6</v>
      </c>
      <c r="B7" s="148"/>
      <c r="C7" s="148"/>
      <c r="D7" s="149" t="str">
        <f>'Kopt a'!B14</f>
        <v>Daudzdzīvokļu dzīvojamās mājas, Skolas ielā 2, Olainē vienkāršotas fasādes atjaunošana</v>
      </c>
      <c r="E7" s="149"/>
      <c r="F7" s="149"/>
      <c r="G7" s="149"/>
      <c r="H7" s="149"/>
      <c r="I7" s="149"/>
    </row>
    <row r="8" spans="1:9" x14ac:dyDescent="0.2">
      <c r="A8" s="145" t="s">
        <v>19</v>
      </c>
      <c r="B8" s="145"/>
      <c r="C8" s="145"/>
      <c r="D8" s="146" t="str">
        <f>'Kopt a'!B15</f>
        <v>Skolas iela 2, Olaine, Olaines novads, LV-2114</v>
      </c>
      <c r="E8" s="146"/>
      <c r="F8" s="146"/>
      <c r="G8" s="146"/>
      <c r="H8" s="146"/>
      <c r="I8" s="146"/>
    </row>
    <row r="9" spans="1:9" x14ac:dyDescent="0.2">
      <c r="A9" s="145" t="s">
        <v>20</v>
      </c>
      <c r="B9" s="145"/>
      <c r="C9" s="145"/>
      <c r="D9" s="146" t="str">
        <f>'Kopt a'!B16</f>
        <v>Iepirkums Nr. AS OŪS 2022/02_E</v>
      </c>
      <c r="E9" s="146"/>
      <c r="F9" s="146"/>
      <c r="G9" s="146"/>
      <c r="H9" s="146"/>
      <c r="I9" s="146"/>
    </row>
    <row r="10" spans="1:9" x14ac:dyDescent="0.2">
      <c r="C10" s="4" t="s">
        <v>21</v>
      </c>
      <c r="D10" s="147" t="e">
        <f>E29</f>
        <v>#VALUE!</v>
      </c>
      <c r="E10" s="147"/>
      <c r="F10" s="76"/>
      <c r="G10" s="76"/>
      <c r="H10" s="76"/>
      <c r="I10" s="76"/>
    </row>
    <row r="11" spans="1:9" x14ac:dyDescent="0.2">
      <c r="C11" s="4" t="s">
        <v>22</v>
      </c>
      <c r="D11" s="147">
        <f>I25</f>
        <v>0</v>
      </c>
      <c r="E11" s="147"/>
      <c r="F11" s="76"/>
      <c r="G11" s="76"/>
      <c r="H11" s="76"/>
      <c r="I11" s="76"/>
    </row>
    <row r="12" spans="1:9" ht="12" thickBot="1" x14ac:dyDescent="0.25">
      <c r="F12" s="17"/>
      <c r="G12" s="17"/>
      <c r="H12" s="17"/>
      <c r="I12" s="17"/>
    </row>
    <row r="13" spans="1:9" x14ac:dyDescent="0.2">
      <c r="A13" s="129" t="s">
        <v>23</v>
      </c>
      <c r="B13" s="131" t="s">
        <v>24</v>
      </c>
      <c r="C13" s="133" t="s">
        <v>25</v>
      </c>
      <c r="D13" s="134"/>
      <c r="E13" s="137" t="s">
        <v>26</v>
      </c>
      <c r="F13" s="141" t="s">
        <v>27</v>
      </c>
      <c r="G13" s="142"/>
      <c r="H13" s="142"/>
      <c r="I13" s="143" t="s">
        <v>28</v>
      </c>
    </row>
    <row r="14" spans="1:9" ht="23.25" thickBot="1" x14ac:dyDescent="0.25">
      <c r="A14" s="130"/>
      <c r="B14" s="132"/>
      <c r="C14" s="135"/>
      <c r="D14" s="136"/>
      <c r="E14" s="138"/>
      <c r="F14" s="18" t="s">
        <v>29</v>
      </c>
      <c r="G14" s="19" t="s">
        <v>30</v>
      </c>
      <c r="H14" s="19" t="s">
        <v>31</v>
      </c>
      <c r="I14" s="144"/>
    </row>
    <row r="15" spans="1:9" x14ac:dyDescent="0.2">
      <c r="A15" s="71">
        <v>1</v>
      </c>
      <c r="B15" s="23" t="str">
        <f>IF(A15=0,0,CONCATENATE("Lt-",A15))</f>
        <v>Lt-1</v>
      </c>
      <c r="C15" s="139" t="str">
        <f>'1a'!C2:I2</f>
        <v>Ieejas mezgla atjaunošana</v>
      </c>
      <c r="D15" s="140"/>
      <c r="E15" s="57">
        <f>'1a'!P48</f>
        <v>0</v>
      </c>
      <c r="F15" s="52">
        <f>'1a'!M48</f>
        <v>0</v>
      </c>
      <c r="G15" s="53">
        <f>'1a'!N48</f>
        <v>0</v>
      </c>
      <c r="H15" s="53">
        <f>'1a'!O48</f>
        <v>0</v>
      </c>
      <c r="I15" s="54">
        <f>'1a'!L48</f>
        <v>0</v>
      </c>
    </row>
    <row r="16" spans="1:9" x14ac:dyDescent="0.2">
      <c r="A16" s="103">
        <v>2</v>
      </c>
      <c r="B16" s="24" t="str">
        <f>IF(A16=0,0,CONCATENATE("Lt-",A16))</f>
        <v>Lt-2</v>
      </c>
      <c r="C16" s="125" t="str">
        <f>'2a'!C2:I2</f>
        <v>Jumta atjaunošana</v>
      </c>
      <c r="D16" s="126"/>
      <c r="E16" s="58">
        <f>'2a'!P86</f>
        <v>0</v>
      </c>
      <c r="F16" s="45">
        <f>'2a'!M86</f>
        <v>0</v>
      </c>
      <c r="G16" s="55">
        <f>'2a'!N86</f>
        <v>0</v>
      </c>
      <c r="H16" s="55">
        <f>'2a'!O86</f>
        <v>0</v>
      </c>
      <c r="I16" s="56">
        <f>'2a'!L86</f>
        <v>0</v>
      </c>
    </row>
    <row r="17" spans="1:9" x14ac:dyDescent="0.2">
      <c r="A17" s="103">
        <v>3</v>
      </c>
      <c r="B17" s="24" t="str">
        <f t="shared" ref="B17:B24" si="0">IF(A17=0,0,CONCATENATE("Lt-",A17))</f>
        <v>Lt-3</v>
      </c>
      <c r="C17" s="125" t="str">
        <f>'3a'!C2:I2</f>
        <v>Siltināšanas un apdares darbi</v>
      </c>
      <c r="D17" s="126"/>
      <c r="E17" s="59">
        <f>'3a'!P129</f>
        <v>0</v>
      </c>
      <c r="F17" s="45">
        <f>'3a'!M129</f>
        <v>0</v>
      </c>
      <c r="G17" s="55">
        <f>'3a'!N129</f>
        <v>0</v>
      </c>
      <c r="H17" s="55">
        <f>'3a'!O129</f>
        <v>0</v>
      </c>
      <c r="I17" s="56">
        <f>'3a'!L129</f>
        <v>0</v>
      </c>
    </row>
    <row r="18" spans="1:9" ht="11.25" customHeight="1" x14ac:dyDescent="0.2">
      <c r="A18" s="103">
        <v>4</v>
      </c>
      <c r="B18" s="24" t="str">
        <f t="shared" si="0"/>
        <v>Lt-4</v>
      </c>
      <c r="C18" s="125" t="str">
        <f>'4a'!C2:I2</f>
        <v>Pagraba griestu atjaunošanas darbi</v>
      </c>
      <c r="D18" s="126"/>
      <c r="E18" s="59">
        <f>'4a'!P35</f>
        <v>0</v>
      </c>
      <c r="F18" s="45">
        <f>'4a'!M35</f>
        <v>0</v>
      </c>
      <c r="G18" s="55">
        <f>'4a'!N35</f>
        <v>0</v>
      </c>
      <c r="H18" s="55">
        <f>'4a'!O35</f>
        <v>0</v>
      </c>
      <c r="I18" s="56">
        <f>'4a'!L35</f>
        <v>0</v>
      </c>
    </row>
    <row r="19" spans="1:9" x14ac:dyDescent="0.2">
      <c r="A19" s="103">
        <v>5</v>
      </c>
      <c r="B19" s="24" t="str">
        <f t="shared" si="0"/>
        <v>Lt-5</v>
      </c>
      <c r="C19" s="125" t="str">
        <f>'5a'!C2:I2</f>
        <v>Logu un durvju maiņa</v>
      </c>
      <c r="D19" s="126"/>
      <c r="E19" s="59">
        <f>'5a'!P88</f>
        <v>0</v>
      </c>
      <c r="F19" s="45">
        <f>'5a'!M88</f>
        <v>0</v>
      </c>
      <c r="G19" s="55">
        <f>'5a'!N88</f>
        <v>0</v>
      </c>
      <c r="H19" s="55">
        <f>'5a'!O88</f>
        <v>0</v>
      </c>
      <c r="I19" s="56">
        <f>'5a'!L88</f>
        <v>0</v>
      </c>
    </row>
    <row r="20" spans="1:9" x14ac:dyDescent="0.2">
      <c r="A20" s="103">
        <v>6</v>
      </c>
      <c r="B20" s="24" t="str">
        <f t="shared" si="0"/>
        <v>Lt-6</v>
      </c>
      <c r="C20" s="125" t="str">
        <f>'6a'!C2:I2</f>
        <v>Iekšējie apdares darbi</v>
      </c>
      <c r="D20" s="126"/>
      <c r="E20" s="59">
        <f>'6a'!P27</f>
        <v>0</v>
      </c>
      <c r="F20" s="45">
        <f>'6a'!M27</f>
        <v>0</v>
      </c>
      <c r="G20" s="55">
        <f>'6a'!N27</f>
        <v>0</v>
      </c>
      <c r="H20" s="55">
        <f>'6a'!O27</f>
        <v>0</v>
      </c>
      <c r="I20" s="56">
        <f>'6a'!L27</f>
        <v>0</v>
      </c>
    </row>
    <row r="21" spans="1:9" x14ac:dyDescent="0.2">
      <c r="A21" s="103">
        <v>7</v>
      </c>
      <c r="B21" s="24" t="str">
        <f t="shared" si="0"/>
        <v>Lt-7</v>
      </c>
      <c r="C21" s="125" t="str">
        <f>'7a'!C2:I2</f>
        <v>Ventilācijas atjaunošanas darbi</v>
      </c>
      <c r="D21" s="126"/>
      <c r="E21" s="59">
        <f>'7a'!P28</f>
        <v>0</v>
      </c>
      <c r="F21" s="45">
        <f>'7a'!M28</f>
        <v>0</v>
      </c>
      <c r="G21" s="55">
        <f>'7a'!N28</f>
        <v>0</v>
      </c>
      <c r="H21" s="55">
        <f>'7a'!O28</f>
        <v>0</v>
      </c>
      <c r="I21" s="56">
        <f>'7a'!L28</f>
        <v>0</v>
      </c>
    </row>
    <row r="22" spans="1:9" x14ac:dyDescent="0.2">
      <c r="A22" s="103">
        <v>8</v>
      </c>
      <c r="B22" s="24" t="str">
        <f t="shared" si="0"/>
        <v>Lt-8</v>
      </c>
      <c r="C22" s="125" t="str">
        <f>'8a'!C2:I2</f>
        <v>Apkures sistēmas atjaunošana</v>
      </c>
      <c r="D22" s="126"/>
      <c r="E22" s="59">
        <f>'8a'!P106</f>
        <v>0</v>
      </c>
      <c r="F22" s="45">
        <f>'8a'!M106</f>
        <v>0</v>
      </c>
      <c r="G22" s="55">
        <f>'8a'!N106</f>
        <v>0</v>
      </c>
      <c r="H22" s="55">
        <f>'8a'!O106</f>
        <v>0</v>
      </c>
      <c r="I22" s="56">
        <f>'8a'!L106</f>
        <v>0</v>
      </c>
    </row>
    <row r="23" spans="1:9" x14ac:dyDescent="0.2">
      <c r="A23" s="103">
        <v>9</v>
      </c>
      <c r="B23" s="24" t="str">
        <f t="shared" si="0"/>
        <v>Lt-9</v>
      </c>
      <c r="C23" s="125" t="str">
        <f>'9a'!C2:I2</f>
        <v>Kanalizācijas sistēmas atjaunošana</v>
      </c>
      <c r="D23" s="126"/>
      <c r="E23" s="59">
        <f>'9a'!P40</f>
        <v>0</v>
      </c>
      <c r="F23" s="45">
        <f>'9a'!M40</f>
        <v>0</v>
      </c>
      <c r="G23" s="55">
        <f>'9a'!N40</f>
        <v>0</v>
      </c>
      <c r="H23" s="55">
        <f>'9a'!O40</f>
        <v>0</v>
      </c>
      <c r="I23" s="56">
        <f>'9a'!L40</f>
        <v>0</v>
      </c>
    </row>
    <row r="24" spans="1:9" ht="12" thickBot="1" x14ac:dyDescent="0.25">
      <c r="A24" s="72">
        <v>10</v>
      </c>
      <c r="B24" s="97" t="str">
        <f t="shared" si="0"/>
        <v>Lt-10</v>
      </c>
      <c r="C24" s="127" t="str">
        <f>'10a'!C2:I2</f>
        <v>Zibensaizsardzības izbūves darbi</v>
      </c>
      <c r="D24" s="128"/>
      <c r="E24" s="59">
        <f>'10a'!P37</f>
        <v>0</v>
      </c>
      <c r="F24" s="45">
        <f>'10a'!M37</f>
        <v>0</v>
      </c>
      <c r="G24" s="55">
        <f>'10a'!N37</f>
        <v>0</v>
      </c>
      <c r="H24" s="55">
        <f>'10a'!O37</f>
        <v>0</v>
      </c>
      <c r="I24" s="56">
        <f>'10a'!L37</f>
        <v>0</v>
      </c>
    </row>
    <row r="25" spans="1:9" ht="12" thickBot="1" x14ac:dyDescent="0.25">
      <c r="A25" s="110" t="s">
        <v>32</v>
      </c>
      <c r="B25" s="111"/>
      <c r="C25" s="111"/>
      <c r="D25" s="112"/>
      <c r="E25" s="40">
        <f>SUM(E15:E24)</f>
        <v>0</v>
      </c>
      <c r="F25" s="39">
        <f>SUM(F15:F24)</f>
        <v>0</v>
      </c>
      <c r="G25" s="39">
        <f>SUM(G15:G24)</f>
        <v>0</v>
      </c>
      <c r="H25" s="39">
        <f>SUM(H15:H24)</f>
        <v>0</v>
      </c>
      <c r="I25" s="40">
        <f>SUM(I15:I24)</f>
        <v>0</v>
      </c>
    </row>
    <row r="26" spans="1:9" x14ac:dyDescent="0.2">
      <c r="A26" s="113" t="s">
        <v>33</v>
      </c>
      <c r="B26" s="114"/>
      <c r="C26" s="115"/>
      <c r="D26" s="68" t="s">
        <v>436</v>
      </c>
      <c r="E26" s="41" t="e">
        <f>ROUND(E25*$D26,2)</f>
        <v>#VALUE!</v>
      </c>
      <c r="F26" s="42"/>
      <c r="G26" s="42"/>
      <c r="H26" s="42"/>
      <c r="I26" s="42"/>
    </row>
    <row r="27" spans="1:9" x14ac:dyDescent="0.2">
      <c r="A27" s="116" t="s">
        <v>34</v>
      </c>
      <c r="B27" s="117"/>
      <c r="C27" s="118"/>
      <c r="D27" s="69" t="s">
        <v>436</v>
      </c>
      <c r="E27" s="43" t="e">
        <f>ROUND(E26*$D27,2)</f>
        <v>#VALUE!</v>
      </c>
      <c r="F27" s="42"/>
      <c r="G27" s="42"/>
      <c r="H27" s="42"/>
      <c r="I27" s="42"/>
    </row>
    <row r="28" spans="1:9" x14ac:dyDescent="0.2">
      <c r="A28" s="119" t="s">
        <v>35</v>
      </c>
      <c r="B28" s="120"/>
      <c r="C28" s="121"/>
      <c r="D28" s="70" t="s">
        <v>436</v>
      </c>
      <c r="E28" s="43" t="e">
        <f>ROUND(E25*$D28,2)</f>
        <v>#VALUE!</v>
      </c>
      <c r="F28" s="42"/>
      <c r="G28" s="42"/>
      <c r="H28" s="42"/>
      <c r="I28" s="42"/>
    </row>
    <row r="29" spans="1:9" ht="12" thickBot="1" x14ac:dyDescent="0.25">
      <c r="A29" s="122" t="s">
        <v>36</v>
      </c>
      <c r="B29" s="123"/>
      <c r="C29" s="124"/>
      <c r="D29" s="21"/>
      <c r="E29" s="44" t="e">
        <f>SUM(E25:E28)-E27</f>
        <v>#VALUE!</v>
      </c>
      <c r="F29" s="42"/>
      <c r="G29" s="42"/>
      <c r="H29" s="42"/>
      <c r="I29" s="42"/>
    </row>
    <row r="30" spans="1:9" x14ac:dyDescent="0.2">
      <c r="A30" s="90" t="s">
        <v>96</v>
      </c>
      <c r="G30" s="20"/>
    </row>
    <row r="31" spans="1:9" x14ac:dyDescent="0.2">
      <c r="C31" s="16"/>
      <c r="D31" s="16"/>
      <c r="E31" s="16"/>
      <c r="F31" s="22"/>
      <c r="G31" s="22"/>
      <c r="H31" s="22"/>
      <c r="I31" s="22"/>
    </row>
    <row r="34" spans="1:8" x14ac:dyDescent="0.2">
      <c r="A34" s="1" t="s">
        <v>14</v>
      </c>
      <c r="B34" s="16"/>
      <c r="C34" s="109"/>
      <c r="D34" s="109"/>
      <c r="E34" s="109"/>
      <c r="F34" s="109"/>
      <c r="G34" s="109"/>
      <c r="H34" s="109"/>
    </row>
    <row r="35" spans="1:8" x14ac:dyDescent="0.2">
      <c r="A35" s="16"/>
      <c r="B35" s="16"/>
      <c r="C35" s="104" t="s">
        <v>15</v>
      </c>
      <c r="D35" s="104"/>
      <c r="E35" s="104"/>
      <c r="F35" s="104"/>
      <c r="G35" s="104"/>
      <c r="H35" s="104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x14ac:dyDescent="0.2">
      <c r="A37" s="82" t="str">
        <f>'Kopt a'!A31</f>
        <v>Tāme sastādīta 2022. gada __. ___________</v>
      </c>
      <c r="B37" s="83"/>
      <c r="C37" s="83"/>
      <c r="D37" s="83"/>
      <c r="F37" s="16"/>
      <c r="G37" s="16"/>
      <c r="H37" s="16"/>
    </row>
    <row r="38" spans="1:8" x14ac:dyDescent="0.2">
      <c r="A38" s="16"/>
      <c r="B38" s="16"/>
      <c r="C38" s="16"/>
      <c r="D38" s="16"/>
      <c r="E38" s="16"/>
      <c r="F38" s="16"/>
      <c r="G38" s="16"/>
      <c r="H38" s="16"/>
    </row>
    <row r="39" spans="1:8" x14ac:dyDescent="0.2">
      <c r="A39" s="1" t="s">
        <v>37</v>
      </c>
      <c r="B39" s="16"/>
      <c r="C39" s="109"/>
      <c r="D39" s="109"/>
      <c r="E39" s="109"/>
      <c r="F39" s="109"/>
      <c r="G39" s="109"/>
      <c r="H39" s="109"/>
    </row>
    <row r="40" spans="1:8" x14ac:dyDescent="0.2">
      <c r="A40" s="16"/>
      <c r="B40" s="16"/>
      <c r="C40" s="104" t="s">
        <v>15</v>
      </c>
      <c r="D40" s="104"/>
      <c r="E40" s="104"/>
      <c r="F40" s="104"/>
      <c r="G40" s="104"/>
      <c r="H40" s="104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82" t="s">
        <v>53</v>
      </c>
      <c r="B42" s="83"/>
      <c r="C42" s="88"/>
      <c r="D42" s="83"/>
      <c r="F42" s="16"/>
      <c r="G42" s="16"/>
      <c r="H42" s="16"/>
    </row>
    <row r="52" spans="5:9" x14ac:dyDescent="0.2">
      <c r="E52" s="20"/>
      <c r="F52" s="20"/>
      <c r="G52" s="20"/>
      <c r="H52" s="20"/>
      <c r="I52" s="20"/>
    </row>
  </sheetData>
  <mergeCells count="39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34:H34"/>
    <mergeCell ref="C35:H35"/>
    <mergeCell ref="C39:H39"/>
    <mergeCell ref="C40:H40"/>
    <mergeCell ref="A25:D25"/>
    <mergeCell ref="A26:C26"/>
    <mergeCell ref="A27:C27"/>
    <mergeCell ref="A28:C28"/>
    <mergeCell ref="A29:C29"/>
  </mergeCells>
  <conditionalFormatting sqref="E25:I25">
    <cfRule type="cellIs" dxfId="197" priority="19" operator="equal">
      <formula>0</formula>
    </cfRule>
  </conditionalFormatting>
  <conditionalFormatting sqref="D10:E11">
    <cfRule type="cellIs" dxfId="196" priority="18" operator="equal">
      <formula>0</formula>
    </cfRule>
  </conditionalFormatting>
  <conditionalFormatting sqref="E15 C15:D24 E26:E29 I15:I24">
    <cfRule type="cellIs" dxfId="195" priority="16" operator="equal">
      <formula>0</formula>
    </cfRule>
  </conditionalFormatting>
  <conditionalFormatting sqref="D26:D28">
    <cfRule type="cellIs" dxfId="194" priority="14" operator="equal">
      <formula>0</formula>
    </cfRule>
  </conditionalFormatting>
  <conditionalFormatting sqref="C39:H39">
    <cfRule type="cellIs" dxfId="193" priority="11" operator="equal">
      <formula>0</formula>
    </cfRule>
  </conditionalFormatting>
  <conditionalFormatting sqref="C34:H34">
    <cfRule type="cellIs" dxfId="192" priority="10" operator="equal">
      <formula>0</formula>
    </cfRule>
  </conditionalFormatting>
  <conditionalFormatting sqref="E15:E24">
    <cfRule type="cellIs" dxfId="191" priority="8" operator="equal">
      <formula>0</formula>
    </cfRule>
  </conditionalFormatting>
  <conditionalFormatting sqref="F15:I24">
    <cfRule type="cellIs" dxfId="190" priority="7" operator="equal">
      <formula>0</formula>
    </cfRule>
  </conditionalFormatting>
  <conditionalFormatting sqref="D6:I9">
    <cfRule type="cellIs" dxfId="189" priority="6" operator="equal">
      <formula>0</formula>
    </cfRule>
  </conditionalFormatting>
  <conditionalFormatting sqref="C42">
    <cfRule type="cellIs" dxfId="188" priority="4" operator="equal">
      <formula>0</formula>
    </cfRule>
  </conditionalFormatting>
  <conditionalFormatting sqref="B15:B24">
    <cfRule type="cellIs" dxfId="187" priority="3" operator="equal">
      <formula>0</formula>
    </cfRule>
  </conditionalFormatting>
  <conditionalFormatting sqref="A15:A24">
    <cfRule type="cellIs" dxfId="186" priority="1" operator="equal">
      <formula>0</formula>
    </cfRule>
  </conditionalFormatting>
  <pageMargins left="0.7" right="0.7" top="0.75" bottom="0.75" header="0.3" footer="0.3"/>
  <pageSetup scale="9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pageSetUpPr fitToPage="1"/>
  </sheetPr>
  <dimension ref="A1:P60"/>
  <sheetViews>
    <sheetView topLeftCell="A32" workbookViewId="0">
      <selection activeCell="C42" sqref="C4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a'!A15</f>
        <v>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97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ht="11.25" customHeight="1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P48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4" t="str">
        <f>A54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63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2.5" x14ac:dyDescent="0.2">
      <c r="A15" s="37">
        <v>1</v>
      </c>
      <c r="B15" s="38"/>
      <c r="C15" s="91" t="s">
        <v>56</v>
      </c>
      <c r="D15" s="24" t="s">
        <v>57</v>
      </c>
      <c r="E15" s="96">
        <v>21.18</v>
      </c>
      <c r="F15" s="64"/>
      <c r="G15" s="61"/>
      <c r="H15" s="47">
        <f>ROUND(F15*G15,2)</f>
        <v>0</v>
      </c>
      <c r="I15" s="61"/>
      <c r="J15" s="61">
        <f>ROUND(H15*0.06,2)</f>
        <v>0</v>
      </c>
      <c r="K15" s="48">
        <f t="shared" ref="K15:K47" si="0">SUM(H15:J15)</f>
        <v>0</v>
      </c>
      <c r="L15" s="49">
        <f t="shared" ref="L15:L47" si="1">ROUND(E15*F15,2)</f>
        <v>0</v>
      </c>
      <c r="M15" s="47">
        <f t="shared" ref="M15:M47" si="2">ROUND(H15*E15,2)</f>
        <v>0</v>
      </c>
      <c r="N15" s="47">
        <f t="shared" ref="N15:N47" si="3">ROUND(I15*E15,2)</f>
        <v>0</v>
      </c>
      <c r="O15" s="47">
        <f t="shared" ref="O15:O47" si="4">ROUND(J15*E15,2)</f>
        <v>0</v>
      </c>
      <c r="P15" s="48">
        <f t="shared" ref="P15:P47" si="5">SUM(M15:O15)</f>
        <v>0</v>
      </c>
    </row>
    <row r="16" spans="1:16" ht="45" x14ac:dyDescent="0.2">
      <c r="A16" s="37">
        <v>2</v>
      </c>
      <c r="B16" s="38"/>
      <c r="C16" s="91" t="s">
        <v>58</v>
      </c>
      <c r="D16" s="24" t="s">
        <v>57</v>
      </c>
      <c r="E16" s="96">
        <v>20</v>
      </c>
      <c r="F16" s="64"/>
      <c r="G16" s="61"/>
      <c r="H16" s="47">
        <f t="shared" ref="H16" si="6">ROUND(F16*G16,2)</f>
        <v>0</v>
      </c>
      <c r="I16" s="61"/>
      <c r="J16" s="61">
        <f>ROUND(H16*0.06,2)</f>
        <v>0</v>
      </c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2">
        <v>2</v>
      </c>
      <c r="B17" s="93"/>
      <c r="C17" s="94" t="s">
        <v>59</v>
      </c>
      <c r="D17" s="24"/>
      <c r="E17" s="96"/>
      <c r="F17" s="64"/>
      <c r="G17" s="61"/>
      <c r="H17" s="47"/>
      <c r="I17" s="61"/>
      <c r="J17" s="61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1</v>
      </c>
      <c r="B18" s="38"/>
      <c r="C18" s="91" t="s">
        <v>60</v>
      </c>
      <c r="D18" s="24" t="s">
        <v>57</v>
      </c>
      <c r="E18" s="96">
        <v>21.18</v>
      </c>
      <c r="F18" s="64"/>
      <c r="G18" s="61"/>
      <c r="H18" s="47">
        <f t="shared" ref="H18:H27" si="7">ROUND(F18*G18,2)</f>
        <v>0</v>
      </c>
      <c r="I18" s="61"/>
      <c r="J18" s="61">
        <f>ROUND(H18*0.06,2)</f>
        <v>0</v>
      </c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2</v>
      </c>
      <c r="B19" s="38"/>
      <c r="C19" s="91" t="s">
        <v>61</v>
      </c>
      <c r="D19" s="24" t="s">
        <v>57</v>
      </c>
      <c r="E19" s="96">
        <v>21.18</v>
      </c>
      <c r="F19" s="64"/>
      <c r="G19" s="61"/>
      <c r="H19" s="47">
        <f t="shared" si="7"/>
        <v>0</v>
      </c>
      <c r="I19" s="61"/>
      <c r="J19" s="61">
        <f>ROUND(H19*0.06,2)</f>
        <v>0</v>
      </c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3</v>
      </c>
      <c r="B20" s="38"/>
      <c r="C20" s="98" t="s">
        <v>62</v>
      </c>
      <c r="D20" s="24" t="s">
        <v>57</v>
      </c>
      <c r="E20" s="96">
        <v>26.48</v>
      </c>
      <c r="F20" s="64"/>
      <c r="G20" s="61"/>
      <c r="H20" s="47"/>
      <c r="I20" s="61"/>
      <c r="J20" s="61">
        <f t="shared" ref="J20:J29" si="8">ROUND(H20*0.07,2)</f>
        <v>0</v>
      </c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4</v>
      </c>
      <c r="B21" s="38"/>
      <c r="C21" s="98" t="s">
        <v>63</v>
      </c>
      <c r="D21" s="24" t="s">
        <v>64</v>
      </c>
      <c r="E21" s="96">
        <v>105.9</v>
      </c>
      <c r="F21" s="64"/>
      <c r="G21" s="61"/>
      <c r="H21" s="47"/>
      <c r="I21" s="61"/>
      <c r="J21" s="61">
        <f t="shared" si="8"/>
        <v>0</v>
      </c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37">
        <v>5</v>
      </c>
      <c r="B22" s="38"/>
      <c r="C22" s="95" t="s">
        <v>65</v>
      </c>
      <c r="D22" s="24" t="s">
        <v>66</v>
      </c>
      <c r="E22" s="96">
        <v>1</v>
      </c>
      <c r="F22" s="64"/>
      <c r="G22" s="61"/>
      <c r="H22" s="47"/>
      <c r="I22" s="61"/>
      <c r="J22" s="61">
        <f t="shared" si="8"/>
        <v>0</v>
      </c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6</v>
      </c>
      <c r="B23" s="38"/>
      <c r="C23" s="98" t="s">
        <v>67</v>
      </c>
      <c r="D23" s="24" t="s">
        <v>64</v>
      </c>
      <c r="E23" s="96">
        <v>5.3</v>
      </c>
      <c r="F23" s="64"/>
      <c r="G23" s="61"/>
      <c r="H23" s="47"/>
      <c r="I23" s="61"/>
      <c r="J23" s="61">
        <f t="shared" si="8"/>
        <v>0</v>
      </c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7">
        <v>7</v>
      </c>
      <c r="B24" s="38"/>
      <c r="C24" s="91" t="s">
        <v>68</v>
      </c>
      <c r="D24" s="24" t="s">
        <v>57</v>
      </c>
      <c r="E24" s="96">
        <v>21.18</v>
      </c>
      <c r="F24" s="64"/>
      <c r="G24" s="61"/>
      <c r="H24" s="47">
        <f t="shared" si="7"/>
        <v>0</v>
      </c>
      <c r="I24" s="61"/>
      <c r="J24" s="61">
        <f>ROUND(H24*0.06,2)</f>
        <v>0</v>
      </c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8</v>
      </c>
      <c r="B25" s="38"/>
      <c r="C25" s="98" t="s">
        <v>69</v>
      </c>
      <c r="D25" s="24" t="s">
        <v>64</v>
      </c>
      <c r="E25" s="96">
        <v>84.72</v>
      </c>
      <c r="F25" s="64"/>
      <c r="G25" s="61"/>
      <c r="H25" s="47"/>
      <c r="I25" s="61"/>
      <c r="J25" s="61">
        <f t="shared" si="8"/>
        <v>0</v>
      </c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7">
        <v>9</v>
      </c>
      <c r="B26" s="38"/>
      <c r="C26" s="95" t="s">
        <v>70</v>
      </c>
      <c r="D26" s="24" t="s">
        <v>66</v>
      </c>
      <c r="E26" s="96">
        <v>1</v>
      </c>
      <c r="F26" s="64"/>
      <c r="G26" s="61"/>
      <c r="H26" s="47"/>
      <c r="I26" s="61"/>
      <c r="J26" s="61">
        <f t="shared" si="8"/>
        <v>0</v>
      </c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7">
        <v>10</v>
      </c>
      <c r="B27" s="38"/>
      <c r="C27" s="91" t="s">
        <v>71</v>
      </c>
      <c r="D27" s="24" t="s">
        <v>57</v>
      </c>
      <c r="E27" s="96">
        <v>21.18</v>
      </c>
      <c r="F27" s="64"/>
      <c r="G27" s="61"/>
      <c r="H27" s="47">
        <f t="shared" si="7"/>
        <v>0</v>
      </c>
      <c r="I27" s="61"/>
      <c r="J27" s="61">
        <f>ROUND(H27*0.06,2)</f>
        <v>0</v>
      </c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7">
        <v>11</v>
      </c>
      <c r="B28" s="38"/>
      <c r="C28" s="98" t="s">
        <v>72</v>
      </c>
      <c r="D28" s="24" t="s">
        <v>73</v>
      </c>
      <c r="E28" s="96">
        <v>11.44</v>
      </c>
      <c r="F28" s="64"/>
      <c r="G28" s="61"/>
      <c r="H28" s="47"/>
      <c r="I28" s="61"/>
      <c r="J28" s="61">
        <f t="shared" si="8"/>
        <v>0</v>
      </c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7">
        <v>12</v>
      </c>
      <c r="B29" s="38"/>
      <c r="C29" s="95" t="s">
        <v>70</v>
      </c>
      <c r="D29" s="24" t="s">
        <v>66</v>
      </c>
      <c r="E29" s="96">
        <v>1</v>
      </c>
      <c r="F29" s="64"/>
      <c r="G29" s="61"/>
      <c r="H29" s="47"/>
      <c r="I29" s="61"/>
      <c r="J29" s="61">
        <f t="shared" si="8"/>
        <v>0</v>
      </c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92">
        <v>3</v>
      </c>
      <c r="B30" s="93"/>
      <c r="C30" s="94" t="s">
        <v>74</v>
      </c>
      <c r="D30" s="24"/>
      <c r="E30" s="96"/>
      <c r="F30" s="64"/>
      <c r="G30" s="61"/>
      <c r="H30" s="47"/>
      <c r="I30" s="61"/>
      <c r="J30" s="61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2.5" x14ac:dyDescent="0.2">
      <c r="A31" s="37">
        <v>1</v>
      </c>
      <c r="B31" s="38"/>
      <c r="C31" s="91" t="s">
        <v>75</v>
      </c>
      <c r="D31" s="24" t="s">
        <v>57</v>
      </c>
      <c r="E31" s="96">
        <v>21.18</v>
      </c>
      <c r="F31" s="64"/>
      <c r="G31" s="61"/>
      <c r="H31" s="47">
        <f>ROUND(F31*G31,2)</f>
        <v>0</v>
      </c>
      <c r="I31" s="61"/>
      <c r="J31" s="61">
        <f>ROUND(H31*0.06,2)</f>
        <v>0</v>
      </c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7">
        <v>2</v>
      </c>
      <c r="B32" s="38"/>
      <c r="C32" s="98" t="s">
        <v>76</v>
      </c>
      <c r="D32" s="24" t="s">
        <v>57</v>
      </c>
      <c r="E32" s="96">
        <v>24.36</v>
      </c>
      <c r="F32" s="64"/>
      <c r="G32" s="61"/>
      <c r="H32" s="47"/>
      <c r="I32" s="61"/>
      <c r="J32" s="61">
        <f t="shared" ref="J32:J33" si="9">ROUND(H32*0.06,2)</f>
        <v>0</v>
      </c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x14ac:dyDescent="0.2">
      <c r="A33" s="37">
        <v>3</v>
      </c>
      <c r="B33" s="38"/>
      <c r="C33" s="95" t="s">
        <v>77</v>
      </c>
      <c r="D33" s="24" t="s">
        <v>66</v>
      </c>
      <c r="E33" s="96">
        <v>1</v>
      </c>
      <c r="F33" s="64"/>
      <c r="G33" s="61"/>
      <c r="H33" s="47"/>
      <c r="I33" s="61"/>
      <c r="J33" s="61">
        <f t="shared" si="9"/>
        <v>0</v>
      </c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x14ac:dyDescent="0.2">
      <c r="A34" s="37">
        <v>4</v>
      </c>
      <c r="B34" s="38"/>
      <c r="C34" s="91" t="s">
        <v>78</v>
      </c>
      <c r="D34" s="24" t="s">
        <v>57</v>
      </c>
      <c r="E34" s="96">
        <v>21.18</v>
      </c>
      <c r="F34" s="64"/>
      <c r="G34" s="61"/>
      <c r="H34" s="47">
        <f>ROUND(F34*G34,2)</f>
        <v>0</v>
      </c>
      <c r="I34" s="61"/>
      <c r="J34" s="61">
        <f>ROUND(H34*0.06,2)</f>
        <v>0</v>
      </c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5</v>
      </c>
      <c r="B35" s="38"/>
      <c r="C35" s="98" t="s">
        <v>79</v>
      </c>
      <c r="D35" s="24" t="s">
        <v>57</v>
      </c>
      <c r="E35" s="96">
        <v>26.48</v>
      </c>
      <c r="F35" s="64"/>
      <c r="G35" s="61"/>
      <c r="H35" s="47"/>
      <c r="I35" s="61"/>
      <c r="J35" s="61">
        <f t="shared" ref="J35:J43" si="10">ROUND(H35*0.07,2)</f>
        <v>0</v>
      </c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22.5" x14ac:dyDescent="0.2">
      <c r="A36" s="37">
        <v>6</v>
      </c>
      <c r="B36" s="38"/>
      <c r="C36" s="98" t="s">
        <v>80</v>
      </c>
      <c r="D36" s="24" t="s">
        <v>57</v>
      </c>
      <c r="E36" s="96">
        <v>26.48</v>
      </c>
      <c r="F36" s="64"/>
      <c r="G36" s="61"/>
      <c r="H36" s="47"/>
      <c r="I36" s="61"/>
      <c r="J36" s="61">
        <f t="shared" si="10"/>
        <v>0</v>
      </c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37">
        <v>7</v>
      </c>
      <c r="B37" s="38"/>
      <c r="C37" s="95" t="s">
        <v>81</v>
      </c>
      <c r="D37" s="24" t="s">
        <v>66</v>
      </c>
      <c r="E37" s="96">
        <v>1</v>
      </c>
      <c r="F37" s="64"/>
      <c r="G37" s="61"/>
      <c r="H37" s="47"/>
      <c r="I37" s="61"/>
      <c r="J37" s="61">
        <f t="shared" si="10"/>
        <v>0</v>
      </c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37">
        <v>8</v>
      </c>
      <c r="B38" s="38"/>
      <c r="C38" s="91" t="s">
        <v>82</v>
      </c>
      <c r="D38" s="24" t="s">
        <v>83</v>
      </c>
      <c r="E38" s="96">
        <v>46.92</v>
      </c>
      <c r="F38" s="64"/>
      <c r="G38" s="61"/>
      <c r="H38" s="47">
        <f t="shared" ref="H38:H41" si="11">ROUND(F38*G38,2)</f>
        <v>0</v>
      </c>
      <c r="I38" s="61"/>
      <c r="J38" s="61">
        <f>ROUND(H38*0.06,2)</f>
        <v>0</v>
      </c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7">
        <v>9</v>
      </c>
      <c r="B39" s="38"/>
      <c r="C39" s="98" t="s">
        <v>84</v>
      </c>
      <c r="D39" s="24" t="s">
        <v>83</v>
      </c>
      <c r="E39" s="96">
        <v>51.61</v>
      </c>
      <c r="F39" s="64"/>
      <c r="G39" s="61"/>
      <c r="H39" s="47"/>
      <c r="I39" s="61"/>
      <c r="J39" s="61">
        <f t="shared" si="10"/>
        <v>0</v>
      </c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7">
        <v>10</v>
      </c>
      <c r="B40" s="38"/>
      <c r="C40" s="95" t="s">
        <v>85</v>
      </c>
      <c r="D40" s="24" t="s">
        <v>66</v>
      </c>
      <c r="E40" s="96">
        <v>1</v>
      </c>
      <c r="F40" s="64"/>
      <c r="G40" s="61"/>
      <c r="H40" s="47"/>
      <c r="I40" s="61"/>
      <c r="J40" s="61">
        <f t="shared" si="10"/>
        <v>0</v>
      </c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7">
        <v>11</v>
      </c>
      <c r="B41" s="38"/>
      <c r="C41" s="91" t="s">
        <v>86</v>
      </c>
      <c r="D41" s="24" t="s">
        <v>83</v>
      </c>
      <c r="E41" s="96">
        <v>32.4</v>
      </c>
      <c r="F41" s="64"/>
      <c r="G41" s="61"/>
      <c r="H41" s="47">
        <f t="shared" si="11"/>
        <v>0</v>
      </c>
      <c r="I41" s="61"/>
      <c r="J41" s="61">
        <f>ROUND(H41*0.06,2)</f>
        <v>0</v>
      </c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2.5" x14ac:dyDescent="0.2">
      <c r="A42" s="37">
        <v>12</v>
      </c>
      <c r="B42" s="38"/>
      <c r="C42" s="98" t="s">
        <v>87</v>
      </c>
      <c r="D42" s="24" t="s">
        <v>83</v>
      </c>
      <c r="E42" s="96">
        <v>37.26</v>
      </c>
      <c r="F42" s="64"/>
      <c r="G42" s="61"/>
      <c r="H42" s="47"/>
      <c r="I42" s="61"/>
      <c r="J42" s="61">
        <f t="shared" si="10"/>
        <v>0</v>
      </c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7">
        <v>13</v>
      </c>
      <c r="B43" s="38"/>
      <c r="C43" s="95" t="s">
        <v>77</v>
      </c>
      <c r="D43" s="24" t="s">
        <v>88</v>
      </c>
      <c r="E43" s="96">
        <v>1</v>
      </c>
      <c r="F43" s="64"/>
      <c r="G43" s="61"/>
      <c r="H43" s="47"/>
      <c r="I43" s="61"/>
      <c r="J43" s="61">
        <f t="shared" si="10"/>
        <v>0</v>
      </c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92">
        <v>4</v>
      </c>
      <c r="B44" s="93"/>
      <c r="C44" s="94" t="s">
        <v>89</v>
      </c>
      <c r="D44" s="24"/>
      <c r="E44" s="96"/>
      <c r="F44" s="64"/>
      <c r="G44" s="61"/>
      <c r="H44" s="47"/>
      <c r="I44" s="61"/>
      <c r="J44" s="61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7">
        <v>1</v>
      </c>
      <c r="B45" s="38"/>
      <c r="C45" s="91" t="s">
        <v>90</v>
      </c>
      <c r="D45" s="24" t="s">
        <v>88</v>
      </c>
      <c r="E45" s="96">
        <v>6</v>
      </c>
      <c r="F45" s="64"/>
      <c r="G45" s="61"/>
      <c r="H45" s="47">
        <f t="shared" ref="H45:H47" si="12">ROUND(F45*G45,2)</f>
        <v>0</v>
      </c>
      <c r="I45" s="61"/>
      <c r="J45" s="61">
        <f>ROUND(H45*0.06,2)</f>
        <v>0</v>
      </c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2.5" x14ac:dyDescent="0.2">
      <c r="A46" s="37">
        <v>2</v>
      </c>
      <c r="B46" s="38"/>
      <c r="C46" s="91" t="s">
        <v>91</v>
      </c>
      <c r="D46" s="24" t="s">
        <v>88</v>
      </c>
      <c r="E46" s="96">
        <v>6</v>
      </c>
      <c r="F46" s="64"/>
      <c r="G46" s="61"/>
      <c r="H46" s="47">
        <f t="shared" si="12"/>
        <v>0</v>
      </c>
      <c r="I46" s="61"/>
      <c r="J46" s="61">
        <f>ROUND(H46*0.06,2)</f>
        <v>0</v>
      </c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ht="45.75" thickBot="1" x14ac:dyDescent="0.25">
      <c r="A47" s="37">
        <v>3</v>
      </c>
      <c r="B47" s="38"/>
      <c r="C47" s="91" t="s">
        <v>92</v>
      </c>
      <c r="D47" s="24" t="s">
        <v>88</v>
      </c>
      <c r="E47" s="96">
        <v>6</v>
      </c>
      <c r="F47" s="64"/>
      <c r="G47" s="61"/>
      <c r="H47" s="47">
        <f t="shared" si="12"/>
        <v>0</v>
      </c>
      <c r="I47" s="61"/>
      <c r="J47" s="61">
        <f>ROUND(H47*0.06,2)</f>
        <v>0</v>
      </c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ht="12" thickBot="1" x14ac:dyDescent="0.25">
      <c r="A48" s="157" t="s">
        <v>93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9"/>
      <c r="L48" s="65">
        <f>SUM(L14:L47)</f>
        <v>0</v>
      </c>
      <c r="M48" s="66">
        <f>SUM(M14:M47)</f>
        <v>0</v>
      </c>
      <c r="N48" s="66">
        <f>SUM(N14:N47)</f>
        <v>0</v>
      </c>
      <c r="O48" s="66">
        <f>SUM(O14:O47)</f>
        <v>0</v>
      </c>
      <c r="P48" s="67">
        <f>SUM(P14:P47)</f>
        <v>0</v>
      </c>
    </row>
    <row r="49" spans="1: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1" t="s">
        <v>14</v>
      </c>
      <c r="B51" s="16"/>
      <c r="C51" s="156"/>
      <c r="D51" s="156"/>
      <c r="E51" s="156"/>
      <c r="F51" s="156"/>
      <c r="G51" s="156"/>
      <c r="H51" s="15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04" t="s">
        <v>15</v>
      </c>
      <c r="D52" s="104"/>
      <c r="E52" s="104"/>
      <c r="F52" s="104"/>
      <c r="G52" s="104"/>
      <c r="H52" s="104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">
      <c r="A54" s="82" t="str">
        <f>'Kops a'!A37</f>
        <v>Tāme sastādīta 2022. gada __. ___________</v>
      </c>
      <c r="B54" s="83"/>
      <c r="C54" s="83"/>
      <c r="D54" s="8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2">
      <c r="A56" s="1" t="s">
        <v>37</v>
      </c>
      <c r="B56" s="16"/>
      <c r="C56" s="156"/>
      <c r="D56" s="156"/>
      <c r="E56" s="156"/>
      <c r="F56" s="156"/>
      <c r="G56" s="156"/>
      <c r="H56" s="156"/>
      <c r="I56" s="16"/>
      <c r="J56" s="16"/>
      <c r="K56" s="16"/>
      <c r="L56" s="16"/>
      <c r="M56" s="16"/>
      <c r="N56" s="16"/>
      <c r="O56" s="16"/>
      <c r="P56" s="16"/>
    </row>
    <row r="57" spans="1:16" x14ac:dyDescent="0.2">
      <c r="A57" s="16"/>
      <c r="B57" s="16"/>
      <c r="C57" s="104" t="s">
        <v>15</v>
      </c>
      <c r="D57" s="104"/>
      <c r="E57" s="104"/>
      <c r="F57" s="104"/>
      <c r="G57" s="104"/>
      <c r="H57" s="104"/>
      <c r="I57" s="16"/>
      <c r="J57" s="16"/>
      <c r="K57" s="16"/>
      <c r="L57" s="16"/>
      <c r="M57" s="16"/>
      <c r="N57" s="16"/>
      <c r="O57" s="16"/>
      <c r="P57" s="16"/>
    </row>
    <row r="58" spans="1: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2">
      <c r="A59" s="82" t="s">
        <v>54</v>
      </c>
      <c r="B59" s="83"/>
      <c r="C59" s="87"/>
      <c r="D59" s="50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56:H56"/>
    <mergeCell ref="C57:H57"/>
    <mergeCell ref="C51:H51"/>
    <mergeCell ref="C52:H52"/>
    <mergeCell ref="A48:K48"/>
  </mergeCells>
  <conditionalFormatting sqref="A14:G47 I14:J47">
    <cfRule type="cellIs" dxfId="183" priority="21" operator="equal">
      <formula>0</formula>
    </cfRule>
  </conditionalFormatting>
  <conditionalFormatting sqref="N9:O9 K14:P47 H14:H47">
    <cfRule type="cellIs" dxfId="182" priority="19" operator="equal">
      <formula>0</formula>
    </cfRule>
  </conditionalFormatting>
  <conditionalFormatting sqref="A9">
    <cfRule type="containsText" dxfId="181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0" priority="16" operator="equal">
      <formula>0</formula>
    </cfRule>
  </conditionalFormatting>
  <conditionalFormatting sqref="O10:P10">
    <cfRule type="cellIs" dxfId="179" priority="15" operator="equal">
      <formula>"20__. gada __. _________"</formula>
    </cfRule>
  </conditionalFormatting>
  <conditionalFormatting sqref="A48:K48">
    <cfRule type="containsText" dxfId="178" priority="13" operator="containsText" text="Tiešās izmaksas kopā, t. sk. darba devēja sociālais nodoklis __.__% ">
      <formula>NOT(ISERROR(SEARCH("Tiešās izmaksas kopā, t. sk. darba devēja sociālais nodoklis __.__% ",A48)))</formula>
    </cfRule>
  </conditionalFormatting>
  <conditionalFormatting sqref="C56:H56">
    <cfRule type="cellIs" dxfId="177" priority="10" operator="equal">
      <formula>0</formula>
    </cfRule>
  </conditionalFormatting>
  <conditionalFormatting sqref="C51:H51">
    <cfRule type="cellIs" dxfId="176" priority="9" operator="equal">
      <formula>0</formula>
    </cfRule>
  </conditionalFormatting>
  <conditionalFormatting sqref="L48:P48">
    <cfRule type="cellIs" dxfId="175" priority="8" operator="equal">
      <formula>0</formula>
    </cfRule>
  </conditionalFormatting>
  <conditionalFormatting sqref="C4:I4">
    <cfRule type="cellIs" dxfId="174" priority="7" operator="equal">
      <formula>0</formula>
    </cfRule>
  </conditionalFormatting>
  <conditionalFormatting sqref="D5:L8">
    <cfRule type="cellIs" dxfId="173" priority="5" operator="equal">
      <formula>0</formula>
    </cfRule>
  </conditionalFormatting>
  <conditionalFormatting sqref="C56:H56 C59 C51:H51">
    <cfRule type="cellIs" dxfId="172" priority="4" operator="equal">
      <formula>0</formula>
    </cfRule>
  </conditionalFormatting>
  <conditionalFormatting sqref="D1">
    <cfRule type="cellIs" dxfId="171" priority="3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______________",A54)))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_________________________________",A59)))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98"/>
  <sheetViews>
    <sheetView workbookViewId="0">
      <selection activeCell="C85" sqref="C15:C8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a'!A16</f>
        <v>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145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P86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A92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63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2.5" x14ac:dyDescent="0.2">
      <c r="A15" s="37">
        <v>1</v>
      </c>
      <c r="B15" s="38"/>
      <c r="C15" s="99" t="s">
        <v>99</v>
      </c>
      <c r="D15" s="24" t="s">
        <v>57</v>
      </c>
      <c r="E15" s="96">
        <v>1300.5</v>
      </c>
      <c r="F15" s="64"/>
      <c r="G15" s="61"/>
      <c r="H15" s="47">
        <f>ROUND(F15*G15,2)</f>
        <v>0</v>
      </c>
      <c r="I15" s="61"/>
      <c r="J15" s="61">
        <f>ROUND(H15*0.06,2)</f>
        <v>0</v>
      </c>
      <c r="K15" s="48">
        <f t="shared" ref="K15:K74" si="0">SUM(H15:J15)</f>
        <v>0</v>
      </c>
      <c r="L15" s="49">
        <f t="shared" ref="L15:L74" si="1">ROUND(E15*F15,2)</f>
        <v>0</v>
      </c>
      <c r="M15" s="47">
        <f t="shared" ref="M15:M74" si="2">ROUND(H15*E15,2)</f>
        <v>0</v>
      </c>
      <c r="N15" s="47">
        <f t="shared" ref="N15:N74" si="3">ROUND(I15*E15,2)</f>
        <v>0</v>
      </c>
      <c r="O15" s="47">
        <f t="shared" ref="O15:O74" si="4">ROUND(J15*E15,2)</f>
        <v>0</v>
      </c>
      <c r="P15" s="48">
        <f t="shared" ref="P15:P74" si="5">SUM(M15:O15)</f>
        <v>0</v>
      </c>
    </row>
    <row r="16" spans="1:16" ht="22.5" x14ac:dyDescent="0.2">
      <c r="A16" s="37">
        <v>2</v>
      </c>
      <c r="B16" s="38"/>
      <c r="C16" s="99" t="s">
        <v>100</v>
      </c>
      <c r="D16" s="24" t="s">
        <v>57</v>
      </c>
      <c r="E16" s="96">
        <v>1300.5</v>
      </c>
      <c r="F16" s="64"/>
      <c r="G16" s="61"/>
      <c r="H16" s="47">
        <f t="shared" ref="H16:H21" si="6">ROUND(F16*G16,2)</f>
        <v>0</v>
      </c>
      <c r="I16" s="61"/>
      <c r="J16" s="61">
        <f t="shared" ref="J16:J19" si="7">ROUND(H16*0.06,2)</f>
        <v>0</v>
      </c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7">
        <v>3</v>
      </c>
      <c r="B17" s="38"/>
      <c r="C17" s="99" t="s">
        <v>101</v>
      </c>
      <c r="D17" s="24" t="s">
        <v>57</v>
      </c>
      <c r="E17" s="96">
        <v>195.79</v>
      </c>
      <c r="F17" s="64"/>
      <c r="G17" s="61"/>
      <c r="H17" s="47">
        <f t="shared" si="6"/>
        <v>0</v>
      </c>
      <c r="I17" s="61"/>
      <c r="J17" s="61">
        <f t="shared" si="7"/>
        <v>0</v>
      </c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37">
        <v>4</v>
      </c>
      <c r="B18" s="38"/>
      <c r="C18" s="99" t="s">
        <v>102</v>
      </c>
      <c r="D18" s="24" t="s">
        <v>66</v>
      </c>
      <c r="E18" s="96">
        <v>2</v>
      </c>
      <c r="F18" s="64"/>
      <c r="G18" s="61"/>
      <c r="H18" s="47">
        <f t="shared" si="6"/>
        <v>0</v>
      </c>
      <c r="I18" s="61"/>
      <c r="J18" s="61">
        <f t="shared" si="7"/>
        <v>0</v>
      </c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5</v>
      </c>
      <c r="B19" s="38"/>
      <c r="C19" s="99" t="s">
        <v>103</v>
      </c>
      <c r="D19" s="24" t="s">
        <v>104</v>
      </c>
      <c r="E19" s="96">
        <v>6</v>
      </c>
      <c r="F19" s="64"/>
      <c r="G19" s="61"/>
      <c r="H19" s="47">
        <f t="shared" si="6"/>
        <v>0</v>
      </c>
      <c r="I19" s="61"/>
      <c r="J19" s="61">
        <f t="shared" si="7"/>
        <v>0</v>
      </c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33.75" x14ac:dyDescent="0.2">
      <c r="A20" s="37">
        <v>6</v>
      </c>
      <c r="B20" s="38"/>
      <c r="C20" s="99" t="s">
        <v>105</v>
      </c>
      <c r="D20" s="24" t="s">
        <v>104</v>
      </c>
      <c r="E20" s="96">
        <v>12</v>
      </c>
      <c r="F20" s="64"/>
      <c r="G20" s="61"/>
      <c r="H20" s="47">
        <f t="shared" si="6"/>
        <v>0</v>
      </c>
      <c r="I20" s="61"/>
      <c r="J20" s="61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7</v>
      </c>
      <c r="B21" s="38"/>
      <c r="C21" s="99" t="s">
        <v>106</v>
      </c>
      <c r="D21" s="24" t="s">
        <v>107</v>
      </c>
      <c r="E21" s="96">
        <v>1</v>
      </c>
      <c r="F21" s="64"/>
      <c r="G21" s="61"/>
      <c r="H21" s="47">
        <f t="shared" si="6"/>
        <v>0</v>
      </c>
      <c r="I21" s="61"/>
      <c r="J21" s="61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92">
        <v>2</v>
      </c>
      <c r="B22" s="93"/>
      <c r="C22" s="100" t="s">
        <v>108</v>
      </c>
      <c r="D22" s="24"/>
      <c r="E22" s="96"/>
      <c r="F22" s="64"/>
      <c r="G22" s="61"/>
      <c r="H22" s="47"/>
      <c r="I22" s="61"/>
      <c r="J22" s="61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33.75" x14ac:dyDescent="0.2">
      <c r="A23" s="37">
        <v>1</v>
      </c>
      <c r="B23" s="38"/>
      <c r="C23" s="99" t="s">
        <v>109</v>
      </c>
      <c r="D23" s="24" t="s">
        <v>110</v>
      </c>
      <c r="E23" s="96">
        <v>4.68</v>
      </c>
      <c r="F23" s="64"/>
      <c r="G23" s="61"/>
      <c r="H23" s="47">
        <f t="shared" ref="H23" si="8">ROUND(F23*G23,2)</f>
        <v>0</v>
      </c>
      <c r="I23" s="61"/>
      <c r="J23" s="61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7">
        <v>2</v>
      </c>
      <c r="B24" s="38"/>
      <c r="C24" s="101" t="s">
        <v>111</v>
      </c>
      <c r="D24" s="24" t="s">
        <v>110</v>
      </c>
      <c r="E24" s="96">
        <v>5.85</v>
      </c>
      <c r="F24" s="64"/>
      <c r="G24" s="61"/>
      <c r="H24" s="47"/>
      <c r="I24" s="61"/>
      <c r="J24" s="61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3</v>
      </c>
      <c r="B25" s="38"/>
      <c r="C25" s="101" t="s">
        <v>112</v>
      </c>
      <c r="D25" s="24" t="s">
        <v>64</v>
      </c>
      <c r="E25" s="96">
        <v>8.66</v>
      </c>
      <c r="F25" s="64"/>
      <c r="G25" s="61"/>
      <c r="H25" s="47"/>
      <c r="I25" s="61"/>
      <c r="J25" s="61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7">
        <v>4</v>
      </c>
      <c r="B26" s="38"/>
      <c r="C26" s="101" t="s">
        <v>113</v>
      </c>
      <c r="D26" s="24" t="s">
        <v>110</v>
      </c>
      <c r="E26" s="96">
        <v>0.56000000000000005</v>
      </c>
      <c r="F26" s="64"/>
      <c r="G26" s="61"/>
      <c r="H26" s="47"/>
      <c r="I26" s="61"/>
      <c r="J26" s="61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33.75" x14ac:dyDescent="0.2">
      <c r="A27" s="37">
        <v>5</v>
      </c>
      <c r="B27" s="38"/>
      <c r="C27" s="99" t="s">
        <v>114</v>
      </c>
      <c r="D27" s="24" t="s">
        <v>110</v>
      </c>
      <c r="E27" s="96">
        <v>0.19</v>
      </c>
      <c r="F27" s="64"/>
      <c r="G27" s="61"/>
      <c r="H27" s="47">
        <f t="shared" ref="H27" si="9">ROUND(F27*G27,2)</f>
        <v>0</v>
      </c>
      <c r="I27" s="61"/>
      <c r="J27" s="61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x14ac:dyDescent="0.2">
      <c r="A28" s="37">
        <v>6</v>
      </c>
      <c r="B28" s="38"/>
      <c r="C28" s="101" t="s">
        <v>115</v>
      </c>
      <c r="D28" s="24" t="s">
        <v>110</v>
      </c>
      <c r="E28" s="96">
        <v>0.23</v>
      </c>
      <c r="F28" s="64"/>
      <c r="G28" s="61"/>
      <c r="H28" s="47"/>
      <c r="I28" s="61"/>
      <c r="J28" s="61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7">
        <v>7</v>
      </c>
      <c r="B29" s="38"/>
      <c r="C29" s="101" t="s">
        <v>77</v>
      </c>
      <c r="D29" s="24" t="s">
        <v>66</v>
      </c>
      <c r="E29" s="96">
        <v>1</v>
      </c>
      <c r="F29" s="64"/>
      <c r="G29" s="61"/>
      <c r="H29" s="47"/>
      <c r="I29" s="61"/>
      <c r="J29" s="61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ht="22.5" x14ac:dyDescent="0.2">
      <c r="A30" s="37">
        <v>8</v>
      </c>
      <c r="B30" s="38"/>
      <c r="C30" s="99" t="s">
        <v>116</v>
      </c>
      <c r="D30" s="24" t="s">
        <v>57</v>
      </c>
      <c r="E30" s="96">
        <v>31.92</v>
      </c>
      <c r="F30" s="64"/>
      <c r="G30" s="61"/>
      <c r="H30" s="47">
        <f t="shared" ref="H30" si="10">ROUND(F30*G30,2)</f>
        <v>0</v>
      </c>
      <c r="I30" s="61"/>
      <c r="J30" s="61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7">
        <v>9</v>
      </c>
      <c r="B31" s="38"/>
      <c r="C31" s="101" t="s">
        <v>117</v>
      </c>
      <c r="D31" s="24" t="s">
        <v>57</v>
      </c>
      <c r="E31" s="96">
        <v>36.71</v>
      </c>
      <c r="F31" s="64"/>
      <c r="G31" s="61"/>
      <c r="H31" s="47"/>
      <c r="I31" s="61"/>
      <c r="J31" s="61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7">
        <v>10</v>
      </c>
      <c r="B32" s="38"/>
      <c r="C32" s="101" t="s">
        <v>77</v>
      </c>
      <c r="D32" s="24" t="s">
        <v>66</v>
      </c>
      <c r="E32" s="96">
        <v>1</v>
      </c>
      <c r="F32" s="64"/>
      <c r="G32" s="61"/>
      <c r="H32" s="47"/>
      <c r="I32" s="61"/>
      <c r="J32" s="61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33.75" x14ac:dyDescent="0.2">
      <c r="A33" s="37">
        <v>11</v>
      </c>
      <c r="B33" s="38"/>
      <c r="C33" s="99" t="s">
        <v>118</v>
      </c>
      <c r="D33" s="24" t="s">
        <v>57</v>
      </c>
      <c r="E33" s="96">
        <v>49.55</v>
      </c>
      <c r="F33" s="64"/>
      <c r="G33" s="61"/>
      <c r="H33" s="47">
        <f t="shared" ref="H33" si="11">ROUND(F33*G33,2)</f>
        <v>0</v>
      </c>
      <c r="I33" s="61"/>
      <c r="J33" s="61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12</v>
      </c>
      <c r="B34" s="38"/>
      <c r="C34" s="101" t="s">
        <v>119</v>
      </c>
      <c r="D34" s="24" t="s">
        <v>57</v>
      </c>
      <c r="E34" s="96">
        <v>56.98</v>
      </c>
      <c r="F34" s="64"/>
      <c r="G34" s="61"/>
      <c r="H34" s="47"/>
      <c r="I34" s="61"/>
      <c r="J34" s="61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37">
        <v>13</v>
      </c>
      <c r="B35" s="38"/>
      <c r="C35" s="101" t="s">
        <v>77</v>
      </c>
      <c r="D35" s="24" t="s">
        <v>66</v>
      </c>
      <c r="E35" s="96">
        <v>1</v>
      </c>
      <c r="F35" s="64"/>
      <c r="G35" s="61"/>
      <c r="H35" s="47"/>
      <c r="I35" s="61"/>
      <c r="J35" s="61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33.75" x14ac:dyDescent="0.2">
      <c r="A36" s="37">
        <v>14</v>
      </c>
      <c r="B36" s="38"/>
      <c r="C36" s="99" t="s">
        <v>120</v>
      </c>
      <c r="D36" s="24" t="s">
        <v>57</v>
      </c>
      <c r="E36" s="96">
        <v>180.07</v>
      </c>
      <c r="F36" s="64"/>
      <c r="G36" s="61"/>
      <c r="H36" s="47">
        <f t="shared" ref="H36" si="12">ROUND(F36*G36,2)</f>
        <v>0</v>
      </c>
      <c r="I36" s="61"/>
      <c r="J36" s="61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2.5" x14ac:dyDescent="0.2">
      <c r="A37" s="37">
        <v>15</v>
      </c>
      <c r="B37" s="38"/>
      <c r="C37" s="101" t="s">
        <v>121</v>
      </c>
      <c r="D37" s="24" t="s">
        <v>110</v>
      </c>
      <c r="E37" s="96">
        <v>7.92</v>
      </c>
      <c r="F37" s="64"/>
      <c r="G37" s="61"/>
      <c r="H37" s="47"/>
      <c r="I37" s="61"/>
      <c r="J37" s="61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37">
        <v>16</v>
      </c>
      <c r="B38" s="38"/>
      <c r="C38" s="101" t="s">
        <v>117</v>
      </c>
      <c r="D38" s="24" t="s">
        <v>57</v>
      </c>
      <c r="E38" s="96">
        <v>317.22000000000003</v>
      </c>
      <c r="F38" s="64"/>
      <c r="G38" s="61"/>
      <c r="H38" s="47"/>
      <c r="I38" s="61"/>
      <c r="J38" s="61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7">
        <v>17</v>
      </c>
      <c r="B39" s="38"/>
      <c r="C39" s="101" t="s">
        <v>77</v>
      </c>
      <c r="D39" s="24" t="s">
        <v>66</v>
      </c>
      <c r="E39" s="96">
        <v>1</v>
      </c>
      <c r="F39" s="64"/>
      <c r="G39" s="61"/>
      <c r="H39" s="47"/>
      <c r="I39" s="61"/>
      <c r="J39" s="61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2.5" x14ac:dyDescent="0.2">
      <c r="A40" s="37">
        <v>18</v>
      </c>
      <c r="B40" s="38"/>
      <c r="C40" s="99" t="s">
        <v>122</v>
      </c>
      <c r="D40" s="24" t="s">
        <v>57</v>
      </c>
      <c r="E40" s="96">
        <v>88.12</v>
      </c>
      <c r="F40" s="64"/>
      <c r="G40" s="61"/>
      <c r="H40" s="47">
        <f t="shared" ref="H40" si="13">ROUND(F40*G40,2)</f>
        <v>0</v>
      </c>
      <c r="I40" s="61"/>
      <c r="J40" s="61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7">
        <v>19</v>
      </c>
      <c r="B41" s="38"/>
      <c r="C41" s="101" t="s">
        <v>123</v>
      </c>
      <c r="D41" s="24" t="s">
        <v>57</v>
      </c>
      <c r="E41" s="96">
        <v>101.34</v>
      </c>
      <c r="F41" s="64"/>
      <c r="G41" s="61"/>
      <c r="H41" s="47"/>
      <c r="I41" s="61"/>
      <c r="J41" s="61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37">
        <v>20</v>
      </c>
      <c r="B42" s="38"/>
      <c r="C42" s="101" t="s">
        <v>77</v>
      </c>
      <c r="D42" s="24" t="s">
        <v>66</v>
      </c>
      <c r="E42" s="96">
        <v>1</v>
      </c>
      <c r="F42" s="64"/>
      <c r="G42" s="61"/>
      <c r="H42" s="47"/>
      <c r="I42" s="61"/>
      <c r="J42" s="61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21</v>
      </c>
      <c r="B43" s="38"/>
      <c r="C43" s="99" t="s">
        <v>124</v>
      </c>
      <c r="D43" s="24" t="s">
        <v>57</v>
      </c>
      <c r="E43" s="96">
        <v>1118.7</v>
      </c>
      <c r="F43" s="64"/>
      <c r="G43" s="61"/>
      <c r="H43" s="47">
        <f t="shared" ref="H43" si="14">ROUND(F43*G43,2)</f>
        <v>0</v>
      </c>
      <c r="I43" s="61"/>
      <c r="J43" s="61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22.5" x14ac:dyDescent="0.2">
      <c r="A44" s="37">
        <v>22</v>
      </c>
      <c r="B44" s="38"/>
      <c r="C44" s="101" t="s">
        <v>125</v>
      </c>
      <c r="D44" s="24" t="s">
        <v>57</v>
      </c>
      <c r="E44" s="96">
        <v>1286.51</v>
      </c>
      <c r="F44" s="64"/>
      <c r="G44" s="61"/>
      <c r="H44" s="47"/>
      <c r="I44" s="61"/>
      <c r="J44" s="61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ht="22.5" x14ac:dyDescent="0.2">
      <c r="A45" s="37">
        <v>23</v>
      </c>
      <c r="B45" s="38"/>
      <c r="C45" s="101" t="s">
        <v>126</v>
      </c>
      <c r="D45" s="24" t="s">
        <v>57</v>
      </c>
      <c r="E45" s="96">
        <v>1286.51</v>
      </c>
      <c r="F45" s="64"/>
      <c r="G45" s="61"/>
      <c r="H45" s="47"/>
      <c r="I45" s="61"/>
      <c r="J45" s="61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2.5" x14ac:dyDescent="0.2">
      <c r="A46" s="37">
        <v>24</v>
      </c>
      <c r="B46" s="38"/>
      <c r="C46" s="101" t="s">
        <v>127</v>
      </c>
      <c r="D46" s="24" t="s">
        <v>57</v>
      </c>
      <c r="E46" s="96">
        <v>1286.51</v>
      </c>
      <c r="F46" s="64"/>
      <c r="G46" s="61"/>
      <c r="H46" s="47"/>
      <c r="I46" s="61"/>
      <c r="J46" s="61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7">
        <v>25</v>
      </c>
      <c r="B47" s="38"/>
      <c r="C47" s="101" t="s">
        <v>128</v>
      </c>
      <c r="D47" s="24" t="s">
        <v>104</v>
      </c>
      <c r="E47" s="96">
        <v>32</v>
      </c>
      <c r="F47" s="64"/>
      <c r="G47" s="61"/>
      <c r="H47" s="47"/>
      <c r="I47" s="61"/>
      <c r="J47" s="61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26</v>
      </c>
      <c r="B48" s="38"/>
      <c r="C48" s="101" t="s">
        <v>85</v>
      </c>
      <c r="D48" s="24" t="s">
        <v>66</v>
      </c>
      <c r="E48" s="96">
        <v>1</v>
      </c>
      <c r="F48" s="64"/>
      <c r="G48" s="61"/>
      <c r="H48" s="47"/>
      <c r="I48" s="61"/>
      <c r="J48" s="61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2.5" x14ac:dyDescent="0.2">
      <c r="A49" s="37">
        <v>27</v>
      </c>
      <c r="B49" s="38"/>
      <c r="C49" s="99" t="s">
        <v>129</v>
      </c>
      <c r="D49" s="24" t="s">
        <v>57</v>
      </c>
      <c r="E49" s="96">
        <v>1225.24</v>
      </c>
      <c r="F49" s="64"/>
      <c r="G49" s="61"/>
      <c r="H49" s="47">
        <f t="shared" ref="H49" si="15">ROUND(F49*G49,2)</f>
        <v>0</v>
      </c>
      <c r="I49" s="61"/>
      <c r="J49" s="61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ht="22.5" x14ac:dyDescent="0.2">
      <c r="A50" s="37">
        <v>28</v>
      </c>
      <c r="B50" s="38"/>
      <c r="C50" s="101" t="s">
        <v>79</v>
      </c>
      <c r="D50" s="24" t="s">
        <v>57</v>
      </c>
      <c r="E50" s="96">
        <v>1531.56</v>
      </c>
      <c r="F50" s="64"/>
      <c r="G50" s="61"/>
      <c r="H50" s="47"/>
      <c r="I50" s="61"/>
      <c r="J50" s="61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ht="22.5" x14ac:dyDescent="0.2">
      <c r="A51" s="37">
        <v>29</v>
      </c>
      <c r="B51" s="38"/>
      <c r="C51" s="101" t="s">
        <v>80</v>
      </c>
      <c r="D51" s="24" t="s">
        <v>57</v>
      </c>
      <c r="E51" s="96">
        <v>1531.56</v>
      </c>
      <c r="F51" s="64"/>
      <c r="G51" s="61"/>
      <c r="H51" s="47"/>
      <c r="I51" s="61"/>
      <c r="J51" s="61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30</v>
      </c>
      <c r="B52" s="38"/>
      <c r="C52" s="101" t="s">
        <v>81</v>
      </c>
      <c r="D52" s="24" t="s">
        <v>66</v>
      </c>
      <c r="E52" s="96">
        <v>1</v>
      </c>
      <c r="F52" s="64"/>
      <c r="G52" s="61"/>
      <c r="H52" s="47"/>
      <c r="I52" s="61"/>
      <c r="J52" s="61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22.5" x14ac:dyDescent="0.2">
      <c r="A53" s="37">
        <v>31</v>
      </c>
      <c r="B53" s="38"/>
      <c r="C53" s="99" t="s">
        <v>130</v>
      </c>
      <c r="D53" s="24" t="s">
        <v>57</v>
      </c>
      <c r="E53" s="96">
        <v>125.25</v>
      </c>
      <c r="F53" s="64"/>
      <c r="G53" s="61"/>
      <c r="H53" s="47">
        <f t="shared" ref="H53" si="16">ROUND(F53*G53,2)</f>
        <v>0</v>
      </c>
      <c r="I53" s="61"/>
      <c r="J53" s="61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x14ac:dyDescent="0.2">
      <c r="A54" s="37">
        <v>32</v>
      </c>
      <c r="B54" s="38"/>
      <c r="C54" s="101" t="s">
        <v>84</v>
      </c>
      <c r="D54" s="24" t="s">
        <v>57</v>
      </c>
      <c r="E54" s="96">
        <v>144.04</v>
      </c>
      <c r="F54" s="64"/>
      <c r="G54" s="61"/>
      <c r="H54" s="47"/>
      <c r="I54" s="61"/>
      <c r="J54" s="61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x14ac:dyDescent="0.2">
      <c r="A55" s="37">
        <v>33</v>
      </c>
      <c r="B55" s="38"/>
      <c r="C55" s="101" t="s">
        <v>131</v>
      </c>
      <c r="D55" s="24" t="s">
        <v>66</v>
      </c>
      <c r="E55" s="96">
        <v>1</v>
      </c>
      <c r="F55" s="64"/>
      <c r="G55" s="61"/>
      <c r="H55" s="47"/>
      <c r="I55" s="61"/>
      <c r="J55" s="61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x14ac:dyDescent="0.2">
      <c r="A56" s="92">
        <v>3</v>
      </c>
      <c r="B56" s="93"/>
      <c r="C56" s="100" t="s">
        <v>132</v>
      </c>
      <c r="D56" s="24"/>
      <c r="E56" s="96"/>
      <c r="F56" s="64"/>
      <c r="G56" s="61"/>
      <c r="H56" s="47"/>
      <c r="I56" s="61"/>
      <c r="J56" s="61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33.75" x14ac:dyDescent="0.2">
      <c r="A57" s="37">
        <v>1</v>
      </c>
      <c r="B57" s="38"/>
      <c r="C57" s="99" t="s">
        <v>133</v>
      </c>
      <c r="D57" s="24" t="s">
        <v>57</v>
      </c>
      <c r="E57" s="96">
        <v>111.48</v>
      </c>
      <c r="F57" s="64"/>
      <c r="G57" s="61"/>
      <c r="H57" s="47">
        <f t="shared" ref="H57" si="17">ROUND(F57*G57,2)</f>
        <v>0</v>
      </c>
      <c r="I57" s="61"/>
      <c r="J57" s="61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22.5" x14ac:dyDescent="0.2">
      <c r="A58" s="37">
        <v>2</v>
      </c>
      <c r="B58" s="38"/>
      <c r="C58" s="101" t="s">
        <v>121</v>
      </c>
      <c r="D58" s="24" t="s">
        <v>110</v>
      </c>
      <c r="E58" s="96">
        <v>4.9000000000000004</v>
      </c>
      <c r="F58" s="64"/>
      <c r="G58" s="61"/>
      <c r="H58" s="47"/>
      <c r="I58" s="61"/>
      <c r="J58" s="61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7">
        <v>3</v>
      </c>
      <c r="B59" s="38"/>
      <c r="C59" s="101" t="s">
        <v>117</v>
      </c>
      <c r="D59" s="24" t="s">
        <v>57</v>
      </c>
      <c r="E59" s="96">
        <v>196.4</v>
      </c>
      <c r="F59" s="64"/>
      <c r="G59" s="61"/>
      <c r="H59" s="47"/>
      <c r="I59" s="61"/>
      <c r="J59" s="61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37">
        <v>4</v>
      </c>
      <c r="B60" s="38"/>
      <c r="C60" s="101" t="s">
        <v>77</v>
      </c>
      <c r="D60" s="24" t="s">
        <v>66</v>
      </c>
      <c r="E60" s="96">
        <v>1</v>
      </c>
      <c r="F60" s="64"/>
      <c r="G60" s="61"/>
      <c r="H60" s="47"/>
      <c r="I60" s="61"/>
      <c r="J60" s="61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ht="22.5" x14ac:dyDescent="0.2">
      <c r="A61" s="37">
        <v>5</v>
      </c>
      <c r="B61" s="38"/>
      <c r="C61" s="99" t="s">
        <v>134</v>
      </c>
      <c r="D61" s="24" t="s">
        <v>57</v>
      </c>
      <c r="E61" s="96">
        <v>0.5</v>
      </c>
      <c r="F61" s="64"/>
      <c r="G61" s="61"/>
      <c r="H61" s="47">
        <f t="shared" ref="H61" si="18">ROUND(F61*G61,2)</f>
        <v>0</v>
      </c>
      <c r="I61" s="61"/>
      <c r="J61" s="61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ht="22.5" x14ac:dyDescent="0.2">
      <c r="A62" s="37">
        <v>6</v>
      </c>
      <c r="B62" s="38"/>
      <c r="C62" s="101" t="s">
        <v>135</v>
      </c>
      <c r="D62" s="24" t="s">
        <v>110</v>
      </c>
      <c r="E62" s="96">
        <v>0.63</v>
      </c>
      <c r="F62" s="64"/>
      <c r="G62" s="61"/>
      <c r="H62" s="47"/>
      <c r="I62" s="61"/>
      <c r="J62" s="61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7">
        <v>7</v>
      </c>
      <c r="B63" s="38"/>
      <c r="C63" s="101" t="s">
        <v>77</v>
      </c>
      <c r="D63" s="24" t="s">
        <v>66</v>
      </c>
      <c r="E63" s="96">
        <v>1</v>
      </c>
      <c r="F63" s="64"/>
      <c r="G63" s="61"/>
      <c r="H63" s="47"/>
      <c r="I63" s="61"/>
      <c r="J63" s="61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ht="22.5" x14ac:dyDescent="0.2">
      <c r="A64" s="37">
        <v>8</v>
      </c>
      <c r="B64" s="38"/>
      <c r="C64" s="99" t="s">
        <v>136</v>
      </c>
      <c r="D64" s="24" t="s">
        <v>57</v>
      </c>
      <c r="E64" s="96">
        <v>54.56</v>
      </c>
      <c r="F64" s="64"/>
      <c r="G64" s="61"/>
      <c r="H64" s="47">
        <f t="shared" ref="H64" si="19">ROUND(F64*G64,2)</f>
        <v>0</v>
      </c>
      <c r="I64" s="61"/>
      <c r="J64" s="61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ht="22.5" x14ac:dyDescent="0.2">
      <c r="A65" s="37">
        <v>9</v>
      </c>
      <c r="B65" s="38"/>
      <c r="C65" s="101" t="s">
        <v>123</v>
      </c>
      <c r="D65" s="24" t="s">
        <v>57</v>
      </c>
      <c r="E65" s="96">
        <v>62.74</v>
      </c>
      <c r="F65" s="64"/>
      <c r="G65" s="61"/>
      <c r="H65" s="47"/>
      <c r="I65" s="61"/>
      <c r="J65" s="61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7">
        <v>10</v>
      </c>
      <c r="B66" s="38"/>
      <c r="C66" s="101" t="s">
        <v>77</v>
      </c>
      <c r="D66" s="24" t="s">
        <v>66</v>
      </c>
      <c r="E66" s="96">
        <v>1</v>
      </c>
      <c r="F66" s="64"/>
      <c r="G66" s="61"/>
      <c r="H66" s="47"/>
      <c r="I66" s="61"/>
      <c r="J66" s="61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ht="22.5" x14ac:dyDescent="0.2">
      <c r="A67" s="37">
        <v>11</v>
      </c>
      <c r="B67" s="38"/>
      <c r="C67" s="99" t="s">
        <v>137</v>
      </c>
      <c r="D67" s="24" t="s">
        <v>57</v>
      </c>
      <c r="E67" s="96">
        <v>181.8</v>
      </c>
      <c r="F67" s="64"/>
      <c r="G67" s="61"/>
      <c r="H67" s="47">
        <f t="shared" ref="H67" si="20">ROUND(F67*G67,2)</f>
        <v>0</v>
      </c>
      <c r="I67" s="61"/>
      <c r="J67" s="61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ht="22.5" x14ac:dyDescent="0.2">
      <c r="A68" s="37">
        <v>12</v>
      </c>
      <c r="B68" s="38"/>
      <c r="C68" s="101" t="s">
        <v>125</v>
      </c>
      <c r="D68" s="24" t="s">
        <v>57</v>
      </c>
      <c r="E68" s="96">
        <v>209.07</v>
      </c>
      <c r="F68" s="64"/>
      <c r="G68" s="61"/>
      <c r="H68" s="47"/>
      <c r="I68" s="61"/>
      <c r="J68" s="61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ht="22.5" x14ac:dyDescent="0.2">
      <c r="A69" s="37">
        <v>13</v>
      </c>
      <c r="B69" s="38"/>
      <c r="C69" s="101" t="s">
        <v>126</v>
      </c>
      <c r="D69" s="24" t="s">
        <v>57</v>
      </c>
      <c r="E69" s="96">
        <v>209.07</v>
      </c>
      <c r="F69" s="64"/>
      <c r="G69" s="61"/>
      <c r="H69" s="47"/>
      <c r="I69" s="61"/>
      <c r="J69" s="61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ht="22.5" x14ac:dyDescent="0.2">
      <c r="A70" s="37">
        <v>14</v>
      </c>
      <c r="B70" s="38"/>
      <c r="C70" s="101" t="s">
        <v>127</v>
      </c>
      <c r="D70" s="24" t="s">
        <v>57</v>
      </c>
      <c r="E70" s="96">
        <v>209.07</v>
      </c>
      <c r="F70" s="64"/>
      <c r="G70" s="61"/>
      <c r="H70" s="47"/>
      <c r="I70" s="61"/>
      <c r="J70" s="61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x14ac:dyDescent="0.2">
      <c r="A71" s="37">
        <v>15</v>
      </c>
      <c r="B71" s="38"/>
      <c r="C71" s="101" t="s">
        <v>128</v>
      </c>
      <c r="D71" s="24" t="s">
        <v>104</v>
      </c>
      <c r="E71" s="96">
        <v>18</v>
      </c>
      <c r="F71" s="64"/>
      <c r="G71" s="61"/>
      <c r="H71" s="47"/>
      <c r="I71" s="61"/>
      <c r="J71" s="61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x14ac:dyDescent="0.2">
      <c r="A72" s="37">
        <v>16</v>
      </c>
      <c r="B72" s="38"/>
      <c r="C72" s="101" t="s">
        <v>85</v>
      </c>
      <c r="D72" s="24" t="s">
        <v>66</v>
      </c>
      <c r="E72" s="96">
        <v>1</v>
      </c>
      <c r="F72" s="64"/>
      <c r="G72" s="61"/>
      <c r="H72" s="47"/>
      <c r="I72" s="61"/>
      <c r="J72" s="61"/>
      <c r="K72" s="48">
        <f t="shared" si="0"/>
        <v>0</v>
      </c>
      <c r="L72" s="49">
        <f t="shared" si="1"/>
        <v>0</v>
      </c>
      <c r="M72" s="47">
        <f t="shared" si="2"/>
        <v>0</v>
      </c>
      <c r="N72" s="47">
        <f t="shared" si="3"/>
        <v>0</v>
      </c>
      <c r="O72" s="47">
        <f t="shared" si="4"/>
        <v>0</v>
      </c>
      <c r="P72" s="48">
        <f t="shared" si="5"/>
        <v>0</v>
      </c>
    </row>
    <row r="73" spans="1:16" x14ac:dyDescent="0.2">
      <c r="A73" s="37">
        <v>17</v>
      </c>
      <c r="B73" s="38"/>
      <c r="C73" s="99" t="s">
        <v>138</v>
      </c>
      <c r="D73" s="24" t="s">
        <v>57</v>
      </c>
      <c r="E73" s="96">
        <v>181.8</v>
      </c>
      <c r="F73" s="64"/>
      <c r="G73" s="61"/>
      <c r="H73" s="47">
        <f t="shared" ref="H73" si="21">ROUND(F73*G73,2)</f>
        <v>0</v>
      </c>
      <c r="I73" s="61"/>
      <c r="J73" s="61"/>
      <c r="K73" s="48">
        <f t="shared" si="0"/>
        <v>0</v>
      </c>
      <c r="L73" s="49">
        <f t="shared" si="1"/>
        <v>0</v>
      </c>
      <c r="M73" s="47">
        <f t="shared" si="2"/>
        <v>0</v>
      </c>
      <c r="N73" s="47">
        <f t="shared" si="3"/>
        <v>0</v>
      </c>
      <c r="O73" s="47">
        <f t="shared" si="4"/>
        <v>0</v>
      </c>
      <c r="P73" s="48">
        <f t="shared" si="5"/>
        <v>0</v>
      </c>
    </row>
    <row r="74" spans="1:16" ht="22.5" x14ac:dyDescent="0.2">
      <c r="A74" s="37">
        <v>18</v>
      </c>
      <c r="B74" s="38"/>
      <c r="C74" s="101" t="s">
        <v>79</v>
      </c>
      <c r="D74" s="24" t="s">
        <v>57</v>
      </c>
      <c r="E74" s="96">
        <v>227.25</v>
      </c>
      <c r="F74" s="64"/>
      <c r="G74" s="61"/>
      <c r="H74" s="47"/>
      <c r="I74" s="61"/>
      <c r="J74" s="61"/>
      <c r="K74" s="48">
        <f t="shared" si="0"/>
        <v>0</v>
      </c>
      <c r="L74" s="49">
        <f t="shared" si="1"/>
        <v>0</v>
      </c>
      <c r="M74" s="47">
        <f t="shared" si="2"/>
        <v>0</v>
      </c>
      <c r="N74" s="47">
        <f t="shared" si="3"/>
        <v>0</v>
      </c>
      <c r="O74" s="47">
        <f t="shared" si="4"/>
        <v>0</v>
      </c>
      <c r="P74" s="48">
        <f t="shared" si="5"/>
        <v>0</v>
      </c>
    </row>
    <row r="75" spans="1:16" ht="22.5" x14ac:dyDescent="0.2">
      <c r="A75" s="37">
        <v>19</v>
      </c>
      <c r="B75" s="38"/>
      <c r="C75" s="101" t="s">
        <v>80</v>
      </c>
      <c r="D75" s="24" t="s">
        <v>57</v>
      </c>
      <c r="E75" s="96">
        <v>227.25</v>
      </c>
      <c r="F75" s="64"/>
      <c r="G75" s="61"/>
      <c r="H75" s="47"/>
      <c r="I75" s="61"/>
      <c r="J75" s="61"/>
      <c r="K75" s="48">
        <f t="shared" ref="K75:K85" si="22">SUM(H75:J75)</f>
        <v>0</v>
      </c>
      <c r="L75" s="49">
        <f t="shared" ref="L75:L85" si="23">ROUND(E75*F75,2)</f>
        <v>0</v>
      </c>
      <c r="M75" s="47">
        <f t="shared" ref="M75:M85" si="24">ROUND(H75*E75,2)</f>
        <v>0</v>
      </c>
      <c r="N75" s="47">
        <f t="shared" ref="N75:N85" si="25">ROUND(I75*E75,2)</f>
        <v>0</v>
      </c>
      <c r="O75" s="47">
        <f t="shared" ref="O75:O85" si="26">ROUND(J75*E75,2)</f>
        <v>0</v>
      </c>
      <c r="P75" s="48">
        <f t="shared" ref="P75:P85" si="27">SUM(M75:O75)</f>
        <v>0</v>
      </c>
    </row>
    <row r="76" spans="1:16" x14ac:dyDescent="0.2">
      <c r="A76" s="37">
        <v>20</v>
      </c>
      <c r="B76" s="38"/>
      <c r="C76" s="101" t="s">
        <v>81</v>
      </c>
      <c r="D76" s="24" t="s">
        <v>66</v>
      </c>
      <c r="E76" s="96">
        <v>1</v>
      </c>
      <c r="F76" s="64"/>
      <c r="G76" s="61"/>
      <c r="H76" s="47"/>
      <c r="I76" s="61"/>
      <c r="J76" s="61"/>
      <c r="K76" s="48">
        <f t="shared" si="22"/>
        <v>0</v>
      </c>
      <c r="L76" s="49">
        <f t="shared" si="23"/>
        <v>0</v>
      </c>
      <c r="M76" s="47">
        <f t="shared" si="24"/>
        <v>0</v>
      </c>
      <c r="N76" s="47">
        <f t="shared" si="25"/>
        <v>0</v>
      </c>
      <c r="O76" s="47">
        <f t="shared" si="26"/>
        <v>0</v>
      </c>
      <c r="P76" s="48">
        <f t="shared" si="27"/>
        <v>0</v>
      </c>
    </row>
    <row r="77" spans="1:16" ht="22.5" x14ac:dyDescent="0.2">
      <c r="A77" s="37">
        <v>21</v>
      </c>
      <c r="B77" s="38"/>
      <c r="C77" s="99" t="s">
        <v>139</v>
      </c>
      <c r="D77" s="24" t="s">
        <v>57</v>
      </c>
      <c r="E77" s="96">
        <v>139.80000000000001</v>
      </c>
      <c r="F77" s="64"/>
      <c r="G77" s="61"/>
      <c r="H77" s="47">
        <f t="shared" ref="H77" si="28">ROUND(F77*G77,2)</f>
        <v>0</v>
      </c>
      <c r="I77" s="61"/>
      <c r="J77" s="61"/>
      <c r="K77" s="48">
        <f t="shared" si="22"/>
        <v>0</v>
      </c>
      <c r="L77" s="49">
        <f t="shared" si="23"/>
        <v>0</v>
      </c>
      <c r="M77" s="47">
        <f t="shared" si="24"/>
        <v>0</v>
      </c>
      <c r="N77" s="47">
        <f t="shared" si="25"/>
        <v>0</v>
      </c>
      <c r="O77" s="47">
        <f t="shared" si="26"/>
        <v>0</v>
      </c>
      <c r="P77" s="48">
        <f t="shared" si="27"/>
        <v>0</v>
      </c>
    </row>
    <row r="78" spans="1:16" x14ac:dyDescent="0.2">
      <c r="A78" s="37">
        <v>22</v>
      </c>
      <c r="B78" s="38"/>
      <c r="C78" s="101" t="s">
        <v>84</v>
      </c>
      <c r="D78" s="24" t="s">
        <v>57</v>
      </c>
      <c r="E78" s="96">
        <v>160.77000000000001</v>
      </c>
      <c r="F78" s="64"/>
      <c r="G78" s="61"/>
      <c r="H78" s="47"/>
      <c r="I78" s="61"/>
      <c r="J78" s="61"/>
      <c r="K78" s="48">
        <f t="shared" si="22"/>
        <v>0</v>
      </c>
      <c r="L78" s="49">
        <f t="shared" si="23"/>
        <v>0</v>
      </c>
      <c r="M78" s="47">
        <f t="shared" si="24"/>
        <v>0</v>
      </c>
      <c r="N78" s="47">
        <f t="shared" si="25"/>
        <v>0</v>
      </c>
      <c r="O78" s="47">
        <f t="shared" si="26"/>
        <v>0</v>
      </c>
      <c r="P78" s="48">
        <f t="shared" si="27"/>
        <v>0</v>
      </c>
    </row>
    <row r="79" spans="1:16" x14ac:dyDescent="0.2">
      <c r="A79" s="37">
        <v>23</v>
      </c>
      <c r="B79" s="38"/>
      <c r="C79" s="101" t="s">
        <v>131</v>
      </c>
      <c r="D79" s="24" t="s">
        <v>66</v>
      </c>
      <c r="E79" s="96">
        <v>1</v>
      </c>
      <c r="F79" s="64"/>
      <c r="G79" s="61"/>
      <c r="H79" s="47"/>
      <c r="I79" s="61"/>
      <c r="J79" s="61"/>
      <c r="K79" s="48">
        <f t="shared" si="22"/>
        <v>0</v>
      </c>
      <c r="L79" s="49">
        <f t="shared" si="23"/>
        <v>0</v>
      </c>
      <c r="M79" s="47">
        <f t="shared" si="24"/>
        <v>0</v>
      </c>
      <c r="N79" s="47">
        <f t="shared" si="25"/>
        <v>0</v>
      </c>
      <c r="O79" s="47">
        <f t="shared" si="26"/>
        <v>0</v>
      </c>
      <c r="P79" s="48">
        <f t="shared" si="27"/>
        <v>0</v>
      </c>
    </row>
    <row r="80" spans="1:16" x14ac:dyDescent="0.2">
      <c r="A80" s="92">
        <v>4</v>
      </c>
      <c r="B80" s="93"/>
      <c r="C80" s="100" t="s">
        <v>89</v>
      </c>
      <c r="D80" s="24"/>
      <c r="E80" s="96"/>
      <c r="F80" s="64"/>
      <c r="G80" s="61"/>
      <c r="H80" s="47"/>
      <c r="I80" s="61"/>
      <c r="J80" s="61"/>
      <c r="K80" s="48">
        <f t="shared" si="22"/>
        <v>0</v>
      </c>
      <c r="L80" s="49">
        <f t="shared" si="23"/>
        <v>0</v>
      </c>
      <c r="M80" s="47">
        <f t="shared" si="24"/>
        <v>0</v>
      </c>
      <c r="N80" s="47">
        <f t="shared" si="25"/>
        <v>0</v>
      </c>
      <c r="O80" s="47">
        <f t="shared" si="26"/>
        <v>0</v>
      </c>
      <c r="P80" s="48">
        <f t="shared" si="27"/>
        <v>0</v>
      </c>
    </row>
    <row r="81" spans="1:16" ht="33.75" x14ac:dyDescent="0.2">
      <c r="A81" s="37">
        <v>1</v>
      </c>
      <c r="B81" s="38"/>
      <c r="C81" s="99" t="s">
        <v>140</v>
      </c>
      <c r="D81" s="24" t="s">
        <v>66</v>
      </c>
      <c r="E81" s="96">
        <v>2</v>
      </c>
      <c r="F81" s="64"/>
      <c r="G81" s="61"/>
      <c r="H81" s="47">
        <f t="shared" ref="H81:H83" si="29">ROUND(F81*G81,2)</f>
        <v>0</v>
      </c>
      <c r="I81" s="61"/>
      <c r="J81" s="61"/>
      <c r="K81" s="48">
        <f t="shared" si="22"/>
        <v>0</v>
      </c>
      <c r="L81" s="49">
        <f t="shared" si="23"/>
        <v>0</v>
      </c>
      <c r="M81" s="47">
        <f t="shared" si="24"/>
        <v>0</v>
      </c>
      <c r="N81" s="47">
        <f t="shared" si="25"/>
        <v>0</v>
      </c>
      <c r="O81" s="47">
        <f t="shared" si="26"/>
        <v>0</v>
      </c>
      <c r="P81" s="48">
        <f t="shared" si="27"/>
        <v>0</v>
      </c>
    </row>
    <row r="82" spans="1:16" ht="22.5" x14ac:dyDescent="0.2">
      <c r="A82" s="37">
        <v>2</v>
      </c>
      <c r="B82" s="38"/>
      <c r="C82" s="99" t="s">
        <v>141</v>
      </c>
      <c r="D82" s="24" t="s">
        <v>66</v>
      </c>
      <c r="E82" s="96">
        <v>2</v>
      </c>
      <c r="F82" s="64"/>
      <c r="G82" s="61"/>
      <c r="H82" s="47">
        <f t="shared" si="29"/>
        <v>0</v>
      </c>
      <c r="I82" s="61"/>
      <c r="J82" s="61"/>
      <c r="K82" s="48">
        <f t="shared" si="22"/>
        <v>0</v>
      </c>
      <c r="L82" s="49">
        <f t="shared" si="23"/>
        <v>0</v>
      </c>
      <c r="M82" s="47">
        <f t="shared" si="24"/>
        <v>0</v>
      </c>
      <c r="N82" s="47">
        <f t="shared" si="25"/>
        <v>0</v>
      </c>
      <c r="O82" s="47">
        <f t="shared" si="26"/>
        <v>0</v>
      </c>
      <c r="P82" s="48">
        <f t="shared" si="27"/>
        <v>0</v>
      </c>
    </row>
    <row r="83" spans="1:16" ht="22.5" x14ac:dyDescent="0.2">
      <c r="A83" s="37">
        <v>3</v>
      </c>
      <c r="B83" s="38"/>
      <c r="C83" s="99" t="s">
        <v>142</v>
      </c>
      <c r="D83" s="24" t="s">
        <v>66</v>
      </c>
      <c r="E83" s="96">
        <v>2</v>
      </c>
      <c r="F83" s="64"/>
      <c r="G83" s="61"/>
      <c r="H83" s="47">
        <f t="shared" si="29"/>
        <v>0</v>
      </c>
      <c r="I83" s="61"/>
      <c r="J83" s="61"/>
      <c r="K83" s="48">
        <f t="shared" si="22"/>
        <v>0</v>
      </c>
      <c r="L83" s="49">
        <f t="shared" si="23"/>
        <v>0</v>
      </c>
      <c r="M83" s="47">
        <f t="shared" si="24"/>
        <v>0</v>
      </c>
      <c r="N83" s="47">
        <f t="shared" si="25"/>
        <v>0</v>
      </c>
      <c r="O83" s="47">
        <f t="shared" si="26"/>
        <v>0</v>
      </c>
      <c r="P83" s="48">
        <f t="shared" si="27"/>
        <v>0</v>
      </c>
    </row>
    <row r="84" spans="1:16" x14ac:dyDescent="0.2">
      <c r="A84" s="37">
        <v>4</v>
      </c>
      <c r="B84" s="38"/>
      <c r="C84" s="99" t="s">
        <v>143</v>
      </c>
      <c r="D84" s="24" t="s">
        <v>107</v>
      </c>
      <c r="E84" s="96">
        <v>1</v>
      </c>
      <c r="F84" s="64"/>
      <c r="G84" s="61"/>
      <c r="H84" s="47">
        <f t="shared" ref="H84" si="30">ROUND(F84*G84,2)</f>
        <v>0</v>
      </c>
      <c r="I84" s="61"/>
      <c r="J84" s="61"/>
      <c r="K84" s="48">
        <f t="shared" si="22"/>
        <v>0</v>
      </c>
      <c r="L84" s="49">
        <f t="shared" si="23"/>
        <v>0</v>
      </c>
      <c r="M84" s="47">
        <f t="shared" si="24"/>
        <v>0</v>
      </c>
      <c r="N84" s="47">
        <f t="shared" si="25"/>
        <v>0</v>
      </c>
      <c r="O84" s="47">
        <f t="shared" si="26"/>
        <v>0</v>
      </c>
      <c r="P84" s="48">
        <f t="shared" si="27"/>
        <v>0</v>
      </c>
    </row>
    <row r="85" spans="1:16" ht="23.25" thickBot="1" x14ac:dyDescent="0.25">
      <c r="A85" s="37">
        <v>5</v>
      </c>
      <c r="B85" s="38"/>
      <c r="C85" s="99" t="s">
        <v>144</v>
      </c>
      <c r="D85" s="24" t="s">
        <v>66</v>
      </c>
      <c r="E85" s="96">
        <v>6</v>
      </c>
      <c r="F85" s="64"/>
      <c r="G85" s="61"/>
      <c r="H85" s="47">
        <f t="shared" ref="H85" si="31">ROUND(F85*G85,2)</f>
        <v>0</v>
      </c>
      <c r="I85" s="61"/>
      <c r="J85" s="61"/>
      <c r="K85" s="48">
        <f t="shared" si="22"/>
        <v>0</v>
      </c>
      <c r="L85" s="49">
        <f t="shared" si="23"/>
        <v>0</v>
      </c>
      <c r="M85" s="47">
        <f t="shared" si="24"/>
        <v>0</v>
      </c>
      <c r="N85" s="47">
        <f t="shared" si="25"/>
        <v>0</v>
      </c>
      <c r="O85" s="47">
        <f t="shared" si="26"/>
        <v>0</v>
      </c>
      <c r="P85" s="48">
        <f t="shared" si="27"/>
        <v>0</v>
      </c>
    </row>
    <row r="86" spans="1:16" ht="12" thickBot="1" x14ac:dyDescent="0.25">
      <c r="A86" s="157" t="s">
        <v>93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9"/>
      <c r="L86" s="65">
        <f>SUM(L14:L85)</f>
        <v>0</v>
      </c>
      <c r="M86" s="66">
        <f>SUM(M14:M85)</f>
        <v>0</v>
      </c>
      <c r="N86" s="66">
        <f>SUM(N14:N85)</f>
        <v>0</v>
      </c>
      <c r="O86" s="66">
        <f>SUM(O14:O85)</f>
        <v>0</v>
      </c>
      <c r="P86" s="67">
        <f>SUM(P14:P85)</f>
        <v>0</v>
      </c>
    </row>
    <row r="87" spans="1: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x14ac:dyDescent="0.2">
      <c r="A89" s="1" t="s">
        <v>14</v>
      </c>
      <c r="B89" s="16"/>
      <c r="C89" s="156"/>
      <c r="D89" s="156"/>
      <c r="E89" s="156"/>
      <c r="F89" s="156"/>
      <c r="G89" s="156"/>
      <c r="H89" s="156"/>
      <c r="I89" s="16"/>
      <c r="J89" s="16"/>
      <c r="K89" s="16"/>
      <c r="L89" s="16"/>
      <c r="M89" s="16"/>
      <c r="N89" s="16"/>
      <c r="O89" s="16"/>
      <c r="P89" s="16"/>
    </row>
    <row r="90" spans="1:16" x14ac:dyDescent="0.2">
      <c r="A90" s="16"/>
      <c r="B90" s="16"/>
      <c r="C90" s="104" t="s">
        <v>15</v>
      </c>
      <c r="D90" s="104"/>
      <c r="E90" s="104"/>
      <c r="F90" s="104"/>
      <c r="G90" s="104"/>
      <c r="H90" s="104"/>
      <c r="I90" s="16"/>
      <c r="J90" s="16"/>
      <c r="K90" s="16"/>
      <c r="L90" s="16"/>
      <c r="M90" s="16"/>
      <c r="N90" s="16"/>
      <c r="O90" s="16"/>
      <c r="P90" s="16"/>
    </row>
    <row r="91" spans="1: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2">
      <c r="A92" s="82" t="str">
        <f>'Kops a'!A37</f>
        <v>Tāme sastādīta 2022. gada __. ___________</v>
      </c>
      <c r="B92" s="83"/>
      <c r="C92" s="83"/>
      <c r="D92" s="83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x14ac:dyDescent="0.2">
      <c r="A94" s="1" t="s">
        <v>37</v>
      </c>
      <c r="B94" s="16"/>
      <c r="C94" s="156"/>
      <c r="D94" s="156"/>
      <c r="E94" s="156"/>
      <c r="F94" s="156"/>
      <c r="G94" s="156"/>
      <c r="H94" s="156"/>
      <c r="I94" s="16"/>
      <c r="J94" s="16"/>
      <c r="K94" s="16"/>
      <c r="L94" s="16"/>
      <c r="M94" s="16"/>
      <c r="N94" s="16"/>
      <c r="O94" s="16"/>
      <c r="P94" s="16"/>
    </row>
    <row r="95" spans="1:16" x14ac:dyDescent="0.2">
      <c r="A95" s="16"/>
      <c r="B95" s="16"/>
      <c r="C95" s="104" t="s">
        <v>15</v>
      </c>
      <c r="D95" s="104"/>
      <c r="E95" s="104"/>
      <c r="F95" s="104"/>
      <c r="G95" s="104"/>
      <c r="H95" s="104"/>
      <c r="I95" s="16"/>
      <c r="J95" s="16"/>
      <c r="K95" s="16"/>
      <c r="L95" s="16"/>
      <c r="M95" s="16"/>
      <c r="N95" s="16"/>
      <c r="O95" s="16"/>
      <c r="P95" s="16"/>
    </row>
    <row r="96" spans="1: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x14ac:dyDescent="0.2">
      <c r="A97" s="82" t="s">
        <v>54</v>
      </c>
      <c r="B97" s="83"/>
      <c r="C97" s="87"/>
      <c r="D97" s="50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5:H95"/>
    <mergeCell ref="C4:I4"/>
    <mergeCell ref="F12:K12"/>
    <mergeCell ref="J9:M9"/>
    <mergeCell ref="D8:L8"/>
    <mergeCell ref="A86:K86"/>
    <mergeCell ref="C89:H89"/>
    <mergeCell ref="C90:H90"/>
    <mergeCell ref="C94:H94"/>
  </mergeCells>
  <conditionalFormatting sqref="D58:G60 D57:F57 D62:G63 D61:F61 D65:G66 D64:F64 D68:G72 D67:F67 D74:G76 D73:F73 D78:G80 D77:F77 I14:J14 A14:C85 D14:G56 I21:J22 I15:I20 I24:J26 I23 I28:J29 I27 I31:J32 I30 I34:J35 I33 I37:J39 I36 I41:J42 I40 I44:J48 I43 I50:J83 I49">
    <cfRule type="cellIs" dxfId="168" priority="52" operator="equal">
      <formula>0</formula>
    </cfRule>
  </conditionalFormatting>
  <conditionalFormatting sqref="N9:O9 K14:P85 H14:H83">
    <cfRule type="cellIs" dxfId="167" priority="51" operator="equal">
      <formula>0</formula>
    </cfRule>
  </conditionalFormatting>
  <conditionalFormatting sqref="C2:I2">
    <cfRule type="cellIs" dxfId="166" priority="48" operator="equal">
      <formula>0</formula>
    </cfRule>
  </conditionalFormatting>
  <conditionalFormatting sqref="O10">
    <cfRule type="cellIs" dxfId="165" priority="47" operator="equal">
      <formula>"20__. gada __. _________"</formula>
    </cfRule>
  </conditionalFormatting>
  <conditionalFormatting sqref="A86:K86">
    <cfRule type="containsText" dxfId="164" priority="46" operator="containsText" text="Tiešās izmaksas kopā, t. sk. darba devēja sociālais nodoklis __.__% ">
      <formula>NOT(ISERROR(SEARCH("Tiešās izmaksas kopā, t. sk. darba devēja sociālais nodoklis __.__% ",A86)))</formula>
    </cfRule>
  </conditionalFormatting>
  <conditionalFormatting sqref="L86:P86">
    <cfRule type="cellIs" dxfId="163" priority="41" operator="equal">
      <formula>0</formula>
    </cfRule>
  </conditionalFormatting>
  <conditionalFormatting sqref="C4:I4">
    <cfRule type="cellIs" dxfId="162" priority="40" operator="equal">
      <formula>0</formula>
    </cfRule>
  </conditionalFormatting>
  <conditionalFormatting sqref="D5:L8">
    <cfRule type="cellIs" dxfId="161" priority="38" operator="equal">
      <formula>0</formula>
    </cfRule>
  </conditionalFormatting>
  <conditionalFormatting sqref="P10">
    <cfRule type="cellIs" dxfId="160" priority="37" operator="equal">
      <formula>"20__. gada __. _________"</formula>
    </cfRule>
  </conditionalFormatting>
  <conditionalFormatting sqref="C94:H94">
    <cfRule type="cellIs" dxfId="159" priority="34" operator="equal">
      <formula>0</formula>
    </cfRule>
  </conditionalFormatting>
  <conditionalFormatting sqref="C89:H89">
    <cfRule type="cellIs" dxfId="158" priority="33" operator="equal">
      <formula>0</formula>
    </cfRule>
  </conditionalFormatting>
  <conditionalFormatting sqref="C94:H94 C97 C89:H89">
    <cfRule type="cellIs" dxfId="157" priority="32" operator="equal">
      <formula>0</formula>
    </cfRule>
  </conditionalFormatting>
  <conditionalFormatting sqref="D1">
    <cfRule type="cellIs" dxfId="156" priority="31" operator="equal">
      <formula>0</formula>
    </cfRule>
  </conditionalFormatting>
  <conditionalFormatting sqref="D84:E84 I85:J85 D85:F85 D81:F83">
    <cfRule type="cellIs" dxfId="155" priority="30" operator="equal">
      <formula>0</formula>
    </cfRule>
  </conditionalFormatting>
  <conditionalFormatting sqref="H85">
    <cfRule type="cellIs" dxfId="154" priority="29" operator="equal">
      <formula>0</formula>
    </cfRule>
  </conditionalFormatting>
  <conditionalFormatting sqref="I84:J84 F84">
    <cfRule type="cellIs" dxfId="153" priority="27" operator="equal">
      <formula>0</formula>
    </cfRule>
  </conditionalFormatting>
  <conditionalFormatting sqref="H84">
    <cfRule type="cellIs" dxfId="152" priority="26" operator="equal">
      <formula>0</formula>
    </cfRule>
  </conditionalFormatting>
  <conditionalFormatting sqref="G81:G85">
    <cfRule type="cellIs" dxfId="151" priority="25" operator="equal">
      <formula>0</formula>
    </cfRule>
  </conditionalFormatting>
  <conditionalFormatting sqref="G57">
    <cfRule type="cellIs" dxfId="150" priority="24" operator="equal">
      <formula>0</formula>
    </cfRule>
  </conditionalFormatting>
  <conditionalFormatting sqref="G61">
    <cfRule type="cellIs" dxfId="149" priority="23" operator="equal">
      <formula>0</formula>
    </cfRule>
  </conditionalFormatting>
  <conditionalFormatting sqref="G64">
    <cfRule type="cellIs" dxfId="148" priority="22" operator="equal">
      <formula>0</formula>
    </cfRule>
  </conditionalFormatting>
  <conditionalFormatting sqref="G67">
    <cfRule type="cellIs" dxfId="147" priority="21" operator="equal">
      <formula>0</formula>
    </cfRule>
  </conditionalFormatting>
  <conditionalFormatting sqref="G73">
    <cfRule type="cellIs" dxfId="146" priority="20" operator="equal">
      <formula>0</formula>
    </cfRule>
  </conditionalFormatting>
  <conditionalFormatting sqref="G77">
    <cfRule type="cellIs" dxfId="145" priority="19" operator="equal">
      <formula>0</formula>
    </cfRule>
  </conditionalFormatting>
  <conditionalFormatting sqref="A9">
    <cfRule type="containsText" dxfId="144" priority="1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J15:J20">
    <cfRule type="cellIs" dxfId="143" priority="17" operator="equal">
      <formula>0</formula>
    </cfRule>
  </conditionalFormatting>
  <conditionalFormatting sqref="J23">
    <cfRule type="cellIs" dxfId="142" priority="8" operator="equal">
      <formula>0</formula>
    </cfRule>
  </conditionalFormatting>
  <conditionalFormatting sqref="J27">
    <cfRule type="cellIs" dxfId="141" priority="7" operator="equal">
      <formula>0</formula>
    </cfRule>
  </conditionalFormatting>
  <conditionalFormatting sqref="J30">
    <cfRule type="cellIs" dxfId="140" priority="6" operator="equal">
      <formula>0</formula>
    </cfRule>
  </conditionalFormatting>
  <conditionalFormatting sqref="J33">
    <cfRule type="cellIs" dxfId="139" priority="5" operator="equal">
      <formula>0</formula>
    </cfRule>
  </conditionalFormatting>
  <conditionalFormatting sqref="J36">
    <cfRule type="cellIs" dxfId="138" priority="4" operator="equal">
      <formula>0</formula>
    </cfRule>
  </conditionalFormatting>
  <conditionalFormatting sqref="J40">
    <cfRule type="cellIs" dxfId="137" priority="3" operator="equal">
      <formula>0</formula>
    </cfRule>
  </conditionalFormatting>
  <conditionalFormatting sqref="J43">
    <cfRule type="cellIs" dxfId="136" priority="2" operator="equal">
      <formula>0</formula>
    </cfRule>
  </conditionalFormatting>
  <conditionalFormatting sqref="J49">
    <cfRule type="cellIs" dxfId="135" priority="1" operator="equal">
      <formula>0</formula>
    </cfRule>
  </conditionalFormatting>
  <pageMargins left="0.7" right="0.7" top="0.75" bottom="0.75" header="0.3" footer="0.3"/>
  <pageSetup scale="8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46B16A03-C867-4231-9EE2-FA19DDA4D492}">
            <xm:f>NOT(ISERROR(SEARCH("Tāme sastādīta ____. gada ___. ______________",A92)))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35" operator="containsText" id="{2AF3CC58-04F0-4432-AA0F-D3D058C3CAD1}">
            <xm:f>NOT(ISERROR(SEARCH("Sertifikāta Nr. _________________________________",A97)))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141"/>
  <sheetViews>
    <sheetView topLeftCell="A30" workbookViewId="0">
      <selection activeCell="M60" sqref="M6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7" style="1" customWidth="1"/>
    <col min="7" max="7" width="4.85546875" style="1" customWidth="1"/>
    <col min="8" max="8" width="8" style="1" customWidth="1"/>
    <col min="9" max="9" width="6.7109375" style="1" customWidth="1"/>
    <col min="10" max="11" width="7.5703125" style="1" customWidth="1"/>
    <col min="12" max="12" width="7.7109375" style="1" customWidth="1"/>
    <col min="13" max="14" width="8.85546875" style="1" customWidth="1"/>
    <col min="15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a'!A17</f>
        <v>3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219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P129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A135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146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7">
        <v>1</v>
      </c>
      <c r="B15" s="38"/>
      <c r="C15" s="99" t="s">
        <v>147</v>
      </c>
      <c r="D15" s="24" t="s">
        <v>107</v>
      </c>
      <c r="E15" s="96">
        <v>1</v>
      </c>
      <c r="F15" s="64"/>
      <c r="G15" s="61"/>
      <c r="H15" s="47">
        <f t="shared" ref="H15:H29" si="0">ROUND(F15*G15,2)</f>
        <v>0</v>
      </c>
      <c r="I15" s="61"/>
      <c r="J15" s="61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33.75" x14ac:dyDescent="0.2">
      <c r="A16" s="37">
        <v>2</v>
      </c>
      <c r="B16" s="38"/>
      <c r="C16" s="99" t="s">
        <v>148</v>
      </c>
      <c r="D16" s="24" t="s">
        <v>107</v>
      </c>
      <c r="E16" s="96">
        <v>1</v>
      </c>
      <c r="F16" s="64"/>
      <c r="G16" s="61"/>
      <c r="H16" s="47">
        <f t="shared" si="0"/>
        <v>0</v>
      </c>
      <c r="I16" s="61"/>
      <c r="J16" s="61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7">
        <v>3</v>
      </c>
      <c r="B17" s="38"/>
      <c r="C17" s="99" t="s">
        <v>149</v>
      </c>
      <c r="D17" s="24" t="s">
        <v>57</v>
      </c>
      <c r="E17" s="96">
        <v>71.2</v>
      </c>
      <c r="F17" s="64"/>
      <c r="G17" s="61"/>
      <c r="H17" s="47">
        <f t="shared" si="0"/>
        <v>0</v>
      </c>
      <c r="I17" s="61"/>
      <c r="J17" s="61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7">
        <v>4</v>
      </c>
      <c r="B18" s="38"/>
      <c r="C18" s="99" t="s">
        <v>150</v>
      </c>
      <c r="D18" s="24" t="s">
        <v>57</v>
      </c>
      <c r="E18" s="96">
        <v>40</v>
      </c>
      <c r="F18" s="64"/>
      <c r="G18" s="61"/>
      <c r="H18" s="47">
        <f t="shared" si="0"/>
        <v>0</v>
      </c>
      <c r="I18" s="61"/>
      <c r="J18" s="61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45" x14ac:dyDescent="0.2">
      <c r="A19" s="37">
        <v>5</v>
      </c>
      <c r="B19" s="38"/>
      <c r="C19" s="99" t="s">
        <v>151</v>
      </c>
      <c r="D19" s="24" t="s">
        <v>57</v>
      </c>
      <c r="E19" s="96">
        <v>40</v>
      </c>
      <c r="F19" s="64"/>
      <c r="G19" s="61"/>
      <c r="H19" s="47">
        <f t="shared" si="0"/>
        <v>0</v>
      </c>
      <c r="I19" s="61"/>
      <c r="J19" s="61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67.5" x14ac:dyDescent="0.2">
      <c r="A20" s="37">
        <v>6</v>
      </c>
      <c r="B20" s="38"/>
      <c r="C20" s="99" t="s">
        <v>152</v>
      </c>
      <c r="D20" s="24" t="s">
        <v>57</v>
      </c>
      <c r="E20" s="96">
        <v>53</v>
      </c>
      <c r="F20" s="64"/>
      <c r="G20" s="61"/>
      <c r="H20" s="47">
        <f t="shared" si="0"/>
        <v>0</v>
      </c>
      <c r="I20" s="61"/>
      <c r="J20" s="61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7">
        <v>7</v>
      </c>
      <c r="B21" s="38"/>
      <c r="C21" s="99" t="s">
        <v>153</v>
      </c>
      <c r="D21" s="24" t="s">
        <v>104</v>
      </c>
      <c r="E21" s="96">
        <v>36</v>
      </c>
      <c r="F21" s="64"/>
      <c r="G21" s="61"/>
      <c r="H21" s="47">
        <f>ROUND(F21*G21,2)</f>
        <v>0</v>
      </c>
      <c r="I21" s="61"/>
      <c r="J21" s="61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7">
        <v>8</v>
      </c>
      <c r="B22" s="38"/>
      <c r="C22" s="99" t="s">
        <v>154</v>
      </c>
      <c r="D22" s="24" t="s">
        <v>57</v>
      </c>
      <c r="E22" s="96">
        <v>540</v>
      </c>
      <c r="F22" s="64"/>
      <c r="G22" s="61"/>
      <c r="H22" s="47">
        <f t="shared" ref="H22:H24" si="7">ROUND(F22*G22,2)</f>
        <v>0</v>
      </c>
      <c r="I22" s="61"/>
      <c r="J22" s="61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7">
        <v>9</v>
      </c>
      <c r="B23" s="38"/>
      <c r="C23" s="99" t="s">
        <v>155</v>
      </c>
      <c r="D23" s="24" t="s">
        <v>107</v>
      </c>
      <c r="E23" s="96">
        <v>1</v>
      </c>
      <c r="F23" s="64"/>
      <c r="G23" s="61"/>
      <c r="H23" s="47">
        <f t="shared" si="7"/>
        <v>0</v>
      </c>
      <c r="I23" s="61"/>
      <c r="J23" s="61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7">
        <v>10</v>
      </c>
      <c r="B24" s="38"/>
      <c r="C24" s="99" t="s">
        <v>156</v>
      </c>
      <c r="D24" s="24" t="s">
        <v>107</v>
      </c>
      <c r="E24" s="96">
        <v>1</v>
      </c>
      <c r="F24" s="64"/>
      <c r="G24" s="61"/>
      <c r="H24" s="47">
        <f t="shared" si="7"/>
        <v>0</v>
      </c>
      <c r="I24" s="61"/>
      <c r="J24" s="61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11</v>
      </c>
      <c r="B25" s="38"/>
      <c r="C25" s="99" t="s">
        <v>157</v>
      </c>
      <c r="D25" s="24" t="s">
        <v>57</v>
      </c>
      <c r="E25" s="96">
        <v>2570.6</v>
      </c>
      <c r="F25" s="64"/>
      <c r="G25" s="61"/>
      <c r="H25" s="47">
        <f t="shared" ref="H25:H26" si="8">ROUND(F25*G25,2)</f>
        <v>0</v>
      </c>
      <c r="I25" s="61"/>
      <c r="J25" s="61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2.5" x14ac:dyDescent="0.2">
      <c r="A26" s="37">
        <v>12</v>
      </c>
      <c r="B26" s="38"/>
      <c r="C26" s="99" t="s">
        <v>158</v>
      </c>
      <c r="D26" s="24" t="s">
        <v>57</v>
      </c>
      <c r="E26" s="96">
        <v>2570.6</v>
      </c>
      <c r="F26" s="64"/>
      <c r="G26" s="61"/>
      <c r="H26" s="47">
        <f t="shared" si="8"/>
        <v>0</v>
      </c>
      <c r="I26" s="61"/>
      <c r="J26" s="61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7">
        <v>13</v>
      </c>
      <c r="B27" s="38"/>
      <c r="C27" s="99" t="s">
        <v>159</v>
      </c>
      <c r="D27" s="24" t="s">
        <v>110</v>
      </c>
      <c r="E27" s="96">
        <v>287.95</v>
      </c>
      <c r="F27" s="64"/>
      <c r="G27" s="61"/>
      <c r="H27" s="47">
        <f t="shared" si="0"/>
        <v>0</v>
      </c>
      <c r="I27" s="61"/>
      <c r="J27" s="61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7">
        <v>14</v>
      </c>
      <c r="B28" s="38"/>
      <c r="C28" s="99" t="s">
        <v>160</v>
      </c>
      <c r="D28" s="24" t="s">
        <v>110</v>
      </c>
      <c r="E28" s="96">
        <v>287.95</v>
      </c>
      <c r="F28" s="64"/>
      <c r="G28" s="61"/>
      <c r="H28" s="47">
        <f t="shared" si="0"/>
        <v>0</v>
      </c>
      <c r="I28" s="61"/>
      <c r="J28" s="61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7">
        <v>15</v>
      </c>
      <c r="B29" s="38"/>
      <c r="C29" s="99" t="s">
        <v>161</v>
      </c>
      <c r="D29" s="24" t="s">
        <v>107</v>
      </c>
      <c r="E29" s="96">
        <v>1</v>
      </c>
      <c r="F29" s="64"/>
      <c r="G29" s="61"/>
      <c r="H29" s="47">
        <f t="shared" si="0"/>
        <v>0</v>
      </c>
      <c r="I29" s="61"/>
      <c r="J29" s="61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92">
        <v>2</v>
      </c>
      <c r="B30" s="93"/>
      <c r="C30" s="100" t="s">
        <v>162</v>
      </c>
      <c r="D30" s="24"/>
      <c r="E30" s="96"/>
      <c r="F30" s="64"/>
      <c r="G30" s="61"/>
      <c r="H30" s="47"/>
      <c r="I30" s="61"/>
      <c r="J30" s="61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7">
        <v>1</v>
      </c>
      <c r="B31" s="38"/>
      <c r="C31" s="99" t="s">
        <v>163</v>
      </c>
      <c r="D31" s="24" t="s">
        <v>57</v>
      </c>
      <c r="E31" s="96">
        <v>0.91</v>
      </c>
      <c r="F31" s="64"/>
      <c r="G31" s="61"/>
      <c r="H31" s="47">
        <f>ROUND(F31*G31,2)</f>
        <v>0</v>
      </c>
      <c r="I31" s="61"/>
      <c r="J31" s="61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7">
        <v>2</v>
      </c>
      <c r="B32" s="38"/>
      <c r="C32" s="101" t="s">
        <v>164</v>
      </c>
      <c r="D32" s="24" t="s">
        <v>110</v>
      </c>
      <c r="E32" s="96">
        <v>0.42</v>
      </c>
      <c r="F32" s="64"/>
      <c r="G32" s="61"/>
      <c r="H32" s="47"/>
      <c r="I32" s="61"/>
      <c r="J32" s="61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7">
        <v>3</v>
      </c>
      <c r="B33" s="38"/>
      <c r="C33" s="101" t="s">
        <v>165</v>
      </c>
      <c r="D33" s="24" t="s">
        <v>64</v>
      </c>
      <c r="E33" s="96">
        <v>3.14</v>
      </c>
      <c r="F33" s="64"/>
      <c r="G33" s="61"/>
      <c r="H33" s="47"/>
      <c r="I33" s="61"/>
      <c r="J33" s="61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7">
        <v>4</v>
      </c>
      <c r="B34" s="38"/>
      <c r="C34" s="101" t="s">
        <v>166</v>
      </c>
      <c r="D34" s="24" t="s">
        <v>64</v>
      </c>
      <c r="E34" s="96">
        <v>0.42</v>
      </c>
      <c r="F34" s="64"/>
      <c r="G34" s="61"/>
      <c r="H34" s="47"/>
      <c r="I34" s="61"/>
      <c r="J34" s="61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7">
        <v>5</v>
      </c>
      <c r="B35" s="38"/>
      <c r="C35" s="101" t="s">
        <v>85</v>
      </c>
      <c r="D35" s="24" t="s">
        <v>88</v>
      </c>
      <c r="E35" s="96">
        <v>1</v>
      </c>
      <c r="F35" s="64"/>
      <c r="G35" s="61"/>
      <c r="H35" s="47"/>
      <c r="I35" s="61"/>
      <c r="J35" s="61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7">
        <v>6</v>
      </c>
      <c r="B36" s="38"/>
      <c r="C36" s="102" t="s">
        <v>167</v>
      </c>
      <c r="D36" s="24" t="s">
        <v>57</v>
      </c>
      <c r="E36" s="96">
        <v>0.91</v>
      </c>
      <c r="F36" s="64"/>
      <c r="G36" s="61"/>
      <c r="H36" s="47">
        <f t="shared" ref="H36" si="9">ROUND(F36*G36,2)</f>
        <v>0</v>
      </c>
      <c r="I36" s="61"/>
      <c r="J36" s="61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2.5" x14ac:dyDescent="0.2">
      <c r="A37" s="37">
        <v>7</v>
      </c>
      <c r="B37" s="38"/>
      <c r="C37" s="101" t="s">
        <v>62</v>
      </c>
      <c r="D37" s="24" t="s">
        <v>57</v>
      </c>
      <c r="E37" s="96">
        <v>1.1399999999999999</v>
      </c>
      <c r="F37" s="64"/>
      <c r="G37" s="61"/>
      <c r="H37" s="47"/>
      <c r="I37" s="61"/>
      <c r="J37" s="61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7">
        <v>8</v>
      </c>
      <c r="B38" s="38"/>
      <c r="C38" s="101" t="s">
        <v>63</v>
      </c>
      <c r="D38" s="24" t="s">
        <v>64</v>
      </c>
      <c r="E38" s="96">
        <v>4.55</v>
      </c>
      <c r="F38" s="64"/>
      <c r="G38" s="61"/>
      <c r="H38" s="47"/>
      <c r="I38" s="61"/>
      <c r="J38" s="61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7">
        <v>9</v>
      </c>
      <c r="B39" s="38"/>
      <c r="C39" s="101" t="s">
        <v>65</v>
      </c>
      <c r="D39" s="24" t="s">
        <v>66</v>
      </c>
      <c r="E39" s="96">
        <v>1</v>
      </c>
      <c r="F39" s="64"/>
      <c r="G39" s="61"/>
      <c r="H39" s="47"/>
      <c r="I39" s="61"/>
      <c r="J39" s="61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33.75" x14ac:dyDescent="0.2">
      <c r="A40" s="37">
        <v>10</v>
      </c>
      <c r="B40" s="38"/>
      <c r="C40" s="99" t="s">
        <v>168</v>
      </c>
      <c r="D40" s="24" t="s">
        <v>57</v>
      </c>
      <c r="E40" s="96">
        <v>126.21</v>
      </c>
      <c r="F40" s="64"/>
      <c r="G40" s="61"/>
      <c r="H40" s="47">
        <f>ROUND(F40*G40,2)</f>
        <v>0</v>
      </c>
      <c r="I40" s="61"/>
      <c r="J40" s="61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2.5" x14ac:dyDescent="0.2">
      <c r="A41" s="37">
        <v>11</v>
      </c>
      <c r="B41" s="38"/>
      <c r="C41" s="101" t="s">
        <v>169</v>
      </c>
      <c r="D41" s="24" t="s">
        <v>110</v>
      </c>
      <c r="E41" s="96">
        <v>29.03</v>
      </c>
      <c r="F41" s="64"/>
      <c r="G41" s="61"/>
      <c r="H41" s="47"/>
      <c r="I41" s="61"/>
      <c r="J41" s="61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7">
        <v>12</v>
      </c>
      <c r="B42" s="38"/>
      <c r="C42" s="101" t="s">
        <v>165</v>
      </c>
      <c r="D42" s="24" t="s">
        <v>64</v>
      </c>
      <c r="E42" s="96">
        <v>435.42</v>
      </c>
      <c r="F42" s="64"/>
      <c r="G42" s="61"/>
      <c r="H42" s="47"/>
      <c r="I42" s="61"/>
      <c r="J42" s="61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7">
        <v>13</v>
      </c>
      <c r="B43" s="38"/>
      <c r="C43" s="101" t="s">
        <v>166</v>
      </c>
      <c r="D43" s="24" t="s">
        <v>64</v>
      </c>
      <c r="E43" s="96">
        <v>58.06</v>
      </c>
      <c r="F43" s="64"/>
      <c r="G43" s="61"/>
      <c r="H43" s="47"/>
      <c r="I43" s="61"/>
      <c r="J43" s="61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7">
        <v>14</v>
      </c>
      <c r="B44" s="38"/>
      <c r="C44" s="101" t="s">
        <v>85</v>
      </c>
      <c r="D44" s="24" t="s">
        <v>88</v>
      </c>
      <c r="E44" s="96">
        <v>1</v>
      </c>
      <c r="F44" s="64"/>
      <c r="G44" s="61"/>
      <c r="H44" s="47"/>
      <c r="I44" s="61"/>
      <c r="J44" s="61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33.75" x14ac:dyDescent="0.2">
      <c r="A45" s="37">
        <v>15</v>
      </c>
      <c r="B45" s="38"/>
      <c r="C45" s="99" t="s">
        <v>170</v>
      </c>
      <c r="D45" s="24" t="s">
        <v>57</v>
      </c>
      <c r="E45" s="96">
        <v>594</v>
      </c>
      <c r="F45" s="64"/>
      <c r="G45" s="61"/>
      <c r="H45" s="47">
        <f t="shared" ref="H45" si="10">ROUND(F45*G45,2)</f>
        <v>0</v>
      </c>
      <c r="I45" s="61"/>
      <c r="J45" s="61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37">
        <v>16</v>
      </c>
      <c r="B46" s="38"/>
      <c r="C46" s="101" t="s">
        <v>171</v>
      </c>
      <c r="D46" s="24" t="s">
        <v>110</v>
      </c>
      <c r="E46" s="96">
        <v>68.31</v>
      </c>
      <c r="F46" s="64"/>
      <c r="G46" s="61"/>
      <c r="H46" s="47"/>
      <c r="I46" s="61"/>
      <c r="J46" s="61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7">
        <v>17</v>
      </c>
      <c r="B47" s="38"/>
      <c r="C47" s="101" t="s">
        <v>165</v>
      </c>
      <c r="D47" s="24" t="s">
        <v>64</v>
      </c>
      <c r="E47" s="96">
        <v>2049.3000000000002</v>
      </c>
      <c r="F47" s="64"/>
      <c r="G47" s="61"/>
      <c r="H47" s="47"/>
      <c r="I47" s="61"/>
      <c r="J47" s="61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7">
        <v>18</v>
      </c>
      <c r="B48" s="38"/>
      <c r="C48" s="101" t="s">
        <v>166</v>
      </c>
      <c r="D48" s="24" t="s">
        <v>64</v>
      </c>
      <c r="E48" s="96">
        <v>273.24</v>
      </c>
      <c r="F48" s="64"/>
      <c r="G48" s="61"/>
      <c r="H48" s="47"/>
      <c r="I48" s="61"/>
      <c r="J48" s="61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7">
        <v>19</v>
      </c>
      <c r="B49" s="38"/>
      <c r="C49" s="101" t="s">
        <v>85</v>
      </c>
      <c r="D49" s="24" t="s">
        <v>88</v>
      </c>
      <c r="E49" s="96">
        <v>1</v>
      </c>
      <c r="F49" s="64"/>
      <c r="G49" s="61"/>
      <c r="H49" s="47"/>
      <c r="I49" s="61"/>
      <c r="J49" s="61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92">
        <v>3</v>
      </c>
      <c r="B50" s="93"/>
      <c r="C50" s="94" t="s">
        <v>172</v>
      </c>
      <c r="D50" s="24"/>
      <c r="E50" s="96"/>
      <c r="F50" s="64"/>
      <c r="G50" s="61"/>
      <c r="H50" s="47"/>
      <c r="I50" s="61"/>
      <c r="J50" s="61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2.5" x14ac:dyDescent="0.2">
      <c r="A51" s="37">
        <v>1</v>
      </c>
      <c r="B51" s="38"/>
      <c r="C51" s="91" t="s">
        <v>173</v>
      </c>
      <c r="D51" s="24" t="s">
        <v>57</v>
      </c>
      <c r="E51" s="96">
        <v>455.34</v>
      </c>
      <c r="F51" s="64"/>
      <c r="G51" s="61"/>
      <c r="H51" s="47">
        <f t="shared" ref="H51:H68" si="11">ROUND(F51*G51,2)</f>
        <v>0</v>
      </c>
      <c r="I51" s="61"/>
      <c r="J51" s="61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33.75" x14ac:dyDescent="0.2">
      <c r="A52" s="37">
        <v>2</v>
      </c>
      <c r="B52" s="38"/>
      <c r="C52" s="91" t="s">
        <v>174</v>
      </c>
      <c r="D52" s="24" t="s">
        <v>57</v>
      </c>
      <c r="E52" s="96">
        <v>296.58</v>
      </c>
      <c r="F52" s="64"/>
      <c r="G52" s="61"/>
      <c r="H52" s="47">
        <f t="shared" si="11"/>
        <v>0</v>
      </c>
      <c r="I52" s="61"/>
      <c r="J52" s="61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2.5" x14ac:dyDescent="0.2">
      <c r="A53" s="37">
        <v>3</v>
      </c>
      <c r="B53" s="38"/>
      <c r="C53" s="95" t="s">
        <v>175</v>
      </c>
      <c r="D53" s="24" t="s">
        <v>57</v>
      </c>
      <c r="E53" s="96">
        <v>326.24</v>
      </c>
      <c r="F53" s="64"/>
      <c r="G53" s="61"/>
      <c r="H53" s="47"/>
      <c r="I53" s="61"/>
      <c r="J53" s="61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7">
        <v>4</v>
      </c>
      <c r="B54" s="38"/>
      <c r="C54" s="95" t="s">
        <v>176</v>
      </c>
      <c r="D54" s="24" t="s">
        <v>64</v>
      </c>
      <c r="E54" s="96">
        <v>1927.77</v>
      </c>
      <c r="F54" s="64"/>
      <c r="G54" s="61"/>
      <c r="H54" s="47"/>
      <c r="I54" s="61"/>
      <c r="J54" s="61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7">
        <v>5</v>
      </c>
      <c r="B55" s="38"/>
      <c r="C55" s="95" t="s">
        <v>177</v>
      </c>
      <c r="D55" s="24" t="s">
        <v>66</v>
      </c>
      <c r="E55" s="96">
        <v>1</v>
      </c>
      <c r="F55" s="64"/>
      <c r="G55" s="61"/>
      <c r="H55" s="47"/>
      <c r="I55" s="61"/>
      <c r="J55" s="61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33.75" x14ac:dyDescent="0.2">
      <c r="A56" s="37">
        <v>6</v>
      </c>
      <c r="B56" s="38"/>
      <c r="C56" s="91" t="s">
        <v>178</v>
      </c>
      <c r="D56" s="24" t="s">
        <v>57</v>
      </c>
      <c r="E56" s="96">
        <v>158.76</v>
      </c>
      <c r="F56" s="64"/>
      <c r="G56" s="61"/>
      <c r="H56" s="47">
        <f t="shared" ref="H56" si="12">ROUND(F56*G56,2)</f>
        <v>0</v>
      </c>
      <c r="I56" s="61"/>
      <c r="J56" s="61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2.5" x14ac:dyDescent="0.2">
      <c r="A57" s="37">
        <v>7</v>
      </c>
      <c r="B57" s="38"/>
      <c r="C57" s="95" t="s">
        <v>175</v>
      </c>
      <c r="D57" s="24" t="s">
        <v>57</v>
      </c>
      <c r="E57" s="96">
        <v>174.64</v>
      </c>
      <c r="F57" s="64"/>
      <c r="G57" s="61"/>
      <c r="H57" s="47"/>
      <c r="I57" s="61"/>
      <c r="J57" s="61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7">
        <v>8</v>
      </c>
      <c r="B58" s="38"/>
      <c r="C58" s="95" t="s">
        <v>176</v>
      </c>
      <c r="D58" s="24" t="s">
        <v>64</v>
      </c>
      <c r="E58" s="96">
        <v>1031.94</v>
      </c>
      <c r="F58" s="64"/>
      <c r="G58" s="61"/>
      <c r="H58" s="47"/>
      <c r="I58" s="61"/>
      <c r="J58" s="61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7">
        <v>9</v>
      </c>
      <c r="B59" s="38"/>
      <c r="C59" s="95" t="s">
        <v>177</v>
      </c>
      <c r="D59" s="24" t="s">
        <v>66</v>
      </c>
      <c r="E59" s="96">
        <v>1</v>
      </c>
      <c r="F59" s="64"/>
      <c r="G59" s="61"/>
      <c r="H59" s="47"/>
      <c r="I59" s="61"/>
      <c r="J59" s="61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7">
        <v>10</v>
      </c>
      <c r="B60" s="38"/>
      <c r="C60" s="91" t="s">
        <v>179</v>
      </c>
      <c r="D60" s="24" t="s">
        <v>57</v>
      </c>
      <c r="E60" s="96">
        <v>223.98</v>
      </c>
      <c r="F60" s="64"/>
      <c r="G60" s="61"/>
      <c r="H60" s="47">
        <f t="shared" si="11"/>
        <v>0</v>
      </c>
      <c r="I60" s="61"/>
      <c r="J60" s="61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2.5" x14ac:dyDescent="0.2">
      <c r="A61" s="37">
        <v>11</v>
      </c>
      <c r="B61" s="38"/>
      <c r="C61" s="95" t="s">
        <v>62</v>
      </c>
      <c r="D61" s="24" t="s">
        <v>57</v>
      </c>
      <c r="E61" s="96">
        <v>279.98</v>
      </c>
      <c r="F61" s="64"/>
      <c r="G61" s="61"/>
      <c r="H61" s="47"/>
      <c r="I61" s="61"/>
      <c r="J61" s="61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37">
        <v>12</v>
      </c>
      <c r="B62" s="38"/>
      <c r="C62" s="95" t="s">
        <v>63</v>
      </c>
      <c r="D62" s="24" t="s">
        <v>64</v>
      </c>
      <c r="E62" s="96">
        <v>1119.9000000000001</v>
      </c>
      <c r="F62" s="64"/>
      <c r="G62" s="61"/>
      <c r="H62" s="47"/>
      <c r="I62" s="61"/>
      <c r="J62" s="61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7">
        <v>13</v>
      </c>
      <c r="B63" s="38"/>
      <c r="C63" s="95" t="s">
        <v>65</v>
      </c>
      <c r="D63" s="24" t="s">
        <v>66</v>
      </c>
      <c r="E63" s="96">
        <v>1</v>
      </c>
      <c r="F63" s="64"/>
      <c r="G63" s="61"/>
      <c r="H63" s="47"/>
      <c r="I63" s="61"/>
      <c r="J63" s="61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2.5" x14ac:dyDescent="0.2">
      <c r="A64" s="37">
        <v>14</v>
      </c>
      <c r="B64" s="38"/>
      <c r="C64" s="95" t="s">
        <v>67</v>
      </c>
      <c r="D64" s="24" t="s">
        <v>64</v>
      </c>
      <c r="E64" s="96">
        <v>56</v>
      </c>
      <c r="F64" s="64"/>
      <c r="G64" s="61"/>
      <c r="H64" s="47"/>
      <c r="I64" s="61"/>
      <c r="J64" s="61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7">
        <v>15</v>
      </c>
      <c r="B65" s="38"/>
      <c r="C65" s="91" t="s">
        <v>180</v>
      </c>
      <c r="D65" s="24" t="s">
        <v>57</v>
      </c>
      <c r="E65" s="96">
        <v>223.98</v>
      </c>
      <c r="F65" s="64"/>
      <c r="G65" s="61"/>
      <c r="H65" s="47">
        <f t="shared" ref="H65" si="13">ROUND(F65*G65,2)</f>
        <v>0</v>
      </c>
      <c r="I65" s="61"/>
      <c r="J65" s="61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2.5" x14ac:dyDescent="0.2">
      <c r="A66" s="37">
        <v>16</v>
      </c>
      <c r="B66" s="38"/>
      <c r="C66" s="95" t="s">
        <v>181</v>
      </c>
      <c r="D66" s="24" t="s">
        <v>64</v>
      </c>
      <c r="E66" s="96">
        <v>3135.72</v>
      </c>
      <c r="F66" s="64"/>
      <c r="G66" s="61"/>
      <c r="H66" s="47"/>
      <c r="I66" s="61"/>
      <c r="J66" s="61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7">
        <v>17</v>
      </c>
      <c r="B67" s="38"/>
      <c r="C67" s="95" t="s">
        <v>70</v>
      </c>
      <c r="D67" s="24" t="s">
        <v>66</v>
      </c>
      <c r="E67" s="96">
        <v>1</v>
      </c>
      <c r="F67" s="64"/>
      <c r="G67" s="61"/>
      <c r="H67" s="47"/>
      <c r="I67" s="61"/>
      <c r="J67" s="61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7">
        <v>18</v>
      </c>
      <c r="B68" s="38"/>
      <c r="C68" s="91" t="s">
        <v>182</v>
      </c>
      <c r="D68" s="24" t="s">
        <v>57</v>
      </c>
      <c r="E68" s="96">
        <v>223.98</v>
      </c>
      <c r="F68" s="64"/>
      <c r="G68" s="61"/>
      <c r="H68" s="47">
        <f t="shared" si="11"/>
        <v>0</v>
      </c>
      <c r="I68" s="61"/>
      <c r="J68" s="61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2.5" x14ac:dyDescent="0.2">
      <c r="A69" s="37">
        <v>19</v>
      </c>
      <c r="B69" s="38"/>
      <c r="C69" s="95" t="s">
        <v>183</v>
      </c>
      <c r="D69" s="24" t="s">
        <v>73</v>
      </c>
      <c r="E69" s="96">
        <v>120.95</v>
      </c>
      <c r="F69" s="64"/>
      <c r="G69" s="61"/>
      <c r="H69" s="47"/>
      <c r="I69" s="61"/>
      <c r="J69" s="61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37">
        <v>20</v>
      </c>
      <c r="B70" s="38"/>
      <c r="C70" s="95" t="s">
        <v>70</v>
      </c>
      <c r="D70" s="24" t="s">
        <v>66</v>
      </c>
      <c r="E70" s="96">
        <v>1</v>
      </c>
      <c r="F70" s="64"/>
      <c r="G70" s="61"/>
      <c r="H70" s="47"/>
      <c r="I70" s="61"/>
      <c r="J70" s="61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92">
        <v>4</v>
      </c>
      <c r="B71" s="93"/>
      <c r="C71" s="94" t="s">
        <v>184</v>
      </c>
      <c r="D71" s="24"/>
      <c r="E71" s="96"/>
      <c r="F71" s="64"/>
      <c r="G71" s="61"/>
      <c r="H71" s="47"/>
      <c r="I71" s="61"/>
      <c r="J71" s="61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7">
        <v>1</v>
      </c>
      <c r="B72" s="38"/>
      <c r="C72" s="91" t="s">
        <v>185</v>
      </c>
      <c r="D72" s="24" t="s">
        <v>83</v>
      </c>
      <c r="E72" s="96">
        <v>206.23</v>
      </c>
      <c r="F72" s="64"/>
      <c r="G72" s="61"/>
      <c r="H72" s="47">
        <f t="shared" ref="H72:H94" si="14">ROUND(F72*G72,2)</f>
        <v>0</v>
      </c>
      <c r="I72" s="61"/>
      <c r="J72" s="61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45" x14ac:dyDescent="0.2">
      <c r="A73" s="37">
        <v>2</v>
      </c>
      <c r="B73" s="38"/>
      <c r="C73" s="91" t="s">
        <v>186</v>
      </c>
      <c r="D73" s="24" t="s">
        <v>57</v>
      </c>
      <c r="E73" s="96">
        <v>2629.36</v>
      </c>
      <c r="F73" s="64"/>
      <c r="G73" s="61"/>
      <c r="H73" s="47">
        <f t="shared" si="14"/>
        <v>0</v>
      </c>
      <c r="I73" s="61"/>
      <c r="J73" s="61"/>
      <c r="K73" s="48">
        <f t="shared" ref="K73:K128" si="15">SUM(H73:J73)</f>
        <v>0</v>
      </c>
      <c r="L73" s="49">
        <f t="shared" ref="L73:L128" si="16">ROUND(E73*F73,2)</f>
        <v>0</v>
      </c>
      <c r="M73" s="47">
        <f t="shared" ref="M73:M128" si="17">ROUND(H73*E73,2)</f>
        <v>0</v>
      </c>
      <c r="N73" s="47">
        <f t="shared" ref="N73:N128" si="18">ROUND(I73*E73,2)</f>
        <v>0</v>
      </c>
      <c r="O73" s="47">
        <f t="shared" ref="O73:O128" si="19">ROUND(J73*E73,2)</f>
        <v>0</v>
      </c>
      <c r="P73" s="48">
        <f t="shared" ref="P73:P128" si="20">SUM(M73:O73)</f>
        <v>0</v>
      </c>
    </row>
    <row r="74" spans="1:16" ht="22.5" x14ac:dyDescent="0.2">
      <c r="A74" s="37">
        <v>3</v>
      </c>
      <c r="B74" s="38"/>
      <c r="C74" s="95" t="s">
        <v>187</v>
      </c>
      <c r="D74" s="24" t="s">
        <v>57</v>
      </c>
      <c r="E74" s="96">
        <v>2892.3</v>
      </c>
      <c r="F74" s="64"/>
      <c r="G74" s="61"/>
      <c r="H74" s="47"/>
      <c r="I74" s="61"/>
      <c r="J74" s="61"/>
      <c r="K74" s="48">
        <f t="shared" si="15"/>
        <v>0</v>
      </c>
      <c r="L74" s="49">
        <f t="shared" si="16"/>
        <v>0</v>
      </c>
      <c r="M74" s="47">
        <f t="shared" si="17"/>
        <v>0</v>
      </c>
      <c r="N74" s="47">
        <f t="shared" si="18"/>
        <v>0</v>
      </c>
      <c r="O74" s="47">
        <f t="shared" si="19"/>
        <v>0</v>
      </c>
      <c r="P74" s="48">
        <f t="shared" si="20"/>
        <v>0</v>
      </c>
    </row>
    <row r="75" spans="1:16" x14ac:dyDescent="0.2">
      <c r="A75" s="37">
        <v>4</v>
      </c>
      <c r="B75" s="38"/>
      <c r="C75" s="95" t="s">
        <v>188</v>
      </c>
      <c r="D75" s="24" t="s">
        <v>64</v>
      </c>
      <c r="E75" s="96">
        <v>17090.84</v>
      </c>
      <c r="F75" s="64"/>
      <c r="G75" s="61"/>
      <c r="H75" s="47"/>
      <c r="I75" s="61"/>
      <c r="J75" s="61"/>
      <c r="K75" s="48">
        <f t="shared" si="15"/>
        <v>0</v>
      </c>
      <c r="L75" s="49">
        <f t="shared" si="16"/>
        <v>0</v>
      </c>
      <c r="M75" s="47">
        <f t="shared" si="17"/>
        <v>0</v>
      </c>
      <c r="N75" s="47">
        <f t="shared" si="18"/>
        <v>0</v>
      </c>
      <c r="O75" s="47">
        <f t="shared" si="19"/>
        <v>0</v>
      </c>
      <c r="P75" s="48">
        <f t="shared" si="20"/>
        <v>0</v>
      </c>
    </row>
    <row r="76" spans="1:16" x14ac:dyDescent="0.2">
      <c r="A76" s="37">
        <v>5</v>
      </c>
      <c r="B76" s="38"/>
      <c r="C76" s="95" t="s">
        <v>177</v>
      </c>
      <c r="D76" s="24" t="s">
        <v>66</v>
      </c>
      <c r="E76" s="96">
        <v>1</v>
      </c>
      <c r="F76" s="64"/>
      <c r="G76" s="61"/>
      <c r="H76" s="47"/>
      <c r="I76" s="61"/>
      <c r="J76" s="61"/>
      <c r="K76" s="48">
        <f t="shared" si="15"/>
        <v>0</v>
      </c>
      <c r="L76" s="49">
        <f t="shared" si="16"/>
        <v>0</v>
      </c>
      <c r="M76" s="47">
        <f t="shared" si="17"/>
        <v>0</v>
      </c>
      <c r="N76" s="47">
        <f t="shared" si="18"/>
        <v>0</v>
      </c>
      <c r="O76" s="47">
        <f t="shared" si="19"/>
        <v>0</v>
      </c>
      <c r="P76" s="48">
        <f t="shared" si="20"/>
        <v>0</v>
      </c>
    </row>
    <row r="77" spans="1:16" ht="45" x14ac:dyDescent="0.2">
      <c r="A77" s="37">
        <v>6</v>
      </c>
      <c r="B77" s="38"/>
      <c r="C77" s="91" t="s">
        <v>189</v>
      </c>
      <c r="D77" s="24" t="s">
        <v>57</v>
      </c>
      <c r="E77" s="96">
        <v>7.74</v>
      </c>
      <c r="F77" s="64"/>
      <c r="G77" s="61"/>
      <c r="H77" s="47">
        <f t="shared" ref="H77" si="21">ROUND(F77*G77,2)</f>
        <v>0</v>
      </c>
      <c r="I77" s="61"/>
      <c r="J77" s="61"/>
      <c r="K77" s="48">
        <f t="shared" si="15"/>
        <v>0</v>
      </c>
      <c r="L77" s="49">
        <f t="shared" si="16"/>
        <v>0</v>
      </c>
      <c r="M77" s="47">
        <f t="shared" si="17"/>
        <v>0</v>
      </c>
      <c r="N77" s="47">
        <f t="shared" si="18"/>
        <v>0</v>
      </c>
      <c r="O77" s="47">
        <f t="shared" si="19"/>
        <v>0</v>
      </c>
      <c r="P77" s="48">
        <f t="shared" si="20"/>
        <v>0</v>
      </c>
    </row>
    <row r="78" spans="1:16" ht="22.5" x14ac:dyDescent="0.2">
      <c r="A78" s="37">
        <v>7</v>
      </c>
      <c r="B78" s="38"/>
      <c r="C78" s="95" t="s">
        <v>190</v>
      </c>
      <c r="D78" s="24" t="s">
        <v>57</v>
      </c>
      <c r="E78" s="96">
        <v>8.51</v>
      </c>
      <c r="F78" s="64"/>
      <c r="G78" s="61"/>
      <c r="H78" s="47"/>
      <c r="I78" s="61"/>
      <c r="J78" s="61"/>
      <c r="K78" s="48">
        <f t="shared" si="15"/>
        <v>0</v>
      </c>
      <c r="L78" s="49">
        <f t="shared" si="16"/>
        <v>0</v>
      </c>
      <c r="M78" s="47">
        <f t="shared" si="17"/>
        <v>0</v>
      </c>
      <c r="N78" s="47">
        <f t="shared" si="18"/>
        <v>0</v>
      </c>
      <c r="O78" s="47">
        <f t="shared" si="19"/>
        <v>0</v>
      </c>
      <c r="P78" s="48">
        <f t="shared" si="20"/>
        <v>0</v>
      </c>
    </row>
    <row r="79" spans="1:16" x14ac:dyDescent="0.2">
      <c r="A79" s="37">
        <v>8</v>
      </c>
      <c r="B79" s="38"/>
      <c r="C79" s="95" t="s">
        <v>188</v>
      </c>
      <c r="D79" s="24" t="s">
        <v>64</v>
      </c>
      <c r="E79" s="96">
        <v>50.31</v>
      </c>
      <c r="F79" s="64"/>
      <c r="G79" s="61"/>
      <c r="H79" s="47"/>
      <c r="I79" s="61"/>
      <c r="J79" s="61"/>
      <c r="K79" s="48">
        <f t="shared" si="15"/>
        <v>0</v>
      </c>
      <c r="L79" s="49">
        <f t="shared" si="16"/>
        <v>0</v>
      </c>
      <c r="M79" s="47">
        <f t="shared" si="17"/>
        <v>0</v>
      </c>
      <c r="N79" s="47">
        <f t="shared" si="18"/>
        <v>0</v>
      </c>
      <c r="O79" s="47">
        <f t="shared" si="19"/>
        <v>0</v>
      </c>
      <c r="P79" s="48">
        <f t="shared" si="20"/>
        <v>0</v>
      </c>
    </row>
    <row r="80" spans="1:16" x14ac:dyDescent="0.2">
      <c r="A80" s="37">
        <v>9</v>
      </c>
      <c r="B80" s="38"/>
      <c r="C80" s="95" t="s">
        <v>177</v>
      </c>
      <c r="D80" s="24" t="s">
        <v>66</v>
      </c>
      <c r="E80" s="96">
        <v>1</v>
      </c>
      <c r="F80" s="64"/>
      <c r="G80" s="61"/>
      <c r="H80" s="47"/>
      <c r="I80" s="61"/>
      <c r="J80" s="61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ht="45" x14ac:dyDescent="0.2">
      <c r="A81" s="37">
        <v>10</v>
      </c>
      <c r="B81" s="38"/>
      <c r="C81" s="91" t="s">
        <v>191</v>
      </c>
      <c r="D81" s="24" t="s">
        <v>57</v>
      </c>
      <c r="E81" s="96">
        <v>3231.1</v>
      </c>
      <c r="F81" s="64"/>
      <c r="G81" s="61"/>
      <c r="H81" s="47">
        <f t="shared" si="14"/>
        <v>0</v>
      </c>
      <c r="I81" s="61"/>
      <c r="J81" s="61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ht="22.5" x14ac:dyDescent="0.2">
      <c r="A82" s="37">
        <v>11</v>
      </c>
      <c r="B82" s="38"/>
      <c r="C82" s="95" t="s">
        <v>62</v>
      </c>
      <c r="D82" s="24" t="s">
        <v>57</v>
      </c>
      <c r="E82" s="96">
        <v>4038.88</v>
      </c>
      <c r="F82" s="64"/>
      <c r="G82" s="61"/>
      <c r="H82" s="47"/>
      <c r="I82" s="61"/>
      <c r="J82" s="61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x14ac:dyDescent="0.2">
      <c r="A83" s="37">
        <v>12</v>
      </c>
      <c r="B83" s="38"/>
      <c r="C83" s="95" t="s">
        <v>188</v>
      </c>
      <c r="D83" s="24" t="s">
        <v>64</v>
      </c>
      <c r="E83" s="96">
        <v>16155.5</v>
      </c>
      <c r="F83" s="64"/>
      <c r="G83" s="61"/>
      <c r="H83" s="47"/>
      <c r="I83" s="61"/>
      <c r="J83" s="61"/>
      <c r="K83" s="48">
        <f t="shared" si="15"/>
        <v>0</v>
      </c>
      <c r="L83" s="49">
        <f t="shared" si="16"/>
        <v>0</v>
      </c>
      <c r="M83" s="47">
        <f t="shared" si="17"/>
        <v>0</v>
      </c>
      <c r="N83" s="47">
        <f t="shared" si="18"/>
        <v>0</v>
      </c>
      <c r="O83" s="47">
        <f t="shared" si="19"/>
        <v>0</v>
      </c>
      <c r="P83" s="48">
        <f t="shared" si="20"/>
        <v>0</v>
      </c>
    </row>
    <row r="84" spans="1:16" x14ac:dyDescent="0.2">
      <c r="A84" s="37">
        <v>13</v>
      </c>
      <c r="B84" s="38"/>
      <c r="C84" s="95" t="s">
        <v>192</v>
      </c>
      <c r="D84" s="24" t="s">
        <v>83</v>
      </c>
      <c r="E84" s="96">
        <v>226.85</v>
      </c>
      <c r="F84" s="64"/>
      <c r="G84" s="61"/>
      <c r="H84" s="47"/>
      <c r="I84" s="61"/>
      <c r="J84" s="61"/>
      <c r="K84" s="48">
        <f t="shared" si="15"/>
        <v>0</v>
      </c>
      <c r="L84" s="49">
        <f t="shared" si="16"/>
        <v>0</v>
      </c>
      <c r="M84" s="47">
        <f t="shared" si="17"/>
        <v>0</v>
      </c>
      <c r="N84" s="47">
        <f t="shared" si="18"/>
        <v>0</v>
      </c>
      <c r="O84" s="47">
        <f t="shared" si="19"/>
        <v>0</v>
      </c>
      <c r="P84" s="48">
        <f t="shared" si="20"/>
        <v>0</v>
      </c>
    </row>
    <row r="85" spans="1:16" x14ac:dyDescent="0.2">
      <c r="A85" s="37">
        <v>14</v>
      </c>
      <c r="B85" s="38"/>
      <c r="C85" s="95" t="s">
        <v>65</v>
      </c>
      <c r="D85" s="24" t="s">
        <v>66</v>
      </c>
      <c r="E85" s="96">
        <v>1</v>
      </c>
      <c r="F85" s="64"/>
      <c r="G85" s="61"/>
      <c r="H85" s="47"/>
      <c r="I85" s="61"/>
      <c r="J85" s="61"/>
      <c r="K85" s="48">
        <f t="shared" si="15"/>
        <v>0</v>
      </c>
      <c r="L85" s="49">
        <f t="shared" si="16"/>
        <v>0</v>
      </c>
      <c r="M85" s="47">
        <f t="shared" si="17"/>
        <v>0</v>
      </c>
      <c r="N85" s="47">
        <f t="shared" si="18"/>
        <v>0</v>
      </c>
      <c r="O85" s="47">
        <f t="shared" si="19"/>
        <v>0</v>
      </c>
      <c r="P85" s="48">
        <f t="shared" si="20"/>
        <v>0</v>
      </c>
    </row>
    <row r="86" spans="1:16" ht="22.5" x14ac:dyDescent="0.2">
      <c r="A86" s="37">
        <v>15</v>
      </c>
      <c r="B86" s="38"/>
      <c r="C86" s="95" t="s">
        <v>67</v>
      </c>
      <c r="D86" s="24" t="s">
        <v>64</v>
      </c>
      <c r="E86" s="96">
        <v>807.78</v>
      </c>
      <c r="F86" s="64"/>
      <c r="G86" s="61"/>
      <c r="H86" s="47"/>
      <c r="I86" s="61"/>
      <c r="J86" s="61"/>
      <c r="K86" s="48">
        <f t="shared" si="15"/>
        <v>0</v>
      </c>
      <c r="L86" s="49">
        <f t="shared" si="16"/>
        <v>0</v>
      </c>
      <c r="M86" s="47">
        <f t="shared" si="17"/>
        <v>0</v>
      </c>
      <c r="N86" s="47">
        <f t="shared" si="18"/>
        <v>0</v>
      </c>
      <c r="O86" s="47">
        <f t="shared" si="19"/>
        <v>0</v>
      </c>
      <c r="P86" s="48">
        <f t="shared" si="20"/>
        <v>0</v>
      </c>
    </row>
    <row r="87" spans="1:16" ht="33.75" x14ac:dyDescent="0.2">
      <c r="A87" s="37">
        <v>16</v>
      </c>
      <c r="B87" s="38"/>
      <c r="C87" s="91" t="s">
        <v>193</v>
      </c>
      <c r="D87" s="24" t="s">
        <v>57</v>
      </c>
      <c r="E87" s="96">
        <v>3231.1</v>
      </c>
      <c r="F87" s="64"/>
      <c r="G87" s="61"/>
      <c r="H87" s="47">
        <f t="shared" si="14"/>
        <v>0</v>
      </c>
      <c r="I87" s="61"/>
      <c r="J87" s="61"/>
      <c r="K87" s="48">
        <f t="shared" si="15"/>
        <v>0</v>
      </c>
      <c r="L87" s="49">
        <f t="shared" si="16"/>
        <v>0</v>
      </c>
      <c r="M87" s="47">
        <f t="shared" si="17"/>
        <v>0</v>
      </c>
      <c r="N87" s="47">
        <f t="shared" si="18"/>
        <v>0</v>
      </c>
      <c r="O87" s="47">
        <f t="shared" si="19"/>
        <v>0</v>
      </c>
      <c r="P87" s="48">
        <f t="shared" si="20"/>
        <v>0</v>
      </c>
    </row>
    <row r="88" spans="1:16" ht="22.5" x14ac:dyDescent="0.2">
      <c r="A88" s="37">
        <v>17</v>
      </c>
      <c r="B88" s="38"/>
      <c r="C88" s="95" t="s">
        <v>69</v>
      </c>
      <c r="D88" s="24" t="s">
        <v>64</v>
      </c>
      <c r="E88" s="96">
        <v>12924.4</v>
      </c>
      <c r="F88" s="64"/>
      <c r="G88" s="61"/>
      <c r="H88" s="47"/>
      <c r="I88" s="61"/>
      <c r="J88" s="61"/>
      <c r="K88" s="48">
        <f t="shared" si="15"/>
        <v>0</v>
      </c>
      <c r="L88" s="49">
        <f t="shared" si="16"/>
        <v>0</v>
      </c>
      <c r="M88" s="47">
        <f t="shared" si="17"/>
        <v>0</v>
      </c>
      <c r="N88" s="47">
        <f t="shared" si="18"/>
        <v>0</v>
      </c>
      <c r="O88" s="47">
        <f t="shared" si="19"/>
        <v>0</v>
      </c>
      <c r="P88" s="48">
        <f t="shared" si="20"/>
        <v>0</v>
      </c>
    </row>
    <row r="89" spans="1:16" x14ac:dyDescent="0.2">
      <c r="A89" s="37">
        <v>18</v>
      </c>
      <c r="B89" s="38"/>
      <c r="C89" s="95" t="s">
        <v>70</v>
      </c>
      <c r="D89" s="24" t="s">
        <v>66</v>
      </c>
      <c r="E89" s="96">
        <v>1</v>
      </c>
      <c r="F89" s="64"/>
      <c r="G89" s="61"/>
      <c r="H89" s="47"/>
      <c r="I89" s="61"/>
      <c r="J89" s="61"/>
      <c r="K89" s="48">
        <f t="shared" si="15"/>
        <v>0</v>
      </c>
      <c r="L89" s="49">
        <f t="shared" si="16"/>
        <v>0</v>
      </c>
      <c r="M89" s="47">
        <f t="shared" si="17"/>
        <v>0</v>
      </c>
      <c r="N89" s="47">
        <f t="shared" si="18"/>
        <v>0</v>
      </c>
      <c r="O89" s="47">
        <f t="shared" si="19"/>
        <v>0</v>
      </c>
      <c r="P89" s="48">
        <f t="shared" si="20"/>
        <v>0</v>
      </c>
    </row>
    <row r="90" spans="1:16" ht="33.75" x14ac:dyDescent="0.2">
      <c r="A90" s="37">
        <v>19</v>
      </c>
      <c r="B90" s="38"/>
      <c r="C90" s="91" t="s">
        <v>194</v>
      </c>
      <c r="D90" s="24" t="s">
        <v>57</v>
      </c>
      <c r="E90" s="96">
        <v>3231.1</v>
      </c>
      <c r="F90" s="64"/>
      <c r="G90" s="61"/>
      <c r="H90" s="47">
        <f t="shared" si="14"/>
        <v>0</v>
      </c>
      <c r="I90" s="61"/>
      <c r="J90" s="61"/>
      <c r="K90" s="48">
        <f t="shared" si="15"/>
        <v>0</v>
      </c>
      <c r="L90" s="49">
        <f t="shared" si="16"/>
        <v>0</v>
      </c>
      <c r="M90" s="47">
        <f t="shared" si="17"/>
        <v>0</v>
      </c>
      <c r="N90" s="47">
        <f t="shared" si="18"/>
        <v>0</v>
      </c>
      <c r="O90" s="47">
        <f t="shared" si="19"/>
        <v>0</v>
      </c>
      <c r="P90" s="48">
        <f t="shared" si="20"/>
        <v>0</v>
      </c>
    </row>
    <row r="91" spans="1:16" ht="22.5" x14ac:dyDescent="0.2">
      <c r="A91" s="37">
        <v>20</v>
      </c>
      <c r="B91" s="38"/>
      <c r="C91" s="95" t="s">
        <v>195</v>
      </c>
      <c r="D91" s="24" t="s">
        <v>73</v>
      </c>
      <c r="E91" s="96">
        <v>1744.79</v>
      </c>
      <c r="F91" s="64"/>
      <c r="G91" s="61"/>
      <c r="H91" s="47"/>
      <c r="I91" s="61"/>
      <c r="J91" s="61"/>
      <c r="K91" s="48">
        <f t="shared" si="15"/>
        <v>0</v>
      </c>
      <c r="L91" s="49">
        <f t="shared" si="16"/>
        <v>0</v>
      </c>
      <c r="M91" s="47">
        <f t="shared" si="17"/>
        <v>0</v>
      </c>
      <c r="N91" s="47">
        <f t="shared" si="18"/>
        <v>0</v>
      </c>
      <c r="O91" s="47">
        <f t="shared" si="19"/>
        <v>0</v>
      </c>
      <c r="P91" s="48">
        <f t="shared" si="20"/>
        <v>0</v>
      </c>
    </row>
    <row r="92" spans="1:16" x14ac:dyDescent="0.2">
      <c r="A92" s="37">
        <v>21</v>
      </c>
      <c r="B92" s="38"/>
      <c r="C92" s="95" t="s">
        <v>70</v>
      </c>
      <c r="D92" s="24" t="s">
        <v>66</v>
      </c>
      <c r="E92" s="96">
        <v>1</v>
      </c>
      <c r="F92" s="64"/>
      <c r="G92" s="61"/>
      <c r="H92" s="47"/>
      <c r="I92" s="61"/>
      <c r="J92" s="61"/>
      <c r="K92" s="48">
        <f t="shared" si="15"/>
        <v>0</v>
      </c>
      <c r="L92" s="49">
        <f t="shared" si="16"/>
        <v>0</v>
      </c>
      <c r="M92" s="47">
        <f t="shared" si="17"/>
        <v>0</v>
      </c>
      <c r="N92" s="47">
        <f t="shared" si="18"/>
        <v>0</v>
      </c>
      <c r="O92" s="47">
        <f t="shared" si="19"/>
        <v>0</v>
      </c>
      <c r="P92" s="48">
        <f t="shared" si="20"/>
        <v>0</v>
      </c>
    </row>
    <row r="93" spans="1:16" x14ac:dyDescent="0.2">
      <c r="A93" s="92">
        <v>5</v>
      </c>
      <c r="B93" s="93"/>
      <c r="C93" s="94" t="s">
        <v>196</v>
      </c>
      <c r="D93" s="24"/>
      <c r="E93" s="96"/>
      <c r="F93" s="64"/>
      <c r="G93" s="61"/>
      <c r="H93" s="47"/>
      <c r="I93" s="61"/>
      <c r="J93" s="61"/>
      <c r="K93" s="48">
        <f t="shared" si="15"/>
        <v>0</v>
      </c>
      <c r="L93" s="49">
        <f t="shared" si="16"/>
        <v>0</v>
      </c>
      <c r="M93" s="47">
        <f t="shared" si="17"/>
        <v>0</v>
      </c>
      <c r="N93" s="47">
        <f t="shared" si="18"/>
        <v>0</v>
      </c>
      <c r="O93" s="47">
        <f t="shared" si="19"/>
        <v>0</v>
      </c>
      <c r="P93" s="48">
        <f t="shared" si="20"/>
        <v>0</v>
      </c>
    </row>
    <row r="94" spans="1:16" ht="33.75" x14ac:dyDescent="0.2">
      <c r="A94" s="37">
        <v>1</v>
      </c>
      <c r="B94" s="38"/>
      <c r="C94" s="91" t="s">
        <v>197</v>
      </c>
      <c r="D94" s="24" t="s">
        <v>57</v>
      </c>
      <c r="E94" s="96">
        <v>535.24</v>
      </c>
      <c r="F94" s="64"/>
      <c r="G94" s="61"/>
      <c r="H94" s="47">
        <f t="shared" si="14"/>
        <v>0</v>
      </c>
      <c r="I94" s="61"/>
      <c r="J94" s="61"/>
      <c r="K94" s="48">
        <f t="shared" si="15"/>
        <v>0</v>
      </c>
      <c r="L94" s="49">
        <f t="shared" si="16"/>
        <v>0</v>
      </c>
      <c r="M94" s="47">
        <f t="shared" si="17"/>
        <v>0</v>
      </c>
      <c r="N94" s="47">
        <f t="shared" si="18"/>
        <v>0</v>
      </c>
      <c r="O94" s="47">
        <f t="shared" si="19"/>
        <v>0</v>
      </c>
      <c r="P94" s="48">
        <f t="shared" si="20"/>
        <v>0</v>
      </c>
    </row>
    <row r="95" spans="1:16" ht="22.5" x14ac:dyDescent="0.2">
      <c r="A95" s="37">
        <v>2</v>
      </c>
      <c r="B95" s="38"/>
      <c r="C95" s="95" t="s">
        <v>198</v>
      </c>
      <c r="D95" s="24" t="s">
        <v>57</v>
      </c>
      <c r="E95" s="96">
        <v>588.76</v>
      </c>
      <c r="F95" s="64"/>
      <c r="G95" s="61"/>
      <c r="H95" s="47"/>
      <c r="I95" s="61"/>
      <c r="J95" s="61"/>
      <c r="K95" s="48">
        <f t="shared" si="15"/>
        <v>0</v>
      </c>
      <c r="L95" s="49">
        <f t="shared" si="16"/>
        <v>0</v>
      </c>
      <c r="M95" s="47">
        <f t="shared" si="17"/>
        <v>0</v>
      </c>
      <c r="N95" s="47">
        <f t="shared" si="18"/>
        <v>0</v>
      </c>
      <c r="O95" s="47">
        <f t="shared" si="19"/>
        <v>0</v>
      </c>
      <c r="P95" s="48">
        <f t="shared" si="20"/>
        <v>0</v>
      </c>
    </row>
    <row r="96" spans="1:16" x14ac:dyDescent="0.2">
      <c r="A96" s="37">
        <v>3</v>
      </c>
      <c r="B96" s="38"/>
      <c r="C96" s="95" t="s">
        <v>188</v>
      </c>
      <c r="D96" s="24" t="s">
        <v>64</v>
      </c>
      <c r="E96" s="96">
        <v>3479.06</v>
      </c>
      <c r="F96" s="64"/>
      <c r="G96" s="61"/>
      <c r="H96" s="47"/>
      <c r="I96" s="61"/>
      <c r="J96" s="61"/>
      <c r="K96" s="48">
        <f t="shared" si="15"/>
        <v>0</v>
      </c>
      <c r="L96" s="49">
        <f t="shared" si="16"/>
        <v>0</v>
      </c>
      <c r="M96" s="47">
        <f t="shared" si="17"/>
        <v>0</v>
      </c>
      <c r="N96" s="47">
        <f t="shared" si="18"/>
        <v>0</v>
      </c>
      <c r="O96" s="47">
        <f t="shared" si="19"/>
        <v>0</v>
      </c>
      <c r="P96" s="48">
        <f t="shared" si="20"/>
        <v>0</v>
      </c>
    </row>
    <row r="97" spans="1:16" x14ac:dyDescent="0.2">
      <c r="A97" s="37">
        <v>4</v>
      </c>
      <c r="B97" s="38"/>
      <c r="C97" s="95" t="s">
        <v>85</v>
      </c>
      <c r="D97" s="24" t="s">
        <v>66</v>
      </c>
      <c r="E97" s="96">
        <v>1</v>
      </c>
      <c r="F97" s="64"/>
      <c r="G97" s="61"/>
      <c r="H97" s="47"/>
      <c r="I97" s="61"/>
      <c r="J97" s="61"/>
      <c r="K97" s="48">
        <f t="shared" si="15"/>
        <v>0</v>
      </c>
      <c r="L97" s="49">
        <f t="shared" si="16"/>
        <v>0</v>
      </c>
      <c r="M97" s="47">
        <f t="shared" si="17"/>
        <v>0</v>
      </c>
      <c r="N97" s="47">
        <f t="shared" si="18"/>
        <v>0</v>
      </c>
      <c r="O97" s="47">
        <f t="shared" si="19"/>
        <v>0</v>
      </c>
      <c r="P97" s="48">
        <f t="shared" si="20"/>
        <v>0</v>
      </c>
    </row>
    <row r="98" spans="1:16" ht="22.5" x14ac:dyDescent="0.2">
      <c r="A98" s="37">
        <v>5</v>
      </c>
      <c r="B98" s="38"/>
      <c r="C98" s="91" t="s">
        <v>199</v>
      </c>
      <c r="D98" s="24" t="s">
        <v>57</v>
      </c>
      <c r="E98" s="96">
        <v>535.24</v>
      </c>
      <c r="F98" s="64"/>
      <c r="G98" s="61"/>
      <c r="H98" s="47">
        <f t="shared" ref="H98" si="22">ROUND(F98*G98,2)</f>
        <v>0</v>
      </c>
      <c r="I98" s="61"/>
      <c r="J98" s="61"/>
      <c r="K98" s="48">
        <f t="shared" si="15"/>
        <v>0</v>
      </c>
      <c r="L98" s="49">
        <f t="shared" si="16"/>
        <v>0</v>
      </c>
      <c r="M98" s="47">
        <f t="shared" si="17"/>
        <v>0</v>
      </c>
      <c r="N98" s="47">
        <f t="shared" si="18"/>
        <v>0</v>
      </c>
      <c r="O98" s="47">
        <f t="shared" si="19"/>
        <v>0</v>
      </c>
      <c r="P98" s="48">
        <f t="shared" si="20"/>
        <v>0</v>
      </c>
    </row>
    <row r="99" spans="1:16" ht="22.5" x14ac:dyDescent="0.2">
      <c r="A99" s="37">
        <v>6</v>
      </c>
      <c r="B99" s="38"/>
      <c r="C99" s="95" t="s">
        <v>62</v>
      </c>
      <c r="D99" s="24" t="s">
        <v>57</v>
      </c>
      <c r="E99" s="96">
        <v>669.05</v>
      </c>
      <c r="F99" s="64"/>
      <c r="G99" s="61"/>
      <c r="H99" s="47"/>
      <c r="I99" s="61"/>
      <c r="J99" s="61"/>
      <c r="K99" s="48">
        <f t="shared" si="15"/>
        <v>0</v>
      </c>
      <c r="L99" s="49">
        <f t="shared" si="16"/>
        <v>0</v>
      </c>
      <c r="M99" s="47">
        <f t="shared" si="17"/>
        <v>0</v>
      </c>
      <c r="N99" s="47">
        <f t="shared" si="18"/>
        <v>0</v>
      </c>
      <c r="O99" s="47">
        <f t="shared" si="19"/>
        <v>0</v>
      </c>
      <c r="P99" s="48">
        <f t="shared" si="20"/>
        <v>0</v>
      </c>
    </row>
    <row r="100" spans="1:16" ht="22.5" x14ac:dyDescent="0.2">
      <c r="A100" s="37">
        <v>7</v>
      </c>
      <c r="B100" s="38"/>
      <c r="C100" s="95" t="s">
        <v>200</v>
      </c>
      <c r="D100" s="24" t="s">
        <v>83</v>
      </c>
      <c r="E100" s="96">
        <v>2232.13</v>
      </c>
      <c r="F100" s="64"/>
      <c r="G100" s="61"/>
      <c r="H100" s="47"/>
      <c r="I100" s="61"/>
      <c r="J100" s="61"/>
      <c r="K100" s="48">
        <f t="shared" si="15"/>
        <v>0</v>
      </c>
      <c r="L100" s="49">
        <f t="shared" si="16"/>
        <v>0</v>
      </c>
      <c r="M100" s="47">
        <f t="shared" si="17"/>
        <v>0</v>
      </c>
      <c r="N100" s="47">
        <f t="shared" si="18"/>
        <v>0</v>
      </c>
      <c r="O100" s="47">
        <f t="shared" si="19"/>
        <v>0</v>
      </c>
      <c r="P100" s="48">
        <f t="shared" si="20"/>
        <v>0</v>
      </c>
    </row>
    <row r="101" spans="1:16" x14ac:dyDescent="0.2">
      <c r="A101" s="37">
        <v>8</v>
      </c>
      <c r="B101" s="38"/>
      <c r="C101" s="95" t="s">
        <v>188</v>
      </c>
      <c r="D101" s="24" t="s">
        <v>64</v>
      </c>
      <c r="E101" s="96">
        <v>2676.2</v>
      </c>
      <c r="F101" s="64"/>
      <c r="G101" s="61"/>
      <c r="H101" s="47"/>
      <c r="I101" s="61"/>
      <c r="J101" s="61"/>
      <c r="K101" s="48">
        <f t="shared" si="15"/>
        <v>0</v>
      </c>
      <c r="L101" s="49">
        <f t="shared" si="16"/>
        <v>0</v>
      </c>
      <c r="M101" s="47">
        <f t="shared" si="17"/>
        <v>0</v>
      </c>
      <c r="N101" s="47">
        <f t="shared" si="18"/>
        <v>0</v>
      </c>
      <c r="O101" s="47">
        <f t="shared" si="19"/>
        <v>0</v>
      </c>
      <c r="P101" s="48">
        <f t="shared" si="20"/>
        <v>0</v>
      </c>
    </row>
    <row r="102" spans="1:16" x14ac:dyDescent="0.2">
      <c r="A102" s="37">
        <v>9</v>
      </c>
      <c r="B102" s="38"/>
      <c r="C102" s="95" t="s">
        <v>65</v>
      </c>
      <c r="D102" s="24" t="s">
        <v>66</v>
      </c>
      <c r="E102" s="96">
        <v>1</v>
      </c>
      <c r="F102" s="64"/>
      <c r="G102" s="61"/>
      <c r="H102" s="47"/>
      <c r="I102" s="61"/>
      <c r="J102" s="61"/>
      <c r="K102" s="48">
        <f t="shared" si="15"/>
        <v>0</v>
      </c>
      <c r="L102" s="49">
        <f t="shared" si="16"/>
        <v>0</v>
      </c>
      <c r="M102" s="47">
        <f t="shared" si="17"/>
        <v>0</v>
      </c>
      <c r="N102" s="47">
        <f t="shared" si="18"/>
        <v>0</v>
      </c>
      <c r="O102" s="47">
        <f t="shared" si="19"/>
        <v>0</v>
      </c>
      <c r="P102" s="48">
        <f t="shared" si="20"/>
        <v>0</v>
      </c>
    </row>
    <row r="103" spans="1:16" ht="22.5" x14ac:dyDescent="0.2">
      <c r="A103" s="37">
        <v>10</v>
      </c>
      <c r="B103" s="38"/>
      <c r="C103" s="95" t="s">
        <v>67</v>
      </c>
      <c r="D103" s="24" t="s">
        <v>64</v>
      </c>
      <c r="E103" s="96">
        <v>133.81</v>
      </c>
      <c r="F103" s="64"/>
      <c r="G103" s="61"/>
      <c r="H103" s="47"/>
      <c r="I103" s="61"/>
      <c r="J103" s="61"/>
      <c r="K103" s="48">
        <f t="shared" si="15"/>
        <v>0</v>
      </c>
      <c r="L103" s="49">
        <f t="shared" si="16"/>
        <v>0</v>
      </c>
      <c r="M103" s="47">
        <f t="shared" si="17"/>
        <v>0</v>
      </c>
      <c r="N103" s="47">
        <f t="shared" si="18"/>
        <v>0</v>
      </c>
      <c r="O103" s="47">
        <f t="shared" si="19"/>
        <v>0</v>
      </c>
      <c r="P103" s="48">
        <f t="shared" si="20"/>
        <v>0</v>
      </c>
    </row>
    <row r="104" spans="1:16" ht="22.5" x14ac:dyDescent="0.2">
      <c r="A104" s="37">
        <v>11</v>
      </c>
      <c r="B104" s="38"/>
      <c r="C104" s="91" t="s">
        <v>201</v>
      </c>
      <c r="D104" s="24" t="s">
        <v>57</v>
      </c>
      <c r="E104" s="96">
        <v>611.5</v>
      </c>
      <c r="F104" s="64"/>
      <c r="G104" s="61"/>
      <c r="H104" s="47">
        <f t="shared" ref="H104" si="23">ROUND(F104*G104,2)</f>
        <v>0</v>
      </c>
      <c r="I104" s="61"/>
      <c r="J104" s="61"/>
      <c r="K104" s="48">
        <f t="shared" si="15"/>
        <v>0</v>
      </c>
      <c r="L104" s="49">
        <f t="shared" si="16"/>
        <v>0</v>
      </c>
      <c r="M104" s="47">
        <f t="shared" si="17"/>
        <v>0</v>
      </c>
      <c r="N104" s="47">
        <f t="shared" si="18"/>
        <v>0</v>
      </c>
      <c r="O104" s="47">
        <f t="shared" si="19"/>
        <v>0</v>
      </c>
      <c r="P104" s="48">
        <f t="shared" si="20"/>
        <v>0</v>
      </c>
    </row>
    <row r="105" spans="1:16" ht="22.5" x14ac:dyDescent="0.2">
      <c r="A105" s="37">
        <v>12</v>
      </c>
      <c r="B105" s="38"/>
      <c r="C105" s="95" t="s">
        <v>69</v>
      </c>
      <c r="D105" s="24" t="s">
        <v>64</v>
      </c>
      <c r="E105" s="96">
        <v>2446</v>
      </c>
      <c r="F105" s="64"/>
      <c r="G105" s="61"/>
      <c r="H105" s="47"/>
      <c r="I105" s="61"/>
      <c r="J105" s="61"/>
      <c r="K105" s="48">
        <f t="shared" si="15"/>
        <v>0</v>
      </c>
      <c r="L105" s="49">
        <f t="shared" si="16"/>
        <v>0</v>
      </c>
      <c r="M105" s="47">
        <f t="shared" si="17"/>
        <v>0</v>
      </c>
      <c r="N105" s="47">
        <f t="shared" si="18"/>
        <v>0</v>
      </c>
      <c r="O105" s="47">
        <f t="shared" si="19"/>
        <v>0</v>
      </c>
      <c r="P105" s="48">
        <f t="shared" si="20"/>
        <v>0</v>
      </c>
    </row>
    <row r="106" spans="1:16" x14ac:dyDescent="0.2">
      <c r="A106" s="37">
        <v>13</v>
      </c>
      <c r="B106" s="38"/>
      <c r="C106" s="95" t="s">
        <v>70</v>
      </c>
      <c r="D106" s="24" t="s">
        <v>66</v>
      </c>
      <c r="E106" s="96">
        <v>1</v>
      </c>
      <c r="F106" s="64"/>
      <c r="G106" s="61"/>
      <c r="H106" s="47"/>
      <c r="I106" s="61"/>
      <c r="J106" s="61"/>
      <c r="K106" s="48">
        <f t="shared" si="15"/>
        <v>0</v>
      </c>
      <c r="L106" s="49">
        <f t="shared" si="16"/>
        <v>0</v>
      </c>
      <c r="M106" s="47">
        <f t="shared" si="17"/>
        <v>0</v>
      </c>
      <c r="N106" s="47">
        <f t="shared" si="18"/>
        <v>0</v>
      </c>
      <c r="O106" s="47">
        <f t="shared" si="19"/>
        <v>0</v>
      </c>
      <c r="P106" s="48">
        <f t="shared" si="20"/>
        <v>0</v>
      </c>
    </row>
    <row r="107" spans="1:16" ht="22.5" x14ac:dyDescent="0.2">
      <c r="A107" s="37">
        <v>14</v>
      </c>
      <c r="B107" s="38"/>
      <c r="C107" s="91" t="s">
        <v>202</v>
      </c>
      <c r="D107" s="24" t="s">
        <v>57</v>
      </c>
      <c r="E107" s="96">
        <v>611.5</v>
      </c>
      <c r="F107" s="64"/>
      <c r="G107" s="61"/>
      <c r="H107" s="47">
        <f t="shared" ref="H107:H127" si="24">ROUND(F107*G107,2)</f>
        <v>0</v>
      </c>
      <c r="I107" s="61"/>
      <c r="J107" s="61"/>
      <c r="K107" s="48">
        <f t="shared" si="15"/>
        <v>0</v>
      </c>
      <c r="L107" s="49">
        <f t="shared" si="16"/>
        <v>0</v>
      </c>
      <c r="M107" s="47">
        <f t="shared" si="17"/>
        <v>0</v>
      </c>
      <c r="N107" s="47">
        <f t="shared" si="18"/>
        <v>0</v>
      </c>
      <c r="O107" s="47">
        <f t="shared" si="19"/>
        <v>0</v>
      </c>
      <c r="P107" s="48">
        <f t="shared" si="20"/>
        <v>0</v>
      </c>
    </row>
    <row r="108" spans="1:16" ht="22.5" x14ac:dyDescent="0.2">
      <c r="A108" s="37">
        <v>15</v>
      </c>
      <c r="B108" s="38"/>
      <c r="C108" s="95" t="s">
        <v>195</v>
      </c>
      <c r="D108" s="24" t="s">
        <v>73</v>
      </c>
      <c r="E108" s="96">
        <v>330.21</v>
      </c>
      <c r="F108" s="64"/>
      <c r="G108" s="61"/>
      <c r="H108" s="47">
        <f t="shared" si="24"/>
        <v>0</v>
      </c>
      <c r="I108" s="61"/>
      <c r="J108" s="61"/>
      <c r="K108" s="48">
        <f t="shared" si="15"/>
        <v>0</v>
      </c>
      <c r="L108" s="49">
        <f t="shared" si="16"/>
        <v>0</v>
      </c>
      <c r="M108" s="47">
        <f t="shared" si="17"/>
        <v>0</v>
      </c>
      <c r="N108" s="47">
        <f t="shared" si="18"/>
        <v>0</v>
      </c>
      <c r="O108" s="47">
        <f t="shared" si="19"/>
        <v>0</v>
      </c>
      <c r="P108" s="48">
        <f t="shared" si="20"/>
        <v>0</v>
      </c>
    </row>
    <row r="109" spans="1:16" x14ac:dyDescent="0.2">
      <c r="A109" s="37">
        <v>16</v>
      </c>
      <c r="B109" s="38"/>
      <c r="C109" s="95" t="s">
        <v>70</v>
      </c>
      <c r="D109" s="24" t="s">
        <v>66</v>
      </c>
      <c r="E109" s="96">
        <v>1</v>
      </c>
      <c r="F109" s="64"/>
      <c r="G109" s="61"/>
      <c r="H109" s="47">
        <f t="shared" si="24"/>
        <v>0</v>
      </c>
      <c r="I109" s="61"/>
      <c r="J109" s="61"/>
      <c r="K109" s="48">
        <f t="shared" si="15"/>
        <v>0</v>
      </c>
      <c r="L109" s="49">
        <f t="shared" si="16"/>
        <v>0</v>
      </c>
      <c r="M109" s="47">
        <f t="shared" si="17"/>
        <v>0</v>
      </c>
      <c r="N109" s="47">
        <f t="shared" si="18"/>
        <v>0</v>
      </c>
      <c r="O109" s="47">
        <f t="shared" si="19"/>
        <v>0</v>
      </c>
      <c r="P109" s="48">
        <f t="shared" si="20"/>
        <v>0</v>
      </c>
    </row>
    <row r="110" spans="1:16" x14ac:dyDescent="0.2">
      <c r="A110" s="92">
        <v>6</v>
      </c>
      <c r="B110" s="93"/>
      <c r="C110" s="94" t="s">
        <v>203</v>
      </c>
      <c r="D110" s="24"/>
      <c r="E110" s="96"/>
      <c r="F110" s="64"/>
      <c r="G110" s="61"/>
      <c r="H110" s="47">
        <f t="shared" si="24"/>
        <v>0</v>
      </c>
      <c r="I110" s="61"/>
      <c r="J110" s="61"/>
      <c r="K110" s="48">
        <f t="shared" si="15"/>
        <v>0</v>
      </c>
      <c r="L110" s="49">
        <f t="shared" si="16"/>
        <v>0</v>
      </c>
      <c r="M110" s="47">
        <f t="shared" si="17"/>
        <v>0</v>
      </c>
      <c r="N110" s="47">
        <f t="shared" si="18"/>
        <v>0</v>
      </c>
      <c r="O110" s="47">
        <f t="shared" si="19"/>
        <v>0</v>
      </c>
      <c r="P110" s="48">
        <f t="shared" si="20"/>
        <v>0</v>
      </c>
    </row>
    <row r="111" spans="1:16" ht="22.5" x14ac:dyDescent="0.2">
      <c r="A111" s="37">
        <v>1</v>
      </c>
      <c r="B111" s="38"/>
      <c r="C111" s="91" t="s">
        <v>204</v>
      </c>
      <c r="D111" s="24" t="s">
        <v>110</v>
      </c>
      <c r="E111" s="96">
        <v>219.15</v>
      </c>
      <c r="F111" s="64"/>
      <c r="G111" s="61"/>
      <c r="H111" s="47">
        <f t="shared" si="24"/>
        <v>0</v>
      </c>
      <c r="I111" s="61"/>
      <c r="J111" s="61"/>
      <c r="K111" s="48">
        <f t="shared" si="15"/>
        <v>0</v>
      </c>
      <c r="L111" s="49">
        <f t="shared" si="16"/>
        <v>0</v>
      </c>
      <c r="M111" s="47">
        <f t="shared" si="17"/>
        <v>0</v>
      </c>
      <c r="N111" s="47">
        <f t="shared" si="18"/>
        <v>0</v>
      </c>
      <c r="O111" s="47">
        <f t="shared" si="19"/>
        <v>0</v>
      </c>
      <c r="P111" s="48">
        <f t="shared" si="20"/>
        <v>0</v>
      </c>
    </row>
    <row r="112" spans="1:16" ht="22.5" x14ac:dyDescent="0.2">
      <c r="A112" s="37">
        <v>2</v>
      </c>
      <c r="B112" s="38"/>
      <c r="C112" s="95" t="s">
        <v>205</v>
      </c>
      <c r="D112" s="24" t="s">
        <v>110</v>
      </c>
      <c r="E112" s="96">
        <v>262.98</v>
      </c>
      <c r="F112" s="64"/>
      <c r="G112" s="61"/>
      <c r="H112" s="47">
        <f t="shared" si="24"/>
        <v>0</v>
      </c>
      <c r="I112" s="61"/>
      <c r="J112" s="61"/>
      <c r="K112" s="48">
        <f t="shared" si="15"/>
        <v>0</v>
      </c>
      <c r="L112" s="49">
        <f t="shared" si="16"/>
        <v>0</v>
      </c>
      <c r="M112" s="47">
        <f t="shared" si="17"/>
        <v>0</v>
      </c>
      <c r="N112" s="47">
        <f t="shared" si="18"/>
        <v>0</v>
      </c>
      <c r="O112" s="47">
        <f t="shared" si="19"/>
        <v>0</v>
      </c>
      <c r="P112" s="48">
        <f t="shared" si="20"/>
        <v>0</v>
      </c>
    </row>
    <row r="113" spans="1:16" ht="22.5" x14ac:dyDescent="0.2">
      <c r="A113" s="37">
        <v>3</v>
      </c>
      <c r="B113" s="38"/>
      <c r="C113" s="91" t="s">
        <v>206</v>
      </c>
      <c r="D113" s="24" t="s">
        <v>110</v>
      </c>
      <c r="E113" s="96">
        <v>37.68</v>
      </c>
      <c r="F113" s="64"/>
      <c r="G113" s="61"/>
      <c r="H113" s="47">
        <f t="shared" si="24"/>
        <v>0</v>
      </c>
      <c r="I113" s="61"/>
      <c r="J113" s="61"/>
      <c r="K113" s="48">
        <f t="shared" si="15"/>
        <v>0</v>
      </c>
      <c r="L113" s="49">
        <f t="shared" si="16"/>
        <v>0</v>
      </c>
      <c r="M113" s="47">
        <f t="shared" si="17"/>
        <v>0</v>
      </c>
      <c r="N113" s="47">
        <f t="shared" si="18"/>
        <v>0</v>
      </c>
      <c r="O113" s="47">
        <f t="shared" si="19"/>
        <v>0</v>
      </c>
      <c r="P113" s="48">
        <f t="shared" si="20"/>
        <v>0</v>
      </c>
    </row>
    <row r="114" spans="1:16" ht="22.5" x14ac:dyDescent="0.2">
      <c r="A114" s="37">
        <v>4</v>
      </c>
      <c r="B114" s="38"/>
      <c r="C114" s="95" t="s">
        <v>207</v>
      </c>
      <c r="D114" s="24" t="s">
        <v>110</v>
      </c>
      <c r="E114" s="96">
        <v>45.22</v>
      </c>
      <c r="F114" s="64"/>
      <c r="G114" s="61"/>
      <c r="H114" s="47">
        <f t="shared" si="24"/>
        <v>0</v>
      </c>
      <c r="I114" s="61"/>
      <c r="J114" s="61"/>
      <c r="K114" s="48">
        <f t="shared" si="15"/>
        <v>0</v>
      </c>
      <c r="L114" s="49">
        <f t="shared" si="16"/>
        <v>0</v>
      </c>
      <c r="M114" s="47">
        <f t="shared" si="17"/>
        <v>0</v>
      </c>
      <c r="N114" s="47">
        <f t="shared" si="18"/>
        <v>0</v>
      </c>
      <c r="O114" s="47">
        <f t="shared" si="19"/>
        <v>0</v>
      </c>
      <c r="P114" s="48">
        <f t="shared" si="20"/>
        <v>0</v>
      </c>
    </row>
    <row r="115" spans="1:16" ht="33.75" x14ac:dyDescent="0.2">
      <c r="A115" s="37">
        <v>5</v>
      </c>
      <c r="B115" s="38"/>
      <c r="C115" s="91" t="s">
        <v>208</v>
      </c>
      <c r="D115" s="24" t="s">
        <v>110</v>
      </c>
      <c r="E115" s="96">
        <v>3.41</v>
      </c>
      <c r="F115" s="64"/>
      <c r="G115" s="61"/>
      <c r="H115" s="47">
        <f t="shared" si="24"/>
        <v>0</v>
      </c>
      <c r="I115" s="61"/>
      <c r="J115" s="61"/>
      <c r="K115" s="48">
        <f t="shared" si="15"/>
        <v>0</v>
      </c>
      <c r="L115" s="49">
        <f t="shared" si="16"/>
        <v>0</v>
      </c>
      <c r="M115" s="47">
        <f t="shared" si="17"/>
        <v>0</v>
      </c>
      <c r="N115" s="47">
        <f t="shared" si="18"/>
        <v>0</v>
      </c>
      <c r="O115" s="47">
        <f t="shared" si="19"/>
        <v>0</v>
      </c>
      <c r="P115" s="48">
        <f t="shared" si="20"/>
        <v>0</v>
      </c>
    </row>
    <row r="116" spans="1:16" ht="22.5" x14ac:dyDescent="0.2">
      <c r="A116" s="37">
        <v>6</v>
      </c>
      <c r="B116" s="38"/>
      <c r="C116" s="95" t="s">
        <v>209</v>
      </c>
      <c r="D116" s="24" t="s">
        <v>110</v>
      </c>
      <c r="E116" s="96">
        <v>4.09</v>
      </c>
      <c r="F116" s="64"/>
      <c r="G116" s="61"/>
      <c r="H116" s="47">
        <f t="shared" si="24"/>
        <v>0</v>
      </c>
      <c r="I116" s="61"/>
      <c r="J116" s="61"/>
      <c r="K116" s="48">
        <f t="shared" si="15"/>
        <v>0</v>
      </c>
      <c r="L116" s="49">
        <f t="shared" si="16"/>
        <v>0</v>
      </c>
      <c r="M116" s="47">
        <f t="shared" si="17"/>
        <v>0</v>
      </c>
      <c r="N116" s="47">
        <f t="shared" si="18"/>
        <v>0</v>
      </c>
      <c r="O116" s="47">
        <f t="shared" si="19"/>
        <v>0</v>
      </c>
      <c r="P116" s="48">
        <f t="shared" si="20"/>
        <v>0</v>
      </c>
    </row>
    <row r="117" spans="1:16" x14ac:dyDescent="0.2">
      <c r="A117" s="37">
        <v>7</v>
      </c>
      <c r="B117" s="38"/>
      <c r="C117" s="91" t="s">
        <v>210</v>
      </c>
      <c r="D117" s="24" t="s">
        <v>57</v>
      </c>
      <c r="E117" s="96">
        <v>40</v>
      </c>
      <c r="F117" s="64"/>
      <c r="G117" s="61"/>
      <c r="H117" s="47">
        <f t="shared" si="24"/>
        <v>0</v>
      </c>
      <c r="I117" s="61"/>
      <c r="J117" s="61"/>
      <c r="K117" s="48">
        <f t="shared" si="15"/>
        <v>0</v>
      </c>
      <c r="L117" s="49">
        <f t="shared" si="16"/>
        <v>0</v>
      </c>
      <c r="M117" s="47">
        <f t="shared" si="17"/>
        <v>0</v>
      </c>
      <c r="N117" s="47">
        <f t="shared" si="18"/>
        <v>0</v>
      </c>
      <c r="O117" s="47">
        <f t="shared" si="19"/>
        <v>0</v>
      </c>
      <c r="P117" s="48">
        <f t="shared" si="20"/>
        <v>0</v>
      </c>
    </row>
    <row r="118" spans="1:16" x14ac:dyDescent="0.2">
      <c r="A118" s="37">
        <v>8</v>
      </c>
      <c r="B118" s="38"/>
      <c r="C118" s="95" t="s">
        <v>211</v>
      </c>
      <c r="D118" s="24" t="s">
        <v>57</v>
      </c>
      <c r="E118" s="96">
        <v>44</v>
      </c>
      <c r="F118" s="64"/>
      <c r="G118" s="61"/>
      <c r="H118" s="47">
        <f t="shared" si="24"/>
        <v>0</v>
      </c>
      <c r="I118" s="61"/>
      <c r="J118" s="61"/>
      <c r="K118" s="48">
        <f t="shared" si="15"/>
        <v>0</v>
      </c>
      <c r="L118" s="49">
        <f t="shared" si="16"/>
        <v>0</v>
      </c>
      <c r="M118" s="47">
        <f t="shared" si="17"/>
        <v>0</v>
      </c>
      <c r="N118" s="47">
        <f t="shared" si="18"/>
        <v>0</v>
      </c>
      <c r="O118" s="47">
        <f t="shared" si="19"/>
        <v>0</v>
      </c>
      <c r="P118" s="48">
        <f t="shared" si="20"/>
        <v>0</v>
      </c>
    </row>
    <row r="119" spans="1:16" ht="22.5" x14ac:dyDescent="0.2">
      <c r="A119" s="37">
        <v>9</v>
      </c>
      <c r="B119" s="38"/>
      <c r="C119" s="91" t="s">
        <v>212</v>
      </c>
      <c r="D119" s="24" t="s">
        <v>83</v>
      </c>
      <c r="E119" s="96">
        <v>80</v>
      </c>
      <c r="F119" s="64"/>
      <c r="G119" s="61"/>
      <c r="H119" s="47">
        <f t="shared" si="24"/>
        <v>0</v>
      </c>
      <c r="I119" s="61"/>
      <c r="J119" s="61"/>
      <c r="K119" s="48">
        <f t="shared" si="15"/>
        <v>0</v>
      </c>
      <c r="L119" s="49">
        <f t="shared" si="16"/>
        <v>0</v>
      </c>
      <c r="M119" s="47">
        <f t="shared" si="17"/>
        <v>0</v>
      </c>
      <c r="N119" s="47">
        <f t="shared" si="18"/>
        <v>0</v>
      </c>
      <c r="O119" s="47">
        <f t="shared" si="19"/>
        <v>0</v>
      </c>
      <c r="P119" s="48">
        <f t="shared" si="20"/>
        <v>0</v>
      </c>
    </row>
    <row r="120" spans="1:16" x14ac:dyDescent="0.2">
      <c r="A120" s="37">
        <v>10</v>
      </c>
      <c r="B120" s="38"/>
      <c r="C120" s="95" t="s">
        <v>213</v>
      </c>
      <c r="D120" s="24" t="s">
        <v>110</v>
      </c>
      <c r="E120" s="96">
        <v>3.2</v>
      </c>
      <c r="F120" s="64"/>
      <c r="G120" s="61"/>
      <c r="H120" s="47">
        <f t="shared" si="24"/>
        <v>0</v>
      </c>
      <c r="I120" s="61"/>
      <c r="J120" s="61"/>
      <c r="K120" s="48">
        <f t="shared" si="15"/>
        <v>0</v>
      </c>
      <c r="L120" s="49">
        <f t="shared" si="16"/>
        <v>0</v>
      </c>
      <c r="M120" s="47">
        <f t="shared" si="17"/>
        <v>0</v>
      </c>
      <c r="N120" s="47">
        <f t="shared" si="18"/>
        <v>0</v>
      </c>
      <c r="O120" s="47">
        <f t="shared" si="19"/>
        <v>0</v>
      </c>
      <c r="P120" s="48">
        <f t="shared" si="20"/>
        <v>0</v>
      </c>
    </row>
    <row r="121" spans="1:16" x14ac:dyDescent="0.2">
      <c r="A121" s="37">
        <v>11</v>
      </c>
      <c r="B121" s="38"/>
      <c r="C121" s="95" t="s">
        <v>214</v>
      </c>
      <c r="D121" s="24" t="s">
        <v>83</v>
      </c>
      <c r="E121" s="96">
        <v>88</v>
      </c>
      <c r="F121" s="64"/>
      <c r="G121" s="61"/>
      <c r="H121" s="47">
        <f t="shared" si="24"/>
        <v>0</v>
      </c>
      <c r="I121" s="61"/>
      <c r="J121" s="61"/>
      <c r="K121" s="48">
        <f t="shared" si="15"/>
        <v>0</v>
      </c>
      <c r="L121" s="49">
        <f t="shared" si="16"/>
        <v>0</v>
      </c>
      <c r="M121" s="47">
        <f t="shared" si="17"/>
        <v>0</v>
      </c>
      <c r="N121" s="47">
        <f t="shared" si="18"/>
        <v>0</v>
      </c>
      <c r="O121" s="47">
        <f t="shared" si="19"/>
        <v>0</v>
      </c>
      <c r="P121" s="48">
        <f t="shared" si="20"/>
        <v>0</v>
      </c>
    </row>
    <row r="122" spans="1:16" x14ac:dyDescent="0.2">
      <c r="A122" s="92">
        <v>7</v>
      </c>
      <c r="B122" s="93"/>
      <c r="C122" s="94" t="s">
        <v>89</v>
      </c>
      <c r="D122" s="24"/>
      <c r="E122" s="96"/>
      <c r="F122" s="64"/>
      <c r="G122" s="61"/>
      <c r="H122" s="47">
        <f t="shared" si="24"/>
        <v>0</v>
      </c>
      <c r="I122" s="61"/>
      <c r="J122" s="61"/>
      <c r="K122" s="48">
        <f t="shared" si="15"/>
        <v>0</v>
      </c>
      <c r="L122" s="49">
        <f t="shared" si="16"/>
        <v>0</v>
      </c>
      <c r="M122" s="47">
        <f t="shared" si="17"/>
        <v>0</v>
      </c>
      <c r="N122" s="47">
        <f t="shared" si="18"/>
        <v>0</v>
      </c>
      <c r="O122" s="47">
        <f t="shared" si="19"/>
        <v>0</v>
      </c>
      <c r="P122" s="48">
        <f t="shared" si="20"/>
        <v>0</v>
      </c>
    </row>
    <row r="123" spans="1:16" ht="22.5" x14ac:dyDescent="0.2">
      <c r="A123" s="37">
        <v>1</v>
      </c>
      <c r="B123" s="38"/>
      <c r="C123" s="91" t="s">
        <v>215</v>
      </c>
      <c r="D123" s="24" t="s">
        <v>104</v>
      </c>
      <c r="E123" s="96">
        <v>36</v>
      </c>
      <c r="F123" s="64"/>
      <c r="G123" s="61"/>
      <c r="H123" s="47">
        <f t="shared" si="24"/>
        <v>0</v>
      </c>
      <c r="I123" s="61"/>
      <c r="J123" s="61"/>
      <c r="K123" s="48">
        <f t="shared" si="15"/>
        <v>0</v>
      </c>
      <c r="L123" s="49">
        <f t="shared" si="16"/>
        <v>0</v>
      </c>
      <c r="M123" s="47">
        <f t="shared" si="17"/>
        <v>0</v>
      </c>
      <c r="N123" s="47">
        <f t="shared" si="18"/>
        <v>0</v>
      </c>
      <c r="O123" s="47">
        <f t="shared" si="19"/>
        <v>0</v>
      </c>
      <c r="P123" s="48">
        <f t="shared" si="20"/>
        <v>0</v>
      </c>
    </row>
    <row r="124" spans="1:16" x14ac:dyDescent="0.2">
      <c r="A124" s="37">
        <v>2</v>
      </c>
      <c r="B124" s="38"/>
      <c r="C124" s="91" t="s">
        <v>216</v>
      </c>
      <c r="D124" s="24" t="s">
        <v>83</v>
      </c>
      <c r="E124" s="96">
        <v>970.4</v>
      </c>
      <c r="F124" s="64"/>
      <c r="G124" s="61"/>
      <c r="H124" s="47">
        <f t="shared" si="24"/>
        <v>0</v>
      </c>
      <c r="I124" s="61"/>
      <c r="J124" s="61"/>
      <c r="K124" s="48">
        <f t="shared" si="15"/>
        <v>0</v>
      </c>
      <c r="L124" s="49">
        <f t="shared" si="16"/>
        <v>0</v>
      </c>
      <c r="M124" s="47">
        <f t="shared" si="17"/>
        <v>0</v>
      </c>
      <c r="N124" s="47">
        <f t="shared" si="18"/>
        <v>0</v>
      </c>
      <c r="O124" s="47">
        <f t="shared" si="19"/>
        <v>0</v>
      </c>
      <c r="P124" s="48">
        <f t="shared" si="20"/>
        <v>0</v>
      </c>
    </row>
    <row r="125" spans="1:16" x14ac:dyDescent="0.2">
      <c r="A125" s="37">
        <v>3</v>
      </c>
      <c r="B125" s="38"/>
      <c r="C125" s="95" t="s">
        <v>84</v>
      </c>
      <c r="D125" s="24" t="s">
        <v>83</v>
      </c>
      <c r="E125" s="96">
        <v>1115.96</v>
      </c>
      <c r="F125" s="64"/>
      <c r="G125" s="61"/>
      <c r="H125" s="47">
        <f t="shared" si="24"/>
        <v>0</v>
      </c>
      <c r="I125" s="61"/>
      <c r="J125" s="61"/>
      <c r="K125" s="48">
        <f t="shared" si="15"/>
        <v>0</v>
      </c>
      <c r="L125" s="49">
        <f t="shared" si="16"/>
        <v>0</v>
      </c>
      <c r="M125" s="47">
        <f t="shared" si="17"/>
        <v>0</v>
      </c>
      <c r="N125" s="47">
        <f t="shared" si="18"/>
        <v>0</v>
      </c>
      <c r="O125" s="47">
        <f t="shared" si="19"/>
        <v>0</v>
      </c>
      <c r="P125" s="48">
        <f t="shared" si="20"/>
        <v>0</v>
      </c>
    </row>
    <row r="126" spans="1:16" x14ac:dyDescent="0.2">
      <c r="A126" s="37">
        <v>4</v>
      </c>
      <c r="B126" s="38"/>
      <c r="C126" s="95" t="s">
        <v>77</v>
      </c>
      <c r="D126" s="24" t="s">
        <v>88</v>
      </c>
      <c r="E126" s="96">
        <v>1</v>
      </c>
      <c r="F126" s="64"/>
      <c r="G126" s="61"/>
      <c r="H126" s="47">
        <f t="shared" si="24"/>
        <v>0</v>
      </c>
      <c r="I126" s="61"/>
      <c r="J126" s="61"/>
      <c r="K126" s="48">
        <f t="shared" si="15"/>
        <v>0</v>
      </c>
      <c r="L126" s="49">
        <f t="shared" si="16"/>
        <v>0</v>
      </c>
      <c r="M126" s="47">
        <f t="shared" si="17"/>
        <v>0</v>
      </c>
      <c r="N126" s="47">
        <f t="shared" si="18"/>
        <v>0</v>
      </c>
      <c r="O126" s="47">
        <f t="shared" si="19"/>
        <v>0</v>
      </c>
      <c r="P126" s="48">
        <f t="shared" si="20"/>
        <v>0</v>
      </c>
    </row>
    <row r="127" spans="1:16" x14ac:dyDescent="0.2">
      <c r="A127" s="37">
        <v>5</v>
      </c>
      <c r="B127" s="38"/>
      <c r="C127" s="91" t="s">
        <v>217</v>
      </c>
      <c r="D127" s="24" t="s">
        <v>107</v>
      </c>
      <c r="E127" s="96">
        <v>1</v>
      </c>
      <c r="F127" s="64"/>
      <c r="G127" s="61"/>
      <c r="H127" s="47">
        <f t="shared" si="24"/>
        <v>0</v>
      </c>
      <c r="I127" s="61"/>
      <c r="J127" s="61"/>
      <c r="K127" s="48">
        <f t="shared" ref="K127" si="25">SUM(H127:J127)</f>
        <v>0</v>
      </c>
      <c r="L127" s="49">
        <f t="shared" ref="L127" si="26">ROUND(E127*F127,2)</f>
        <v>0</v>
      </c>
      <c r="M127" s="47">
        <f t="shared" ref="M127" si="27">ROUND(H127*E127,2)</f>
        <v>0</v>
      </c>
      <c r="N127" s="47">
        <f t="shared" ref="N127" si="28">ROUND(I127*E127,2)</f>
        <v>0</v>
      </c>
      <c r="O127" s="47">
        <f t="shared" ref="O127" si="29">ROUND(J127*E127,2)</f>
        <v>0</v>
      </c>
      <c r="P127" s="48">
        <f t="shared" ref="P127" si="30">SUM(M127:O127)</f>
        <v>0</v>
      </c>
    </row>
    <row r="128" spans="1:16" ht="23.25" thickBot="1" x14ac:dyDescent="0.25">
      <c r="A128" s="37">
        <v>6</v>
      </c>
      <c r="B128" s="38"/>
      <c r="C128" s="91" t="s">
        <v>218</v>
      </c>
      <c r="D128" s="24" t="s">
        <v>88</v>
      </c>
      <c r="E128" s="96">
        <v>1</v>
      </c>
      <c r="F128" s="64"/>
      <c r="G128" s="61"/>
      <c r="H128" s="47">
        <f t="shared" ref="H128" si="31">ROUND(F128*G128,2)</f>
        <v>0</v>
      </c>
      <c r="I128" s="61"/>
      <c r="J128" s="61"/>
      <c r="K128" s="48">
        <f t="shared" si="15"/>
        <v>0</v>
      </c>
      <c r="L128" s="49">
        <f t="shared" si="16"/>
        <v>0</v>
      </c>
      <c r="M128" s="47">
        <f t="shared" si="17"/>
        <v>0</v>
      </c>
      <c r="N128" s="47">
        <f t="shared" si="18"/>
        <v>0</v>
      </c>
      <c r="O128" s="47">
        <f t="shared" si="19"/>
        <v>0</v>
      </c>
      <c r="P128" s="48">
        <f t="shared" si="20"/>
        <v>0</v>
      </c>
    </row>
    <row r="129" spans="1:16" ht="12" thickBot="1" x14ac:dyDescent="0.25">
      <c r="A129" s="157" t="s">
        <v>93</v>
      </c>
      <c r="B129" s="158"/>
      <c r="C129" s="158"/>
      <c r="D129" s="158"/>
      <c r="E129" s="158"/>
      <c r="F129" s="158"/>
      <c r="G129" s="158"/>
      <c r="H129" s="158"/>
      <c r="I129" s="158"/>
      <c r="J129" s="158"/>
      <c r="K129" s="159"/>
      <c r="L129" s="65">
        <f>SUM(L14:L128)</f>
        <v>0</v>
      </c>
      <c r="M129" s="66">
        <f>SUM(M14:M128)</f>
        <v>0</v>
      </c>
      <c r="N129" s="66">
        <f>SUM(N14:N128)</f>
        <v>0</v>
      </c>
      <c r="O129" s="66">
        <f>SUM(O14:O128)</f>
        <v>0</v>
      </c>
      <c r="P129" s="67">
        <f>SUM(P14:P128)</f>
        <v>0</v>
      </c>
    </row>
    <row r="130" spans="1:1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x14ac:dyDescent="0.2">
      <c r="A132" s="1" t="s">
        <v>14</v>
      </c>
      <c r="B132" s="16"/>
      <c r="C132" s="156"/>
      <c r="D132" s="156"/>
      <c r="E132" s="156"/>
      <c r="F132" s="156"/>
      <c r="G132" s="156"/>
      <c r="H132" s="156"/>
      <c r="I132" s="16"/>
      <c r="J132" s="16"/>
      <c r="K132" s="16"/>
      <c r="L132" s="16"/>
      <c r="M132" s="16"/>
      <c r="N132" s="16"/>
      <c r="O132" s="16"/>
      <c r="P132" s="16"/>
    </row>
    <row r="133" spans="1:16" x14ac:dyDescent="0.2">
      <c r="A133" s="16"/>
      <c r="B133" s="16"/>
      <c r="C133" s="104" t="s">
        <v>15</v>
      </c>
      <c r="D133" s="104"/>
      <c r="E133" s="104"/>
      <c r="F133" s="104"/>
      <c r="G133" s="104"/>
      <c r="H133" s="104"/>
      <c r="I133" s="16"/>
      <c r="J133" s="16"/>
      <c r="K133" s="16"/>
      <c r="L133" s="16"/>
      <c r="M133" s="16"/>
      <c r="N133" s="16"/>
      <c r="O133" s="16"/>
      <c r="P133" s="16"/>
    </row>
    <row r="134" spans="1:1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x14ac:dyDescent="0.2">
      <c r="A135" s="82" t="str">
        <f>'Kops a'!A37</f>
        <v>Tāme sastādīta 2022. gada __. ___________</v>
      </c>
      <c r="B135" s="83"/>
      <c r="C135" s="83"/>
      <c r="D135" s="83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x14ac:dyDescent="0.2">
      <c r="A137" s="1" t="s">
        <v>37</v>
      </c>
      <c r="B137" s="16"/>
      <c r="C137" s="156"/>
      <c r="D137" s="156"/>
      <c r="E137" s="156"/>
      <c r="F137" s="156"/>
      <c r="G137" s="156"/>
      <c r="H137" s="156"/>
      <c r="I137" s="16"/>
      <c r="J137" s="16"/>
      <c r="K137" s="16"/>
      <c r="L137" s="16"/>
      <c r="M137" s="16"/>
      <c r="N137" s="16"/>
      <c r="O137" s="16"/>
      <c r="P137" s="16"/>
    </row>
    <row r="138" spans="1:16" x14ac:dyDescent="0.2">
      <c r="A138" s="16"/>
      <c r="B138" s="16"/>
      <c r="C138" s="104" t="s">
        <v>15</v>
      </c>
      <c r="D138" s="104"/>
      <c r="E138" s="104"/>
      <c r="F138" s="104"/>
      <c r="G138" s="104"/>
      <c r="H138" s="104"/>
      <c r="I138" s="16"/>
      <c r="J138" s="16"/>
      <c r="K138" s="16"/>
      <c r="L138" s="16"/>
      <c r="M138" s="16"/>
      <c r="N138" s="16"/>
      <c r="O138" s="16"/>
      <c r="P138" s="16"/>
    </row>
    <row r="139" spans="1:1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2">
      <c r="A140" s="82" t="s">
        <v>54</v>
      </c>
      <c r="B140" s="83"/>
      <c r="C140" s="87"/>
      <c r="D140" s="50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38:H138"/>
    <mergeCell ref="C4:I4"/>
    <mergeCell ref="F12:K12"/>
    <mergeCell ref="J9:M9"/>
    <mergeCell ref="D8:L8"/>
    <mergeCell ref="A129:K129"/>
    <mergeCell ref="C132:H132"/>
    <mergeCell ref="C133:H133"/>
    <mergeCell ref="C137:H137"/>
  </mergeCells>
  <conditionalFormatting sqref="A128:F128 A127:E127 A14:G126 I128 I14:J124 I125:I126">
    <cfRule type="cellIs" dxfId="132" priority="40" operator="equal">
      <formula>0</formula>
    </cfRule>
  </conditionalFormatting>
  <conditionalFormatting sqref="N9:O9 K14:P126 K128:P128 H14:H128">
    <cfRule type="cellIs" dxfId="131" priority="39" operator="equal">
      <formula>0</formula>
    </cfRule>
  </conditionalFormatting>
  <conditionalFormatting sqref="C2:I2">
    <cfRule type="cellIs" dxfId="130" priority="36" operator="equal">
      <formula>0</formula>
    </cfRule>
  </conditionalFormatting>
  <conditionalFormatting sqref="O10">
    <cfRule type="cellIs" dxfId="129" priority="35" operator="equal">
      <formula>"20__. gada __. _________"</formula>
    </cfRule>
  </conditionalFormatting>
  <conditionalFormatting sqref="A129:K129">
    <cfRule type="containsText" dxfId="128" priority="34" operator="containsText" text="Tiešās izmaksas kopā, t. sk. darba devēja sociālais nodoklis __.__% ">
      <formula>NOT(ISERROR(SEARCH("Tiešās izmaksas kopā, t. sk. darba devēja sociālais nodoklis __.__% ",A129)))</formula>
    </cfRule>
  </conditionalFormatting>
  <conditionalFormatting sqref="L129:P129">
    <cfRule type="cellIs" dxfId="127" priority="29" operator="equal">
      <formula>0</formula>
    </cfRule>
  </conditionalFormatting>
  <conditionalFormatting sqref="C4:I4">
    <cfRule type="cellIs" dxfId="126" priority="28" operator="equal">
      <formula>0</formula>
    </cfRule>
  </conditionalFormatting>
  <conditionalFormatting sqref="D5:L8">
    <cfRule type="cellIs" dxfId="125" priority="25" operator="equal">
      <formula>0</formula>
    </cfRule>
  </conditionalFormatting>
  <conditionalFormatting sqref="C137:H137">
    <cfRule type="cellIs" dxfId="124" priority="18" operator="equal">
      <formula>0</formula>
    </cfRule>
  </conditionalFormatting>
  <conditionalFormatting sqref="C132:H132">
    <cfRule type="cellIs" dxfId="123" priority="17" operator="equal">
      <formula>0</formula>
    </cfRule>
  </conditionalFormatting>
  <conditionalFormatting sqref="P10">
    <cfRule type="cellIs" dxfId="122" priority="21" operator="equal">
      <formula>"20__. gada __. _________"</formula>
    </cfRule>
  </conditionalFormatting>
  <conditionalFormatting sqref="C137:H137 C140 C132:H132">
    <cfRule type="cellIs" dxfId="121" priority="16" operator="equal">
      <formula>0</formula>
    </cfRule>
  </conditionalFormatting>
  <conditionalFormatting sqref="D1">
    <cfRule type="cellIs" dxfId="120" priority="15" operator="equal">
      <formula>0</formula>
    </cfRule>
  </conditionalFormatting>
  <conditionalFormatting sqref="A9">
    <cfRule type="containsText" dxfId="119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G127">
    <cfRule type="cellIs" dxfId="118" priority="3" operator="equal">
      <formula>0</formula>
    </cfRule>
  </conditionalFormatting>
  <conditionalFormatting sqref="K127:P127">
    <cfRule type="cellIs" dxfId="117" priority="7" operator="equal">
      <formula>0</formula>
    </cfRule>
  </conditionalFormatting>
  <conditionalFormatting sqref="G128">
    <cfRule type="cellIs" dxfId="116" priority="6" operator="equal">
      <formula>0</formula>
    </cfRule>
  </conditionalFormatting>
  <conditionalFormatting sqref="I127 F127">
    <cfRule type="cellIs" dxfId="115" priority="5" operator="equal">
      <formula>0</formula>
    </cfRule>
  </conditionalFormatting>
  <conditionalFormatting sqref="J125:J128">
    <cfRule type="cellIs" dxfId="114" priority="1" operator="equal">
      <formula>0</formula>
    </cfRule>
  </conditionalFormatting>
  <pageMargins left="0.7" right="0.7" top="0.75" bottom="0.75" header="0.3" footer="0.3"/>
  <pageSetup paperSize="9" scale="89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D422C369-7259-49E7-A89B-9D562DEE2E41}">
            <xm:f>NOT(ISERROR(SEARCH("Tāme sastādīta ____. gada ___. ______________",A135)))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containsText" priority="19" operator="containsText" id="{D859E3E6-089F-4F16-889A-98EF63E5F3AC}">
            <xm:f>NOT(ISERROR(SEARCH("Sertifikāta Nr. _________________________________",A140)))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47"/>
  <sheetViews>
    <sheetView topLeftCell="A19" zoomScaleNormal="100" workbookViewId="0">
      <selection activeCell="C46" sqref="C4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a'!A18</f>
        <v>4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229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P35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A41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63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7">
        <v>1</v>
      </c>
      <c r="B15" s="38"/>
      <c r="C15" s="91" t="s">
        <v>220</v>
      </c>
      <c r="D15" s="24" t="s">
        <v>57</v>
      </c>
      <c r="E15" s="96">
        <v>900.44</v>
      </c>
      <c r="F15" s="64"/>
      <c r="G15" s="61"/>
      <c r="H15" s="47">
        <f t="shared" ref="H15:H16" si="0">ROUND(F15*G15,2)</f>
        <v>0</v>
      </c>
      <c r="I15" s="61"/>
      <c r="J15" s="61">
        <f>ROUND(H15*0.06,2)</f>
        <v>0</v>
      </c>
      <c r="K15" s="48">
        <f t="shared" ref="K15:K34" si="1">SUM(H15:J15)</f>
        <v>0</v>
      </c>
      <c r="L15" s="49">
        <f t="shared" ref="L15:L34" si="2">ROUND(E15*F15,2)</f>
        <v>0</v>
      </c>
      <c r="M15" s="47">
        <f t="shared" ref="M15:M34" si="3">ROUND(H15*E15,2)</f>
        <v>0</v>
      </c>
      <c r="N15" s="47">
        <f t="shared" ref="N15:N34" si="4">ROUND(I15*E15,2)</f>
        <v>0</v>
      </c>
      <c r="O15" s="47">
        <f t="shared" ref="O15:O34" si="5">ROUND(J15*E15,2)</f>
        <v>0</v>
      </c>
      <c r="P15" s="48">
        <f t="shared" ref="P15:P34" si="6">SUM(M15:O15)</f>
        <v>0</v>
      </c>
    </row>
    <row r="16" spans="1:16" ht="22.5" x14ac:dyDescent="0.2">
      <c r="A16" s="37">
        <v>2</v>
      </c>
      <c r="B16" s="38"/>
      <c r="C16" s="91" t="s">
        <v>221</v>
      </c>
      <c r="D16" s="24" t="s">
        <v>57</v>
      </c>
      <c r="E16" s="96">
        <v>900.44</v>
      </c>
      <c r="F16" s="64"/>
      <c r="G16" s="61"/>
      <c r="H16" s="47">
        <f t="shared" si="0"/>
        <v>0</v>
      </c>
      <c r="I16" s="61"/>
      <c r="J16" s="61">
        <f t="shared" ref="J16:J34" si="7">ROUND(H16*0.06,2)</f>
        <v>0</v>
      </c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2">
        <v>2</v>
      </c>
      <c r="B17" s="93"/>
      <c r="C17" s="94" t="s">
        <v>222</v>
      </c>
      <c r="D17" s="24"/>
      <c r="E17" s="96"/>
      <c r="F17" s="64"/>
      <c r="G17" s="61"/>
      <c r="H17" s="47"/>
      <c r="I17" s="61"/>
      <c r="J17" s="61">
        <f t="shared" si="7"/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7">
        <v>1</v>
      </c>
      <c r="B18" s="38"/>
      <c r="C18" s="91" t="s">
        <v>223</v>
      </c>
      <c r="D18" s="24" t="s">
        <v>57</v>
      </c>
      <c r="E18" s="96">
        <v>900.44</v>
      </c>
      <c r="F18" s="64"/>
      <c r="G18" s="61"/>
      <c r="H18" s="47">
        <f t="shared" ref="H18:H27" si="8">ROUND(F18*G18,2)</f>
        <v>0</v>
      </c>
      <c r="I18" s="61"/>
      <c r="J18" s="61">
        <f t="shared" si="7"/>
        <v>0</v>
      </c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7">
        <v>2</v>
      </c>
      <c r="B19" s="38"/>
      <c r="C19" s="91" t="s">
        <v>224</v>
      </c>
      <c r="D19" s="24" t="s">
        <v>57</v>
      </c>
      <c r="E19" s="96">
        <v>900.44</v>
      </c>
      <c r="F19" s="64"/>
      <c r="G19" s="61"/>
      <c r="H19" s="47">
        <f t="shared" si="8"/>
        <v>0</v>
      </c>
      <c r="I19" s="61"/>
      <c r="J19" s="61">
        <f t="shared" si="7"/>
        <v>0</v>
      </c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7">
        <v>3</v>
      </c>
      <c r="B20" s="38"/>
      <c r="C20" s="95" t="s">
        <v>225</v>
      </c>
      <c r="D20" s="24" t="s">
        <v>57</v>
      </c>
      <c r="E20" s="96">
        <v>990.48</v>
      </c>
      <c r="F20" s="64"/>
      <c r="G20" s="61"/>
      <c r="H20" s="47"/>
      <c r="I20" s="61"/>
      <c r="J20" s="61">
        <f t="shared" si="7"/>
        <v>0</v>
      </c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7">
        <v>4</v>
      </c>
      <c r="B21" s="38"/>
      <c r="C21" s="95" t="s">
        <v>63</v>
      </c>
      <c r="D21" s="24" t="s">
        <v>64</v>
      </c>
      <c r="E21" s="96">
        <v>5852.86</v>
      </c>
      <c r="F21" s="64"/>
      <c r="G21" s="61"/>
      <c r="H21" s="47"/>
      <c r="I21" s="61"/>
      <c r="J21" s="61">
        <f t="shared" si="7"/>
        <v>0</v>
      </c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7">
        <v>5</v>
      </c>
      <c r="B22" s="38"/>
      <c r="C22" s="95" t="s">
        <v>177</v>
      </c>
      <c r="D22" s="24" t="s">
        <v>66</v>
      </c>
      <c r="E22" s="96">
        <v>1</v>
      </c>
      <c r="F22" s="64"/>
      <c r="G22" s="61"/>
      <c r="H22" s="47"/>
      <c r="I22" s="61"/>
      <c r="J22" s="61">
        <f t="shared" si="7"/>
        <v>0</v>
      </c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7">
        <v>6</v>
      </c>
      <c r="B23" s="38"/>
      <c r="C23" s="91" t="s">
        <v>226</v>
      </c>
      <c r="D23" s="24" t="s">
        <v>57</v>
      </c>
      <c r="E23" s="96">
        <v>900.44</v>
      </c>
      <c r="F23" s="64"/>
      <c r="G23" s="61"/>
      <c r="H23" s="47">
        <f t="shared" ref="H23" si="9">ROUND(F23*G23,2)</f>
        <v>0</v>
      </c>
      <c r="I23" s="61"/>
      <c r="J23" s="61">
        <f t="shared" si="7"/>
        <v>0</v>
      </c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7">
        <v>7</v>
      </c>
      <c r="B24" s="38"/>
      <c r="C24" s="95" t="s">
        <v>62</v>
      </c>
      <c r="D24" s="24" t="s">
        <v>57</v>
      </c>
      <c r="E24" s="96">
        <v>1125.55</v>
      </c>
      <c r="F24" s="64"/>
      <c r="G24" s="61"/>
      <c r="H24" s="47"/>
      <c r="I24" s="61"/>
      <c r="J24" s="61">
        <f t="shared" si="7"/>
        <v>0</v>
      </c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8</v>
      </c>
      <c r="B25" s="38"/>
      <c r="C25" s="95" t="s">
        <v>63</v>
      </c>
      <c r="D25" s="24" t="s">
        <v>64</v>
      </c>
      <c r="E25" s="96">
        <v>4502.2</v>
      </c>
      <c r="F25" s="64"/>
      <c r="G25" s="61"/>
      <c r="H25" s="47"/>
      <c r="I25" s="61"/>
      <c r="J25" s="61">
        <f t="shared" si="7"/>
        <v>0</v>
      </c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7">
        <v>9</v>
      </c>
      <c r="B26" s="38"/>
      <c r="C26" s="95" t="s">
        <v>65</v>
      </c>
      <c r="D26" s="24" t="s">
        <v>66</v>
      </c>
      <c r="E26" s="96">
        <v>1</v>
      </c>
      <c r="F26" s="64"/>
      <c r="G26" s="61"/>
      <c r="H26" s="47"/>
      <c r="I26" s="61"/>
      <c r="J26" s="61">
        <f t="shared" si="7"/>
        <v>0</v>
      </c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7">
        <v>10</v>
      </c>
      <c r="B27" s="38"/>
      <c r="C27" s="91" t="s">
        <v>227</v>
      </c>
      <c r="D27" s="24" t="s">
        <v>57</v>
      </c>
      <c r="E27" s="96">
        <v>91.08</v>
      </c>
      <c r="F27" s="64"/>
      <c r="G27" s="61"/>
      <c r="H27" s="47">
        <f t="shared" si="8"/>
        <v>0</v>
      </c>
      <c r="I27" s="61"/>
      <c r="J27" s="61">
        <f t="shared" si="7"/>
        <v>0</v>
      </c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7">
        <v>11</v>
      </c>
      <c r="B28" s="38"/>
      <c r="C28" s="95" t="s">
        <v>228</v>
      </c>
      <c r="D28" s="24" t="s">
        <v>57</v>
      </c>
      <c r="E28" s="96">
        <v>100.19</v>
      </c>
      <c r="F28" s="64"/>
      <c r="G28" s="61"/>
      <c r="H28" s="47"/>
      <c r="I28" s="61"/>
      <c r="J28" s="61">
        <f t="shared" si="7"/>
        <v>0</v>
      </c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7">
        <v>12</v>
      </c>
      <c r="B29" s="38"/>
      <c r="C29" s="95" t="s">
        <v>63</v>
      </c>
      <c r="D29" s="24" t="s">
        <v>64</v>
      </c>
      <c r="E29" s="96">
        <v>592.02</v>
      </c>
      <c r="F29" s="64"/>
      <c r="G29" s="61"/>
      <c r="H29" s="47"/>
      <c r="I29" s="61"/>
      <c r="J29" s="61">
        <f t="shared" si="7"/>
        <v>0</v>
      </c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7">
        <v>13</v>
      </c>
      <c r="B30" s="38"/>
      <c r="C30" s="95" t="s">
        <v>177</v>
      </c>
      <c r="D30" s="24" t="s">
        <v>66</v>
      </c>
      <c r="E30" s="96">
        <v>1</v>
      </c>
      <c r="F30" s="64"/>
      <c r="G30" s="61"/>
      <c r="H30" s="47"/>
      <c r="I30" s="61"/>
      <c r="J30" s="61">
        <f t="shared" si="7"/>
        <v>0</v>
      </c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7">
        <v>14</v>
      </c>
      <c r="B31" s="38"/>
      <c r="C31" s="91" t="s">
        <v>226</v>
      </c>
      <c r="D31" s="24" t="s">
        <v>57</v>
      </c>
      <c r="E31" s="96">
        <v>91.08</v>
      </c>
      <c r="F31" s="64"/>
      <c r="G31" s="61"/>
      <c r="H31" s="47">
        <f t="shared" ref="H31" si="10">ROUND(F31*G31,2)</f>
        <v>0</v>
      </c>
      <c r="I31" s="61"/>
      <c r="J31" s="61">
        <f t="shared" si="7"/>
        <v>0</v>
      </c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7">
        <v>15</v>
      </c>
      <c r="B32" s="38"/>
      <c r="C32" s="95" t="s">
        <v>62</v>
      </c>
      <c r="D32" s="24" t="s">
        <v>57</v>
      </c>
      <c r="E32" s="96">
        <v>113.85</v>
      </c>
      <c r="F32" s="64"/>
      <c r="G32" s="61"/>
      <c r="H32" s="47"/>
      <c r="I32" s="61"/>
      <c r="J32" s="61">
        <f t="shared" si="7"/>
        <v>0</v>
      </c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7">
        <v>16</v>
      </c>
      <c r="B33" s="38"/>
      <c r="C33" s="95" t="s">
        <v>63</v>
      </c>
      <c r="D33" s="24" t="s">
        <v>64</v>
      </c>
      <c r="E33" s="96">
        <v>455.4</v>
      </c>
      <c r="F33" s="64"/>
      <c r="G33" s="61"/>
      <c r="H33" s="47"/>
      <c r="I33" s="61"/>
      <c r="J33" s="61">
        <f t="shared" si="7"/>
        <v>0</v>
      </c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2" thickBot="1" x14ac:dyDescent="0.25">
      <c r="A34" s="37">
        <v>17</v>
      </c>
      <c r="B34" s="38"/>
      <c r="C34" s="95" t="s">
        <v>65</v>
      </c>
      <c r="D34" s="24" t="s">
        <v>66</v>
      </c>
      <c r="E34" s="96">
        <v>1</v>
      </c>
      <c r="F34" s="64"/>
      <c r="G34" s="61"/>
      <c r="H34" s="47"/>
      <c r="I34" s="61"/>
      <c r="J34" s="61">
        <f t="shared" si="7"/>
        <v>0</v>
      </c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2" thickBot="1" x14ac:dyDescent="0.25">
      <c r="A35" s="157" t="s">
        <v>93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9"/>
      <c r="L35" s="65">
        <f>SUM(L14:L34)</f>
        <v>0</v>
      </c>
      <c r="M35" s="66">
        <f>SUM(M14:M34)</f>
        <v>0</v>
      </c>
      <c r="N35" s="66">
        <f>SUM(N14:N34)</f>
        <v>0</v>
      </c>
      <c r="O35" s="66">
        <f>SUM(O14:O34)</f>
        <v>0</v>
      </c>
      <c r="P35" s="67">
        <f>SUM(P14:P34)</f>
        <v>0</v>
      </c>
    </row>
    <row r="36" spans="1:16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" t="s">
        <v>14</v>
      </c>
      <c r="B38" s="16"/>
      <c r="C38" s="156"/>
      <c r="D38" s="156"/>
      <c r="E38" s="156"/>
      <c r="F38" s="156"/>
      <c r="G38" s="156"/>
      <c r="H38" s="15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04" t="s">
        <v>15</v>
      </c>
      <c r="D39" s="104"/>
      <c r="E39" s="104"/>
      <c r="F39" s="104"/>
      <c r="G39" s="104"/>
      <c r="H39" s="104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82" t="str">
        <f>'Kops a'!A37</f>
        <v>Tāme sastādīta 2022. gada __. ___________</v>
      </c>
      <c r="B41" s="83"/>
      <c r="C41" s="83"/>
      <c r="D41" s="8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" t="s">
        <v>37</v>
      </c>
      <c r="B43" s="16"/>
      <c r="C43" s="156"/>
      <c r="D43" s="156"/>
      <c r="E43" s="156"/>
      <c r="F43" s="156"/>
      <c r="G43" s="156"/>
      <c r="H43" s="15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04" t="s">
        <v>15</v>
      </c>
      <c r="D44" s="104"/>
      <c r="E44" s="104"/>
      <c r="F44" s="104"/>
      <c r="G44" s="104"/>
      <c r="H44" s="104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82" t="s">
        <v>54</v>
      </c>
      <c r="B46" s="83"/>
      <c r="C46" s="87"/>
      <c r="D46" s="5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4:H44"/>
    <mergeCell ref="C4:I4"/>
    <mergeCell ref="F12:K12"/>
    <mergeCell ref="J9:M9"/>
    <mergeCell ref="D8:L8"/>
    <mergeCell ref="A35:K35"/>
    <mergeCell ref="C38:H38"/>
    <mergeCell ref="C39:H39"/>
    <mergeCell ref="C43:H43"/>
  </mergeCells>
  <conditionalFormatting sqref="A14:G34 I14:J34">
    <cfRule type="cellIs" dxfId="111" priority="30" operator="equal">
      <formula>0</formula>
    </cfRule>
  </conditionalFormatting>
  <conditionalFormatting sqref="N9:O9 K14:P34 H14:H34">
    <cfRule type="cellIs" dxfId="110" priority="29" operator="equal">
      <formula>0</formula>
    </cfRule>
  </conditionalFormatting>
  <conditionalFormatting sqref="C2:I2">
    <cfRule type="cellIs" dxfId="109" priority="26" operator="equal">
      <formula>0</formula>
    </cfRule>
  </conditionalFormatting>
  <conditionalFormatting sqref="O10">
    <cfRule type="cellIs" dxfId="108" priority="25" operator="equal">
      <formula>"20__. gada __. _________"</formula>
    </cfRule>
  </conditionalFormatting>
  <conditionalFormatting sqref="A35:K35">
    <cfRule type="containsText" dxfId="107" priority="24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L35:P35">
    <cfRule type="cellIs" dxfId="106" priority="19" operator="equal">
      <formula>0</formula>
    </cfRule>
  </conditionalFormatting>
  <conditionalFormatting sqref="C4:I4">
    <cfRule type="cellIs" dxfId="105" priority="18" operator="equal">
      <formula>0</formula>
    </cfRule>
  </conditionalFormatting>
  <conditionalFormatting sqref="D5:L8">
    <cfRule type="cellIs" dxfId="104" priority="15" operator="equal">
      <formula>0</formula>
    </cfRule>
  </conditionalFormatting>
  <conditionalFormatting sqref="P10">
    <cfRule type="cellIs" dxfId="103" priority="11" operator="equal">
      <formula>"20__. gada __. _________"</formula>
    </cfRule>
  </conditionalFormatting>
  <conditionalFormatting sqref="C43:H43">
    <cfRule type="cellIs" dxfId="102" priority="8" operator="equal">
      <formula>0</formula>
    </cfRule>
  </conditionalFormatting>
  <conditionalFormatting sqref="C38:H38">
    <cfRule type="cellIs" dxfId="101" priority="7" operator="equal">
      <formula>0</formula>
    </cfRule>
  </conditionalFormatting>
  <conditionalFormatting sqref="C43:H43 C46 C38:H38">
    <cfRule type="cellIs" dxfId="100" priority="6" operator="equal">
      <formula>0</formula>
    </cfRule>
  </conditionalFormatting>
  <conditionalFormatting sqref="D1">
    <cfRule type="cellIs" dxfId="99" priority="5" operator="equal">
      <formula>0</formula>
    </cfRule>
  </conditionalFormatting>
  <conditionalFormatting sqref="A9">
    <cfRule type="containsText" dxfId="9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100"/>
  <sheetViews>
    <sheetView topLeftCell="A70" zoomScaleNormal="100" workbookViewId="0">
      <selection activeCell="C99" sqref="C9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8.7109375" style="1" customWidth="1"/>
    <col min="15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a'!A19</f>
        <v>5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280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P88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A94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2.5" x14ac:dyDescent="0.2">
      <c r="A15" s="37">
        <v>1</v>
      </c>
      <c r="B15" s="38"/>
      <c r="C15" s="91" t="s">
        <v>230</v>
      </c>
      <c r="D15" s="24" t="s">
        <v>104</v>
      </c>
      <c r="E15" s="96">
        <v>67</v>
      </c>
      <c r="F15" s="64"/>
      <c r="G15" s="61"/>
      <c r="H15" s="47">
        <f>ROUND(F15*G15,2)</f>
        <v>0</v>
      </c>
      <c r="I15" s="61"/>
      <c r="J15" s="61">
        <f>ROUND(H15*0.06,2)</f>
        <v>0</v>
      </c>
      <c r="K15" s="48">
        <f t="shared" ref="K15:K70" si="0">SUM(H15:J15)</f>
        <v>0</v>
      </c>
      <c r="L15" s="49">
        <f t="shared" ref="L15:L70" si="1">ROUND(E15*F15,2)</f>
        <v>0</v>
      </c>
      <c r="M15" s="47">
        <f t="shared" ref="M15:M70" si="2">ROUND(H15*E15,2)</f>
        <v>0</v>
      </c>
      <c r="N15" s="47">
        <f t="shared" ref="N15:N70" si="3">ROUND(I15*E15,2)</f>
        <v>0</v>
      </c>
      <c r="O15" s="47">
        <f t="shared" ref="O15:O70" si="4">ROUND(J15*E15,2)</f>
        <v>0</v>
      </c>
      <c r="P15" s="48">
        <f t="shared" ref="P15:P70" si="5">SUM(M15:O15)</f>
        <v>0</v>
      </c>
    </row>
    <row r="16" spans="1:16" ht="22.5" x14ac:dyDescent="0.2">
      <c r="A16" s="37">
        <v>2</v>
      </c>
      <c r="B16" s="38"/>
      <c r="C16" s="91" t="s">
        <v>231</v>
      </c>
      <c r="D16" s="24" t="s">
        <v>104</v>
      </c>
      <c r="E16" s="96">
        <v>20</v>
      </c>
      <c r="F16" s="64"/>
      <c r="G16" s="61"/>
      <c r="H16" s="47">
        <f>ROUND(F16*G16,2)</f>
        <v>0</v>
      </c>
      <c r="I16" s="61"/>
      <c r="J16" s="61">
        <f t="shared" ref="J16:J22" si="6">ROUND(H16*0.06,2)</f>
        <v>0</v>
      </c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ht="22.5" x14ac:dyDescent="0.2">
      <c r="A17" s="37">
        <v>3</v>
      </c>
      <c r="B17" s="38"/>
      <c r="C17" s="91" t="s">
        <v>232</v>
      </c>
      <c r="D17" s="24" t="s">
        <v>104</v>
      </c>
      <c r="E17" s="96">
        <v>42</v>
      </c>
      <c r="F17" s="64"/>
      <c r="G17" s="61"/>
      <c r="H17" s="47">
        <f>ROUND(F17*G17,2)</f>
        <v>0</v>
      </c>
      <c r="I17" s="61"/>
      <c r="J17" s="61">
        <f t="shared" si="6"/>
        <v>0</v>
      </c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37">
        <v>4</v>
      </c>
      <c r="B18" s="38"/>
      <c r="C18" s="91" t="s">
        <v>233</v>
      </c>
      <c r="D18" s="24" t="s">
        <v>57</v>
      </c>
      <c r="E18" s="96">
        <v>184.26</v>
      </c>
      <c r="F18" s="64"/>
      <c r="G18" s="61"/>
      <c r="H18" s="47">
        <f>ROUND(F18*G18,2)</f>
        <v>0</v>
      </c>
      <c r="I18" s="61"/>
      <c r="J18" s="61">
        <f t="shared" si="6"/>
        <v>0</v>
      </c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5</v>
      </c>
      <c r="B19" s="38"/>
      <c r="C19" s="91" t="s">
        <v>234</v>
      </c>
      <c r="D19" s="24" t="s">
        <v>83</v>
      </c>
      <c r="E19" s="96">
        <v>741.85</v>
      </c>
      <c r="F19" s="64"/>
      <c r="G19" s="61"/>
      <c r="H19" s="47">
        <f>ROUND(F19*G19,2)</f>
        <v>0</v>
      </c>
      <c r="I19" s="61"/>
      <c r="J19" s="61">
        <f t="shared" si="6"/>
        <v>0</v>
      </c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7">
        <v>6</v>
      </c>
      <c r="B20" s="38"/>
      <c r="C20" s="91" t="s">
        <v>235</v>
      </c>
      <c r="D20" s="24" t="s">
        <v>104</v>
      </c>
      <c r="E20" s="96">
        <v>6</v>
      </c>
      <c r="F20" s="64"/>
      <c r="G20" s="61"/>
      <c r="H20" s="47">
        <f t="shared" ref="H20" si="7">ROUND(F20*G20,2)</f>
        <v>0</v>
      </c>
      <c r="I20" s="61"/>
      <c r="J20" s="61">
        <f t="shared" si="6"/>
        <v>0</v>
      </c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92">
        <v>2</v>
      </c>
      <c r="B21" s="93"/>
      <c r="C21" s="94" t="s">
        <v>236</v>
      </c>
      <c r="D21" s="24"/>
      <c r="E21" s="96"/>
      <c r="F21" s="64"/>
      <c r="G21" s="61"/>
      <c r="H21" s="47"/>
      <c r="I21" s="61"/>
      <c r="J21" s="61">
        <f t="shared" si="6"/>
        <v>0</v>
      </c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1</v>
      </c>
      <c r="B22" s="38"/>
      <c r="C22" s="91" t="s">
        <v>237</v>
      </c>
      <c r="D22" s="24" t="s">
        <v>238</v>
      </c>
      <c r="E22" s="96">
        <v>24</v>
      </c>
      <c r="F22" s="64"/>
      <c r="G22" s="61"/>
      <c r="H22" s="47">
        <f>ROUND(F22*G22,2)</f>
        <v>0</v>
      </c>
      <c r="I22" s="61"/>
      <c r="J22" s="61">
        <f t="shared" si="6"/>
        <v>0</v>
      </c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2</v>
      </c>
      <c r="B23" s="38"/>
      <c r="C23" s="95" t="s">
        <v>239</v>
      </c>
      <c r="D23" s="24" t="s">
        <v>238</v>
      </c>
      <c r="E23" s="96">
        <v>24</v>
      </c>
      <c r="F23" s="64"/>
      <c r="G23" s="61"/>
      <c r="H23" s="47"/>
      <c r="I23" s="61"/>
      <c r="J23" s="61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7">
        <v>3</v>
      </c>
      <c r="B24" s="38"/>
      <c r="C24" s="95" t="s">
        <v>240</v>
      </c>
      <c r="D24" s="24" t="s">
        <v>66</v>
      </c>
      <c r="E24" s="96">
        <v>1</v>
      </c>
      <c r="F24" s="64"/>
      <c r="G24" s="61"/>
      <c r="H24" s="47"/>
      <c r="I24" s="61"/>
      <c r="J24" s="61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7">
        <v>4</v>
      </c>
      <c r="B25" s="38"/>
      <c r="C25" s="95" t="s">
        <v>241</v>
      </c>
      <c r="D25" s="24" t="s">
        <v>66</v>
      </c>
      <c r="E25" s="96">
        <v>1</v>
      </c>
      <c r="F25" s="64"/>
      <c r="G25" s="61"/>
      <c r="H25" s="47"/>
      <c r="I25" s="61"/>
      <c r="J25" s="61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7">
        <v>5</v>
      </c>
      <c r="B26" s="38"/>
      <c r="C26" s="91" t="s">
        <v>242</v>
      </c>
      <c r="D26" s="24" t="s">
        <v>83</v>
      </c>
      <c r="E26" s="96">
        <v>52.6</v>
      </c>
      <c r="F26" s="64"/>
      <c r="G26" s="61"/>
      <c r="H26" s="47">
        <f>ROUND(F26*G26,2)</f>
        <v>0</v>
      </c>
      <c r="I26" s="61"/>
      <c r="J26" s="61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7">
        <v>6</v>
      </c>
      <c r="B27" s="38"/>
      <c r="C27" s="95" t="s">
        <v>243</v>
      </c>
      <c r="D27" s="24" t="s">
        <v>83</v>
      </c>
      <c r="E27" s="96">
        <v>55.23</v>
      </c>
      <c r="F27" s="64"/>
      <c r="G27" s="61"/>
      <c r="H27" s="47"/>
      <c r="I27" s="61"/>
      <c r="J27" s="61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7">
        <v>7</v>
      </c>
      <c r="B28" s="38"/>
      <c r="C28" s="95" t="s">
        <v>244</v>
      </c>
      <c r="D28" s="24" t="s">
        <v>66</v>
      </c>
      <c r="E28" s="96">
        <v>1</v>
      </c>
      <c r="F28" s="64"/>
      <c r="G28" s="61"/>
      <c r="H28" s="47"/>
      <c r="I28" s="61"/>
      <c r="J28" s="61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7">
        <v>8</v>
      </c>
      <c r="B29" s="38"/>
      <c r="C29" s="91" t="s">
        <v>245</v>
      </c>
      <c r="D29" s="24" t="s">
        <v>57</v>
      </c>
      <c r="E29" s="96">
        <v>17.899999999999999</v>
      </c>
      <c r="F29" s="64"/>
      <c r="G29" s="61"/>
      <c r="H29" s="47">
        <f>ROUND(F29*G29,2)</f>
        <v>0</v>
      </c>
      <c r="I29" s="61"/>
      <c r="J29" s="61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7">
        <v>9</v>
      </c>
      <c r="B30" s="38"/>
      <c r="C30" s="95" t="s">
        <v>246</v>
      </c>
      <c r="D30" s="24" t="s">
        <v>57</v>
      </c>
      <c r="E30" s="96">
        <v>13.33</v>
      </c>
      <c r="F30" s="64"/>
      <c r="G30" s="61"/>
      <c r="H30" s="47"/>
      <c r="I30" s="61"/>
      <c r="J30" s="61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7">
        <v>10</v>
      </c>
      <c r="B31" s="38"/>
      <c r="C31" s="95" t="s">
        <v>247</v>
      </c>
      <c r="D31" s="24" t="s">
        <v>64</v>
      </c>
      <c r="E31" s="96">
        <v>79.98</v>
      </c>
      <c r="F31" s="64"/>
      <c r="G31" s="61"/>
      <c r="H31" s="47"/>
      <c r="I31" s="61"/>
      <c r="J31" s="61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7">
        <v>11</v>
      </c>
      <c r="B32" s="38"/>
      <c r="C32" s="95" t="s">
        <v>248</v>
      </c>
      <c r="D32" s="24" t="s">
        <v>64</v>
      </c>
      <c r="E32" s="96">
        <v>19.690000000000001</v>
      </c>
      <c r="F32" s="64"/>
      <c r="G32" s="61"/>
      <c r="H32" s="47"/>
      <c r="I32" s="61"/>
      <c r="J32" s="61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12</v>
      </c>
      <c r="B33" s="38"/>
      <c r="C33" s="95" t="s">
        <v>249</v>
      </c>
      <c r="D33" s="24" t="s">
        <v>66</v>
      </c>
      <c r="E33" s="96">
        <v>1</v>
      </c>
      <c r="F33" s="64"/>
      <c r="G33" s="61"/>
      <c r="H33" s="47"/>
      <c r="I33" s="61"/>
      <c r="J33" s="61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13</v>
      </c>
      <c r="B34" s="38"/>
      <c r="C34" s="95" t="s">
        <v>250</v>
      </c>
      <c r="D34" s="24" t="s">
        <v>73</v>
      </c>
      <c r="E34" s="96">
        <v>4.4800000000000004</v>
      </c>
      <c r="F34" s="64"/>
      <c r="G34" s="61"/>
      <c r="H34" s="47"/>
      <c r="I34" s="61"/>
      <c r="J34" s="61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14</v>
      </c>
      <c r="B35" s="38"/>
      <c r="C35" s="95" t="s">
        <v>251</v>
      </c>
      <c r="D35" s="24" t="s">
        <v>73</v>
      </c>
      <c r="E35" s="96">
        <v>6.27</v>
      </c>
      <c r="F35" s="64"/>
      <c r="G35" s="61"/>
      <c r="H35" s="47"/>
      <c r="I35" s="61"/>
      <c r="J35" s="61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92">
        <v>3</v>
      </c>
      <c r="B36" s="93"/>
      <c r="C36" s="94" t="s">
        <v>252</v>
      </c>
      <c r="D36" s="24"/>
      <c r="E36" s="96"/>
      <c r="F36" s="64"/>
      <c r="G36" s="61"/>
      <c r="H36" s="47"/>
      <c r="I36" s="61"/>
      <c r="J36" s="61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33.75" x14ac:dyDescent="0.2">
      <c r="A37" s="37">
        <v>1</v>
      </c>
      <c r="B37" s="38"/>
      <c r="C37" s="91" t="s">
        <v>253</v>
      </c>
      <c r="D37" s="24" t="s">
        <v>238</v>
      </c>
      <c r="E37" s="96">
        <v>47</v>
      </c>
      <c r="F37" s="64"/>
      <c r="G37" s="61"/>
      <c r="H37" s="47">
        <f>ROUND(F37*G37,2)</f>
        <v>0</v>
      </c>
      <c r="I37" s="61"/>
      <c r="J37" s="61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2.5" x14ac:dyDescent="0.2">
      <c r="A38" s="37">
        <v>2</v>
      </c>
      <c r="B38" s="38"/>
      <c r="C38" s="95" t="s">
        <v>254</v>
      </c>
      <c r="D38" s="24" t="s">
        <v>238</v>
      </c>
      <c r="E38" s="96">
        <v>26</v>
      </c>
      <c r="F38" s="64"/>
      <c r="G38" s="61"/>
      <c r="H38" s="47"/>
      <c r="I38" s="61"/>
      <c r="J38" s="61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22.5" x14ac:dyDescent="0.2">
      <c r="A39" s="37">
        <v>3</v>
      </c>
      <c r="B39" s="38"/>
      <c r="C39" s="95" t="s">
        <v>255</v>
      </c>
      <c r="D39" s="24" t="s">
        <v>238</v>
      </c>
      <c r="E39" s="96">
        <v>17</v>
      </c>
      <c r="F39" s="64"/>
      <c r="G39" s="61"/>
      <c r="H39" s="47"/>
      <c r="I39" s="61"/>
      <c r="J39" s="61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2.5" x14ac:dyDescent="0.2">
      <c r="A40" s="37">
        <v>4</v>
      </c>
      <c r="B40" s="38"/>
      <c r="C40" s="95" t="s">
        <v>256</v>
      </c>
      <c r="D40" s="24" t="s">
        <v>238</v>
      </c>
      <c r="E40" s="96">
        <v>3</v>
      </c>
      <c r="F40" s="64"/>
      <c r="G40" s="61"/>
      <c r="H40" s="47"/>
      <c r="I40" s="61"/>
      <c r="J40" s="61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x14ac:dyDescent="0.2">
      <c r="A41" s="37">
        <v>5</v>
      </c>
      <c r="B41" s="38"/>
      <c r="C41" s="95" t="s">
        <v>240</v>
      </c>
      <c r="D41" s="24" t="s">
        <v>66</v>
      </c>
      <c r="E41" s="96">
        <v>1</v>
      </c>
      <c r="F41" s="64"/>
      <c r="G41" s="61"/>
      <c r="H41" s="47"/>
      <c r="I41" s="61"/>
      <c r="J41" s="61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37">
        <v>6</v>
      </c>
      <c r="B42" s="38"/>
      <c r="C42" s="95" t="s">
        <v>241</v>
      </c>
      <c r="D42" s="24" t="s">
        <v>66</v>
      </c>
      <c r="E42" s="96">
        <v>1</v>
      </c>
      <c r="F42" s="64"/>
      <c r="G42" s="61"/>
      <c r="H42" s="47"/>
      <c r="I42" s="61"/>
      <c r="J42" s="61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7</v>
      </c>
      <c r="B43" s="38"/>
      <c r="C43" s="91" t="s">
        <v>257</v>
      </c>
      <c r="D43" s="24" t="s">
        <v>238</v>
      </c>
      <c r="E43" s="96">
        <v>20</v>
      </c>
      <c r="F43" s="64"/>
      <c r="G43" s="61"/>
      <c r="H43" s="47">
        <f>ROUND(F43*G43,2)</f>
        <v>0</v>
      </c>
      <c r="I43" s="61"/>
      <c r="J43" s="61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22.5" x14ac:dyDescent="0.2">
      <c r="A44" s="37">
        <v>8</v>
      </c>
      <c r="B44" s="38"/>
      <c r="C44" s="95" t="s">
        <v>258</v>
      </c>
      <c r="D44" s="24" t="s">
        <v>238</v>
      </c>
      <c r="E44" s="96">
        <v>20</v>
      </c>
      <c r="F44" s="64"/>
      <c r="G44" s="61"/>
      <c r="H44" s="47"/>
      <c r="I44" s="61"/>
      <c r="J44" s="61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7">
        <v>9</v>
      </c>
      <c r="B45" s="38"/>
      <c r="C45" s="95" t="s">
        <v>240</v>
      </c>
      <c r="D45" s="24" t="s">
        <v>66</v>
      </c>
      <c r="E45" s="96">
        <v>1</v>
      </c>
      <c r="F45" s="64"/>
      <c r="G45" s="61"/>
      <c r="H45" s="47"/>
      <c r="I45" s="61"/>
      <c r="J45" s="61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37">
        <v>10</v>
      </c>
      <c r="B46" s="38"/>
      <c r="C46" s="95" t="s">
        <v>241</v>
      </c>
      <c r="D46" s="24" t="s">
        <v>66</v>
      </c>
      <c r="E46" s="96">
        <v>1</v>
      </c>
      <c r="F46" s="64"/>
      <c r="G46" s="61"/>
      <c r="H46" s="47"/>
      <c r="I46" s="61"/>
      <c r="J46" s="61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ht="22.5" x14ac:dyDescent="0.2">
      <c r="A47" s="37">
        <v>11</v>
      </c>
      <c r="B47" s="38"/>
      <c r="C47" s="91" t="s">
        <v>242</v>
      </c>
      <c r="D47" s="24" t="s">
        <v>83</v>
      </c>
      <c r="E47" s="96">
        <v>134.4</v>
      </c>
      <c r="F47" s="64"/>
      <c r="G47" s="61"/>
      <c r="H47" s="47">
        <f>ROUND(F47*G47,2)</f>
        <v>0</v>
      </c>
      <c r="I47" s="61"/>
      <c r="J47" s="61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12</v>
      </c>
      <c r="B48" s="38"/>
      <c r="C48" s="95" t="s">
        <v>243</v>
      </c>
      <c r="D48" s="24" t="s">
        <v>83</v>
      </c>
      <c r="E48" s="96">
        <v>141.12</v>
      </c>
      <c r="F48" s="64"/>
      <c r="G48" s="61"/>
      <c r="H48" s="47"/>
      <c r="I48" s="61"/>
      <c r="J48" s="61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2.5" x14ac:dyDescent="0.2">
      <c r="A49" s="37">
        <v>13</v>
      </c>
      <c r="B49" s="38"/>
      <c r="C49" s="95" t="s">
        <v>244</v>
      </c>
      <c r="D49" s="24" t="s">
        <v>66</v>
      </c>
      <c r="E49" s="96">
        <v>1</v>
      </c>
      <c r="F49" s="64"/>
      <c r="G49" s="61"/>
      <c r="H49" s="47"/>
      <c r="I49" s="61"/>
      <c r="J49" s="61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x14ac:dyDescent="0.2">
      <c r="A50" s="37">
        <v>14</v>
      </c>
      <c r="B50" s="38"/>
      <c r="C50" s="91" t="s">
        <v>245</v>
      </c>
      <c r="D50" s="24" t="s">
        <v>57</v>
      </c>
      <c r="E50" s="96">
        <v>57.34</v>
      </c>
      <c r="F50" s="64"/>
      <c r="G50" s="61"/>
      <c r="H50" s="47">
        <f>ROUND(F50*G50,2)</f>
        <v>0</v>
      </c>
      <c r="I50" s="61"/>
      <c r="J50" s="61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15</v>
      </c>
      <c r="B51" s="38"/>
      <c r="C51" s="95" t="s">
        <v>246</v>
      </c>
      <c r="D51" s="24" t="s">
        <v>57</v>
      </c>
      <c r="E51" s="96">
        <v>46.81</v>
      </c>
      <c r="F51" s="64"/>
      <c r="G51" s="61"/>
      <c r="H51" s="47"/>
      <c r="I51" s="61"/>
      <c r="J51" s="61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16</v>
      </c>
      <c r="B52" s="38"/>
      <c r="C52" s="95" t="s">
        <v>247</v>
      </c>
      <c r="D52" s="24" t="s">
        <v>64</v>
      </c>
      <c r="E52" s="96">
        <v>280.86</v>
      </c>
      <c r="F52" s="64"/>
      <c r="G52" s="61"/>
      <c r="H52" s="47"/>
      <c r="I52" s="61"/>
      <c r="J52" s="61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x14ac:dyDescent="0.2">
      <c r="A53" s="37">
        <v>17</v>
      </c>
      <c r="B53" s="38"/>
      <c r="C53" s="95" t="s">
        <v>248</v>
      </c>
      <c r="D53" s="24" t="s">
        <v>64</v>
      </c>
      <c r="E53" s="96">
        <v>63.07</v>
      </c>
      <c r="F53" s="64"/>
      <c r="G53" s="61"/>
      <c r="H53" s="47"/>
      <c r="I53" s="61"/>
      <c r="J53" s="61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ht="22.5" x14ac:dyDescent="0.2">
      <c r="A54" s="37">
        <v>18</v>
      </c>
      <c r="B54" s="38"/>
      <c r="C54" s="95" t="s">
        <v>249</v>
      </c>
      <c r="D54" s="24" t="s">
        <v>66</v>
      </c>
      <c r="E54" s="96">
        <v>1</v>
      </c>
      <c r="F54" s="64"/>
      <c r="G54" s="61"/>
      <c r="H54" s="47"/>
      <c r="I54" s="61"/>
      <c r="J54" s="61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ht="22.5" x14ac:dyDescent="0.2">
      <c r="A55" s="37">
        <v>19</v>
      </c>
      <c r="B55" s="38"/>
      <c r="C55" s="95" t="s">
        <v>250</v>
      </c>
      <c r="D55" s="24" t="s">
        <v>73</v>
      </c>
      <c r="E55" s="96">
        <v>14.34</v>
      </c>
      <c r="F55" s="64"/>
      <c r="G55" s="61"/>
      <c r="H55" s="47"/>
      <c r="I55" s="61"/>
      <c r="J55" s="61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ht="22.5" x14ac:dyDescent="0.2">
      <c r="A56" s="37">
        <v>20</v>
      </c>
      <c r="B56" s="38"/>
      <c r="C56" s="95" t="s">
        <v>251</v>
      </c>
      <c r="D56" s="24" t="s">
        <v>73</v>
      </c>
      <c r="E56" s="96">
        <v>20.07</v>
      </c>
      <c r="F56" s="64"/>
      <c r="G56" s="61"/>
      <c r="H56" s="47"/>
      <c r="I56" s="61"/>
      <c r="J56" s="61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x14ac:dyDescent="0.2">
      <c r="A57" s="92">
        <v>4</v>
      </c>
      <c r="B57" s="93"/>
      <c r="C57" s="94" t="s">
        <v>259</v>
      </c>
      <c r="D57" s="24"/>
      <c r="E57" s="96"/>
      <c r="F57" s="64"/>
      <c r="G57" s="61"/>
      <c r="H57" s="47"/>
      <c r="I57" s="61"/>
      <c r="J57" s="61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33.75" x14ac:dyDescent="0.2">
      <c r="A58" s="37">
        <v>1</v>
      </c>
      <c r="B58" s="38"/>
      <c r="C58" s="91" t="s">
        <v>260</v>
      </c>
      <c r="D58" s="24" t="s">
        <v>238</v>
      </c>
      <c r="E58" s="96">
        <v>90</v>
      </c>
      <c r="F58" s="64"/>
      <c r="G58" s="61"/>
      <c r="H58" s="47">
        <f t="shared" ref="H58" si="8">ROUND(F58*G58,2)</f>
        <v>0</v>
      </c>
      <c r="I58" s="61"/>
      <c r="J58" s="61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ht="22.5" x14ac:dyDescent="0.2">
      <c r="A59" s="37">
        <v>2</v>
      </c>
      <c r="B59" s="38"/>
      <c r="C59" s="95" t="s">
        <v>261</v>
      </c>
      <c r="D59" s="24" t="s">
        <v>238</v>
      </c>
      <c r="E59" s="96">
        <v>89</v>
      </c>
      <c r="F59" s="64"/>
      <c r="G59" s="61"/>
      <c r="H59" s="47"/>
      <c r="I59" s="61"/>
      <c r="J59" s="61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ht="22.5" x14ac:dyDescent="0.2">
      <c r="A60" s="37">
        <v>3</v>
      </c>
      <c r="B60" s="38"/>
      <c r="C60" s="95" t="s">
        <v>262</v>
      </c>
      <c r="D60" s="24" t="s">
        <v>238</v>
      </c>
      <c r="E60" s="96">
        <v>1</v>
      </c>
      <c r="F60" s="64"/>
      <c r="G60" s="61"/>
      <c r="H60" s="47"/>
      <c r="I60" s="61"/>
      <c r="J60" s="61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37">
        <v>4</v>
      </c>
      <c r="B61" s="38"/>
      <c r="C61" s="95" t="s">
        <v>240</v>
      </c>
      <c r="D61" s="24" t="s">
        <v>66</v>
      </c>
      <c r="E61" s="96">
        <v>1</v>
      </c>
      <c r="F61" s="64"/>
      <c r="G61" s="61"/>
      <c r="H61" s="47"/>
      <c r="I61" s="61"/>
      <c r="J61" s="61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37">
        <v>5</v>
      </c>
      <c r="B62" s="38"/>
      <c r="C62" s="95" t="s">
        <v>241</v>
      </c>
      <c r="D62" s="24" t="s">
        <v>66</v>
      </c>
      <c r="E62" s="96">
        <v>1</v>
      </c>
      <c r="F62" s="64"/>
      <c r="G62" s="61"/>
      <c r="H62" s="47"/>
      <c r="I62" s="61"/>
      <c r="J62" s="61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ht="22.5" x14ac:dyDescent="0.2">
      <c r="A63" s="37">
        <v>6</v>
      </c>
      <c r="B63" s="38"/>
      <c r="C63" s="91" t="s">
        <v>242</v>
      </c>
      <c r="D63" s="24" t="s">
        <v>83</v>
      </c>
      <c r="E63" s="96">
        <v>536.79999999999995</v>
      </c>
      <c r="F63" s="64"/>
      <c r="G63" s="61"/>
      <c r="H63" s="47">
        <f t="shared" ref="H63" si="9">ROUND(F63*G63,2)</f>
        <v>0</v>
      </c>
      <c r="I63" s="61"/>
      <c r="J63" s="61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x14ac:dyDescent="0.2">
      <c r="A64" s="37">
        <v>7</v>
      </c>
      <c r="B64" s="38"/>
      <c r="C64" s="95" t="s">
        <v>243</v>
      </c>
      <c r="D64" s="24" t="s">
        <v>83</v>
      </c>
      <c r="E64" s="96">
        <v>563.64</v>
      </c>
      <c r="F64" s="64"/>
      <c r="G64" s="61"/>
      <c r="H64" s="47"/>
      <c r="I64" s="61"/>
      <c r="J64" s="61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ht="22.5" x14ac:dyDescent="0.2">
      <c r="A65" s="37">
        <v>8</v>
      </c>
      <c r="B65" s="38"/>
      <c r="C65" s="95" t="s">
        <v>244</v>
      </c>
      <c r="D65" s="24" t="s">
        <v>66</v>
      </c>
      <c r="E65" s="96">
        <v>1</v>
      </c>
      <c r="F65" s="64"/>
      <c r="G65" s="61"/>
      <c r="H65" s="47"/>
      <c r="I65" s="61"/>
      <c r="J65" s="61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7">
        <v>9</v>
      </c>
      <c r="B66" s="38"/>
      <c r="C66" s="91" t="s">
        <v>263</v>
      </c>
      <c r="D66" s="24" t="s">
        <v>83</v>
      </c>
      <c r="E66" s="96">
        <v>806.8</v>
      </c>
      <c r="F66" s="64"/>
      <c r="G66" s="61"/>
      <c r="H66" s="47">
        <f t="shared" ref="H66" si="10">ROUND(F66*G66,2)</f>
        <v>0</v>
      </c>
      <c r="I66" s="61"/>
      <c r="J66" s="61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x14ac:dyDescent="0.2">
      <c r="A67" s="37">
        <v>10</v>
      </c>
      <c r="B67" s="38"/>
      <c r="C67" s="95" t="s">
        <v>264</v>
      </c>
      <c r="D67" s="24" t="s">
        <v>83</v>
      </c>
      <c r="E67" s="96">
        <v>847.14</v>
      </c>
      <c r="F67" s="64"/>
      <c r="G67" s="61"/>
      <c r="H67" s="47"/>
      <c r="I67" s="61"/>
      <c r="J67" s="61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x14ac:dyDescent="0.2">
      <c r="A68" s="37">
        <v>11</v>
      </c>
      <c r="B68" s="38"/>
      <c r="C68" s="95" t="s">
        <v>265</v>
      </c>
      <c r="D68" s="24" t="s">
        <v>66</v>
      </c>
      <c r="E68" s="96">
        <v>1</v>
      </c>
      <c r="F68" s="64"/>
      <c r="G68" s="61"/>
      <c r="H68" s="47"/>
      <c r="I68" s="61"/>
      <c r="J68" s="61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x14ac:dyDescent="0.2">
      <c r="A69" s="92">
        <v>5</v>
      </c>
      <c r="B69" s="93"/>
      <c r="C69" s="94" t="s">
        <v>266</v>
      </c>
      <c r="D69" s="24"/>
      <c r="E69" s="96"/>
      <c r="F69" s="64"/>
      <c r="G69" s="61"/>
      <c r="H69" s="47"/>
      <c r="I69" s="61"/>
      <c r="J69" s="61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ht="33.75" x14ac:dyDescent="0.2">
      <c r="A70" s="37">
        <v>1</v>
      </c>
      <c r="B70" s="38"/>
      <c r="C70" s="91" t="s">
        <v>267</v>
      </c>
      <c r="D70" s="24" t="s">
        <v>104</v>
      </c>
      <c r="E70" s="96">
        <v>6</v>
      </c>
      <c r="F70" s="64"/>
      <c r="G70" s="61"/>
      <c r="H70" s="47">
        <f t="shared" ref="H70" si="11">ROUND(F70*G70,2)</f>
        <v>0</v>
      </c>
      <c r="I70" s="61"/>
      <c r="J70" s="61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ht="22.5" x14ac:dyDescent="0.2">
      <c r="A71" s="37">
        <v>2</v>
      </c>
      <c r="B71" s="38"/>
      <c r="C71" s="95" t="s">
        <v>268</v>
      </c>
      <c r="D71" s="24" t="s">
        <v>104</v>
      </c>
      <c r="E71" s="96">
        <v>6</v>
      </c>
      <c r="F71" s="64"/>
      <c r="G71" s="61"/>
      <c r="H71" s="47"/>
      <c r="I71" s="61"/>
      <c r="J71" s="61"/>
      <c r="K71" s="48">
        <f t="shared" ref="K71:K87" si="12">SUM(H71:J71)</f>
        <v>0</v>
      </c>
      <c r="L71" s="49">
        <f t="shared" ref="L71:L87" si="13">ROUND(E71*F71,2)</f>
        <v>0</v>
      </c>
      <c r="M71" s="47">
        <f t="shared" ref="M71:M87" si="14">ROUND(H71*E71,2)</f>
        <v>0</v>
      </c>
      <c r="N71" s="47">
        <f t="shared" ref="N71:N87" si="15">ROUND(I71*E71,2)</f>
        <v>0</v>
      </c>
      <c r="O71" s="47">
        <f t="shared" ref="O71:O87" si="16">ROUND(J71*E71,2)</f>
        <v>0</v>
      </c>
      <c r="P71" s="48">
        <f t="shared" ref="P71:P87" si="17">SUM(M71:O71)</f>
        <v>0</v>
      </c>
    </row>
    <row r="72" spans="1:16" x14ac:dyDescent="0.2">
      <c r="A72" s="37">
        <v>3</v>
      </c>
      <c r="B72" s="38"/>
      <c r="C72" s="95" t="s">
        <v>269</v>
      </c>
      <c r="D72" s="24" t="s">
        <v>66</v>
      </c>
      <c r="E72" s="96">
        <v>6</v>
      </c>
      <c r="F72" s="64"/>
      <c r="G72" s="61"/>
      <c r="H72" s="47"/>
      <c r="I72" s="61"/>
      <c r="J72" s="61"/>
      <c r="K72" s="48">
        <f t="shared" si="12"/>
        <v>0</v>
      </c>
      <c r="L72" s="49">
        <f t="shared" si="13"/>
        <v>0</v>
      </c>
      <c r="M72" s="47">
        <f t="shared" si="14"/>
        <v>0</v>
      </c>
      <c r="N72" s="47">
        <f t="shared" si="15"/>
        <v>0</v>
      </c>
      <c r="O72" s="47">
        <f t="shared" si="16"/>
        <v>0</v>
      </c>
      <c r="P72" s="48">
        <f t="shared" si="17"/>
        <v>0</v>
      </c>
    </row>
    <row r="73" spans="1:16" x14ac:dyDescent="0.2">
      <c r="A73" s="37">
        <v>4</v>
      </c>
      <c r="B73" s="38"/>
      <c r="C73" s="95" t="s">
        <v>270</v>
      </c>
      <c r="D73" s="24" t="s">
        <v>104</v>
      </c>
      <c r="E73" s="96">
        <v>6</v>
      </c>
      <c r="F73" s="64"/>
      <c r="G73" s="61"/>
      <c r="H73" s="47"/>
      <c r="I73" s="61"/>
      <c r="J73" s="61"/>
      <c r="K73" s="48">
        <f t="shared" si="12"/>
        <v>0</v>
      </c>
      <c r="L73" s="49">
        <f t="shared" si="13"/>
        <v>0</v>
      </c>
      <c r="M73" s="47">
        <f t="shared" si="14"/>
        <v>0</v>
      </c>
      <c r="N73" s="47">
        <f t="shared" si="15"/>
        <v>0</v>
      </c>
      <c r="O73" s="47">
        <f t="shared" si="16"/>
        <v>0</v>
      </c>
      <c r="P73" s="48">
        <f t="shared" si="17"/>
        <v>0</v>
      </c>
    </row>
    <row r="74" spans="1:16" x14ac:dyDescent="0.2">
      <c r="A74" s="37">
        <v>5</v>
      </c>
      <c r="B74" s="38"/>
      <c r="C74" s="95" t="s">
        <v>271</v>
      </c>
      <c r="D74" s="24" t="s">
        <v>66</v>
      </c>
      <c r="E74" s="96">
        <v>6</v>
      </c>
      <c r="F74" s="64"/>
      <c r="G74" s="61"/>
      <c r="H74" s="47"/>
      <c r="I74" s="61"/>
      <c r="J74" s="61"/>
      <c r="K74" s="48">
        <f t="shared" si="12"/>
        <v>0</v>
      </c>
      <c r="L74" s="49">
        <f t="shared" si="13"/>
        <v>0</v>
      </c>
      <c r="M74" s="47">
        <f t="shared" si="14"/>
        <v>0</v>
      </c>
      <c r="N74" s="47">
        <f t="shared" si="15"/>
        <v>0</v>
      </c>
      <c r="O74" s="47">
        <f t="shared" si="16"/>
        <v>0</v>
      </c>
      <c r="P74" s="48">
        <f t="shared" si="17"/>
        <v>0</v>
      </c>
    </row>
    <row r="75" spans="1:16" x14ac:dyDescent="0.2">
      <c r="A75" s="37">
        <v>6</v>
      </c>
      <c r="B75" s="38"/>
      <c r="C75" s="95" t="s">
        <v>85</v>
      </c>
      <c r="D75" s="24" t="s">
        <v>66</v>
      </c>
      <c r="E75" s="96">
        <v>6</v>
      </c>
      <c r="F75" s="64"/>
      <c r="G75" s="61"/>
      <c r="H75" s="47"/>
      <c r="I75" s="61"/>
      <c r="J75" s="61"/>
      <c r="K75" s="48">
        <f t="shared" si="12"/>
        <v>0</v>
      </c>
      <c r="L75" s="49">
        <f t="shared" si="13"/>
        <v>0</v>
      </c>
      <c r="M75" s="47">
        <f t="shared" si="14"/>
        <v>0</v>
      </c>
      <c r="N75" s="47">
        <f t="shared" si="15"/>
        <v>0</v>
      </c>
      <c r="O75" s="47">
        <f t="shared" si="16"/>
        <v>0</v>
      </c>
      <c r="P75" s="48">
        <f t="shared" si="17"/>
        <v>0</v>
      </c>
    </row>
    <row r="76" spans="1:16" ht="33.75" x14ac:dyDescent="0.2">
      <c r="A76" s="37">
        <v>7</v>
      </c>
      <c r="B76" s="38"/>
      <c r="C76" s="91" t="s">
        <v>272</v>
      </c>
      <c r="D76" s="24" t="s">
        <v>66</v>
      </c>
      <c r="E76" s="96">
        <v>6</v>
      </c>
      <c r="F76" s="64"/>
      <c r="G76" s="61"/>
      <c r="H76" s="47">
        <f t="shared" ref="H76" si="18">ROUND(F76*G76,2)</f>
        <v>0</v>
      </c>
      <c r="I76" s="61"/>
      <c r="J76" s="61"/>
      <c r="K76" s="48">
        <f t="shared" si="12"/>
        <v>0</v>
      </c>
      <c r="L76" s="49">
        <f t="shared" si="13"/>
        <v>0</v>
      </c>
      <c r="M76" s="47">
        <f t="shared" si="14"/>
        <v>0</v>
      </c>
      <c r="N76" s="47">
        <f t="shared" si="15"/>
        <v>0</v>
      </c>
      <c r="O76" s="47">
        <f t="shared" si="16"/>
        <v>0</v>
      </c>
      <c r="P76" s="48">
        <f t="shared" si="17"/>
        <v>0</v>
      </c>
    </row>
    <row r="77" spans="1:16" ht="22.5" x14ac:dyDescent="0.2">
      <c r="A77" s="37">
        <v>8</v>
      </c>
      <c r="B77" s="38"/>
      <c r="C77" s="95" t="s">
        <v>273</v>
      </c>
      <c r="D77" s="24" t="s">
        <v>66</v>
      </c>
      <c r="E77" s="96">
        <v>6</v>
      </c>
      <c r="F77" s="64"/>
      <c r="G77" s="61"/>
      <c r="H77" s="47"/>
      <c r="I77" s="61"/>
      <c r="J77" s="61"/>
      <c r="K77" s="48">
        <f t="shared" si="12"/>
        <v>0</v>
      </c>
      <c r="L77" s="49">
        <f t="shared" si="13"/>
        <v>0</v>
      </c>
      <c r="M77" s="47">
        <f t="shared" si="14"/>
        <v>0</v>
      </c>
      <c r="N77" s="47">
        <f t="shared" si="15"/>
        <v>0</v>
      </c>
      <c r="O77" s="47">
        <f t="shared" si="16"/>
        <v>0</v>
      </c>
      <c r="P77" s="48">
        <f t="shared" si="17"/>
        <v>0</v>
      </c>
    </row>
    <row r="78" spans="1:16" x14ac:dyDescent="0.2">
      <c r="A78" s="37">
        <v>9</v>
      </c>
      <c r="B78" s="38"/>
      <c r="C78" s="95" t="s">
        <v>274</v>
      </c>
      <c r="D78" s="24" t="s">
        <v>238</v>
      </c>
      <c r="E78" s="96">
        <v>90</v>
      </c>
      <c r="F78" s="64"/>
      <c r="G78" s="61"/>
      <c r="H78" s="47"/>
      <c r="I78" s="61"/>
      <c r="J78" s="61"/>
      <c r="K78" s="48">
        <f t="shared" si="12"/>
        <v>0</v>
      </c>
      <c r="L78" s="49">
        <f t="shared" si="13"/>
        <v>0</v>
      </c>
      <c r="M78" s="47">
        <f t="shared" si="14"/>
        <v>0</v>
      </c>
      <c r="N78" s="47">
        <f t="shared" si="15"/>
        <v>0</v>
      </c>
      <c r="O78" s="47">
        <f t="shared" si="16"/>
        <v>0</v>
      </c>
      <c r="P78" s="48">
        <f t="shared" si="17"/>
        <v>0</v>
      </c>
    </row>
    <row r="79" spans="1:16" x14ac:dyDescent="0.2">
      <c r="A79" s="37">
        <v>10</v>
      </c>
      <c r="B79" s="38"/>
      <c r="C79" s="95" t="s">
        <v>275</v>
      </c>
      <c r="D79" s="24" t="s">
        <v>66</v>
      </c>
      <c r="E79" s="96">
        <v>6</v>
      </c>
      <c r="F79" s="64"/>
      <c r="G79" s="61"/>
      <c r="H79" s="47"/>
      <c r="I79" s="61"/>
      <c r="J79" s="61"/>
      <c r="K79" s="48">
        <f t="shared" si="12"/>
        <v>0</v>
      </c>
      <c r="L79" s="49">
        <f t="shared" si="13"/>
        <v>0</v>
      </c>
      <c r="M79" s="47">
        <f t="shared" si="14"/>
        <v>0</v>
      </c>
      <c r="N79" s="47">
        <f t="shared" si="15"/>
        <v>0</v>
      </c>
      <c r="O79" s="47">
        <f t="shared" si="16"/>
        <v>0</v>
      </c>
      <c r="P79" s="48">
        <f t="shared" si="17"/>
        <v>0</v>
      </c>
    </row>
    <row r="80" spans="1:16" x14ac:dyDescent="0.2">
      <c r="A80" s="92">
        <v>6</v>
      </c>
      <c r="B80" s="93"/>
      <c r="C80" s="94" t="s">
        <v>89</v>
      </c>
      <c r="D80" s="24"/>
      <c r="E80" s="96"/>
      <c r="F80" s="64"/>
      <c r="G80" s="61"/>
      <c r="H80" s="47"/>
      <c r="I80" s="61"/>
      <c r="J80" s="61"/>
      <c r="K80" s="48">
        <f t="shared" si="12"/>
        <v>0</v>
      </c>
      <c r="L80" s="49">
        <f t="shared" si="13"/>
        <v>0</v>
      </c>
      <c r="M80" s="47">
        <f t="shared" si="14"/>
        <v>0</v>
      </c>
      <c r="N80" s="47">
        <f t="shared" si="15"/>
        <v>0</v>
      </c>
      <c r="O80" s="47">
        <f t="shared" si="16"/>
        <v>0</v>
      </c>
      <c r="P80" s="48">
        <f t="shared" si="17"/>
        <v>0</v>
      </c>
    </row>
    <row r="81" spans="1:16" ht="33.75" x14ac:dyDescent="0.2">
      <c r="A81" s="37">
        <v>1</v>
      </c>
      <c r="B81" s="38"/>
      <c r="C81" s="91" t="s">
        <v>276</v>
      </c>
      <c r="D81" s="24" t="s">
        <v>83</v>
      </c>
      <c r="E81" s="96">
        <v>3538</v>
      </c>
      <c r="F81" s="64"/>
      <c r="G81" s="61"/>
      <c r="H81" s="47">
        <f>ROUND(F81*G81,2)</f>
        <v>0</v>
      </c>
      <c r="I81" s="61"/>
      <c r="J81" s="61"/>
      <c r="K81" s="48">
        <f t="shared" si="12"/>
        <v>0</v>
      </c>
      <c r="L81" s="49">
        <f t="shared" si="13"/>
        <v>0</v>
      </c>
      <c r="M81" s="47">
        <f t="shared" si="14"/>
        <v>0</v>
      </c>
      <c r="N81" s="47">
        <f t="shared" si="15"/>
        <v>0</v>
      </c>
      <c r="O81" s="47">
        <f t="shared" si="16"/>
        <v>0</v>
      </c>
      <c r="P81" s="48">
        <f t="shared" si="17"/>
        <v>0</v>
      </c>
    </row>
    <row r="82" spans="1:16" x14ac:dyDescent="0.2">
      <c r="A82" s="37">
        <v>2</v>
      </c>
      <c r="B82" s="38"/>
      <c r="C82" s="95" t="s">
        <v>277</v>
      </c>
      <c r="D82" s="24" t="s">
        <v>83</v>
      </c>
      <c r="E82" s="96">
        <v>2034.35</v>
      </c>
      <c r="F82" s="64"/>
      <c r="G82" s="61"/>
      <c r="H82" s="47"/>
      <c r="I82" s="61"/>
      <c r="J82" s="61"/>
      <c r="K82" s="48">
        <f t="shared" si="12"/>
        <v>0</v>
      </c>
      <c r="L82" s="49">
        <f t="shared" si="13"/>
        <v>0</v>
      </c>
      <c r="M82" s="47">
        <f t="shared" si="14"/>
        <v>0</v>
      </c>
      <c r="N82" s="47">
        <f t="shared" si="15"/>
        <v>0</v>
      </c>
      <c r="O82" s="47">
        <f t="shared" si="16"/>
        <v>0</v>
      </c>
      <c r="P82" s="48">
        <f t="shared" si="17"/>
        <v>0</v>
      </c>
    </row>
    <row r="83" spans="1:16" x14ac:dyDescent="0.2">
      <c r="A83" s="37">
        <v>3</v>
      </c>
      <c r="B83" s="38"/>
      <c r="C83" s="95" t="s">
        <v>278</v>
      </c>
      <c r="D83" s="24" t="s">
        <v>83</v>
      </c>
      <c r="E83" s="96">
        <v>2034.35</v>
      </c>
      <c r="F83" s="64"/>
      <c r="G83" s="61"/>
      <c r="H83" s="47"/>
      <c r="I83" s="61"/>
      <c r="J83" s="61"/>
      <c r="K83" s="48">
        <f t="shared" si="12"/>
        <v>0</v>
      </c>
      <c r="L83" s="49">
        <f t="shared" si="13"/>
        <v>0</v>
      </c>
      <c r="M83" s="47">
        <f t="shared" si="14"/>
        <v>0</v>
      </c>
      <c r="N83" s="47">
        <f t="shared" si="15"/>
        <v>0</v>
      </c>
      <c r="O83" s="47">
        <f t="shared" si="16"/>
        <v>0</v>
      </c>
      <c r="P83" s="48">
        <f t="shared" si="17"/>
        <v>0</v>
      </c>
    </row>
    <row r="84" spans="1:16" x14ac:dyDescent="0.2">
      <c r="A84" s="37">
        <v>4</v>
      </c>
      <c r="B84" s="38"/>
      <c r="C84" s="95" t="s">
        <v>85</v>
      </c>
      <c r="D84" s="24" t="s">
        <v>66</v>
      </c>
      <c r="E84" s="96">
        <v>1</v>
      </c>
      <c r="F84" s="64"/>
      <c r="G84" s="61"/>
      <c r="H84" s="47"/>
      <c r="I84" s="61"/>
      <c r="J84" s="61"/>
      <c r="K84" s="48">
        <f t="shared" si="12"/>
        <v>0</v>
      </c>
      <c r="L84" s="49">
        <f t="shared" si="13"/>
        <v>0</v>
      </c>
      <c r="M84" s="47">
        <f t="shared" si="14"/>
        <v>0</v>
      </c>
      <c r="N84" s="47">
        <f t="shared" si="15"/>
        <v>0</v>
      </c>
      <c r="O84" s="47">
        <f t="shared" si="16"/>
        <v>0</v>
      </c>
      <c r="P84" s="48">
        <f t="shared" si="17"/>
        <v>0</v>
      </c>
    </row>
    <row r="85" spans="1:16" ht="22.5" x14ac:dyDescent="0.2">
      <c r="A85" s="37">
        <v>5</v>
      </c>
      <c r="B85" s="38"/>
      <c r="C85" s="91" t="s">
        <v>279</v>
      </c>
      <c r="D85" s="24" t="s">
        <v>83</v>
      </c>
      <c r="E85" s="96">
        <v>372.4</v>
      </c>
      <c r="F85" s="64"/>
      <c r="G85" s="61"/>
      <c r="H85" s="47">
        <f>ROUND(F85*G85,2)</f>
        <v>0</v>
      </c>
      <c r="I85" s="61"/>
      <c r="J85" s="61"/>
      <c r="K85" s="48">
        <f t="shared" si="12"/>
        <v>0</v>
      </c>
      <c r="L85" s="49">
        <f t="shared" si="13"/>
        <v>0</v>
      </c>
      <c r="M85" s="47">
        <f t="shared" si="14"/>
        <v>0</v>
      </c>
      <c r="N85" s="47">
        <f t="shared" si="15"/>
        <v>0</v>
      </c>
      <c r="O85" s="47">
        <f t="shared" si="16"/>
        <v>0</v>
      </c>
      <c r="P85" s="48">
        <f t="shared" si="17"/>
        <v>0</v>
      </c>
    </row>
    <row r="86" spans="1:16" x14ac:dyDescent="0.2">
      <c r="A86" s="37">
        <v>6</v>
      </c>
      <c r="B86" s="38"/>
      <c r="C86" s="95" t="s">
        <v>278</v>
      </c>
      <c r="D86" s="24" t="s">
        <v>83</v>
      </c>
      <c r="E86" s="96">
        <v>428.26</v>
      </c>
      <c r="F86" s="64"/>
      <c r="G86" s="61"/>
      <c r="H86" s="47"/>
      <c r="I86" s="61"/>
      <c r="J86" s="61"/>
      <c r="K86" s="48">
        <f t="shared" si="12"/>
        <v>0</v>
      </c>
      <c r="L86" s="49">
        <f t="shared" si="13"/>
        <v>0</v>
      </c>
      <c r="M86" s="47">
        <f t="shared" si="14"/>
        <v>0</v>
      </c>
      <c r="N86" s="47">
        <f t="shared" si="15"/>
        <v>0</v>
      </c>
      <c r="O86" s="47">
        <f t="shared" si="16"/>
        <v>0</v>
      </c>
      <c r="P86" s="48">
        <f t="shared" si="17"/>
        <v>0</v>
      </c>
    </row>
    <row r="87" spans="1:16" ht="12" thickBot="1" x14ac:dyDescent="0.25">
      <c r="A87" s="37">
        <v>7</v>
      </c>
      <c r="B87" s="38"/>
      <c r="C87" s="95" t="s">
        <v>85</v>
      </c>
      <c r="D87" s="24" t="s">
        <v>66</v>
      </c>
      <c r="E87" s="96">
        <v>1</v>
      </c>
      <c r="F87" s="64"/>
      <c r="G87" s="61"/>
      <c r="H87" s="47"/>
      <c r="I87" s="61"/>
      <c r="J87" s="61"/>
      <c r="K87" s="48">
        <f t="shared" si="12"/>
        <v>0</v>
      </c>
      <c r="L87" s="49">
        <f t="shared" si="13"/>
        <v>0</v>
      </c>
      <c r="M87" s="47">
        <f t="shared" si="14"/>
        <v>0</v>
      </c>
      <c r="N87" s="47">
        <f t="shared" si="15"/>
        <v>0</v>
      </c>
      <c r="O87" s="47">
        <f t="shared" si="16"/>
        <v>0</v>
      </c>
      <c r="P87" s="48">
        <f t="shared" si="17"/>
        <v>0</v>
      </c>
    </row>
    <row r="88" spans="1:16" ht="12" thickBot="1" x14ac:dyDescent="0.25">
      <c r="A88" s="157" t="s">
        <v>93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9"/>
      <c r="L88" s="65">
        <f>SUM(L14:L87)</f>
        <v>0</v>
      </c>
      <c r="M88" s="66">
        <f>SUM(M14:M87)</f>
        <v>0</v>
      </c>
      <c r="N88" s="66">
        <f>SUM(N14:N87)</f>
        <v>0</v>
      </c>
      <c r="O88" s="66">
        <f>SUM(O14:O87)</f>
        <v>0</v>
      </c>
      <c r="P88" s="67">
        <f>SUM(P14:P87)</f>
        <v>0</v>
      </c>
    </row>
    <row r="89" spans="1: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x14ac:dyDescent="0.2">
      <c r="A91" s="1" t="s">
        <v>14</v>
      </c>
      <c r="B91" s="16"/>
      <c r="C91" s="156"/>
      <c r="D91" s="156"/>
      <c r="E91" s="156"/>
      <c r="F91" s="156"/>
      <c r="G91" s="156"/>
      <c r="H91" s="156"/>
      <c r="I91" s="16"/>
      <c r="J91" s="16"/>
      <c r="K91" s="16"/>
      <c r="L91" s="16"/>
      <c r="M91" s="16"/>
      <c r="N91" s="16"/>
      <c r="O91" s="16"/>
      <c r="P91" s="16"/>
    </row>
    <row r="92" spans="1:16" x14ac:dyDescent="0.2">
      <c r="A92" s="16"/>
      <c r="B92" s="16"/>
      <c r="C92" s="104" t="s">
        <v>15</v>
      </c>
      <c r="D92" s="104"/>
      <c r="E92" s="104"/>
      <c r="F92" s="104"/>
      <c r="G92" s="104"/>
      <c r="H92" s="104"/>
      <c r="I92" s="16"/>
      <c r="J92" s="16"/>
      <c r="K92" s="16"/>
      <c r="L92" s="16"/>
      <c r="M92" s="16"/>
      <c r="N92" s="16"/>
      <c r="O92" s="16"/>
      <c r="P92" s="16"/>
    </row>
    <row r="93" spans="1: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x14ac:dyDescent="0.2">
      <c r="A94" s="82" t="str">
        <f>'Kops a'!A37</f>
        <v>Tāme sastādīta 2022. gada __. ___________</v>
      </c>
      <c r="B94" s="83"/>
      <c r="C94" s="83"/>
      <c r="D94" s="83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x14ac:dyDescent="0.2">
      <c r="A96" s="1" t="s">
        <v>37</v>
      </c>
      <c r="B96" s="16"/>
      <c r="C96" s="156"/>
      <c r="D96" s="156"/>
      <c r="E96" s="156"/>
      <c r="F96" s="156"/>
      <c r="G96" s="156"/>
      <c r="H96" s="156"/>
      <c r="I96" s="16"/>
      <c r="J96" s="16"/>
      <c r="K96" s="16"/>
      <c r="L96" s="16"/>
      <c r="M96" s="16"/>
      <c r="N96" s="16"/>
      <c r="O96" s="16"/>
      <c r="P96" s="16"/>
    </row>
    <row r="97" spans="1:16" x14ac:dyDescent="0.2">
      <c r="A97" s="16"/>
      <c r="B97" s="16"/>
      <c r="C97" s="104" t="s">
        <v>15</v>
      </c>
      <c r="D97" s="104"/>
      <c r="E97" s="104"/>
      <c r="F97" s="104"/>
      <c r="G97" s="104"/>
      <c r="H97" s="104"/>
      <c r="I97" s="16"/>
      <c r="J97" s="16"/>
      <c r="K97" s="16"/>
      <c r="L97" s="16"/>
      <c r="M97" s="16"/>
      <c r="N97" s="16"/>
      <c r="O97" s="16"/>
      <c r="P97" s="16"/>
    </row>
    <row r="98" spans="1: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x14ac:dyDescent="0.2">
      <c r="A99" s="82" t="s">
        <v>54</v>
      </c>
      <c r="B99" s="83"/>
      <c r="C99" s="87"/>
      <c r="D99" s="50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7:H97"/>
    <mergeCell ref="C4:I4"/>
    <mergeCell ref="F12:K12"/>
    <mergeCell ref="J9:M9"/>
    <mergeCell ref="D8:L8"/>
    <mergeCell ref="A88:K88"/>
    <mergeCell ref="C91:H91"/>
    <mergeCell ref="C92:H92"/>
    <mergeCell ref="C96:H96"/>
  </mergeCells>
  <conditionalFormatting sqref="A14:G87 I14:J87">
    <cfRule type="cellIs" dxfId="95" priority="31" operator="equal">
      <formula>0</formula>
    </cfRule>
  </conditionalFormatting>
  <conditionalFormatting sqref="N9:O9 K14:P87 H14:H87">
    <cfRule type="cellIs" dxfId="94" priority="30" operator="equal">
      <formula>0</formula>
    </cfRule>
  </conditionalFormatting>
  <conditionalFormatting sqref="C2:I2">
    <cfRule type="cellIs" dxfId="93" priority="27" operator="equal">
      <formula>0</formula>
    </cfRule>
  </conditionalFormatting>
  <conditionalFormatting sqref="O10">
    <cfRule type="cellIs" dxfId="92" priority="26" operator="equal">
      <formula>"20__. gada __. _________"</formula>
    </cfRule>
  </conditionalFormatting>
  <conditionalFormatting sqref="A88:K88">
    <cfRule type="containsText" dxfId="91" priority="25" operator="containsText" text="Tiešās izmaksas kopā, t. sk. darba devēja sociālais nodoklis __.__% ">
      <formula>NOT(ISERROR(SEARCH("Tiešās izmaksas kopā, t. sk. darba devēja sociālais nodoklis __.__% ",A88)))</formula>
    </cfRule>
  </conditionalFormatting>
  <conditionalFormatting sqref="L88:P88">
    <cfRule type="cellIs" dxfId="90" priority="20" operator="equal">
      <formula>0</formula>
    </cfRule>
  </conditionalFormatting>
  <conditionalFormatting sqref="C4:I4">
    <cfRule type="cellIs" dxfId="89" priority="19" operator="equal">
      <formula>0</formula>
    </cfRule>
  </conditionalFormatting>
  <conditionalFormatting sqref="D5:L8">
    <cfRule type="cellIs" dxfId="88" priority="16" operator="equal">
      <formula>0</formula>
    </cfRule>
  </conditionalFormatting>
  <conditionalFormatting sqref="C96:H96">
    <cfRule type="cellIs" dxfId="87" priority="9" operator="equal">
      <formula>0</formula>
    </cfRule>
  </conditionalFormatting>
  <conditionalFormatting sqref="P10">
    <cfRule type="cellIs" dxfId="86" priority="12" operator="equal">
      <formula>"20__. gada __. _________"</formula>
    </cfRule>
  </conditionalFormatting>
  <conditionalFormatting sqref="C91:H91">
    <cfRule type="cellIs" dxfId="85" priority="8" operator="equal">
      <formula>0</formula>
    </cfRule>
  </conditionalFormatting>
  <conditionalFormatting sqref="C96:H96 C99 C91:H91">
    <cfRule type="cellIs" dxfId="84" priority="7" operator="equal">
      <formula>0</formula>
    </cfRule>
  </conditionalFormatting>
  <conditionalFormatting sqref="D1">
    <cfRule type="cellIs" dxfId="83" priority="6" operator="equal">
      <formula>0</formula>
    </cfRule>
  </conditionalFormatting>
  <conditionalFormatting sqref="A9">
    <cfRule type="containsText" dxfId="8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2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C7EA987-A541-4A14-8BBA-80430C8D8797}">
            <xm:f>NOT(ISERROR(SEARCH("Tāme sastādīta ____. gada ___. ______________",A94)))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  <x14:conditionalFormatting xmlns:xm="http://schemas.microsoft.com/office/excel/2006/main">
          <x14:cfRule type="containsText" priority="10" operator="containsText" id="{ACDA78AF-73B6-4D16-9157-A1B6B42F0CA3}">
            <xm:f>NOT(ISERROR(SEARCH("Sertifikāta Nr. _________________________________",A99)))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pageSetUpPr fitToPage="1"/>
  </sheetPr>
  <dimension ref="A1:P39"/>
  <sheetViews>
    <sheetView topLeftCell="A10" workbookViewId="0">
      <selection activeCell="G37" sqref="G3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a'!A20</f>
        <v>6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291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P27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A33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2.5" x14ac:dyDescent="0.2">
      <c r="A15" s="37">
        <v>1</v>
      </c>
      <c r="B15" s="38"/>
      <c r="C15" s="91" t="s">
        <v>281</v>
      </c>
      <c r="D15" s="24" t="s">
        <v>57</v>
      </c>
      <c r="E15" s="96">
        <v>284.58</v>
      </c>
      <c r="F15" s="64"/>
      <c r="G15" s="61"/>
      <c r="H15" s="47">
        <f t="shared" ref="H15:H16" si="0">ROUND(F15*G15,2)</f>
        <v>0</v>
      </c>
      <c r="I15" s="61"/>
      <c r="J15" s="61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x14ac:dyDescent="0.2">
      <c r="A16" s="37">
        <v>2</v>
      </c>
      <c r="B16" s="38"/>
      <c r="C16" s="91" t="s">
        <v>282</v>
      </c>
      <c r="D16" s="24" t="s">
        <v>57</v>
      </c>
      <c r="E16" s="96">
        <v>1606.02</v>
      </c>
      <c r="F16" s="64"/>
      <c r="G16" s="61"/>
      <c r="H16" s="47">
        <f t="shared" si="0"/>
        <v>0</v>
      </c>
      <c r="I16" s="61"/>
      <c r="J16" s="61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2">
        <v>2</v>
      </c>
      <c r="B17" s="93"/>
      <c r="C17" s="94" t="s">
        <v>283</v>
      </c>
      <c r="D17" s="24"/>
      <c r="E17" s="96"/>
      <c r="F17" s="64"/>
      <c r="G17" s="61"/>
      <c r="H17" s="47"/>
      <c r="I17" s="61"/>
      <c r="J17" s="61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7">
        <v>1</v>
      </c>
      <c r="B18" s="38"/>
      <c r="C18" s="91" t="s">
        <v>284</v>
      </c>
      <c r="D18" s="24" t="s">
        <v>57</v>
      </c>
      <c r="E18" s="96">
        <v>1606.02</v>
      </c>
      <c r="F18" s="64"/>
      <c r="G18" s="61"/>
      <c r="H18" s="47">
        <f t="shared" ref="H18:H26" si="7">ROUND(F18*G18,2)</f>
        <v>0</v>
      </c>
      <c r="I18" s="61"/>
      <c r="J18" s="61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7">
        <v>2</v>
      </c>
      <c r="B19" s="38"/>
      <c r="C19" s="95" t="s">
        <v>285</v>
      </c>
      <c r="D19" s="24" t="s">
        <v>64</v>
      </c>
      <c r="E19" s="96">
        <v>5621.07</v>
      </c>
      <c r="F19" s="64"/>
      <c r="G19" s="61"/>
      <c r="H19" s="47"/>
      <c r="I19" s="61"/>
      <c r="J19" s="61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7">
        <v>3</v>
      </c>
      <c r="B20" s="38"/>
      <c r="C20" s="95" t="s">
        <v>286</v>
      </c>
      <c r="D20" s="24" t="s">
        <v>64</v>
      </c>
      <c r="E20" s="96">
        <v>1766.62</v>
      </c>
      <c r="F20" s="64"/>
      <c r="G20" s="61"/>
      <c r="H20" s="47"/>
      <c r="I20" s="61"/>
      <c r="J20" s="61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7">
        <v>4</v>
      </c>
      <c r="B21" s="38"/>
      <c r="C21" s="95" t="s">
        <v>287</v>
      </c>
      <c r="D21" s="24" t="s">
        <v>66</v>
      </c>
      <c r="E21" s="96">
        <v>1</v>
      </c>
      <c r="F21" s="64"/>
      <c r="G21" s="61"/>
      <c r="H21" s="47"/>
      <c r="I21" s="61"/>
      <c r="J21" s="61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7">
        <v>5</v>
      </c>
      <c r="B22" s="38"/>
      <c r="C22" s="95" t="s">
        <v>250</v>
      </c>
      <c r="D22" s="24" t="s">
        <v>73</v>
      </c>
      <c r="E22" s="96">
        <v>401.51</v>
      </c>
      <c r="F22" s="64"/>
      <c r="G22" s="61"/>
      <c r="H22" s="47"/>
      <c r="I22" s="61"/>
      <c r="J22" s="61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7">
        <v>6</v>
      </c>
      <c r="B23" s="38"/>
      <c r="C23" s="95" t="s">
        <v>251</v>
      </c>
      <c r="D23" s="24" t="s">
        <v>73</v>
      </c>
      <c r="E23" s="96">
        <v>562.11</v>
      </c>
      <c r="F23" s="64"/>
      <c r="G23" s="61"/>
      <c r="H23" s="47"/>
      <c r="I23" s="61"/>
      <c r="J23" s="61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7">
        <v>7</v>
      </c>
      <c r="B24" s="38"/>
      <c r="C24" s="91" t="s">
        <v>288</v>
      </c>
      <c r="D24" s="24" t="s">
        <v>66</v>
      </c>
      <c r="E24" s="96">
        <v>6</v>
      </c>
      <c r="F24" s="64"/>
      <c r="G24" s="61"/>
      <c r="H24" s="47">
        <f t="shared" si="7"/>
        <v>0</v>
      </c>
      <c r="I24" s="61"/>
      <c r="J24" s="61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8</v>
      </c>
      <c r="B25" s="38"/>
      <c r="C25" s="91" t="s">
        <v>289</v>
      </c>
      <c r="D25" s="24" t="s">
        <v>66</v>
      </c>
      <c r="E25" s="96">
        <v>6</v>
      </c>
      <c r="F25" s="64"/>
      <c r="G25" s="61"/>
      <c r="H25" s="47">
        <f t="shared" si="7"/>
        <v>0</v>
      </c>
      <c r="I25" s="61"/>
      <c r="J25" s="61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4.5" thickBot="1" x14ac:dyDescent="0.25">
      <c r="A26" s="37">
        <v>9</v>
      </c>
      <c r="B26" s="38"/>
      <c r="C26" s="91" t="s">
        <v>290</v>
      </c>
      <c r="D26" s="24" t="s">
        <v>57</v>
      </c>
      <c r="E26" s="96">
        <v>427.2</v>
      </c>
      <c r="F26" s="64"/>
      <c r="G26" s="61"/>
      <c r="H26" s="47">
        <f t="shared" si="7"/>
        <v>0</v>
      </c>
      <c r="I26" s="61"/>
      <c r="J26" s="61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2" thickBot="1" x14ac:dyDescent="0.25">
      <c r="A27" s="157" t="s">
        <v>93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9"/>
      <c r="L27" s="65">
        <f>SUM(L14:L26)</f>
        <v>0</v>
      </c>
      <c r="M27" s="66">
        <f>SUM(M14:M26)</f>
        <v>0</v>
      </c>
      <c r="N27" s="66">
        <f>SUM(N14:N26)</f>
        <v>0</v>
      </c>
      <c r="O27" s="66">
        <f>SUM(O14:O26)</f>
        <v>0</v>
      </c>
      <c r="P27" s="67">
        <f>SUM(P14:P26)</f>
        <v>0</v>
      </c>
    </row>
    <row r="28" spans="1:16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" t="s">
        <v>14</v>
      </c>
      <c r="B30" s="16"/>
      <c r="C30" s="156"/>
      <c r="D30" s="156"/>
      <c r="E30" s="156"/>
      <c r="F30" s="156"/>
      <c r="G30" s="156"/>
      <c r="H30" s="15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6"/>
      <c r="B31" s="16"/>
      <c r="C31" s="104" t="s">
        <v>15</v>
      </c>
      <c r="D31" s="104"/>
      <c r="E31" s="104"/>
      <c r="F31" s="104"/>
      <c r="G31" s="104"/>
      <c r="H31" s="104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82" t="str">
        <f>'Kops a'!A37</f>
        <v>Tāme sastādīta 2022. gada __. ___________</v>
      </c>
      <c r="B33" s="83"/>
      <c r="C33" s="83"/>
      <c r="D33" s="83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37</v>
      </c>
      <c r="B35" s="16"/>
      <c r="C35" s="156"/>
      <c r="D35" s="156"/>
      <c r="E35" s="156"/>
      <c r="F35" s="156"/>
      <c r="G35" s="156"/>
      <c r="H35" s="15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104" t="s">
        <v>15</v>
      </c>
      <c r="D36" s="104"/>
      <c r="E36" s="104"/>
      <c r="F36" s="104"/>
      <c r="G36" s="104"/>
      <c r="H36" s="104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82" t="s">
        <v>54</v>
      </c>
      <c r="B38" s="83"/>
      <c r="C38" s="87"/>
      <c r="D38" s="50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A14:G26 I14:J26">
    <cfRule type="cellIs" dxfId="79" priority="31" operator="equal">
      <formula>0</formula>
    </cfRule>
  </conditionalFormatting>
  <conditionalFormatting sqref="N9:O9 K14:P26 H14:H26">
    <cfRule type="cellIs" dxfId="78" priority="30" operator="equal">
      <formula>0</formula>
    </cfRule>
  </conditionalFormatting>
  <conditionalFormatting sqref="C2:I2">
    <cfRule type="cellIs" dxfId="77" priority="27" operator="equal">
      <formula>0</formula>
    </cfRule>
  </conditionalFormatting>
  <conditionalFormatting sqref="O10">
    <cfRule type="cellIs" dxfId="76" priority="26" operator="equal">
      <formula>"20__. gada __. _________"</formula>
    </cfRule>
  </conditionalFormatting>
  <conditionalFormatting sqref="A27:K27">
    <cfRule type="containsText" dxfId="75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74" priority="20" operator="equal">
      <formula>0</formula>
    </cfRule>
  </conditionalFormatting>
  <conditionalFormatting sqref="C4:I4">
    <cfRule type="cellIs" dxfId="73" priority="19" operator="equal">
      <formula>0</formula>
    </cfRule>
  </conditionalFormatting>
  <conditionalFormatting sqref="D5:L8">
    <cfRule type="cellIs" dxfId="72" priority="15" operator="equal">
      <formula>0</formula>
    </cfRule>
  </conditionalFormatting>
  <conditionalFormatting sqref="P10">
    <cfRule type="cellIs" dxfId="71" priority="11" operator="equal">
      <formula>"20__. gada __. _________"</formula>
    </cfRule>
  </conditionalFormatting>
  <conditionalFormatting sqref="C35:H35">
    <cfRule type="cellIs" dxfId="70" priority="8" operator="equal">
      <formula>0</formula>
    </cfRule>
  </conditionalFormatting>
  <conditionalFormatting sqref="C30:H30">
    <cfRule type="cellIs" dxfId="69" priority="7" operator="equal">
      <formula>0</formula>
    </cfRule>
  </conditionalFormatting>
  <conditionalFormatting sqref="C35:H35 C38 C30:H30">
    <cfRule type="cellIs" dxfId="68" priority="6" operator="equal">
      <formula>0</formula>
    </cfRule>
  </conditionalFormatting>
  <conditionalFormatting sqref="D1">
    <cfRule type="cellIs" dxfId="67" priority="5" operator="equal">
      <formula>0</formula>
    </cfRule>
  </conditionalFormatting>
  <conditionalFormatting sqref="A9">
    <cfRule type="containsText" dxfId="6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40"/>
  <sheetViews>
    <sheetView topLeftCell="A13" workbookViewId="0">
      <selection activeCell="C39" sqref="C3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38</v>
      </c>
      <c r="D1" s="51">
        <f>'Kops a'!A21</f>
        <v>7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61" t="s">
        <v>301</v>
      </c>
      <c r="D2" s="161"/>
      <c r="E2" s="161"/>
      <c r="F2" s="161"/>
      <c r="G2" s="161"/>
      <c r="H2" s="161"/>
      <c r="I2" s="161"/>
      <c r="J2" s="28"/>
    </row>
    <row r="3" spans="1:16" x14ac:dyDescent="0.2">
      <c r="A3" s="29"/>
      <c r="B3" s="29"/>
      <c r="C3" s="151" t="s">
        <v>17</v>
      </c>
      <c r="D3" s="151"/>
      <c r="E3" s="151"/>
      <c r="F3" s="151"/>
      <c r="G3" s="151"/>
      <c r="H3" s="151"/>
      <c r="I3" s="151"/>
      <c r="J3" s="29"/>
    </row>
    <row r="4" spans="1:16" x14ac:dyDescent="0.2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2">
      <c r="A5" s="22"/>
      <c r="B5" s="22"/>
      <c r="C5" s="26" t="s">
        <v>5</v>
      </c>
      <c r="D5" s="174" t="str">
        <f>'Kops a'!D6</f>
        <v>Daudzdzīvokļu dzīvojamās mājas vienkāršotas fasādes atjaunošana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ht="24.95" customHeight="1" x14ac:dyDescent="0.2">
      <c r="A6" s="22"/>
      <c r="B6" s="22"/>
      <c r="C6" s="26" t="s">
        <v>6</v>
      </c>
      <c r="D6" s="174" t="str">
        <f>'Kops a'!D7</f>
        <v>Daudzdzīvokļu dzīvojamās mājas, Skolas ielā 2, Olainē vienkāršotas fasādes atjaunošana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2">
      <c r="A7" s="22"/>
      <c r="B7" s="22"/>
      <c r="C7" s="26" t="s">
        <v>7</v>
      </c>
      <c r="D7" s="174" t="str">
        <f>'Kops a'!D8</f>
        <v>Skolas iela 2, Olaine, Olaines novads, LV-2114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74" t="str">
        <f>'Kops a'!D9</f>
        <v>Iepirkums Nr. AS OŪS 2022/02_E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2">
      <c r="A9" s="160" t="s">
        <v>98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P28</f>
        <v>0</v>
      </c>
      <c r="O9" s="173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A34</f>
        <v>Tāme sastādīta 2022. gada __. ___________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9" t="s">
        <v>23</v>
      </c>
      <c r="B12" s="168" t="s">
        <v>40</v>
      </c>
      <c r="C12" s="164" t="s">
        <v>41</v>
      </c>
      <c r="D12" s="171" t="s">
        <v>42</v>
      </c>
      <c r="E12" s="154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5">
      <c r="A13" s="167"/>
      <c r="B13" s="169"/>
      <c r="C13" s="170"/>
      <c r="D13" s="172"/>
      <c r="E13" s="155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x14ac:dyDescent="0.2">
      <c r="A14" s="92">
        <v>1</v>
      </c>
      <c r="B14" s="93"/>
      <c r="C14" s="94" t="s">
        <v>55</v>
      </c>
      <c r="D14" s="24"/>
      <c r="E14" s="96"/>
      <c r="F14" s="64"/>
      <c r="G14" s="61"/>
      <c r="H14" s="47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2.5" x14ac:dyDescent="0.2">
      <c r="A15" s="37">
        <v>1.1000000000000001</v>
      </c>
      <c r="B15" s="38"/>
      <c r="C15" s="91" t="s">
        <v>292</v>
      </c>
      <c r="D15" s="24" t="s">
        <v>57</v>
      </c>
      <c r="E15" s="96">
        <v>28.66</v>
      </c>
      <c r="F15" s="64"/>
      <c r="G15" s="61"/>
      <c r="H15" s="47">
        <f t="shared" ref="H15" si="0">ROUND(F15*G15,2)</f>
        <v>0</v>
      </c>
      <c r="I15" s="61"/>
      <c r="J15" s="61">
        <f>ROUND(H15*0.06,2)</f>
        <v>0</v>
      </c>
      <c r="K15" s="48">
        <f t="shared" ref="K15:K27" si="1">SUM(H15:J15)</f>
        <v>0</v>
      </c>
      <c r="L15" s="49">
        <f t="shared" ref="L15:L27" si="2">ROUND(E15*F15,2)</f>
        <v>0</v>
      </c>
      <c r="M15" s="47">
        <f t="shared" ref="M15:M27" si="3">ROUND(H15*E15,2)</f>
        <v>0</v>
      </c>
      <c r="N15" s="47">
        <f t="shared" ref="N15:N27" si="4">ROUND(I15*E15,2)</f>
        <v>0</v>
      </c>
      <c r="O15" s="47">
        <f t="shared" ref="O15:O27" si="5">ROUND(J15*E15,2)</f>
        <v>0</v>
      </c>
      <c r="P15" s="48">
        <f t="shared" ref="P15:P27" si="6">SUM(M15:O15)</f>
        <v>0</v>
      </c>
    </row>
    <row r="16" spans="1:16" x14ac:dyDescent="0.2">
      <c r="A16" s="92">
        <v>2</v>
      </c>
      <c r="B16" s="93"/>
      <c r="C16" s="94" t="s">
        <v>293</v>
      </c>
      <c r="D16" s="24"/>
      <c r="E16" s="96"/>
      <c r="F16" s="64"/>
      <c r="G16" s="61"/>
      <c r="H16" s="47"/>
      <c r="I16" s="61"/>
      <c r="J16" s="61">
        <f t="shared" ref="J16:J18" si="7">ROUND(H16*0.06,2)</f>
        <v>0</v>
      </c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2.5" x14ac:dyDescent="0.2">
      <c r="A17" s="37">
        <v>1</v>
      </c>
      <c r="B17" s="38"/>
      <c r="C17" s="91" t="s">
        <v>294</v>
      </c>
      <c r="D17" s="24" t="s">
        <v>88</v>
      </c>
      <c r="E17" s="96">
        <v>18</v>
      </c>
      <c r="F17" s="64"/>
      <c r="G17" s="61"/>
      <c r="H17" s="47">
        <f t="shared" ref="H17:H27" si="8">ROUND(F17*G17,2)</f>
        <v>0</v>
      </c>
      <c r="I17" s="61"/>
      <c r="J17" s="61">
        <f t="shared" si="7"/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7">
        <v>2</v>
      </c>
      <c r="B18" s="38"/>
      <c r="C18" s="91" t="s">
        <v>295</v>
      </c>
      <c r="D18" s="24" t="s">
        <v>110</v>
      </c>
      <c r="E18" s="96">
        <v>13.75</v>
      </c>
      <c r="F18" s="64"/>
      <c r="G18" s="61"/>
      <c r="H18" s="47">
        <f t="shared" si="8"/>
        <v>0</v>
      </c>
      <c r="I18" s="61"/>
      <c r="J18" s="61">
        <f t="shared" si="7"/>
        <v>0</v>
      </c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7">
        <v>3</v>
      </c>
      <c r="B19" s="38"/>
      <c r="C19" s="95" t="s">
        <v>296</v>
      </c>
      <c r="D19" s="24" t="s">
        <v>104</v>
      </c>
      <c r="E19" s="96">
        <v>5775</v>
      </c>
      <c r="F19" s="64"/>
      <c r="G19" s="61"/>
      <c r="H19" s="47"/>
      <c r="I19" s="61"/>
      <c r="J19" s="61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7">
        <v>4</v>
      </c>
      <c r="B20" s="38"/>
      <c r="C20" s="95" t="s">
        <v>297</v>
      </c>
      <c r="D20" s="24" t="s">
        <v>110</v>
      </c>
      <c r="E20" s="96">
        <v>1.65</v>
      </c>
      <c r="F20" s="64"/>
      <c r="G20" s="61"/>
      <c r="H20" s="47"/>
      <c r="I20" s="61"/>
      <c r="J20" s="61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7">
        <v>5</v>
      </c>
      <c r="B21" s="38"/>
      <c r="C21" s="95" t="s">
        <v>85</v>
      </c>
      <c r="D21" s="24" t="s">
        <v>88</v>
      </c>
      <c r="E21" s="96">
        <v>1</v>
      </c>
      <c r="F21" s="64"/>
      <c r="G21" s="61"/>
      <c r="H21" s="47"/>
      <c r="I21" s="61"/>
      <c r="J21" s="61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33.75" x14ac:dyDescent="0.2">
      <c r="A22" s="37">
        <v>6</v>
      </c>
      <c r="B22" s="38"/>
      <c r="C22" s="91" t="s">
        <v>298</v>
      </c>
      <c r="D22" s="24" t="s">
        <v>57</v>
      </c>
      <c r="E22" s="96">
        <v>114.62</v>
      </c>
      <c r="F22" s="64"/>
      <c r="G22" s="61"/>
      <c r="H22" s="47">
        <f t="shared" ref="H22" si="9">ROUND(F22*G22,2)</f>
        <v>0</v>
      </c>
      <c r="I22" s="61"/>
      <c r="J22" s="61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7">
        <v>7</v>
      </c>
      <c r="B23" s="38"/>
      <c r="C23" s="95" t="s">
        <v>119</v>
      </c>
      <c r="D23" s="24" t="s">
        <v>57</v>
      </c>
      <c r="E23" s="96">
        <v>126.08</v>
      </c>
      <c r="F23" s="64"/>
      <c r="G23" s="61"/>
      <c r="H23" s="47"/>
      <c r="I23" s="61"/>
      <c r="J23" s="61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7">
        <v>8</v>
      </c>
      <c r="B24" s="38"/>
      <c r="C24" s="95" t="s">
        <v>188</v>
      </c>
      <c r="D24" s="24" t="s">
        <v>64</v>
      </c>
      <c r="E24" s="96">
        <v>745.03</v>
      </c>
      <c r="F24" s="64"/>
      <c r="G24" s="61"/>
      <c r="H24" s="47"/>
      <c r="I24" s="61"/>
      <c r="J24" s="61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7">
        <v>9</v>
      </c>
      <c r="B25" s="38"/>
      <c r="C25" s="95" t="s">
        <v>177</v>
      </c>
      <c r="D25" s="24" t="s">
        <v>66</v>
      </c>
      <c r="E25" s="96">
        <v>1</v>
      </c>
      <c r="F25" s="64"/>
      <c r="G25" s="61"/>
      <c r="H25" s="47"/>
      <c r="I25" s="61"/>
      <c r="J25" s="61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2.5" x14ac:dyDescent="0.2">
      <c r="A26" s="37">
        <v>10</v>
      </c>
      <c r="B26" s="38"/>
      <c r="C26" s="95" t="s">
        <v>299</v>
      </c>
      <c r="D26" s="24" t="s">
        <v>88</v>
      </c>
      <c r="E26" s="96">
        <v>18</v>
      </c>
      <c r="F26" s="64"/>
      <c r="G26" s="61"/>
      <c r="H26" s="47">
        <f t="shared" ref="H26" si="10">ROUND(F26*G26,2)</f>
        <v>0</v>
      </c>
      <c r="I26" s="61"/>
      <c r="J26" s="61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34.5" thickBot="1" x14ac:dyDescent="0.25">
      <c r="A27" s="37">
        <v>11</v>
      </c>
      <c r="B27" s="38"/>
      <c r="C27" s="91" t="s">
        <v>300</v>
      </c>
      <c r="D27" s="24" t="s">
        <v>104</v>
      </c>
      <c r="E27" s="96">
        <v>341</v>
      </c>
      <c r="F27" s="64"/>
      <c r="G27" s="61"/>
      <c r="H27" s="47">
        <f t="shared" si="8"/>
        <v>0</v>
      </c>
      <c r="I27" s="61"/>
      <c r="J27" s="61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12" thickBot="1" x14ac:dyDescent="0.25">
      <c r="A28" s="157" t="s">
        <v>93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9"/>
      <c r="L28" s="65">
        <f>SUM(L14:L27)</f>
        <v>0</v>
      </c>
      <c r="M28" s="66">
        <f>SUM(M14:M27)</f>
        <v>0</v>
      </c>
      <c r="N28" s="66">
        <f>SUM(N14:N27)</f>
        <v>0</v>
      </c>
      <c r="O28" s="66">
        <f>SUM(O14:O27)</f>
        <v>0</v>
      </c>
      <c r="P28" s="67">
        <f>SUM(P14:P27)</f>
        <v>0</v>
      </c>
    </row>
    <row r="29" spans="1:1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" t="s">
        <v>14</v>
      </c>
      <c r="B31" s="16"/>
      <c r="C31" s="156"/>
      <c r="D31" s="156"/>
      <c r="E31" s="156"/>
      <c r="F31" s="156"/>
      <c r="G31" s="156"/>
      <c r="H31" s="15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04" t="s">
        <v>15</v>
      </c>
      <c r="D32" s="104"/>
      <c r="E32" s="104"/>
      <c r="F32" s="104"/>
      <c r="G32" s="104"/>
      <c r="H32" s="104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82" t="str">
        <f>'Kops a'!A37</f>
        <v>Tāme sastādīta 2022. gada __. ___________</v>
      </c>
      <c r="B34" s="83"/>
      <c r="C34" s="83"/>
      <c r="D34" s="8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" t="s">
        <v>37</v>
      </c>
      <c r="B36" s="16"/>
      <c r="C36" s="156"/>
      <c r="D36" s="156"/>
      <c r="E36" s="156"/>
      <c r="F36" s="156"/>
      <c r="G36" s="156"/>
      <c r="H36" s="15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04" t="s">
        <v>15</v>
      </c>
      <c r="D37" s="104"/>
      <c r="E37" s="104"/>
      <c r="F37" s="104"/>
      <c r="G37" s="104"/>
      <c r="H37" s="104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82" t="s">
        <v>54</v>
      </c>
      <c r="B39" s="83"/>
      <c r="C39" s="87"/>
      <c r="D39" s="50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7:H37"/>
    <mergeCell ref="C4:I4"/>
    <mergeCell ref="F12:K12"/>
    <mergeCell ref="J9:M9"/>
    <mergeCell ref="D8:L8"/>
    <mergeCell ref="A28:K28"/>
    <mergeCell ref="C31:H31"/>
    <mergeCell ref="C32:H32"/>
    <mergeCell ref="C36:H36"/>
  </mergeCells>
  <conditionalFormatting sqref="A14:G27 I14:J27">
    <cfRule type="cellIs" dxfId="63" priority="31" operator="equal">
      <formula>0</formula>
    </cfRule>
  </conditionalFormatting>
  <conditionalFormatting sqref="N9:O9 K14:P27 H14:H27">
    <cfRule type="cellIs" dxfId="62" priority="30" operator="equal">
      <formula>0</formula>
    </cfRule>
  </conditionalFormatting>
  <conditionalFormatting sqref="C2:I2">
    <cfRule type="cellIs" dxfId="61" priority="27" operator="equal">
      <formula>0</formula>
    </cfRule>
  </conditionalFormatting>
  <conditionalFormatting sqref="O10">
    <cfRule type="cellIs" dxfId="60" priority="26" operator="equal">
      <formula>"20__. gada __. _________"</formula>
    </cfRule>
  </conditionalFormatting>
  <conditionalFormatting sqref="A28:K28">
    <cfRule type="containsText" dxfId="59" priority="25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58" priority="20" operator="equal">
      <formula>0</formula>
    </cfRule>
  </conditionalFormatting>
  <conditionalFormatting sqref="C4:I4">
    <cfRule type="cellIs" dxfId="57" priority="19" operator="equal">
      <formula>0</formula>
    </cfRule>
  </conditionalFormatting>
  <conditionalFormatting sqref="D5:L8">
    <cfRule type="cellIs" dxfId="56" priority="15" operator="equal">
      <formula>0</formula>
    </cfRule>
  </conditionalFormatting>
  <conditionalFormatting sqref="P10">
    <cfRule type="cellIs" dxfId="55" priority="11" operator="equal">
      <formula>"20__. gada __. _________"</formula>
    </cfRule>
  </conditionalFormatting>
  <conditionalFormatting sqref="C36:H36">
    <cfRule type="cellIs" dxfId="54" priority="8" operator="equal">
      <formula>0</formula>
    </cfRule>
  </conditionalFormatting>
  <conditionalFormatting sqref="C31:H31">
    <cfRule type="cellIs" dxfId="53" priority="7" operator="equal">
      <formula>0</formula>
    </cfRule>
  </conditionalFormatting>
  <conditionalFormatting sqref="C36:H36 C39 C31:H31">
    <cfRule type="cellIs" dxfId="52" priority="6" operator="equal">
      <formula>0</formula>
    </cfRule>
  </conditionalFormatting>
  <conditionalFormatting sqref="D1">
    <cfRule type="cellIs" dxfId="51" priority="5" operator="equal">
      <formula>0</formula>
    </cfRule>
  </conditionalFormatting>
  <conditionalFormatting sqref="A9">
    <cfRule type="containsText" dxfId="5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2022-01-28T09:53:38Z</cp:lastPrinted>
  <dcterms:created xsi:type="dcterms:W3CDTF">2019-03-11T11:42:22Z</dcterms:created>
  <dcterms:modified xsi:type="dcterms:W3CDTF">2022-01-28T10:09:19Z</dcterms:modified>
</cp:coreProperties>
</file>