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Meža 3\Būvdarbu iepirkums M3\"/>
    </mc:Choice>
  </mc:AlternateContent>
  <xr:revisionPtr revIDLastSave="0" documentId="13_ncr:1_{028A7293-80E3-479C-8C43-FE93CAAEC57F}" xr6:coauthVersionLast="45" xr6:coauthVersionMax="45" xr10:uidLastSave="{00000000-0000-0000-0000-000000000000}"/>
  <bookViews>
    <workbookView xWindow="-120" yWindow="-120" windowWidth="29040" windowHeight="15990" tabRatio="846" activeTab="9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  <sheet name="11a" sheetId="13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67" i="5" l="1"/>
  <c r="C64" i="5"/>
  <c r="C59" i="5"/>
  <c r="C52" i="6"/>
  <c r="C49" i="6"/>
  <c r="C44" i="6"/>
  <c r="C28" i="7"/>
  <c r="C25" i="7"/>
  <c r="C20" i="7"/>
  <c r="C43" i="8"/>
  <c r="C40" i="8"/>
  <c r="C35" i="8"/>
  <c r="C39" i="9"/>
  <c r="C36" i="9"/>
  <c r="C31" i="9"/>
  <c r="C55" i="10"/>
  <c r="C52" i="10"/>
  <c r="C47" i="10"/>
  <c r="C111" i="11"/>
  <c r="C108" i="11"/>
  <c r="C103" i="11"/>
  <c r="C132" i="12"/>
  <c r="C129" i="12"/>
  <c r="C124" i="12"/>
  <c r="C51" i="13"/>
  <c r="C48" i="13"/>
  <c r="C43" i="13"/>
  <c r="C60" i="4"/>
  <c r="C57" i="4"/>
  <c r="C52" i="4"/>
  <c r="C42" i="3"/>
  <c r="C39" i="3"/>
  <c r="C34" i="3"/>
  <c r="A38" i="2"/>
  <c r="A62" i="5" s="1"/>
  <c r="P10" i="5" s="1"/>
  <c r="A37" i="3" l="1"/>
  <c r="P10" i="3" s="1"/>
  <c r="A127" i="12"/>
  <c r="P10" i="12" s="1"/>
  <c r="A50" i="10"/>
  <c r="P10" i="10" s="1"/>
  <c r="A38" i="8"/>
  <c r="P10" i="8" s="1"/>
  <c r="A47" i="6"/>
  <c r="P10" i="6" s="1"/>
  <c r="A55" i="4"/>
  <c r="P10" i="4" s="1"/>
  <c r="A46" i="13"/>
  <c r="P10" i="13" s="1"/>
  <c r="A106" i="11"/>
  <c r="P10" i="11" s="1"/>
  <c r="A34" i="9"/>
  <c r="P10" i="9" s="1"/>
  <c r="A23" i="7"/>
  <c r="P10" i="7" s="1"/>
  <c r="D9" i="2"/>
  <c r="D8" i="2"/>
  <c r="D7" i="2"/>
  <c r="D6" i="2"/>
  <c r="D7" i="13" l="1"/>
  <c r="D7" i="12"/>
  <c r="D7" i="11"/>
  <c r="D7" i="10"/>
  <c r="D7" i="9"/>
  <c r="D7" i="8"/>
  <c r="D7" i="7"/>
  <c r="D7" i="6"/>
  <c r="D7" i="5"/>
  <c r="D7" i="4"/>
  <c r="D8" i="13"/>
  <c r="D8" i="12"/>
  <c r="D8" i="11"/>
  <c r="D8" i="10"/>
  <c r="D8" i="9"/>
  <c r="D8" i="8"/>
  <c r="D8" i="7"/>
  <c r="D8" i="6"/>
  <c r="D8" i="5"/>
  <c r="D8" i="4"/>
  <c r="D5" i="13"/>
  <c r="D5" i="12"/>
  <c r="D5" i="11"/>
  <c r="D5" i="10"/>
  <c r="D5" i="9"/>
  <c r="D5" i="8"/>
  <c r="D5" i="7"/>
  <c r="D5" i="6"/>
  <c r="D5" i="5"/>
  <c r="D5" i="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15" i="7"/>
  <c r="H16" i="7"/>
  <c r="H16" i="8"/>
  <c r="H18" i="8"/>
  <c r="H20" i="8"/>
  <c r="H22" i="8"/>
  <c r="H24" i="8"/>
  <c r="H26" i="8"/>
  <c r="H28" i="8"/>
  <c r="H30" i="8"/>
  <c r="H16" i="9"/>
  <c r="H18" i="9"/>
  <c r="H20" i="9"/>
  <c r="H22" i="9"/>
  <c r="H24" i="9"/>
  <c r="H26" i="9"/>
  <c r="H16" i="10"/>
  <c r="H20" i="10"/>
  <c r="H22" i="10"/>
  <c r="H34" i="10"/>
  <c r="H36" i="10"/>
  <c r="H40" i="10"/>
  <c r="H16" i="11"/>
  <c r="H18" i="11"/>
  <c r="H20" i="11"/>
  <c r="H22" i="11"/>
  <c r="H24" i="11"/>
  <c r="H26" i="11"/>
  <c r="H28" i="11"/>
  <c r="H30" i="11"/>
  <c r="H32" i="11"/>
  <c r="H34" i="11"/>
  <c r="H36" i="11"/>
  <c r="H38" i="11"/>
  <c r="H40" i="11"/>
  <c r="H42" i="11"/>
  <c r="H44" i="11"/>
  <c r="H46" i="11"/>
  <c r="H48" i="11"/>
  <c r="H50" i="11"/>
  <c r="H52" i="11"/>
  <c r="H54" i="11"/>
  <c r="H56" i="11"/>
  <c r="H58" i="11"/>
  <c r="H60" i="11"/>
  <c r="H62" i="11"/>
  <c r="H64" i="11"/>
  <c r="H66" i="11"/>
  <c r="H68" i="11"/>
  <c r="H70" i="11"/>
  <c r="H72" i="11"/>
  <c r="H74" i="11"/>
  <c r="H76" i="11"/>
  <c r="H78" i="11"/>
  <c r="H80" i="11"/>
  <c r="H82" i="11"/>
  <c r="H84" i="11"/>
  <c r="H86" i="11"/>
  <c r="H88" i="11"/>
  <c r="H90" i="11"/>
  <c r="H92" i="11"/>
  <c r="H94" i="11"/>
  <c r="H96" i="11"/>
  <c r="H98" i="11"/>
  <c r="H17" i="12"/>
  <c r="H19" i="12"/>
  <c r="H21" i="12"/>
  <c r="H23" i="12"/>
  <c r="H25" i="12"/>
  <c r="H27" i="12"/>
  <c r="H29" i="12"/>
  <c r="H31" i="12"/>
  <c r="H33" i="12"/>
  <c r="H37" i="12"/>
  <c r="H39" i="12"/>
  <c r="H41" i="12"/>
  <c r="H45" i="12"/>
  <c r="H47" i="12"/>
  <c r="H49" i="12"/>
  <c r="H53" i="12"/>
  <c r="H55" i="12"/>
  <c r="H57" i="12"/>
  <c r="H61" i="12"/>
  <c r="H63" i="12"/>
  <c r="H65" i="12"/>
  <c r="H69" i="12"/>
  <c r="H71" i="12"/>
  <c r="H73" i="12"/>
  <c r="H77" i="12"/>
  <c r="H79" i="12"/>
  <c r="H81" i="12"/>
  <c r="H85" i="12"/>
  <c r="H87" i="12"/>
  <c r="H89" i="12"/>
  <c r="H93" i="12"/>
  <c r="H95" i="12"/>
  <c r="H97" i="12"/>
  <c r="H101" i="12"/>
  <c r="H103" i="12"/>
  <c r="H105" i="12"/>
  <c r="H109" i="12"/>
  <c r="H111" i="12"/>
  <c r="H113" i="12"/>
  <c r="H117" i="12"/>
  <c r="H119" i="12"/>
  <c r="H16" i="13"/>
  <c r="H18" i="13"/>
  <c r="H20" i="13"/>
  <c r="H22" i="13"/>
  <c r="H24" i="13"/>
  <c r="H26" i="13"/>
  <c r="H28" i="13"/>
  <c r="H30" i="13"/>
  <c r="H32" i="13"/>
  <c r="H34" i="13"/>
  <c r="H36" i="13"/>
  <c r="H38" i="13"/>
  <c r="H14" i="6"/>
  <c r="H14" i="7"/>
  <c r="H14" i="9"/>
  <c r="H14" i="10"/>
  <c r="H14" i="13"/>
  <c r="L28" i="6"/>
  <c r="L32" i="6"/>
  <c r="H21" i="6"/>
  <c r="H33" i="6"/>
  <c r="H17" i="8"/>
  <c r="H21" i="8"/>
  <c r="H25" i="8"/>
  <c r="H29" i="8"/>
  <c r="H15" i="9"/>
  <c r="H19" i="9"/>
  <c r="H23" i="9"/>
  <c r="H27" i="9"/>
  <c r="H41" i="10"/>
  <c r="H67" i="11"/>
  <c r="H83" i="11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47" i="5"/>
  <c r="N48" i="5"/>
  <c r="N49" i="5"/>
  <c r="N51" i="5"/>
  <c r="N52" i="5"/>
  <c r="N53" i="5"/>
  <c r="N55" i="5"/>
  <c r="N14" i="4"/>
  <c r="H32" i="6"/>
  <c r="H27" i="6"/>
  <c r="H19" i="6"/>
  <c r="H31" i="8"/>
  <c r="H27" i="8"/>
  <c r="H23" i="8"/>
  <c r="H19" i="8"/>
  <c r="H15" i="8"/>
  <c r="H25" i="9"/>
  <c r="H21" i="9"/>
  <c r="H17" i="9"/>
  <c r="H43" i="10"/>
  <c r="H39" i="10"/>
  <c r="H35" i="10"/>
  <c r="H21" i="10"/>
  <c r="H15" i="10"/>
  <c r="H97" i="11"/>
  <c r="H93" i="11"/>
  <c r="H89" i="11"/>
  <c r="H85" i="11"/>
  <c r="H81" i="11"/>
  <c r="H77" i="11"/>
  <c r="H73" i="11"/>
  <c r="H69" i="11"/>
  <c r="H65" i="11"/>
  <c r="H61" i="11"/>
  <c r="H57" i="11"/>
  <c r="H53" i="11"/>
  <c r="H49" i="11"/>
  <c r="H45" i="11"/>
  <c r="H41" i="11"/>
  <c r="H37" i="11"/>
  <c r="H33" i="11"/>
  <c r="H29" i="11"/>
  <c r="H25" i="11"/>
  <c r="H21" i="11"/>
  <c r="H17" i="11"/>
  <c r="H120" i="12"/>
  <c r="H116" i="12"/>
  <c r="H112" i="12"/>
  <c r="H108" i="12"/>
  <c r="H104" i="12"/>
  <c r="H100" i="12"/>
  <c r="H96" i="12"/>
  <c r="H92" i="12"/>
  <c r="H88" i="12"/>
  <c r="H84" i="12"/>
  <c r="H80" i="12"/>
  <c r="H76" i="12"/>
  <c r="H72" i="12"/>
  <c r="H68" i="12"/>
  <c r="H64" i="12"/>
  <c r="H60" i="12"/>
  <c r="H56" i="12"/>
  <c r="H52" i="12"/>
  <c r="H48" i="12"/>
  <c r="H44" i="12"/>
  <c r="H40" i="12"/>
  <c r="H36" i="12"/>
  <c r="H32" i="12"/>
  <c r="H28" i="12"/>
  <c r="H24" i="12"/>
  <c r="H20" i="12"/>
  <c r="H15" i="12"/>
  <c r="H37" i="13"/>
  <c r="H33" i="13"/>
  <c r="H29" i="13"/>
  <c r="H25" i="13"/>
  <c r="H21" i="13"/>
  <c r="H17" i="13"/>
  <c r="L55" i="5"/>
  <c r="H55" i="5"/>
  <c r="N54" i="5"/>
  <c r="L54" i="5"/>
  <c r="H54" i="5"/>
  <c r="M54" i="5" s="1"/>
  <c r="L53" i="5"/>
  <c r="H53" i="5"/>
  <c r="L52" i="5"/>
  <c r="H52" i="5"/>
  <c r="O52" i="5" s="1"/>
  <c r="L51" i="5"/>
  <c r="H51" i="5"/>
  <c r="N50" i="5"/>
  <c r="L50" i="5"/>
  <c r="H50" i="5"/>
  <c r="M50" i="5" s="1"/>
  <c r="L49" i="5"/>
  <c r="H49" i="5"/>
  <c r="L48" i="5"/>
  <c r="H48" i="5"/>
  <c r="O48" i="5" s="1"/>
  <c r="L47" i="5"/>
  <c r="H47" i="5"/>
  <c r="N46" i="5"/>
  <c r="L46" i="5"/>
  <c r="H46" i="5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M38" i="5" s="1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91" i="11" l="1"/>
  <c r="L43" i="11"/>
  <c r="L35" i="11"/>
  <c r="L28" i="8"/>
  <c r="L117" i="12"/>
  <c r="L113" i="12"/>
  <c r="L109" i="12"/>
  <c r="L105" i="12"/>
  <c r="L101" i="12"/>
  <c r="L97" i="12"/>
  <c r="L93" i="12"/>
  <c r="L89" i="12"/>
  <c r="L85" i="12"/>
  <c r="L81" i="12"/>
  <c r="L77" i="12"/>
  <c r="L73" i="12"/>
  <c r="L69" i="12"/>
  <c r="L65" i="12"/>
  <c r="L61" i="12"/>
  <c r="L57" i="12"/>
  <c r="L53" i="12"/>
  <c r="L49" i="12"/>
  <c r="L45" i="12"/>
  <c r="L41" i="12"/>
  <c r="L37" i="12"/>
  <c r="L33" i="12"/>
  <c r="L29" i="12"/>
  <c r="L40" i="10"/>
  <c r="N99" i="11"/>
  <c r="N95" i="11"/>
  <c r="N91" i="11"/>
  <c r="N87" i="11"/>
  <c r="N83" i="11"/>
  <c r="N79" i="11"/>
  <c r="N75" i="11"/>
  <c r="N71" i="11"/>
  <c r="N67" i="11"/>
  <c r="N63" i="11"/>
  <c r="N59" i="11"/>
  <c r="N55" i="11"/>
  <c r="N51" i="11"/>
  <c r="N47" i="11"/>
  <c r="N43" i="11"/>
  <c r="N39" i="11"/>
  <c r="N35" i="11"/>
  <c r="N31" i="11"/>
  <c r="N27" i="11"/>
  <c r="N39" i="13"/>
  <c r="N35" i="13"/>
  <c r="N31" i="13"/>
  <c r="N27" i="13"/>
  <c r="N23" i="13"/>
  <c r="N19" i="13"/>
  <c r="N15" i="13"/>
  <c r="N22" i="12"/>
  <c r="N18" i="12"/>
  <c r="N23" i="11"/>
  <c r="N19" i="11"/>
  <c r="N15" i="11"/>
  <c r="N23" i="10"/>
  <c r="N17" i="10"/>
  <c r="M67" i="11"/>
  <c r="O32" i="6"/>
  <c r="O28" i="8"/>
  <c r="O40" i="6"/>
  <c r="O36" i="6"/>
  <c r="L22" i="13"/>
  <c r="L18" i="13"/>
  <c r="L25" i="12"/>
  <c r="L21" i="12"/>
  <c r="L17" i="12"/>
  <c r="L22" i="11"/>
  <c r="L18" i="11"/>
  <c r="L36" i="10"/>
  <c r="L22" i="10"/>
  <c r="L16" i="10"/>
  <c r="L22" i="9"/>
  <c r="L18" i="9"/>
  <c r="L24" i="8"/>
  <c r="L20" i="8"/>
  <c r="L16" i="8"/>
  <c r="L24" i="6"/>
  <c r="L20" i="6"/>
  <c r="L16" i="6"/>
  <c r="N117" i="12"/>
  <c r="N113" i="12"/>
  <c r="N109" i="12"/>
  <c r="N105" i="12"/>
  <c r="N101" i="12"/>
  <c r="N97" i="12"/>
  <c r="N93" i="12"/>
  <c r="N89" i="12"/>
  <c r="N85" i="12"/>
  <c r="N81" i="12"/>
  <c r="N77" i="12"/>
  <c r="N73" i="12"/>
  <c r="N69" i="12"/>
  <c r="N65" i="12"/>
  <c r="N61" i="12"/>
  <c r="N57" i="12"/>
  <c r="N53" i="12"/>
  <c r="N49" i="12"/>
  <c r="N45" i="12"/>
  <c r="N41" i="12"/>
  <c r="N37" i="12"/>
  <c r="N33" i="12"/>
  <c r="N29" i="12"/>
  <c r="N40" i="10"/>
  <c r="N28" i="8"/>
  <c r="L22" i="12"/>
  <c r="L18" i="12"/>
  <c r="L95" i="11"/>
  <c r="L47" i="11"/>
  <c r="L39" i="11"/>
  <c r="N14" i="12"/>
  <c r="N14" i="8"/>
  <c r="O18" i="13"/>
  <c r="O22" i="13"/>
  <c r="M18" i="9"/>
  <c r="O20" i="8"/>
  <c r="O22" i="9"/>
  <c r="O24" i="8"/>
  <c r="N22" i="13"/>
  <c r="N18" i="13"/>
  <c r="N25" i="12"/>
  <c r="N21" i="12"/>
  <c r="N17" i="12"/>
  <c r="N22" i="11"/>
  <c r="N18" i="11"/>
  <c r="N36" i="10"/>
  <c r="N22" i="10"/>
  <c r="N16" i="10"/>
  <c r="N22" i="9"/>
  <c r="N18" i="9"/>
  <c r="N24" i="8"/>
  <c r="N20" i="8"/>
  <c r="N16" i="8"/>
  <c r="N24" i="6"/>
  <c r="N20" i="6"/>
  <c r="N16" i="6"/>
  <c r="N118" i="12"/>
  <c r="N114" i="12"/>
  <c r="N110" i="12"/>
  <c r="N106" i="12"/>
  <c r="N102" i="12"/>
  <c r="N98" i="12"/>
  <c r="N94" i="12"/>
  <c r="N90" i="12"/>
  <c r="N86" i="12"/>
  <c r="N82" i="12"/>
  <c r="N78" i="12"/>
  <c r="N74" i="12"/>
  <c r="N70" i="12"/>
  <c r="N66" i="12"/>
  <c r="N62" i="12"/>
  <c r="N58" i="12"/>
  <c r="N54" i="12"/>
  <c r="N50" i="12"/>
  <c r="N46" i="12"/>
  <c r="N42" i="12"/>
  <c r="N38" i="12"/>
  <c r="N34" i="12"/>
  <c r="N30" i="12"/>
  <c r="N26" i="12"/>
  <c r="L115" i="12"/>
  <c r="H115" i="12"/>
  <c r="K115" i="12" s="1"/>
  <c r="L107" i="12"/>
  <c r="H107" i="12"/>
  <c r="L99" i="12"/>
  <c r="H99" i="12"/>
  <c r="K99" i="12" s="1"/>
  <c r="L91" i="12"/>
  <c r="H91" i="12"/>
  <c r="L83" i="12"/>
  <c r="H83" i="12"/>
  <c r="L75" i="12"/>
  <c r="H75" i="12"/>
  <c r="L67" i="12"/>
  <c r="H67" i="12"/>
  <c r="K67" i="12" s="1"/>
  <c r="L59" i="12"/>
  <c r="H59" i="12"/>
  <c r="L51" i="12"/>
  <c r="H51" i="12"/>
  <c r="L43" i="12"/>
  <c r="H43" i="12"/>
  <c r="L35" i="12"/>
  <c r="H35" i="12"/>
  <c r="K35" i="12" s="1"/>
  <c r="L42" i="10"/>
  <c r="H42" i="10"/>
  <c r="M42" i="10" s="1"/>
  <c r="L38" i="10"/>
  <c r="H38" i="10"/>
  <c r="K41" i="11"/>
  <c r="N21" i="10"/>
  <c r="L118" i="12"/>
  <c r="L114" i="12"/>
  <c r="L110" i="12"/>
  <c r="L106" i="12"/>
  <c r="L102" i="12"/>
  <c r="L98" i="12"/>
  <c r="L94" i="12"/>
  <c r="L90" i="12"/>
  <c r="L86" i="12"/>
  <c r="L82" i="12"/>
  <c r="L78" i="12"/>
  <c r="L74" i="12"/>
  <c r="L70" i="12"/>
  <c r="L66" i="12"/>
  <c r="L62" i="12"/>
  <c r="L58" i="12"/>
  <c r="L54" i="12"/>
  <c r="L50" i="12"/>
  <c r="L46" i="12"/>
  <c r="L42" i="12"/>
  <c r="L38" i="12"/>
  <c r="L34" i="12"/>
  <c r="L30" i="12"/>
  <c r="L26" i="12"/>
  <c r="N36" i="13"/>
  <c r="L32" i="13"/>
  <c r="N32" i="6"/>
  <c r="N28" i="6"/>
  <c r="L27" i="13"/>
  <c r="H27" i="13"/>
  <c r="N40" i="6"/>
  <c r="L40" i="6"/>
  <c r="N36" i="6"/>
  <c r="L36" i="6"/>
  <c r="L90" i="11"/>
  <c r="N90" i="11"/>
  <c r="L39" i="13"/>
  <c r="H39" i="13"/>
  <c r="M39" i="13" s="1"/>
  <c r="L35" i="13"/>
  <c r="H35" i="13"/>
  <c r="L31" i="13"/>
  <c r="H31" i="13"/>
  <c r="L23" i="13"/>
  <c r="H23" i="13"/>
  <c r="O23" i="13" s="1"/>
  <c r="L19" i="13"/>
  <c r="H19" i="13"/>
  <c r="O19" i="13" s="1"/>
  <c r="L15" i="13"/>
  <c r="H15" i="13"/>
  <c r="O15" i="13" s="1"/>
  <c r="H63" i="11"/>
  <c r="L63" i="11"/>
  <c r="H23" i="11"/>
  <c r="L23" i="11"/>
  <c r="L38" i="13"/>
  <c r="N38" i="13"/>
  <c r="L34" i="13"/>
  <c r="N34" i="13"/>
  <c r="L30" i="13"/>
  <c r="N30" i="13"/>
  <c r="L26" i="13"/>
  <c r="N26" i="13"/>
  <c r="L98" i="11"/>
  <c r="N98" i="11"/>
  <c r="N94" i="11"/>
  <c r="L94" i="11"/>
  <c r="N86" i="11"/>
  <c r="L86" i="11"/>
  <c r="N82" i="11"/>
  <c r="L82" i="11"/>
  <c r="N78" i="11"/>
  <c r="L78" i="11"/>
  <c r="N74" i="11"/>
  <c r="L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N42" i="11"/>
  <c r="L42" i="11"/>
  <c r="N38" i="11"/>
  <c r="L38" i="11"/>
  <c r="L34" i="11"/>
  <c r="N34" i="11"/>
  <c r="N30" i="11"/>
  <c r="L30" i="11"/>
  <c r="N26" i="11"/>
  <c r="L26" i="11"/>
  <c r="L26" i="9"/>
  <c r="N26" i="9"/>
  <c r="O34" i="13"/>
  <c r="O66" i="11"/>
  <c r="O70" i="11"/>
  <c r="H87" i="11"/>
  <c r="O87" i="11" s="1"/>
  <c r="L87" i="11"/>
  <c r="H31" i="11"/>
  <c r="L31" i="11"/>
  <c r="H27" i="11"/>
  <c r="O27" i="11" s="1"/>
  <c r="L27" i="11"/>
  <c r="H19" i="11"/>
  <c r="L19" i="11"/>
  <c r="H15" i="11"/>
  <c r="L15" i="11"/>
  <c r="O30" i="13"/>
  <c r="O26" i="13"/>
  <c r="O38" i="13"/>
  <c r="O34" i="11"/>
  <c r="O38" i="11"/>
  <c r="O46" i="11"/>
  <c r="O54" i="11"/>
  <c r="O62" i="11"/>
  <c r="O82" i="11"/>
  <c r="M90" i="11"/>
  <c r="O98" i="11"/>
  <c r="O30" i="11"/>
  <c r="O42" i="11"/>
  <c r="O50" i="11"/>
  <c r="O58" i="11"/>
  <c r="M86" i="11"/>
  <c r="M26" i="9"/>
  <c r="L34" i="10"/>
  <c r="L20" i="10"/>
  <c r="N24" i="9"/>
  <c r="L20" i="9"/>
  <c r="N16" i="9"/>
  <c r="L99" i="11"/>
  <c r="H99" i="11"/>
  <c r="O99" i="11" s="1"/>
  <c r="L79" i="11"/>
  <c r="H79" i="11"/>
  <c r="O79" i="11" s="1"/>
  <c r="L75" i="11"/>
  <c r="H75" i="11"/>
  <c r="L71" i="11"/>
  <c r="H71" i="11"/>
  <c r="L59" i="11"/>
  <c r="H59" i="11"/>
  <c r="O59" i="11" s="1"/>
  <c r="L55" i="11"/>
  <c r="H55" i="11"/>
  <c r="O55" i="11" s="1"/>
  <c r="L51" i="11"/>
  <c r="H51" i="11"/>
  <c r="L37" i="10"/>
  <c r="H37" i="10"/>
  <c r="L23" i="10"/>
  <c r="H23" i="10"/>
  <c r="L17" i="10"/>
  <c r="H17" i="10"/>
  <c r="H18" i="12"/>
  <c r="O18" i="12" s="1"/>
  <c r="H22" i="12"/>
  <c r="O22" i="12" s="1"/>
  <c r="H26" i="12"/>
  <c r="O26" i="12" s="1"/>
  <c r="H30" i="12"/>
  <c r="O30" i="12" s="1"/>
  <c r="H34" i="12"/>
  <c r="O34" i="12" s="1"/>
  <c r="H38" i="12"/>
  <c r="O38" i="12" s="1"/>
  <c r="H42" i="12"/>
  <c r="O42" i="12" s="1"/>
  <c r="H46" i="12"/>
  <c r="O46" i="12" s="1"/>
  <c r="H50" i="12"/>
  <c r="O50" i="12" s="1"/>
  <c r="H54" i="12"/>
  <c r="O54" i="12" s="1"/>
  <c r="H58" i="12"/>
  <c r="O58" i="12" s="1"/>
  <c r="H62" i="12"/>
  <c r="O62" i="12" s="1"/>
  <c r="H66" i="12"/>
  <c r="O66" i="12" s="1"/>
  <c r="H70" i="12"/>
  <c r="O70" i="12" s="1"/>
  <c r="H74" i="12"/>
  <c r="O74" i="12" s="1"/>
  <c r="H78" i="12"/>
  <c r="O78" i="12" s="1"/>
  <c r="H82" i="12"/>
  <c r="O82" i="12" s="1"/>
  <c r="H86" i="12"/>
  <c r="O86" i="12" s="1"/>
  <c r="H90" i="12"/>
  <c r="H94" i="12"/>
  <c r="H98" i="12"/>
  <c r="O98" i="12" s="1"/>
  <c r="H102" i="12"/>
  <c r="H106" i="12"/>
  <c r="H110" i="12"/>
  <c r="H114" i="12"/>
  <c r="O114" i="12" s="1"/>
  <c r="H118" i="12"/>
  <c r="H35" i="11"/>
  <c r="K37" i="11"/>
  <c r="H39" i="11"/>
  <c r="O39" i="11" s="1"/>
  <c r="L83" i="11"/>
  <c r="K97" i="11"/>
  <c r="H43" i="11"/>
  <c r="O43" i="11" s="1"/>
  <c r="H47" i="11"/>
  <c r="O47" i="11" s="1"/>
  <c r="H95" i="11"/>
  <c r="O95" i="11" s="1"/>
  <c r="L67" i="11"/>
  <c r="H91" i="11"/>
  <c r="O91" i="11" s="1"/>
  <c r="K53" i="11"/>
  <c r="K81" i="11"/>
  <c r="N39" i="10"/>
  <c r="L14" i="11"/>
  <c r="H14" i="11"/>
  <c r="K15" i="10"/>
  <c r="K93" i="11"/>
  <c r="K43" i="10"/>
  <c r="L25" i="11"/>
  <c r="L43" i="10"/>
  <c r="L35" i="10"/>
  <c r="L15" i="10"/>
  <c r="M24" i="4"/>
  <c r="M44" i="4"/>
  <c r="O44" i="4"/>
  <c r="M15" i="4"/>
  <c r="O15" i="4"/>
  <c r="O25" i="4"/>
  <c r="M27" i="4"/>
  <c r="O27" i="4"/>
  <c r="M36" i="4"/>
  <c r="O36" i="4"/>
  <c r="O46" i="4"/>
  <c r="M19" i="4"/>
  <c r="O19" i="4"/>
  <c r="M20" i="4"/>
  <c r="O20" i="4"/>
  <c r="O21" i="4"/>
  <c r="O22" i="4"/>
  <c r="O30" i="4"/>
  <c r="M31" i="4"/>
  <c r="O31" i="4"/>
  <c r="M32" i="4"/>
  <c r="O32" i="4"/>
  <c r="O33" i="4"/>
  <c r="O41" i="4"/>
  <c r="O42" i="4"/>
  <c r="M46" i="4"/>
  <c r="O23" i="5"/>
  <c r="M25" i="5"/>
  <c r="O25" i="5"/>
  <c r="O26" i="5"/>
  <c r="P26" i="5" s="1"/>
  <c r="O39" i="5"/>
  <c r="M41" i="5"/>
  <c r="O41" i="5"/>
  <c r="O42" i="5"/>
  <c r="P42" i="5" s="1"/>
  <c r="O55" i="5"/>
  <c r="O27" i="5"/>
  <c r="M29" i="5"/>
  <c r="O29" i="5"/>
  <c r="O30" i="5"/>
  <c r="O43" i="5"/>
  <c r="M45" i="5"/>
  <c r="O45" i="5"/>
  <c r="O46" i="5"/>
  <c r="M23" i="4"/>
  <c r="O23" i="4"/>
  <c r="M43" i="4"/>
  <c r="O43" i="4"/>
  <c r="M16" i="4"/>
  <c r="O16" i="4"/>
  <c r="O26" i="4"/>
  <c r="O37" i="4"/>
  <c r="O45" i="4"/>
  <c r="O15" i="5"/>
  <c r="M17" i="5"/>
  <c r="P17" i="5" s="1"/>
  <c r="O17" i="5"/>
  <c r="O18" i="5"/>
  <c r="O31" i="5"/>
  <c r="M33" i="5"/>
  <c r="P33" i="5" s="1"/>
  <c r="O33" i="5"/>
  <c r="O34" i="5"/>
  <c r="O47" i="5"/>
  <c r="M49" i="5"/>
  <c r="P49" i="5" s="1"/>
  <c r="O49" i="5"/>
  <c r="O50" i="5"/>
  <c r="O34" i="4"/>
  <c r="O17" i="4"/>
  <c r="M28" i="4"/>
  <c r="O28" i="4"/>
  <c r="M35" i="4"/>
  <c r="O35" i="4"/>
  <c r="O38" i="4"/>
  <c r="P38" i="4" s="1"/>
  <c r="O18" i="4"/>
  <c r="O29" i="4"/>
  <c r="M34" i="4"/>
  <c r="M39" i="4"/>
  <c r="O39" i="4"/>
  <c r="M40" i="4"/>
  <c r="M47" i="4"/>
  <c r="O47" i="4"/>
  <c r="M48" i="4"/>
  <c r="O19" i="5"/>
  <c r="M21" i="5"/>
  <c r="O21" i="5"/>
  <c r="O22" i="5"/>
  <c r="M30" i="5"/>
  <c r="O35" i="5"/>
  <c r="M37" i="5"/>
  <c r="O37" i="5"/>
  <c r="O38" i="5"/>
  <c r="M46" i="5"/>
  <c r="P46" i="5" s="1"/>
  <c r="O51" i="5"/>
  <c r="M53" i="5"/>
  <c r="O53" i="5"/>
  <c r="O54" i="5"/>
  <c r="P54" i="5" s="1"/>
  <c r="M29" i="12"/>
  <c r="O29" i="12"/>
  <c r="K21" i="11"/>
  <c r="M17" i="12"/>
  <c r="O17" i="12"/>
  <c r="M33" i="12"/>
  <c r="O33" i="12"/>
  <c r="M41" i="12"/>
  <c r="O41" i="12"/>
  <c r="M49" i="12"/>
  <c r="O49" i="12"/>
  <c r="K51" i="12"/>
  <c r="M57" i="12"/>
  <c r="O57" i="12"/>
  <c r="K59" i="12"/>
  <c r="M65" i="12"/>
  <c r="O65" i="12"/>
  <c r="M73" i="12"/>
  <c r="O73" i="12"/>
  <c r="M81" i="12"/>
  <c r="O81" i="12"/>
  <c r="K83" i="12"/>
  <c r="M89" i="12"/>
  <c r="O89" i="12"/>
  <c r="O90" i="12"/>
  <c r="K91" i="12"/>
  <c r="M97" i="12"/>
  <c r="O97" i="12"/>
  <c r="M105" i="12"/>
  <c r="O105" i="12"/>
  <c r="O106" i="12"/>
  <c r="M113" i="12"/>
  <c r="O113" i="12"/>
  <c r="K33" i="11"/>
  <c r="K44" i="11"/>
  <c r="K61" i="11"/>
  <c r="K65" i="11"/>
  <c r="K69" i="11"/>
  <c r="K73" i="11"/>
  <c r="K77" i="11"/>
  <c r="O83" i="11"/>
  <c r="M41" i="10"/>
  <c r="O41" i="10"/>
  <c r="M21" i="12"/>
  <c r="O21" i="12"/>
  <c r="K16" i="11"/>
  <c r="O40" i="11"/>
  <c r="M47" i="11"/>
  <c r="K57" i="11"/>
  <c r="O67" i="11"/>
  <c r="O74" i="11"/>
  <c r="O78" i="11"/>
  <c r="K85" i="11"/>
  <c r="O90" i="11"/>
  <c r="O94" i="11"/>
  <c r="K96" i="11"/>
  <c r="M22" i="10"/>
  <c r="K35" i="10"/>
  <c r="M40" i="10"/>
  <c r="K40" i="10"/>
  <c r="O18" i="9"/>
  <c r="K31" i="8"/>
  <c r="K16" i="7"/>
  <c r="K17" i="13"/>
  <c r="M23" i="13"/>
  <c r="P23" i="13" s="1"/>
  <c r="K25" i="13"/>
  <c r="K33" i="13"/>
  <c r="K37" i="13"/>
  <c r="M25" i="12"/>
  <c r="O25" i="12"/>
  <c r="K31" i="12"/>
  <c r="M37" i="12"/>
  <c r="O37" i="12"/>
  <c r="K39" i="12"/>
  <c r="M45" i="12"/>
  <c r="O45" i="12"/>
  <c r="M53" i="12"/>
  <c r="O53" i="12"/>
  <c r="M61" i="12"/>
  <c r="O61" i="12"/>
  <c r="K63" i="12"/>
  <c r="M69" i="12"/>
  <c r="O69" i="12"/>
  <c r="K71" i="12"/>
  <c r="M77" i="12"/>
  <c r="O77" i="12"/>
  <c r="P77" i="12" s="1"/>
  <c r="M85" i="12"/>
  <c r="O85" i="12"/>
  <c r="M93" i="12"/>
  <c r="O93" i="12"/>
  <c r="O94" i="12"/>
  <c r="M101" i="12"/>
  <c r="P101" i="12" s="1"/>
  <c r="O101" i="12"/>
  <c r="O102" i="12"/>
  <c r="M109" i="12"/>
  <c r="O109" i="12"/>
  <c r="O110" i="12"/>
  <c r="K111" i="12"/>
  <c r="M117" i="12"/>
  <c r="O117" i="12"/>
  <c r="O118" i="12"/>
  <c r="K45" i="11"/>
  <c r="K49" i="11"/>
  <c r="K68" i="11"/>
  <c r="O86" i="11"/>
  <c r="P86" i="11" s="1"/>
  <c r="K92" i="11"/>
  <c r="K21" i="8"/>
  <c r="K30" i="8"/>
  <c r="O93" i="11"/>
  <c r="O73" i="11"/>
  <c r="O65" i="11"/>
  <c r="K21" i="9"/>
  <c r="M16" i="6"/>
  <c r="K16" i="6"/>
  <c r="K18" i="6"/>
  <c r="O33" i="6"/>
  <c r="O26" i="9"/>
  <c r="M16" i="8"/>
  <c r="K30" i="6"/>
  <c r="N41" i="10"/>
  <c r="L41" i="10"/>
  <c r="N37" i="10"/>
  <c r="M37" i="10"/>
  <c r="N27" i="9"/>
  <c r="L27" i="9"/>
  <c r="L23" i="9"/>
  <c r="N23" i="9"/>
  <c r="N19" i="9"/>
  <c r="M19" i="9"/>
  <c r="L19" i="9"/>
  <c r="L15" i="9"/>
  <c r="N15" i="9"/>
  <c r="L29" i="8"/>
  <c r="O29" i="8"/>
  <c r="N29" i="8"/>
  <c r="N25" i="8"/>
  <c r="L25" i="8"/>
  <c r="N21" i="8"/>
  <c r="L21" i="8"/>
  <c r="N17" i="8"/>
  <c r="L17" i="8"/>
  <c r="O15" i="7"/>
  <c r="N15" i="7"/>
  <c r="L15" i="7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17" i="8"/>
  <c r="M25" i="8"/>
  <c r="M21" i="8"/>
  <c r="N27" i="12"/>
  <c r="L27" i="12"/>
  <c r="N19" i="12"/>
  <c r="L19" i="12"/>
  <c r="L14" i="12"/>
  <c r="H14" i="12"/>
  <c r="O14" i="12" s="1"/>
  <c r="L14" i="8"/>
  <c r="H14" i="8"/>
  <c r="M14" i="8" s="1"/>
  <c r="K22" i="6"/>
  <c r="K27" i="11"/>
  <c r="K26" i="6"/>
  <c r="K14" i="4"/>
  <c r="K14" i="9"/>
  <c r="O26" i="11"/>
  <c r="O22" i="11"/>
  <c r="O18" i="11"/>
  <c r="O37" i="10"/>
  <c r="O25" i="6"/>
  <c r="O21" i="6"/>
  <c r="O17" i="6"/>
  <c r="O14" i="9"/>
  <c r="O14" i="5"/>
  <c r="P14" i="5" s="1"/>
  <c r="M37" i="13"/>
  <c r="L37" i="13"/>
  <c r="O37" i="13"/>
  <c r="N37" i="13"/>
  <c r="N33" i="13"/>
  <c r="M33" i="13"/>
  <c r="L33" i="13"/>
  <c r="O33" i="13"/>
  <c r="N29" i="13"/>
  <c r="M29" i="13"/>
  <c r="L29" i="13"/>
  <c r="L25" i="13"/>
  <c r="N25" i="13"/>
  <c r="M25" i="13"/>
  <c r="M21" i="13"/>
  <c r="L21" i="13"/>
  <c r="N21" i="13"/>
  <c r="N17" i="13"/>
  <c r="M17" i="13"/>
  <c r="L17" i="13"/>
  <c r="N120" i="12"/>
  <c r="L120" i="12"/>
  <c r="O120" i="12"/>
  <c r="O116" i="12"/>
  <c r="N116" i="12"/>
  <c r="L116" i="12"/>
  <c r="L112" i="12"/>
  <c r="O112" i="12"/>
  <c r="N112" i="12"/>
  <c r="N108" i="12"/>
  <c r="L108" i="12"/>
  <c r="O108" i="12"/>
  <c r="O104" i="12"/>
  <c r="N104" i="12"/>
  <c r="L104" i="12"/>
  <c r="L100" i="12"/>
  <c r="O100" i="12"/>
  <c r="N100" i="12"/>
  <c r="O96" i="12"/>
  <c r="N96" i="12"/>
  <c r="L96" i="12"/>
  <c r="O92" i="12"/>
  <c r="N92" i="12"/>
  <c r="L92" i="12"/>
  <c r="N88" i="12"/>
  <c r="L88" i="12"/>
  <c r="O88" i="12"/>
  <c r="O84" i="12"/>
  <c r="N84" i="12"/>
  <c r="L84" i="12"/>
  <c r="L80" i="12"/>
  <c r="O80" i="12"/>
  <c r="N80" i="12"/>
  <c r="N76" i="12"/>
  <c r="L76" i="12"/>
  <c r="O76" i="12"/>
  <c r="O72" i="12"/>
  <c r="N72" i="12"/>
  <c r="L72" i="12"/>
  <c r="L68" i="12"/>
  <c r="O68" i="12"/>
  <c r="N68" i="12"/>
  <c r="O64" i="12"/>
  <c r="N64" i="12"/>
  <c r="L64" i="12"/>
  <c r="O60" i="12"/>
  <c r="N60" i="12"/>
  <c r="L60" i="12"/>
  <c r="N56" i="12"/>
  <c r="L56" i="12"/>
  <c r="O56" i="12"/>
  <c r="O52" i="12"/>
  <c r="N52" i="12"/>
  <c r="L52" i="12"/>
  <c r="L48" i="12"/>
  <c r="O48" i="12"/>
  <c r="N48" i="12"/>
  <c r="N44" i="12"/>
  <c r="L44" i="12"/>
  <c r="O44" i="12"/>
  <c r="O40" i="12"/>
  <c r="N40" i="12"/>
  <c r="L40" i="12"/>
  <c r="L36" i="12"/>
  <c r="O36" i="12"/>
  <c r="N36" i="12"/>
  <c r="O32" i="12"/>
  <c r="N32" i="12"/>
  <c r="L32" i="12"/>
  <c r="N28" i="12"/>
  <c r="L28" i="12"/>
  <c r="N24" i="12"/>
  <c r="L24" i="12"/>
  <c r="N20" i="12"/>
  <c r="L20" i="12"/>
  <c r="L15" i="12"/>
  <c r="N15" i="12"/>
  <c r="M97" i="11"/>
  <c r="N97" i="11"/>
  <c r="O89" i="11"/>
  <c r="N89" i="11"/>
  <c r="L89" i="11"/>
  <c r="N85" i="11"/>
  <c r="O81" i="11"/>
  <c r="L81" i="11"/>
  <c r="O77" i="11"/>
  <c r="L77" i="11"/>
  <c r="N77" i="11"/>
  <c r="O69" i="11"/>
  <c r="N69" i="11"/>
  <c r="L69" i="11"/>
  <c r="N61" i="11"/>
  <c r="M61" i="11"/>
  <c r="O57" i="11"/>
  <c r="L57" i="11"/>
  <c r="N53" i="11"/>
  <c r="M53" i="11"/>
  <c r="M49" i="11"/>
  <c r="L49" i="11"/>
  <c r="O45" i="11"/>
  <c r="L45" i="11"/>
  <c r="M41" i="11"/>
  <c r="N41" i="11"/>
  <c r="O37" i="11"/>
  <c r="L37" i="11"/>
  <c r="O33" i="11"/>
  <c r="N33" i="11"/>
  <c r="N29" i="11"/>
  <c r="M29" i="11"/>
  <c r="M21" i="11"/>
  <c r="N21" i="11"/>
  <c r="M17" i="11"/>
  <c r="L17" i="11"/>
  <c r="O28" i="12"/>
  <c r="O24" i="12"/>
  <c r="O20" i="12"/>
  <c r="O15" i="12"/>
  <c r="M96" i="12"/>
  <c r="M116" i="12"/>
  <c r="M88" i="12"/>
  <c r="P88" i="12" s="1"/>
  <c r="M108" i="12"/>
  <c r="M120" i="12"/>
  <c r="M15" i="12"/>
  <c r="M100" i="12"/>
  <c r="M112" i="12"/>
  <c r="M93" i="11"/>
  <c r="M92" i="12"/>
  <c r="P92" i="12" s="1"/>
  <c r="M104" i="12"/>
  <c r="M73" i="11"/>
  <c r="K20" i="9"/>
  <c r="K15" i="8"/>
  <c r="K19" i="8"/>
  <c r="K21" i="6"/>
  <c r="M65" i="11"/>
  <c r="K37" i="10"/>
  <c r="O36" i="10"/>
  <c r="O16" i="10"/>
  <c r="O27" i="9"/>
  <c r="O23" i="9"/>
  <c r="O19" i="9"/>
  <c r="O15" i="9"/>
  <c r="O28" i="6"/>
  <c r="O24" i="6"/>
  <c r="O20" i="6"/>
  <c r="K25" i="6"/>
  <c r="K23" i="8"/>
  <c r="O14" i="13"/>
  <c r="L14" i="13"/>
  <c r="L36" i="13"/>
  <c r="O36" i="13"/>
  <c r="O32" i="13"/>
  <c r="N32" i="13"/>
  <c r="O28" i="13"/>
  <c r="N28" i="13"/>
  <c r="L28" i="13"/>
  <c r="O24" i="13"/>
  <c r="N24" i="13"/>
  <c r="L24" i="13"/>
  <c r="O20" i="13"/>
  <c r="N20" i="13"/>
  <c r="L20" i="13"/>
  <c r="O16" i="13"/>
  <c r="N16" i="13"/>
  <c r="L16" i="13"/>
  <c r="N119" i="12"/>
  <c r="L119" i="12"/>
  <c r="O115" i="12"/>
  <c r="N115" i="12"/>
  <c r="O111" i="12"/>
  <c r="N111" i="12"/>
  <c r="L111" i="12"/>
  <c r="N107" i="12"/>
  <c r="N103" i="12"/>
  <c r="L103" i="12"/>
  <c r="O99" i="12"/>
  <c r="N99" i="12"/>
  <c r="N95" i="12"/>
  <c r="L95" i="12"/>
  <c r="O91" i="12"/>
  <c r="N91" i="12"/>
  <c r="N87" i="12"/>
  <c r="L87" i="12"/>
  <c r="O83" i="12"/>
  <c r="N83" i="12"/>
  <c r="N79" i="12"/>
  <c r="L79" i="12"/>
  <c r="N75" i="12"/>
  <c r="N71" i="12"/>
  <c r="L71" i="12"/>
  <c r="N67" i="12"/>
  <c r="N63" i="12"/>
  <c r="L63" i="12"/>
  <c r="N59" i="12"/>
  <c r="N55" i="12"/>
  <c r="L55" i="12"/>
  <c r="N51" i="12"/>
  <c r="N47" i="12"/>
  <c r="L47" i="12"/>
  <c r="N43" i="12"/>
  <c r="N39" i="12"/>
  <c r="L39" i="12"/>
  <c r="N35" i="12"/>
  <c r="N31" i="12"/>
  <c r="L31" i="12"/>
  <c r="N23" i="12"/>
  <c r="L23" i="12"/>
  <c r="N96" i="11"/>
  <c r="L96" i="11"/>
  <c r="N92" i="11"/>
  <c r="L92" i="11"/>
  <c r="N88" i="11"/>
  <c r="L88" i="11"/>
  <c r="N84" i="11"/>
  <c r="L84" i="11"/>
  <c r="L80" i="11"/>
  <c r="N80" i="11"/>
  <c r="L76" i="11"/>
  <c r="N76" i="11"/>
  <c r="L72" i="11"/>
  <c r="N72" i="11"/>
  <c r="N68" i="11"/>
  <c r="L68" i="11"/>
  <c r="N64" i="11"/>
  <c r="L64" i="11"/>
  <c r="N60" i="11"/>
  <c r="L60" i="11"/>
  <c r="N56" i="11"/>
  <c r="L56" i="11"/>
  <c r="N52" i="11"/>
  <c r="L52" i="11"/>
  <c r="N48" i="11"/>
  <c r="L48" i="11"/>
  <c r="L44" i="11"/>
  <c r="O44" i="11"/>
  <c r="N44" i="11"/>
  <c r="L40" i="11"/>
  <c r="N40" i="11"/>
  <c r="L36" i="11"/>
  <c r="N36" i="11"/>
  <c r="N32" i="11"/>
  <c r="L32" i="11"/>
  <c r="N28" i="11"/>
  <c r="L28" i="11"/>
  <c r="N24" i="11"/>
  <c r="L24" i="11"/>
  <c r="N20" i="11"/>
  <c r="L20" i="11"/>
  <c r="N16" i="11"/>
  <c r="L16" i="11"/>
  <c r="O27" i="12"/>
  <c r="O23" i="12"/>
  <c r="O19" i="12"/>
  <c r="O25" i="11"/>
  <c r="K25" i="11"/>
  <c r="K19" i="12"/>
  <c r="K23" i="12"/>
  <c r="K27" i="12"/>
  <c r="K15" i="9"/>
  <c r="K18" i="8"/>
  <c r="K19" i="9"/>
  <c r="K23" i="9"/>
  <c r="K27" i="9"/>
  <c r="K26" i="8"/>
  <c r="K22" i="8"/>
  <c r="L14" i="7"/>
  <c r="N14" i="7"/>
  <c r="P17" i="4"/>
  <c r="L14" i="10"/>
  <c r="O14" i="10"/>
  <c r="O14" i="6"/>
  <c r="N14" i="6"/>
  <c r="L14" i="6"/>
  <c r="L97" i="11"/>
  <c r="O97" i="11"/>
  <c r="N93" i="11"/>
  <c r="L93" i="11"/>
  <c r="M85" i="11"/>
  <c r="L85" i="11"/>
  <c r="N81" i="11"/>
  <c r="M81" i="11"/>
  <c r="P81" i="11" s="1"/>
  <c r="N73" i="11"/>
  <c r="L73" i="11"/>
  <c r="N65" i="11"/>
  <c r="L65" i="11"/>
  <c r="L61" i="11"/>
  <c r="O61" i="11"/>
  <c r="N57" i="11"/>
  <c r="M57" i="11"/>
  <c r="P57" i="11" s="1"/>
  <c r="L53" i="11"/>
  <c r="O53" i="11"/>
  <c r="O49" i="11"/>
  <c r="N49" i="11"/>
  <c r="P49" i="11" s="1"/>
  <c r="N45" i="11"/>
  <c r="M45" i="11"/>
  <c r="L41" i="11"/>
  <c r="O41" i="11"/>
  <c r="N37" i="11"/>
  <c r="M37" i="11"/>
  <c r="M33" i="11"/>
  <c r="L33" i="11"/>
  <c r="L29" i="11"/>
  <c r="N25" i="11"/>
  <c r="M25" i="11"/>
  <c r="L21" i="11"/>
  <c r="O21" i="11"/>
  <c r="N17" i="11"/>
  <c r="O43" i="10"/>
  <c r="N43" i="10"/>
  <c r="L39" i="10"/>
  <c r="O39" i="10"/>
  <c r="O35" i="10"/>
  <c r="N35" i="10"/>
  <c r="L21" i="10"/>
  <c r="O21" i="10"/>
  <c r="O15" i="10"/>
  <c r="N15" i="10"/>
  <c r="P22" i="4"/>
  <c r="P33" i="4"/>
  <c r="N14" i="10"/>
  <c r="L25" i="9"/>
  <c r="N25" i="9"/>
  <c r="O25" i="9"/>
  <c r="O21" i="9"/>
  <c r="N21" i="9"/>
  <c r="L21" i="9"/>
  <c r="O17" i="9"/>
  <c r="N17" i="9"/>
  <c r="L17" i="9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69" i="11"/>
  <c r="M77" i="11"/>
  <c r="K14" i="11"/>
  <c r="M14" i="10"/>
  <c r="M15" i="10"/>
  <c r="M21" i="10"/>
  <c r="M35" i="10"/>
  <c r="M39" i="10"/>
  <c r="M43" i="10"/>
  <c r="M21" i="9"/>
  <c r="O14" i="11"/>
  <c r="K16" i="4"/>
  <c r="M25" i="4"/>
  <c r="M30" i="4"/>
  <c r="P30" i="4" s="1"/>
  <c r="K32" i="4"/>
  <c r="M24" i="5"/>
  <c r="P24" i="5" s="1"/>
  <c r="K24" i="5"/>
  <c r="M40" i="5"/>
  <c r="P40" i="5" s="1"/>
  <c r="K40" i="5"/>
  <c r="M21" i="4"/>
  <c r="P21" i="4" s="1"/>
  <c r="M26" i="4"/>
  <c r="P26" i="4" s="1"/>
  <c r="M37" i="4"/>
  <c r="P37" i="4" s="1"/>
  <c r="M41" i="4"/>
  <c r="P41" i="4" s="1"/>
  <c r="M45" i="4"/>
  <c r="M28" i="5"/>
  <c r="P28" i="5" s="1"/>
  <c r="K28" i="5"/>
  <c r="M44" i="5"/>
  <c r="P44" i="5" s="1"/>
  <c r="K44" i="5"/>
  <c r="M16" i="5"/>
  <c r="P16" i="5" s="1"/>
  <c r="K16" i="5"/>
  <c r="M32" i="5"/>
  <c r="P32" i="5" s="1"/>
  <c r="K32" i="5"/>
  <c r="M48" i="5"/>
  <c r="P48" i="5" s="1"/>
  <c r="K48" i="5"/>
  <c r="K20" i="4"/>
  <c r="K36" i="4"/>
  <c r="M20" i="5"/>
  <c r="P20" i="5" s="1"/>
  <c r="K20" i="5"/>
  <c r="M36" i="5"/>
  <c r="P36" i="5" s="1"/>
  <c r="K36" i="5"/>
  <c r="M52" i="5"/>
  <c r="P52" i="5" s="1"/>
  <c r="K52" i="5"/>
  <c r="K17" i="5"/>
  <c r="K21" i="5"/>
  <c r="K25" i="5"/>
  <c r="K29" i="5"/>
  <c r="K33" i="5"/>
  <c r="K37" i="5"/>
  <c r="K41" i="5"/>
  <c r="K45" i="5"/>
  <c r="K49" i="5"/>
  <c r="K53" i="5"/>
  <c r="M20" i="12"/>
  <c r="K20" i="12"/>
  <c r="K22" i="12"/>
  <c r="M22" i="12"/>
  <c r="P22" i="12" s="1"/>
  <c r="M24" i="12"/>
  <c r="K24" i="12"/>
  <c r="M28" i="12"/>
  <c r="K28" i="12"/>
  <c r="K30" i="12"/>
  <c r="M30" i="12"/>
  <c r="P30" i="12" s="1"/>
  <c r="M32" i="12"/>
  <c r="K32" i="12"/>
  <c r="K34" i="12"/>
  <c r="M34" i="12"/>
  <c r="M36" i="12"/>
  <c r="K36" i="12"/>
  <c r="K38" i="12"/>
  <c r="M38" i="12"/>
  <c r="M40" i="12"/>
  <c r="K40" i="12"/>
  <c r="M44" i="12"/>
  <c r="K44" i="12"/>
  <c r="K46" i="12"/>
  <c r="M46" i="12"/>
  <c r="P46" i="12" s="1"/>
  <c r="M48" i="12"/>
  <c r="K48" i="12"/>
  <c r="K50" i="12"/>
  <c r="M50" i="12"/>
  <c r="M52" i="12"/>
  <c r="K52" i="12"/>
  <c r="K54" i="12"/>
  <c r="M54" i="12"/>
  <c r="M56" i="12"/>
  <c r="K56" i="12"/>
  <c r="M60" i="12"/>
  <c r="K60" i="12"/>
  <c r="K62" i="12"/>
  <c r="M62" i="12"/>
  <c r="P62" i="12" s="1"/>
  <c r="M64" i="12"/>
  <c r="K64" i="12"/>
  <c r="K66" i="12"/>
  <c r="M66" i="12"/>
  <c r="M68" i="12"/>
  <c r="K68" i="12"/>
  <c r="K70" i="12"/>
  <c r="M70" i="12"/>
  <c r="M72" i="12"/>
  <c r="K72" i="12"/>
  <c r="M76" i="12"/>
  <c r="K76" i="12"/>
  <c r="K78" i="12"/>
  <c r="M78" i="12"/>
  <c r="P78" i="12" s="1"/>
  <c r="M80" i="12"/>
  <c r="K80" i="12"/>
  <c r="K82" i="12"/>
  <c r="M82" i="12"/>
  <c r="M84" i="12"/>
  <c r="K84" i="12"/>
  <c r="K86" i="12"/>
  <c r="M86" i="12"/>
  <c r="K15" i="12"/>
  <c r="M18" i="12"/>
  <c r="K88" i="12"/>
  <c r="M90" i="12"/>
  <c r="P90" i="12" s="1"/>
  <c r="K92" i="12"/>
  <c r="M94" i="12"/>
  <c r="K96" i="12"/>
  <c r="M98" i="12"/>
  <c r="K100" i="12"/>
  <c r="M102" i="12"/>
  <c r="K104" i="12"/>
  <c r="M106" i="12"/>
  <c r="P106" i="12" s="1"/>
  <c r="K108" i="12"/>
  <c r="M110" i="12"/>
  <c r="K112" i="12"/>
  <c r="M114" i="12"/>
  <c r="K116" i="12"/>
  <c r="M118" i="12"/>
  <c r="K120" i="12"/>
  <c r="K22" i="11"/>
  <c r="M22" i="11"/>
  <c r="K38" i="11"/>
  <c r="M38" i="11"/>
  <c r="P38" i="11" s="1"/>
  <c r="K54" i="11"/>
  <c r="M54" i="11"/>
  <c r="P54" i="11" s="1"/>
  <c r="K66" i="11"/>
  <c r="M66" i="11"/>
  <c r="P66" i="11" s="1"/>
  <c r="K82" i="11"/>
  <c r="M82" i="11"/>
  <c r="P82" i="11" s="1"/>
  <c r="K18" i="11"/>
  <c r="M18" i="11"/>
  <c r="M27" i="11"/>
  <c r="P27" i="11" s="1"/>
  <c r="K34" i="11"/>
  <c r="M34" i="11"/>
  <c r="M43" i="11"/>
  <c r="K50" i="11"/>
  <c r="M50" i="11"/>
  <c r="P50" i="11" s="1"/>
  <c r="K62" i="11"/>
  <c r="M62" i="11"/>
  <c r="M23" i="11"/>
  <c r="K30" i="11"/>
  <c r="M30" i="11"/>
  <c r="P30" i="11" s="1"/>
  <c r="M39" i="11"/>
  <c r="K46" i="11"/>
  <c r="M46" i="11"/>
  <c r="P46" i="11" s="1"/>
  <c r="M55" i="11"/>
  <c r="P55" i="11" s="1"/>
  <c r="K70" i="11"/>
  <c r="M70" i="11"/>
  <c r="P70" i="11" s="1"/>
  <c r="M89" i="11"/>
  <c r="K89" i="11"/>
  <c r="K98" i="11"/>
  <c r="M98" i="11"/>
  <c r="P98" i="11" s="1"/>
  <c r="K26" i="11"/>
  <c r="M26" i="11"/>
  <c r="K42" i="11"/>
  <c r="M42" i="11"/>
  <c r="P42" i="11" s="1"/>
  <c r="K58" i="11"/>
  <c r="M58" i="11"/>
  <c r="K59" i="11"/>
  <c r="M59" i="11"/>
  <c r="M16" i="10"/>
  <c r="K16" i="10"/>
  <c r="M36" i="10"/>
  <c r="K36" i="10"/>
  <c r="M17" i="6"/>
  <c r="K17" i="6"/>
  <c r="M25" i="9"/>
  <c r="K25" i="9"/>
  <c r="K21" i="10"/>
  <c r="K39" i="10"/>
  <c r="M17" i="9"/>
  <c r="K17" i="9"/>
  <c r="M24" i="8"/>
  <c r="P24" i="8" s="1"/>
  <c r="K24" i="8"/>
  <c r="M74" i="11"/>
  <c r="P74" i="11" s="1"/>
  <c r="M78" i="11"/>
  <c r="M94" i="11"/>
  <c r="M22" i="9"/>
  <c r="P22" i="9" s="1"/>
  <c r="K22" i="9"/>
  <c r="K27" i="8"/>
  <c r="M27" i="8"/>
  <c r="M29" i="8"/>
  <c r="K29" i="8"/>
  <c r="M15" i="9"/>
  <c r="M20" i="6"/>
  <c r="K20" i="6"/>
  <c r="M28" i="6"/>
  <c r="K28" i="6"/>
  <c r="M36" i="6"/>
  <c r="K36" i="6"/>
  <c r="M24" i="6"/>
  <c r="K24" i="6"/>
  <c r="M32" i="6"/>
  <c r="P32" i="6" s="1"/>
  <c r="K32" i="6"/>
  <c r="M40" i="6"/>
  <c r="P40" i="6" s="1"/>
  <c r="K40" i="6"/>
  <c r="M14" i="4"/>
  <c r="P14" i="4" s="1"/>
  <c r="P43" i="4"/>
  <c r="N56" i="5"/>
  <c r="G17" i="2" s="1"/>
  <c r="P18" i="4"/>
  <c r="P29" i="4"/>
  <c r="P34" i="4"/>
  <c r="N14" i="9"/>
  <c r="L14" i="9"/>
  <c r="O42" i="10"/>
  <c r="N42" i="10"/>
  <c r="O38" i="10"/>
  <c r="N38" i="10"/>
  <c r="O34" i="10"/>
  <c r="N34" i="10"/>
  <c r="O20" i="10"/>
  <c r="N20" i="10"/>
  <c r="N14" i="13"/>
  <c r="M14" i="9"/>
  <c r="P67" i="11"/>
  <c r="L24" i="9"/>
  <c r="O24" i="9"/>
  <c r="O20" i="9"/>
  <c r="N20" i="9"/>
  <c r="L16" i="9"/>
  <c r="O16" i="9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L16" i="7"/>
  <c r="N16" i="7"/>
  <c r="O16" i="7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0" i="9"/>
  <c r="M24" i="9"/>
  <c r="M20" i="10"/>
  <c r="M34" i="10"/>
  <c r="M38" i="10"/>
  <c r="M16" i="7"/>
  <c r="K14" i="6"/>
  <c r="M14" i="6"/>
  <c r="P14" i="6" s="1"/>
  <c r="P46" i="4"/>
  <c r="L56" i="5"/>
  <c r="I17" i="2" s="1"/>
  <c r="P15" i="4"/>
  <c r="P16" i="4"/>
  <c r="P19" i="4"/>
  <c r="P20" i="4"/>
  <c r="P23" i="4"/>
  <c r="P27" i="4"/>
  <c r="P28" i="4"/>
  <c r="P31" i="4"/>
  <c r="P32" i="4"/>
  <c r="P35" i="4"/>
  <c r="P36" i="4"/>
  <c r="P39" i="4"/>
  <c r="P18" i="5"/>
  <c r="P21" i="5"/>
  <c r="P22" i="5"/>
  <c r="P25" i="5"/>
  <c r="P29" i="5"/>
  <c r="P30" i="5"/>
  <c r="P34" i="5"/>
  <c r="P37" i="5"/>
  <c r="P38" i="5"/>
  <c r="P41" i="5"/>
  <c r="P45" i="5"/>
  <c r="P50" i="5"/>
  <c r="P53" i="5"/>
  <c r="P44" i="4"/>
  <c r="P42" i="4"/>
  <c r="P47" i="4"/>
  <c r="P25" i="12"/>
  <c r="P41" i="12"/>
  <c r="P49" i="12"/>
  <c r="P69" i="12"/>
  <c r="P89" i="12"/>
  <c r="P47" i="11"/>
  <c r="P65" i="11"/>
  <c r="P25" i="11"/>
  <c r="P73" i="11"/>
  <c r="P90" i="11"/>
  <c r="P93" i="11"/>
  <c r="P26" i="9"/>
  <c r="P18" i="9"/>
  <c r="M14" i="11"/>
  <c r="O14" i="7"/>
  <c r="N14" i="11"/>
  <c r="M15" i="5"/>
  <c r="P15" i="5" s="1"/>
  <c r="M19" i="5"/>
  <c r="P19" i="5" s="1"/>
  <c r="M23" i="5"/>
  <c r="P23" i="5" s="1"/>
  <c r="M27" i="5"/>
  <c r="P27" i="5" s="1"/>
  <c r="M31" i="5"/>
  <c r="P31" i="5" s="1"/>
  <c r="M35" i="5"/>
  <c r="M39" i="5"/>
  <c r="P39" i="5" s="1"/>
  <c r="M43" i="5"/>
  <c r="P43" i="5" s="1"/>
  <c r="M47" i="5"/>
  <c r="P47" i="5" s="1"/>
  <c r="M51" i="5"/>
  <c r="P51" i="5" s="1"/>
  <c r="M55" i="5"/>
  <c r="P55" i="5" s="1"/>
  <c r="L40" i="13"/>
  <c r="I25" i="2" s="1"/>
  <c r="K20" i="13"/>
  <c r="M20" i="13"/>
  <c r="P20" i="13" s="1"/>
  <c r="K28" i="13"/>
  <c r="M28" i="13"/>
  <c r="P28" i="13" s="1"/>
  <c r="K36" i="13"/>
  <c r="M36" i="13"/>
  <c r="P37" i="13"/>
  <c r="M18" i="13"/>
  <c r="P18" i="13" s="1"/>
  <c r="K18" i="13"/>
  <c r="M26" i="13"/>
  <c r="P26" i="13" s="1"/>
  <c r="K26" i="13"/>
  <c r="M34" i="13"/>
  <c r="P34" i="13" s="1"/>
  <c r="K34" i="13"/>
  <c r="K16" i="13"/>
  <c r="M16" i="13"/>
  <c r="K24" i="13"/>
  <c r="M24" i="13"/>
  <c r="P24" i="13" s="1"/>
  <c r="K32" i="13"/>
  <c r="M32" i="13"/>
  <c r="P32" i="13" s="1"/>
  <c r="M14" i="13"/>
  <c r="K14" i="13"/>
  <c r="M22" i="13"/>
  <c r="K22" i="13"/>
  <c r="M30" i="13"/>
  <c r="K30" i="13"/>
  <c r="M38" i="13"/>
  <c r="P38" i="13" s="1"/>
  <c r="K38" i="13"/>
  <c r="K17" i="12"/>
  <c r="M19" i="12"/>
  <c r="P19" i="12" s="1"/>
  <c r="K21" i="12"/>
  <c r="M23" i="12"/>
  <c r="K25" i="12"/>
  <c r="M27" i="12"/>
  <c r="P27" i="12" s="1"/>
  <c r="K29" i="12"/>
  <c r="M31" i="12"/>
  <c r="K33" i="12"/>
  <c r="M35" i="12"/>
  <c r="K37" i="12"/>
  <c r="M39" i="12"/>
  <c r="K41" i="12"/>
  <c r="M43" i="12"/>
  <c r="K45" i="12"/>
  <c r="M47" i="12"/>
  <c r="K49" i="12"/>
  <c r="M51" i="12"/>
  <c r="K53" i="12"/>
  <c r="M55" i="12"/>
  <c r="K57" i="12"/>
  <c r="M59" i="12"/>
  <c r="K61" i="12"/>
  <c r="M63" i="12"/>
  <c r="K65" i="12"/>
  <c r="M67" i="12"/>
  <c r="K69" i="12"/>
  <c r="M71" i="12"/>
  <c r="K73" i="12"/>
  <c r="M75" i="12"/>
  <c r="K77" i="12"/>
  <c r="M79" i="12"/>
  <c r="K81" i="12"/>
  <c r="M83" i="12"/>
  <c r="P83" i="12" s="1"/>
  <c r="K85" i="12"/>
  <c r="M87" i="12"/>
  <c r="K89" i="12"/>
  <c r="M91" i="12"/>
  <c r="P91" i="12" s="1"/>
  <c r="K93" i="12"/>
  <c r="M95" i="12"/>
  <c r="K97" i="12"/>
  <c r="M99" i="12"/>
  <c r="P99" i="12" s="1"/>
  <c r="K101" i="12"/>
  <c r="M103" i="12"/>
  <c r="K105" i="12"/>
  <c r="M107" i="12"/>
  <c r="K109" i="12"/>
  <c r="M111" i="12"/>
  <c r="K113" i="12"/>
  <c r="M115" i="12"/>
  <c r="P115" i="12" s="1"/>
  <c r="K117" i="12"/>
  <c r="M119" i="12"/>
  <c r="M16" i="11"/>
  <c r="M20" i="11"/>
  <c r="M24" i="11"/>
  <c r="M28" i="11"/>
  <c r="M32" i="11"/>
  <c r="M36" i="11"/>
  <c r="M40" i="11"/>
  <c r="M44" i="11"/>
  <c r="P44" i="11" s="1"/>
  <c r="M48" i="11"/>
  <c r="M52" i="11"/>
  <c r="M56" i="11"/>
  <c r="M60" i="11"/>
  <c r="M64" i="11"/>
  <c r="M68" i="11"/>
  <c r="M72" i="11"/>
  <c r="M76" i="11"/>
  <c r="M80" i="11"/>
  <c r="M84" i="11"/>
  <c r="M88" i="11"/>
  <c r="M92" i="11"/>
  <c r="M96" i="11"/>
  <c r="M79" i="11"/>
  <c r="P79" i="11" s="1"/>
  <c r="M83" i="11"/>
  <c r="P83" i="11" s="1"/>
  <c r="M87" i="11"/>
  <c r="M91" i="11"/>
  <c r="M95" i="11"/>
  <c r="P95" i="11" s="1"/>
  <c r="M99" i="11"/>
  <c r="P99" i="11" s="1"/>
  <c r="K14" i="10"/>
  <c r="K20" i="10"/>
  <c r="K34" i="10"/>
  <c r="K38" i="10"/>
  <c r="M16" i="9"/>
  <c r="K16" i="9"/>
  <c r="M27" i="9"/>
  <c r="P27" i="9" s="1"/>
  <c r="M23" i="9"/>
  <c r="K24" i="9"/>
  <c r="M20" i="8"/>
  <c r="P20" i="8" s="1"/>
  <c r="K20" i="8"/>
  <c r="M28" i="8"/>
  <c r="P28" i="8" s="1"/>
  <c r="K28" i="8"/>
  <c r="M15" i="8"/>
  <c r="M23" i="8"/>
  <c r="P23" i="8" s="1"/>
  <c r="M31" i="8"/>
  <c r="K14" i="7"/>
  <c r="M14" i="7"/>
  <c r="M15" i="7"/>
  <c r="P15" i="7" s="1"/>
  <c r="K15" i="7"/>
  <c r="M15" i="6"/>
  <c r="K15" i="6"/>
  <c r="M31" i="6"/>
  <c r="K31" i="6"/>
  <c r="M19" i="6"/>
  <c r="P19" i="6" s="1"/>
  <c r="K19" i="6"/>
  <c r="M35" i="6"/>
  <c r="P35" i="6" s="1"/>
  <c r="K35" i="6"/>
  <c r="M23" i="6"/>
  <c r="P23" i="6" s="1"/>
  <c r="K23" i="6"/>
  <c r="M39" i="6"/>
  <c r="P39" i="6" s="1"/>
  <c r="K39" i="6"/>
  <c r="M27" i="6"/>
  <c r="P27" i="6" s="1"/>
  <c r="K27" i="6"/>
  <c r="N49" i="4"/>
  <c r="G16" i="2" s="1"/>
  <c r="K19" i="4"/>
  <c r="K23" i="4"/>
  <c r="K27" i="4"/>
  <c r="K31" i="4"/>
  <c r="K15" i="4"/>
  <c r="K35" i="4"/>
  <c r="K39" i="4"/>
  <c r="K43" i="4"/>
  <c r="K47" i="4"/>
  <c r="L49" i="4"/>
  <c r="I16" i="2" s="1"/>
  <c r="K42" i="10" l="1"/>
  <c r="P96" i="12"/>
  <c r="P29" i="12"/>
  <c r="P15" i="12"/>
  <c r="P112" i="12"/>
  <c r="P117" i="12"/>
  <c r="P109" i="12"/>
  <c r="P85" i="12"/>
  <c r="P61" i="12"/>
  <c r="P45" i="12"/>
  <c r="P30" i="13"/>
  <c r="P36" i="13"/>
  <c r="M15" i="13"/>
  <c r="P15" i="13" s="1"/>
  <c r="P22" i="13"/>
  <c r="P16" i="13"/>
  <c r="M19" i="13"/>
  <c r="P19" i="13" s="1"/>
  <c r="K74" i="12"/>
  <c r="K58" i="12"/>
  <c r="K42" i="12"/>
  <c r="K26" i="12"/>
  <c r="P104" i="12"/>
  <c r="P37" i="12"/>
  <c r="P21" i="12"/>
  <c r="P65" i="12"/>
  <c r="P81" i="12"/>
  <c r="P97" i="12"/>
  <c r="P113" i="12"/>
  <c r="P116" i="12"/>
  <c r="P105" i="12"/>
  <c r="P73" i="12"/>
  <c r="P57" i="12"/>
  <c r="P33" i="12"/>
  <c r="P111" i="12"/>
  <c r="M14" i="12"/>
  <c r="P14" i="12" s="1"/>
  <c r="M74" i="12"/>
  <c r="P74" i="12" s="1"/>
  <c r="M58" i="12"/>
  <c r="P58" i="12" s="1"/>
  <c r="M42" i="12"/>
  <c r="P42" i="12" s="1"/>
  <c r="M26" i="12"/>
  <c r="P26" i="12" s="1"/>
  <c r="P120" i="12"/>
  <c r="P53" i="12"/>
  <c r="P17" i="12"/>
  <c r="P114" i="12"/>
  <c r="P98" i="12"/>
  <c r="P18" i="12"/>
  <c r="P86" i="12"/>
  <c r="P82" i="12"/>
  <c r="P70" i="12"/>
  <c r="P66" i="12"/>
  <c r="P54" i="12"/>
  <c r="P50" i="12"/>
  <c r="P38" i="12"/>
  <c r="P34" i="12"/>
  <c r="P93" i="12"/>
  <c r="P23" i="12"/>
  <c r="P100" i="12"/>
  <c r="P108" i="12"/>
  <c r="P41" i="11"/>
  <c r="P91" i="11"/>
  <c r="P62" i="11"/>
  <c r="P43" i="11"/>
  <c r="P87" i="11"/>
  <c r="P59" i="11"/>
  <c r="P39" i="11"/>
  <c r="P34" i="11"/>
  <c r="P33" i="11"/>
  <c r="P58" i="11"/>
  <c r="P23" i="9"/>
  <c r="P15" i="8"/>
  <c r="P31" i="6"/>
  <c r="P36" i="6"/>
  <c r="P15" i="6"/>
  <c r="P35" i="5"/>
  <c r="P78" i="11"/>
  <c r="P14" i="10"/>
  <c r="P15" i="9"/>
  <c r="O31" i="8"/>
  <c r="P31" i="8" s="1"/>
  <c r="P16" i="9"/>
  <c r="P25" i="4"/>
  <c r="P45" i="4"/>
  <c r="O23" i="10"/>
  <c r="M23" i="10"/>
  <c r="M31" i="11"/>
  <c r="O31" i="11"/>
  <c r="O23" i="11"/>
  <c r="P23" i="11" s="1"/>
  <c r="O27" i="13"/>
  <c r="M27" i="13"/>
  <c r="O63" i="12"/>
  <c r="P63" i="12" s="1"/>
  <c r="P21" i="6"/>
  <c r="P25" i="6"/>
  <c r="K34" i="6"/>
  <c r="O34" i="6"/>
  <c r="K38" i="6"/>
  <c r="O38" i="6"/>
  <c r="O51" i="12"/>
  <c r="P51" i="12" s="1"/>
  <c r="P24" i="6"/>
  <c r="K56" i="11"/>
  <c r="O56" i="11"/>
  <c r="P56" i="11" s="1"/>
  <c r="O24" i="4"/>
  <c r="P24" i="4" s="1"/>
  <c r="K24" i="4"/>
  <c r="K88" i="11"/>
  <c r="O88" i="11"/>
  <c r="P88" i="11" s="1"/>
  <c r="K24" i="11"/>
  <c r="O24" i="11"/>
  <c r="P24" i="11" s="1"/>
  <c r="O22" i="10"/>
  <c r="P22" i="10" s="1"/>
  <c r="K22" i="10"/>
  <c r="K48" i="11"/>
  <c r="O48" i="11"/>
  <c r="P48" i="11" s="1"/>
  <c r="O14" i="8"/>
  <c r="P14" i="8" s="1"/>
  <c r="M17" i="10"/>
  <c r="M44" i="10" s="1"/>
  <c r="F22" i="2" s="1"/>
  <c r="O59" i="12"/>
  <c r="P59" i="12" s="1"/>
  <c r="P27" i="8"/>
  <c r="M19" i="11"/>
  <c r="M31" i="13"/>
  <c r="K31" i="13"/>
  <c r="P29" i="8"/>
  <c r="P76" i="12"/>
  <c r="P118" i="12"/>
  <c r="P110" i="12"/>
  <c r="P102" i="12"/>
  <c r="P94" i="12"/>
  <c r="K32" i="11"/>
  <c r="O32" i="11"/>
  <c r="P32" i="11" s="1"/>
  <c r="K52" i="11"/>
  <c r="O52" i="11"/>
  <c r="P52" i="11" s="1"/>
  <c r="K29" i="11"/>
  <c r="O29" i="11"/>
  <c r="P29" i="11" s="1"/>
  <c r="K107" i="12"/>
  <c r="O107" i="12"/>
  <c r="P107" i="12" s="1"/>
  <c r="K25" i="8"/>
  <c r="O25" i="8"/>
  <c r="P25" i="8" s="1"/>
  <c r="K17" i="8"/>
  <c r="O17" i="8"/>
  <c r="P17" i="8" s="1"/>
  <c r="P61" i="11"/>
  <c r="P26" i="11"/>
  <c r="P28" i="6"/>
  <c r="M71" i="11"/>
  <c r="O71" i="11"/>
  <c r="M35" i="13"/>
  <c r="P97" i="11"/>
  <c r="P18" i="11"/>
  <c r="K84" i="11"/>
  <c r="O84" i="11"/>
  <c r="P84" i="11" s="1"/>
  <c r="O16" i="6"/>
  <c r="P16" i="6" s="1"/>
  <c r="P94" i="11"/>
  <c r="N41" i="6"/>
  <c r="G18" i="2" s="1"/>
  <c r="O31" i="12"/>
  <c r="P31" i="12" s="1"/>
  <c r="O92" i="11"/>
  <c r="P92" i="11" s="1"/>
  <c r="K17" i="11"/>
  <c r="O17" i="11"/>
  <c r="P17" i="11" s="1"/>
  <c r="K80" i="11"/>
  <c r="O80" i="11"/>
  <c r="P80" i="11" s="1"/>
  <c r="K75" i="12"/>
  <c r="O75" i="12"/>
  <c r="P75" i="12" s="1"/>
  <c r="K43" i="12"/>
  <c r="O43" i="12"/>
  <c r="P43" i="12" s="1"/>
  <c r="K28" i="11"/>
  <c r="O28" i="11"/>
  <c r="P28" i="11" s="1"/>
  <c r="P69" i="11"/>
  <c r="O40" i="10"/>
  <c r="P40" i="10" s="1"/>
  <c r="M63" i="11"/>
  <c r="O63" i="11"/>
  <c r="M35" i="11"/>
  <c r="O35" i="11"/>
  <c r="O51" i="11"/>
  <c r="M51" i="11"/>
  <c r="M75" i="11"/>
  <c r="O75" i="11"/>
  <c r="N40" i="13"/>
  <c r="G25" i="2" s="1"/>
  <c r="P89" i="11"/>
  <c r="P84" i="12"/>
  <c r="P80" i="12"/>
  <c r="P52" i="12"/>
  <c r="P48" i="12"/>
  <c r="K64" i="11"/>
  <c r="O64" i="11"/>
  <c r="P64" i="11" s="1"/>
  <c r="K36" i="11"/>
  <c r="O36" i="11"/>
  <c r="P36" i="11" s="1"/>
  <c r="K79" i="12"/>
  <c r="O79" i="12"/>
  <c r="P79" i="12" s="1"/>
  <c r="K47" i="12"/>
  <c r="O47" i="12"/>
  <c r="P47" i="12" s="1"/>
  <c r="K44" i="4"/>
  <c r="O15" i="11"/>
  <c r="K15" i="11"/>
  <c r="M15" i="11"/>
  <c r="L41" i="6"/>
  <c r="I18" i="2" s="1"/>
  <c r="P20" i="9"/>
  <c r="N100" i="11"/>
  <c r="G23" i="2" s="1"/>
  <c r="P17" i="9"/>
  <c r="K29" i="13"/>
  <c r="O29" i="13"/>
  <c r="P29" i="13" s="1"/>
  <c r="K21" i="13"/>
  <c r="O21" i="13"/>
  <c r="P21" i="13" s="1"/>
  <c r="K76" i="11"/>
  <c r="O76" i="11"/>
  <c r="P76" i="11" s="1"/>
  <c r="K60" i="11"/>
  <c r="O60" i="11"/>
  <c r="P60" i="11" s="1"/>
  <c r="P16" i="10"/>
  <c r="O68" i="11"/>
  <c r="P68" i="11" s="1"/>
  <c r="O39" i="12"/>
  <c r="P39" i="12" s="1"/>
  <c r="P72" i="12"/>
  <c r="P68" i="12"/>
  <c r="P60" i="12"/>
  <c r="P44" i="12"/>
  <c r="P40" i="12"/>
  <c r="P36" i="12"/>
  <c r="P28" i="12"/>
  <c r="P24" i="12"/>
  <c r="P20" i="12"/>
  <c r="O71" i="12"/>
  <c r="P71" i="12" s="1"/>
  <c r="O17" i="13"/>
  <c r="P25" i="9"/>
  <c r="P37" i="10"/>
  <c r="P41" i="10"/>
  <c r="K72" i="11"/>
  <c r="O72" i="11"/>
  <c r="P72" i="11" s="1"/>
  <c r="K20" i="11"/>
  <c r="O20" i="11"/>
  <c r="P20" i="11" s="1"/>
  <c r="K119" i="12"/>
  <c r="O119" i="12"/>
  <c r="P119" i="12" s="1"/>
  <c r="K103" i="12"/>
  <c r="O103" i="12"/>
  <c r="P103" i="12" s="1"/>
  <c r="K95" i="12"/>
  <c r="O95" i="12"/>
  <c r="P95" i="12" s="1"/>
  <c r="K87" i="12"/>
  <c r="O87" i="12"/>
  <c r="P87" i="12" s="1"/>
  <c r="K55" i="12"/>
  <c r="O55" i="12"/>
  <c r="P55" i="12" s="1"/>
  <c r="K41" i="10"/>
  <c r="O85" i="11"/>
  <c r="P85" i="11" s="1"/>
  <c r="K15" i="13"/>
  <c r="O96" i="11"/>
  <c r="P96" i="11" s="1"/>
  <c r="P43" i="10"/>
  <c r="P15" i="10"/>
  <c r="K37" i="6"/>
  <c r="O37" i="6"/>
  <c r="P37" i="6" s="1"/>
  <c r="O35" i="12"/>
  <c r="P35" i="12" s="1"/>
  <c r="O67" i="12"/>
  <c r="P67" i="12" s="1"/>
  <c r="P26" i="6"/>
  <c r="O16" i="8"/>
  <c r="P16" i="8" s="1"/>
  <c r="K16" i="8"/>
  <c r="P24" i="9"/>
  <c r="P34" i="6"/>
  <c r="P30" i="6"/>
  <c r="P19" i="9"/>
  <c r="P21" i="10"/>
  <c r="P77" i="11"/>
  <c r="K29" i="6"/>
  <c r="O29" i="6"/>
  <c r="P29" i="6" s="1"/>
  <c r="K34" i="5"/>
  <c r="K31" i="5"/>
  <c r="K45" i="4"/>
  <c r="K18" i="12"/>
  <c r="K28" i="4"/>
  <c r="P19" i="8"/>
  <c r="K26" i="4"/>
  <c r="P33" i="13"/>
  <c r="K27" i="13"/>
  <c r="K23" i="13"/>
  <c r="K91" i="11"/>
  <c r="K110" i="12"/>
  <c r="K39" i="11"/>
  <c r="K86" i="11"/>
  <c r="K94" i="12"/>
  <c r="P37" i="11"/>
  <c r="K83" i="11"/>
  <c r="K98" i="12"/>
  <c r="K114" i="12"/>
  <c r="K19" i="13"/>
  <c r="K26" i="5"/>
  <c r="K23" i="5"/>
  <c r="P18" i="6"/>
  <c r="N17" i="7"/>
  <c r="G19" i="2" s="1"/>
  <c r="L17" i="7"/>
  <c r="I19" i="2" s="1"/>
  <c r="N32" i="8"/>
  <c r="G20" i="2" s="1"/>
  <c r="L28" i="9"/>
  <c r="I21" i="2" s="1"/>
  <c r="P64" i="12"/>
  <c r="P56" i="12"/>
  <c r="P32" i="12"/>
  <c r="P35" i="10"/>
  <c r="K79" i="11"/>
  <c r="K99" i="11"/>
  <c r="L44" i="10"/>
  <c r="I22" i="2" s="1"/>
  <c r="P14" i="9"/>
  <c r="P21" i="11"/>
  <c r="P45" i="11"/>
  <c r="N121" i="12"/>
  <c r="G24" i="2" s="1"/>
  <c r="P20" i="6"/>
  <c r="P53" i="11"/>
  <c r="L121" i="12"/>
  <c r="I24" i="2" s="1"/>
  <c r="K118" i="12"/>
  <c r="K102" i="12"/>
  <c r="K18" i="9"/>
  <c r="K94" i="11"/>
  <c r="K71" i="11"/>
  <c r="K31" i="11"/>
  <c r="P17" i="13"/>
  <c r="K46" i="5"/>
  <c r="K43" i="5"/>
  <c r="K55" i="5"/>
  <c r="P33" i="6"/>
  <c r="P17" i="6"/>
  <c r="O16" i="11"/>
  <c r="P16" i="11" s="1"/>
  <c r="K33" i="6"/>
  <c r="K40" i="11"/>
  <c r="K35" i="11"/>
  <c r="K43" i="11"/>
  <c r="K35" i="13"/>
  <c r="O35" i="13"/>
  <c r="P35" i="13" s="1"/>
  <c r="K22" i="5"/>
  <c r="K19" i="5"/>
  <c r="K18" i="4"/>
  <c r="K17" i="4"/>
  <c r="K34" i="4"/>
  <c r="K42" i="5"/>
  <c r="K39" i="5"/>
  <c r="K42" i="4"/>
  <c r="K33" i="4"/>
  <c r="K22" i="4"/>
  <c r="K46" i="4"/>
  <c r="P40" i="11"/>
  <c r="O21" i="8"/>
  <c r="K95" i="11"/>
  <c r="K90" i="11"/>
  <c r="K78" i="11"/>
  <c r="K74" i="11"/>
  <c r="K67" i="11"/>
  <c r="K106" i="12"/>
  <c r="K90" i="12"/>
  <c r="K87" i="11"/>
  <c r="K55" i="11"/>
  <c r="K47" i="11"/>
  <c r="K38" i="5"/>
  <c r="K35" i="5"/>
  <c r="K29" i="4"/>
  <c r="K38" i="4"/>
  <c r="K50" i="5"/>
  <c r="K47" i="5"/>
  <c r="K18" i="5"/>
  <c r="K15" i="5"/>
  <c r="K37" i="4"/>
  <c r="K30" i="5"/>
  <c r="K27" i="5"/>
  <c r="N28" i="9"/>
  <c r="G21" i="2" s="1"/>
  <c r="P36" i="10"/>
  <c r="P22" i="11"/>
  <c r="O25" i="13"/>
  <c r="K26" i="9"/>
  <c r="K39" i="13"/>
  <c r="O39" i="13"/>
  <c r="P39" i="13" s="1"/>
  <c r="K54" i="5"/>
  <c r="K51" i="5"/>
  <c r="K41" i="4"/>
  <c r="K30" i="4"/>
  <c r="K21" i="4"/>
  <c r="K25" i="4"/>
  <c r="O48" i="4"/>
  <c r="P48" i="4" s="1"/>
  <c r="K48" i="4"/>
  <c r="O40" i="4"/>
  <c r="K40" i="4"/>
  <c r="K14" i="12"/>
  <c r="P21" i="9"/>
  <c r="K14" i="5"/>
  <c r="N44" i="10"/>
  <c r="G22" i="2" s="1"/>
  <c r="P39" i="10"/>
  <c r="L32" i="8"/>
  <c r="I20" i="2" s="1"/>
  <c r="P16" i="7"/>
  <c r="P42" i="10"/>
  <c r="P34" i="10"/>
  <c r="P20" i="10"/>
  <c r="L100" i="11"/>
  <c r="I23" i="2" s="1"/>
  <c r="P38" i="10"/>
  <c r="P18" i="8"/>
  <c r="P22" i="8"/>
  <c r="P38" i="6"/>
  <c r="P26" i="8"/>
  <c r="P22" i="6"/>
  <c r="P30" i="8"/>
  <c r="P14" i="11"/>
  <c r="M17" i="7"/>
  <c r="F19" i="2" s="1"/>
  <c r="P14" i="7"/>
  <c r="M28" i="9"/>
  <c r="F21" i="2" s="1"/>
  <c r="P14" i="13"/>
  <c r="M41" i="6"/>
  <c r="F18" i="2" s="1"/>
  <c r="M56" i="5"/>
  <c r="F17" i="2" s="1"/>
  <c r="M32" i="8"/>
  <c r="F20" i="2" s="1"/>
  <c r="M49" i="4"/>
  <c r="F16" i="2" s="1"/>
  <c r="P23" i="10" l="1"/>
  <c r="K75" i="11"/>
  <c r="K23" i="10"/>
  <c r="K23" i="11"/>
  <c r="P31" i="11"/>
  <c r="P27" i="13"/>
  <c r="O31" i="13"/>
  <c r="P31" i="13" s="1"/>
  <c r="K63" i="11"/>
  <c r="K51" i="11"/>
  <c r="K14" i="8"/>
  <c r="O17" i="10"/>
  <c r="P17" i="10" s="1"/>
  <c r="P44" i="10" s="1"/>
  <c r="E22" i="2" s="1"/>
  <c r="K17" i="10"/>
  <c r="O19" i="11"/>
  <c r="P19" i="11" s="1"/>
  <c r="K19" i="11"/>
  <c r="M121" i="12"/>
  <c r="F24" i="2" s="1"/>
  <c r="M100" i="11"/>
  <c r="F23" i="2" s="1"/>
  <c r="P71" i="11"/>
  <c r="P75" i="11"/>
  <c r="P35" i="11"/>
  <c r="P51" i="11"/>
  <c r="P63" i="11"/>
  <c r="P15" i="11"/>
  <c r="M40" i="13"/>
  <c r="F25" i="2" s="1"/>
  <c r="O17" i="7"/>
  <c r="H19" i="2" s="1"/>
  <c r="P40" i="4"/>
  <c r="P49" i="4" s="1"/>
  <c r="E16" i="2" s="1"/>
  <c r="O49" i="4"/>
  <c r="H16" i="2" s="1"/>
  <c r="P25" i="13"/>
  <c r="O32" i="8"/>
  <c r="H20" i="2" s="1"/>
  <c r="P21" i="8"/>
  <c r="P32" i="8" s="1"/>
  <c r="N9" i="8" s="1"/>
  <c r="O41" i="6"/>
  <c r="H18" i="2" s="1"/>
  <c r="O56" i="5"/>
  <c r="H17" i="2" s="1"/>
  <c r="P56" i="5"/>
  <c r="E17" i="2" s="1"/>
  <c r="P17" i="7"/>
  <c r="E19" i="2" s="1"/>
  <c r="P41" i="6"/>
  <c r="N9" i="6" s="1"/>
  <c r="O44" i="10" l="1"/>
  <c r="H22" i="2" s="1"/>
  <c r="B16" i="2"/>
  <c r="D1" i="4"/>
  <c r="B17" i="2"/>
  <c r="D1" i="5"/>
  <c r="B22" i="2"/>
  <c r="D1" i="10"/>
  <c r="B19" i="2"/>
  <c r="D1" i="7"/>
  <c r="N9" i="4"/>
  <c r="O28" i="9"/>
  <c r="H21" i="2" s="1"/>
  <c r="O100" i="11"/>
  <c r="H23" i="2" s="1"/>
  <c r="P28" i="9"/>
  <c r="N9" i="9" s="1"/>
  <c r="O121" i="12"/>
  <c r="H24" i="2" s="1"/>
  <c r="P121" i="12"/>
  <c r="N9" i="12" s="1"/>
  <c r="O40" i="13"/>
  <c r="H25" i="2" s="1"/>
  <c r="E18" i="2"/>
  <c r="N9" i="5"/>
  <c r="P100" i="11"/>
  <c r="E23" i="2" s="1"/>
  <c r="P40" i="13"/>
  <c r="N9" i="13" s="1"/>
  <c r="N9" i="10"/>
  <c r="N9" i="7"/>
  <c r="E20" i="2"/>
  <c r="B18" i="2" l="1"/>
  <c r="D1" i="6"/>
  <c r="B20" i="2"/>
  <c r="D1" i="8"/>
  <c r="B23" i="2"/>
  <c r="D1" i="11"/>
  <c r="E21" i="2"/>
  <c r="E24" i="2"/>
  <c r="N9" i="11"/>
  <c r="E25" i="2"/>
  <c r="B24" i="2" l="1"/>
  <c r="D1" i="12"/>
  <c r="B21" i="2"/>
  <c r="D1" i="9"/>
  <c r="B25" i="2"/>
  <c r="D1" i="13"/>
  <c r="H14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14" i="3"/>
  <c r="P14" i="3" s="1"/>
  <c r="M18" i="3"/>
  <c r="M22" i="3"/>
  <c r="M26" i="3"/>
  <c r="M30" i="3"/>
  <c r="L31" i="3"/>
  <c r="I15" i="2" s="1"/>
  <c r="M15" i="3"/>
  <c r="M19" i="3"/>
  <c r="M23" i="3"/>
  <c r="M27" i="3"/>
  <c r="N31" i="3"/>
  <c r="G15" i="2" s="1"/>
  <c r="P16" i="3" l="1"/>
  <c r="P26" i="3"/>
  <c r="P18" i="3"/>
  <c r="P21" i="3"/>
  <c r="P30" i="3"/>
  <c r="P22" i="3"/>
  <c r="P28" i="3"/>
  <c r="P25" i="3"/>
  <c r="P20" i="3"/>
  <c r="P17" i="3"/>
  <c r="K20" i="3"/>
  <c r="P29" i="3"/>
  <c r="P24" i="3"/>
  <c r="K28" i="3"/>
  <c r="K17" i="3"/>
  <c r="K25" i="3"/>
  <c r="P15" i="3"/>
  <c r="P23" i="3"/>
  <c r="K29" i="3"/>
  <c r="P27" i="3"/>
  <c r="P19" i="3"/>
  <c r="K21" i="3"/>
  <c r="K16" i="3"/>
  <c r="K24" i="3"/>
  <c r="K27" i="3"/>
  <c r="K23" i="3"/>
  <c r="K19" i="3"/>
  <c r="K15" i="3"/>
  <c r="K30" i="3"/>
  <c r="K26" i="3"/>
  <c r="K22" i="3"/>
  <c r="K18" i="3"/>
  <c r="K14" i="3"/>
  <c r="M31" i="3"/>
  <c r="F15" i="2" s="1"/>
  <c r="P31" i="3" l="1"/>
  <c r="E15" i="2" s="1"/>
  <c r="O31" i="3"/>
  <c r="H15" i="2" s="1"/>
  <c r="N9" i="3" l="1"/>
  <c r="B15" i="2" l="1"/>
  <c r="D1" i="3"/>
  <c r="I26" i="2"/>
  <c r="H26" i="2"/>
  <c r="G26" i="2"/>
  <c r="F26" i="2"/>
  <c r="E26" i="2"/>
  <c r="E29" i="2" s="1"/>
  <c r="D11" i="2" l="1"/>
  <c r="E27" i="2"/>
  <c r="E28" i="2" s="1"/>
  <c r="E30" i="2" l="1"/>
  <c r="D10" i="2" l="1"/>
  <c r="C19" i="1"/>
  <c r="C20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ALTUM Kompetentces centrs:</t>
        </r>
        <r>
          <rPr>
            <sz val="9"/>
            <color indexed="81"/>
            <rFont val="Tahoma"/>
            <family val="2"/>
            <charset val="186"/>
          </rPr>
          <t xml:space="preserve">
Excel šūnu krāsas:
Zaļa- aizpildāmas šūnas
Dzeltena- šūnas automātiski aizpildās
Liekos excel sheet, darba grāmatas izdzēst
Ar detalizēta informācija, par tāmju aizpildīšanu var iepazīties altum.lv
ALTUM Forma 2 sistēma atpazīst un darbojas tikai ar altum.lv publicētajām tāmju sagatavēm.
Tel. 67774064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ALTUM Kompetentces centrs:</t>
        </r>
        <r>
          <rPr>
            <sz val="9"/>
            <color indexed="81"/>
            <rFont val="Tahoma"/>
            <family val="2"/>
            <charset val="186"/>
          </rPr>
          <t xml:space="preserve">
Excel šūnu krāsas:
Zaļa- aizpildāmas šūnas
Dzeltena- šūnas automātiski aizpildās
Liekos excel sheet, darba grāmatas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<sst xmlns="http://schemas.openxmlformats.org/spreadsheetml/2006/main" count="1312" uniqueCount="566">
  <si>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</si>
  <si>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</si>
  <si>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</si>
  <si>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</si>
  <si>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</si>
  <si>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</si>
  <si>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</si>
  <si>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</si>
  <si>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</si>
  <si>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</si>
  <si>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</si>
  <si>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</si>
  <si>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</si>
  <si>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</si>
  <si>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</si>
  <si>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</si>
  <si>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Tāme sastādīta 20__. gada __. _________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</si>
  <si>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</si>
  <si>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</si>
  <si>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</si>
  <si>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</si>
  <si>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</si>
  <si>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</si>
  <si>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</si>
  <si>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</si>
  <si>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</si>
  <si>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</si>
  <si>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</si>
  <si>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</si>
  <si>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</si>
  <si>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</si>
  <si>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</si>
  <si>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</si>
  <si>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</si>
  <si>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</si>
  <si>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</si>
  <si>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</si>
  <si>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</si>
  <si>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</si>
  <si>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</si>
  <si>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 sastādīta  20__. gada tirgus cenās, pamatojoties uz ___ daļas rasējumiem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</si>
  <si>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</si>
  <si>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</si>
  <si>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</si>
  <si>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</si>
  <si>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</si>
  <si>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</si>
  <si>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</si>
  <si>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</si>
  <si>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</si>
  <si>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</si>
  <si>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</si>
  <si>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</si>
  <si>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</si>
  <si>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 xml:space="preserve">Tiešās izmaksas kopā, t. sk. darba devēja sociālais nodoklis __.__% </t>
  </si>
  <si>
    <t>Attiecināmās izmaksas</t>
  </si>
  <si>
    <t>Sertifikāta Nr.</t>
  </si>
  <si>
    <t>Sertifikāta Nr</t>
  </si>
  <si>
    <t>SIA "Zeiferti", vienotais reģ. Nr. 40003419183, m."Zeiferti", Jaunolaine, Olaines pagasts, Olaines novads, LV-2127</t>
  </si>
  <si>
    <t>Meža iela 3, Jaunolaine, LV-2127</t>
  </si>
  <si>
    <r>
      <t xml:space="preserve">Iepirkums Nr. </t>
    </r>
    <r>
      <rPr>
        <b/>
        <sz val="8"/>
        <color rgb="FFFF0000"/>
        <rFont val="Arial"/>
        <family val="2"/>
        <charset val="186"/>
      </rPr>
      <t>SIA Z 2019/05</t>
    </r>
  </si>
  <si>
    <t>Būvlaukuma sagatavošana</t>
  </si>
  <si>
    <t>Fasādes siltināšana un apdare</t>
  </si>
  <si>
    <t>Logi, durvis, restes</t>
  </si>
  <si>
    <t>Cokola siltināšana un apdare</t>
  </si>
  <si>
    <t>Pagraba pārseguma siltināšana (P1)</t>
  </si>
  <si>
    <t>Bēniņu siltināšana</t>
  </si>
  <si>
    <t>Kāpņu telpas kosmētiskais remonts</t>
  </si>
  <si>
    <t>Jumtu atjaunošana</t>
  </si>
  <si>
    <t>Apkure</t>
  </si>
  <si>
    <t>Ūdensapgāde un kanalizācija</t>
  </si>
  <si>
    <t>Elektoapgāde, ārejie tīkli</t>
  </si>
  <si>
    <t>Elektroapgāde, ārejie tīkli</t>
  </si>
  <si>
    <t>Elektroapgāde, ārējie tīkli</t>
  </si>
  <si>
    <t>I.</t>
  </si>
  <si>
    <t>Pagaidu ēkas un būves</t>
  </si>
  <si>
    <t>Būvtāfele un tās uzstādīšana</t>
  </si>
  <si>
    <t>Ugunsdzēsības stends ar ugunsdzēšamo aparātu</t>
  </si>
  <si>
    <t>Pārvietojamās tualetes uzstādīšana</t>
  </si>
  <si>
    <t>Slēgta instrumentu / materiālu noliktava</t>
  </si>
  <si>
    <t>Strādnieku vagons</t>
  </si>
  <si>
    <t>Būvgružu konteineris, uzstādīšana</t>
  </si>
  <si>
    <t xml:space="preserve">Pagaidu elektropieslēgums </t>
  </si>
  <si>
    <t>Pagaidu ūdensvada pieslēgums</t>
  </si>
  <si>
    <t>Segtas, norobežojošas ieejas uzstādīšana</t>
  </si>
  <si>
    <t>Sastatnes  montāža un demontāža fasādes apdares darbu veikšanai</t>
  </si>
  <si>
    <t>Darba drošības zīmju uzstādīšana</t>
  </si>
  <si>
    <t>Fasādes pieguļošo traucējošo elementu atvirzīšana</t>
  </si>
  <si>
    <t>Labiekārtošana</t>
  </si>
  <si>
    <t>Apzaļumošana, izmantojot būvdarbos iegūto augu zemi, apsējot ar daudzgadīga zāliena sēklu maisījumu.</t>
  </si>
  <si>
    <t>gb</t>
  </si>
  <si>
    <t>m</t>
  </si>
  <si>
    <t>kpl</t>
  </si>
  <si>
    <t>m2</t>
  </si>
  <si>
    <t>II.</t>
  </si>
  <si>
    <t>Sienas tips S-1</t>
  </si>
  <si>
    <t>2.36</t>
  </si>
  <si>
    <t>Fasādes sagatavošana siltināšanai un apdarei, plaisu blīvēšana un stiprināšana, fasādes izlīdzināšana ar apmetumu, gruntēšana</t>
  </si>
  <si>
    <t>2.37</t>
  </si>
  <si>
    <t>2.38</t>
  </si>
  <si>
    <t>2.39</t>
  </si>
  <si>
    <t>2.40</t>
  </si>
  <si>
    <t>2.41</t>
  </si>
  <si>
    <t>Sienas tips S-3 (logaiļu siltināšana)</t>
  </si>
  <si>
    <t>2.42</t>
  </si>
  <si>
    <t>Sagatavošana siltināšanai un apdarei, izlīdzināšana ar apmetumu, gruntēšana</t>
  </si>
  <si>
    <t>2.43</t>
  </si>
  <si>
    <t>2.44</t>
  </si>
  <si>
    <t>Sienas tips S-8 (ārsienas kāpņu telpai siltināšana)</t>
  </si>
  <si>
    <t>2.45</t>
  </si>
  <si>
    <t>2.46</t>
  </si>
  <si>
    <t xml:space="preserve">Putupolistirola  (l≤0.038Wm/k) aizpildījums sienas paneļu rievojumā stiprināts ar līmjavu </t>
  </si>
  <si>
    <t>2.47</t>
  </si>
  <si>
    <t>2.48</t>
  </si>
  <si>
    <t xml:space="preserve">Sienas tips S-9 </t>
  </si>
  <si>
    <t>2.49</t>
  </si>
  <si>
    <t>Esošo bēniņu logu demontāža un utilizācija</t>
  </si>
  <si>
    <t>2.50</t>
  </si>
  <si>
    <t>Gāzbetona bloku mūrēšana (ieskaitot mūrjavu un palīgmateriālus)</t>
  </si>
  <si>
    <t>2.51</t>
  </si>
  <si>
    <t>2.52</t>
  </si>
  <si>
    <t>Sienas tips S-11</t>
  </si>
  <si>
    <t>2.53</t>
  </si>
  <si>
    <t>Esošo stikla bloku demontāža un utilizācija</t>
  </si>
  <si>
    <t>2.54</t>
  </si>
  <si>
    <t>BAUROC vai ekvivalents pārsedžu montāža 240x200x2000mm</t>
  </si>
  <si>
    <t>2.55</t>
  </si>
  <si>
    <t>Gāzbetona bloku mūrēšana no BAUROC (Aeroc) EcoTerm gāzbetona blokiem vai ekvivalents (ieskaitot mūrjavu un palīgmateriālus)</t>
  </si>
  <si>
    <t>2.56</t>
  </si>
  <si>
    <t>2.57</t>
  </si>
  <si>
    <t>2.58</t>
  </si>
  <si>
    <t>Sienas tips S-12</t>
  </si>
  <si>
    <t>2.59</t>
  </si>
  <si>
    <t>Esošo stikla bloku demontāža</t>
  </si>
  <si>
    <t>2.60</t>
  </si>
  <si>
    <t>2.61</t>
  </si>
  <si>
    <t>2.62</t>
  </si>
  <si>
    <t>Gruntēšana/špaktelēšana/krāsa iekšdarbiem 2 kārtas</t>
  </si>
  <si>
    <t>2.63</t>
  </si>
  <si>
    <t>III</t>
  </si>
  <si>
    <t>3.1</t>
  </si>
  <si>
    <t xml:space="preserve">Ārējo skārda palodžu demontāža un utilizācija </t>
  </si>
  <si>
    <t>3.2</t>
  </si>
  <si>
    <t xml:space="preserve">Ārējo  skārda palodžu montāža </t>
  </si>
  <si>
    <t>3.3</t>
  </si>
  <si>
    <t>Esošo logu un lodžiju aizstiklojuma demontāža un utilizācija</t>
  </si>
  <si>
    <t>3.4</t>
  </si>
  <si>
    <t>L1 kāpņu telpas PVC logs, neverams. Logu kopējais siltuma transmisijas koeficients (U) ne lielāks par 1.3 W/m2K 600x1500 mm ieskaitot bojāto loga aiļu apdari</t>
  </si>
  <si>
    <t>3.5</t>
  </si>
  <si>
    <t>L2 kāpņu telpas PVC logs, atverama 1 vērtne. Logu kopējais siltuma transmisijas koeficients (U) ne lielāks par 1.3 W/m2K 600x1500mm ieskaitot bojāto loga aiļu apdari</t>
  </si>
  <si>
    <t>3.6</t>
  </si>
  <si>
    <t>L3  PVC logs un durvis, kopējais siltuma transmisijas koeficients (U) ne lielāks par 1.3 W/m2K 1500x1200mm ieskaitot bojāto loga aiļu apdari</t>
  </si>
  <si>
    <t>3.7</t>
  </si>
  <si>
    <t>L4  PVC logs un durvis, kopējais siltuma transmisijas koeficients (U) ne lielāks par 1.3 W/m2K 1500x2450mm ieskaitot bojāto loga aiļu apdari</t>
  </si>
  <si>
    <t>3.8</t>
  </si>
  <si>
    <t>L5 PVC logs un balkona durvis. Logu kopējais siltuma transmisijas koeficients (U) ne lielāks par 1.3 W/m2K 2220x2430mm ieskaitot bojāto loga aiļu apdari</t>
  </si>
  <si>
    <t>3.9</t>
  </si>
  <si>
    <t>L6 PVC logs, atverama 1 vērtnes. Logu kopējais siltuma transmisijas koeficients (U) ne lielāks par 1.3 W/m2K 1500x1300mm ieskaitot bojāto loga aiļu apdari</t>
  </si>
  <si>
    <t>3.10</t>
  </si>
  <si>
    <t>3.11</t>
  </si>
  <si>
    <t>3.12</t>
  </si>
  <si>
    <t>R-1 bēniņu restu montāža (850x600mm)</t>
  </si>
  <si>
    <t>3.13</t>
  </si>
  <si>
    <t>R-2 pagraba restu montāža (850x400mm)</t>
  </si>
  <si>
    <t>3.14</t>
  </si>
  <si>
    <t>Esošo durvju demontāža un utilizācija</t>
  </si>
  <si>
    <t>3.15</t>
  </si>
  <si>
    <t>Esošo vējtveru durvju blīvēšana asīs 1-3</t>
  </si>
  <si>
    <t>3.16</t>
  </si>
  <si>
    <t>Esošo ārdurvju blīvēšana un pārkrāsošana asīs 1-3, iepriekš attīrot veco krāsu</t>
  </si>
  <si>
    <t>3.17</t>
  </si>
  <si>
    <t>D1 900x2000mm Vienviru durvis ar iebūvētu ventilācijas resti, krāsotas. Durvju kopējais siltuma transmisijas koeficients (U) ne lielāks par 1.80 W/m² K.</t>
  </si>
  <si>
    <t>3.18</t>
  </si>
  <si>
    <t>D2 1300x2100mm Metāla durvis, krāsotas. Durvju kopējais siltuma transmisijas koeficients (U) ne lielāks par 1.80 W/m² K. Durvju dizainu precizēt. Uzstādīšanu veikt izmantojot hermetizējošas blīvlentas.</t>
  </si>
  <si>
    <t>3.19</t>
  </si>
  <si>
    <t xml:space="preserve">D3 1100x2100mm Vienviru metāla durvis ar iebūvētu ventilācijas resti, krāsotas. Durvju kopējais siltuma transmisijas koeficients (U) ne lielāks par 1.80 W/m² K. </t>
  </si>
  <si>
    <t>3.20</t>
  </si>
  <si>
    <t xml:space="preserve">D4 900x2000mm Vienviru durvis ar iebūvētu ventilācijas resti, krāsotas. Durvju kopējais siltuma transmisijas koeficients (U) ne lielāks par 1.80 W/m² K. </t>
  </si>
  <si>
    <t>3.21</t>
  </si>
  <si>
    <t>3.22</t>
  </si>
  <si>
    <t xml:space="preserve">Lodžiju margu atjaunošana (S5) </t>
  </si>
  <si>
    <t>3.23</t>
  </si>
  <si>
    <t>3.24</t>
  </si>
  <si>
    <t>3.25</t>
  </si>
  <si>
    <t>Lodžiju margu attīrīšana</t>
  </si>
  <si>
    <t xml:space="preserve">Lodžiju sienu atjaunošana (S3.1) </t>
  </si>
  <si>
    <t>3.26</t>
  </si>
  <si>
    <t>Lodžiju sienu sagatavošana siltināšanai un apdarei, plaisu blīvēšana un stiprināšana, izlīdzināšana ar apmetumu, gruntēšana</t>
  </si>
  <si>
    <t>3.27</t>
  </si>
  <si>
    <t>3.29</t>
  </si>
  <si>
    <t>Lodžiju gruntēšana ar SAKRET PG un SAKRET vai ekvivalents tonēta dekoratīvā apmetuma uzklāšana</t>
  </si>
  <si>
    <t xml:space="preserve">Lodžiju grīdu atjaunošana (F1) </t>
  </si>
  <si>
    <t>3.30</t>
  </si>
  <si>
    <t>Lodžiju grīdu atkalšana, sagatavošana, attīrīšana</t>
  </si>
  <si>
    <t>3.31</t>
  </si>
  <si>
    <t>Gruntēšana ar betona saķeres grunti</t>
  </si>
  <si>
    <t>Betona izlīdzinošās kārtas izveide, veidņošana, betonēšana, slīpēšana</t>
  </si>
  <si>
    <t xml:space="preserve">Hidroizolācijas ieklāšana </t>
  </si>
  <si>
    <t xml:space="preserve">Lodžiju griestu atjaunošana (C1) </t>
  </si>
  <si>
    <t>3.34</t>
  </si>
  <si>
    <t>Griestu sagatavošana, mazgāšana, attīrīšana</t>
  </si>
  <si>
    <t>Špaktelēšana/apmetums/balta matēta krāsa</t>
  </si>
  <si>
    <t>IV</t>
  </si>
  <si>
    <t>Cokola siltināšana un apdare (Sienas tips S-2)</t>
  </si>
  <si>
    <t>Esošā betona apmales demontāža un utilizācija</t>
  </si>
  <si>
    <t>Atrakt grunti mehanizēti un roku darbā gar pamatiem atkārtotai grunts iestrādei</t>
  </si>
  <si>
    <t>Grunts atkārtota iestrāde pēc pamatu siltināšanas, blietējot pa kārtām</t>
  </si>
  <si>
    <t>Blietētu šķembu iestrāde fr.0-40 mm, b=100mm</t>
  </si>
  <si>
    <t>Smilts izlīdzinošās kārtas iestrāde b=50mm</t>
  </si>
  <si>
    <t>Jauna betona bruģakmens apmales montāža b=700mm</t>
  </si>
  <si>
    <t>Oļu fr. 2.5-4 Iestrāde</t>
  </si>
  <si>
    <t>Sienas tips S-2</t>
  </si>
  <si>
    <t>Cokola attīrīšana ar augstspiediena mazgātāju</t>
  </si>
  <si>
    <t>Cokola sagatavošana siltināšanai (plaisu nostiprināšana, bojātā apmetuma demontāža, cokola izlīdzināšana, gruntēšana u.c.)</t>
  </si>
  <si>
    <t>Cokola siltināšana ar ekstrudēto putupolistirolu (l≤0.038Wm/k), b=100mm, h=1000mm zem zemes līmeņa, stiprinātu pie sienām ar līmjavu un dībeļiem (6gb/m2) TID-T 8x175mm ar metāla naglu un plastmasas cepurīti pēc ETICS SAKRET EPS.</t>
  </si>
  <si>
    <t xml:space="preserve">Cokola armēšana ar stiklašķiedras sietu divās kārtās un armējošo apmetumu ieskaitot stūru līstu uzstādīšanu </t>
  </si>
  <si>
    <t xml:space="preserve">Cokola profils </t>
  </si>
  <si>
    <t>Lāsenis un lāseņa stiprinājums</t>
  </si>
  <si>
    <t>Sienas tips S-10</t>
  </si>
  <si>
    <t>Gāzbetona bloku mūrēšana b=250mm (ieskaitot mūrjavu un palīgmateriālus)</t>
  </si>
  <si>
    <t>Betona gaismas šahtu drenējošā slāņa piebērumuma izveide</t>
  </si>
  <si>
    <t>m3</t>
  </si>
  <si>
    <t>V</t>
  </si>
  <si>
    <t>5.1</t>
  </si>
  <si>
    <t>Pagraba komunikāciju izcelšana zem siltinājuma zonas un saglabāšanas pasākumu veikšana</t>
  </si>
  <si>
    <t>VI</t>
  </si>
  <si>
    <t>Sienas tips P-7</t>
  </si>
  <si>
    <t>Bēniņu pārseguma siltināšana ar beramo akmens vati ƛ≤0.041 W/mk 300mm pēc materiāla rukuma</t>
  </si>
  <si>
    <t>Tvaika izolācijas plēves ieklāšana</t>
  </si>
  <si>
    <t>Bēniņu pārseguma sagatavošana siltināšanai</t>
  </si>
  <si>
    <t>Sienas tips S-6 (izeja uz bēniņiem) (Skat. AR-13)</t>
  </si>
  <si>
    <t>Esošās konstrukcijas sagatavošana un attīrīšana</t>
  </si>
  <si>
    <t>Sienas tips S-6.1 (izeja uz bēniņiem)</t>
  </si>
  <si>
    <t>Tehnoloģisko bēniņu laipu montāža</t>
  </si>
  <si>
    <t>Apakšējā brusa 100x200x330mm (Priede vai egle I šķira, mitrums &lt;18%)</t>
  </si>
  <si>
    <t>Augšējā brusa 75x120mm (Priede vai egle I šķira, mitrums &lt;18%)</t>
  </si>
  <si>
    <t>Dēļi 150x30x1000mm (Priede vai egle I šķira, mitrums &lt;18%)</t>
  </si>
  <si>
    <t>Hidroizolācija zem katra statņa</t>
  </si>
  <si>
    <t>Palīgmateriāli</t>
  </si>
  <si>
    <t>VII</t>
  </si>
  <si>
    <t>7.1</t>
  </si>
  <si>
    <t>Ziņojuma dēļa un pastkastītes demontāža un montāža pēc remontdarbiem</t>
  </si>
  <si>
    <t>7.2</t>
  </si>
  <si>
    <t>7.3</t>
  </si>
  <si>
    <t>7.4</t>
  </si>
  <si>
    <t>Sienu mazgāšana un attīrīšana (eļļas krāsa virsmas apstrāde ar smilšpapīru, esošās apdares noņemšana un utt.), gruntēšana ar grunti. Virsmas nostiprināšana, atlekušās apmetuma daļas nokalšana - apmetuma remonts, vietās, kur nepieciešams izmantot betona saķeres grunti. Ieskaitot logu aiļu apdari (Sakret grunts QG baltā kvarca; Sakret dziļuma grunts TGW; Mazgāšanas līdzeklis Sadolin Cleaner griestu mazgāšanai; Špaktele Weber VH balts; Apmetums Weber T-2; Smilšpapīrs P160; Apmetuma stūra profils) vai ekvivalents</t>
  </si>
  <si>
    <t>7.5</t>
  </si>
  <si>
    <t>Sienu sagatavošana krāsošanai un krāsošana ar tonētu, mazgājamu krāsu ar augstu nodilumizturību. (Sakret dziļuma grunts TGW ; Sadolin BINDO 12 tonēta WO; nobeiguma špaktele SHEETROCK) vai ekvivalents</t>
  </si>
  <si>
    <t>7.6</t>
  </si>
  <si>
    <t>Kāpņu laukuma grīdas esošās izlīdzinošās kārtas nokalšana, gruntēšana ar betona saķeres grunti un izlīdzināšana ar izlīdzinošo maisījumu. (Sakret grunts QG baltā kvarca; Sausā betona maisījums B20) vai ekvivalents</t>
  </si>
  <si>
    <t>7.7</t>
  </si>
  <si>
    <t>Kāpņu laukumu flīzēšana ar nodilumizturīgām un pretslīdes (R11) flīzēm, flīžu šuvju aizpildīšana, grīdlīstes izveide augstumā h=0.15m. (Sakret grunts QG baltā kvarca; Weber Handy Fix  flīžu līme; Grīdas pretslīdes flīzes (R11)  GRES Milton Brown; Mira supercolor šuvotājs) vai ekvivalents</t>
  </si>
  <si>
    <t>7.8</t>
  </si>
  <si>
    <t>Vējtvera betona grīdas remonts (izkalt veco izlīdzinošo kārtu, daļēji nokaļot slieksni) un pakāpiena betonēšana (Sakret grunts QG baltā kvarca; Sausā betona maisījums B20) vai ekvivalents</t>
  </si>
  <si>
    <t>7.9</t>
  </si>
  <si>
    <t>Vējtvera grīdas flīzēšana ar nodilumizturīgām un pretslīdes (R11) flīzēm, flīžu šuvju aizpildīšana (Sakret grunts QG baltā kvarca; Weber Handy Fix  flīžu līme; Grīdas pretslīdes flīzes (R11)  GRES Milton Brown; Mira supercolor šuvotājs) vai ekvivalents</t>
  </si>
  <si>
    <t>7.10</t>
  </si>
  <si>
    <t>Pakāpienu gruntēšana, izlīdzināšana ar remontsastāvu un slīpēšana (Sakret grunts QG baltā kvarca; Sakret RS; Smilšpapīrs P160) vai ekvivalents</t>
  </si>
  <si>
    <t>7.11</t>
  </si>
  <si>
    <t>Pakāpienu gruntēšana un krāsošana ar mazgājamu un  nodilumizturīgu emaljas krāsu. Krāsotas grīdlīstes izveide h=0.15m (Sakret dziļuma grunts TGW; Alkīda emaljas krāsa grīdai) vai ekvivalents</t>
  </si>
  <si>
    <t>7.12</t>
  </si>
  <si>
    <t>Bojāto metāla margu nomaiņa un PVC lentera montāža (Emaljas krāsa metālam PF-115; Margu konstrukciju stiprinājuma  stiprināšana)</t>
  </si>
  <si>
    <t>7.13</t>
  </si>
  <si>
    <t>Dzīvokļu numerāciju atjaunošana</t>
  </si>
  <si>
    <t>VIII</t>
  </si>
  <si>
    <t>J1 (esošais jumts)</t>
  </si>
  <si>
    <t>8.1</t>
  </si>
  <si>
    <t>Jumta margas h=600mm instalācija pa ēkas perimetru stiprināšana pie esošā jumta</t>
  </si>
  <si>
    <t>8.2</t>
  </si>
  <si>
    <t>Krāsota skārda parapeta nosegelementa izbūve</t>
  </si>
  <si>
    <t>J2 (esošais jumta segums virs lodžijām)</t>
  </si>
  <si>
    <t>8.3</t>
  </si>
  <si>
    <t>2 kārtas kausējamā bitumena ruļļmateriāla iestrāde</t>
  </si>
  <si>
    <t>8.4</t>
  </si>
  <si>
    <t>8.5</t>
  </si>
  <si>
    <t>J3 (esošie jumtiņi)</t>
  </si>
  <si>
    <t>8.6</t>
  </si>
  <si>
    <t>Esošo stiegru apstrāde ar Mapefer 1K  vai ekvivalents  pretkorozijas pārklājumu</t>
  </si>
  <si>
    <t>8.7</t>
  </si>
  <si>
    <t>Betona virsmas remontjava</t>
  </si>
  <si>
    <t>8.8</t>
  </si>
  <si>
    <t>Jumtiņu apakšdaļas gruntēšana un krāsošana</t>
  </si>
  <si>
    <t>8.9</t>
  </si>
  <si>
    <t>Jumta lūka JL-1</t>
  </si>
  <si>
    <t>8.10</t>
  </si>
  <si>
    <t>Mitrumizturīga OSB plāksne 18mm</t>
  </si>
  <si>
    <t>8.11</t>
  </si>
  <si>
    <t>Koka brusas 75x40mm/Akmens vate 80mm</t>
  </si>
  <si>
    <t>8.12</t>
  </si>
  <si>
    <t>Koka brusu 40mm klājums</t>
  </si>
  <si>
    <t>8.13</t>
  </si>
  <si>
    <t>Ruberoīda segums</t>
  </si>
  <si>
    <t>IX</t>
  </si>
  <si>
    <t>Vecās sistēmas demontāža</t>
  </si>
  <si>
    <t>Kompensātori</t>
  </si>
  <si>
    <t>Nekustīgie balsti</t>
  </si>
  <si>
    <t>Stiprinājumi un palīgmateriāli</t>
  </si>
  <si>
    <t>Montāžas komplektu</t>
  </si>
  <si>
    <t>Apkures  hidrauliskās pārbaude un sistēmas skalošana , balansēšana un balansēšanas aktu sastādīšana</t>
  </si>
  <si>
    <t>Individuālais siltuma sadalītājs (alokātors)</t>
  </si>
  <si>
    <t>Siltuma sadalītāja datu savācējs</t>
  </si>
  <si>
    <t>Noslēgarmatūras marķēšana</t>
  </si>
  <si>
    <t>Apkures sistēmas palaišanu un ieregulēšanu</t>
  </si>
  <si>
    <t>Apkures sistēmas siltummainis Danfoss XB12L-1-50 G 5/4 (25mm) vai ekvivalents</t>
  </si>
  <si>
    <t>Esošo ventilācijas kanālu tīrīšana, pārbaude, remonts</t>
  </si>
  <si>
    <t>objekts</t>
  </si>
  <si>
    <t>gab</t>
  </si>
  <si>
    <t>kompl.</t>
  </si>
  <si>
    <t>gab.</t>
  </si>
  <si>
    <t>Cauruļvads 15, presējamā tērauda Viega Sanpress vai ekvivalents</t>
  </si>
  <si>
    <t>Cauruļvads 18, presējamā tērauda Viega Sanpress vai ekvivalents</t>
  </si>
  <si>
    <t>Cauruļvads 22, presējamā tērauda Viega Sanpress vai ekvivalents</t>
  </si>
  <si>
    <t>Cauruļvads 28, presējamā tērauda Viega Sanpress vai ekvivalents</t>
  </si>
  <si>
    <t>Cauruļvads 35, presējamā tērauda Viega Sanpress vai ekvivalents</t>
  </si>
  <si>
    <t>Cauruļvads 42, presējamā tērauda Viega Sanpress vai ekvivalents</t>
  </si>
  <si>
    <t>Cauruļvads 54, presējamā tērauda Viega Sanpress vai ekvivalents</t>
  </si>
  <si>
    <t>Līkums 15, presējamā tērauda Viega Sanpress vai ekvivalents</t>
  </si>
  <si>
    <t>Līkums 18, presējamā tērauda Viega Sanpress vai ekvivalents</t>
  </si>
  <si>
    <t>Līkums 13, presējamā tērauda Viega Sanpress vai ekvivalents</t>
  </si>
  <si>
    <t>Trejgabals 15/15, presējamā tērauda Viega Sanpress vai ekvivalents</t>
  </si>
  <si>
    <t>Trejgabals 18/18/15, presējamā tērauda Viega Sanpress vai ekvivalents</t>
  </si>
  <si>
    <t>Trejgabals 18/18, presējamā tērauda Viega Sanpress vai ekvivalents</t>
  </si>
  <si>
    <t>Trejgabals 22/22/15 , presējamā tērauda Viega Sanpress vai ekvivalents</t>
  </si>
  <si>
    <t>Trejgabals 22/22/18, presējamā tērauda Viega Sanpress vai ekvivalents</t>
  </si>
  <si>
    <t>Trejgabals 22/22, presējamā tērauda Viega Sanpress vai ekvivalents</t>
  </si>
  <si>
    <t>Trejgabals 28/28/15, presējamā tērauda Viega Sanpress vai ekvivalents</t>
  </si>
  <si>
    <t>Trejgabals 28/28/18, presējamā tērauda Viega Sanpress vai ekvivalents</t>
  </si>
  <si>
    <t>Trejgabals 28/28/22, presējamā tērauda Viega Sanpress vai ekvivalents</t>
  </si>
  <si>
    <t>Trejgabals 35/35/15, presējamā tērauda Viega Sanpress vai ekvivalents</t>
  </si>
  <si>
    <t>Trejgabals 35/35/18, presējamā tērauda Viega Sanpress vai ekvivalents</t>
  </si>
  <si>
    <t>Trejgabals 35/35/22, presējamā tērauda Viega Sanpress vai ekvivalents</t>
  </si>
  <si>
    <t>Trejgabals 42/42/15, presējamā tērauda Viega Sanpress vai ekvivalents</t>
  </si>
  <si>
    <t>Trejgabals 42/42/18, presējamā tērauda Viega Sanpress vai ekvivalents</t>
  </si>
  <si>
    <t>Trejgabals 42/42/22, presējamā tērauda Viega Sanpress vai ekvivalents</t>
  </si>
  <si>
    <t>Trejgabals 42/42, presējamā tērauda Viega Sanpress vai ekvivalents</t>
  </si>
  <si>
    <t>Trejgabals 42/42/54, presējamā tērauda Viega Sanpress vai ekvivalents</t>
  </si>
  <si>
    <t>Trejgabals 54/54, presējamā tērauda Viega Sanpress vai ekvivalents</t>
  </si>
  <si>
    <t>X-gabals 15/15, presējamā tērauda Viega Sanpress vai ekvivalents</t>
  </si>
  <si>
    <t>X-gabals 18/18/15/15, presējamā tērauda Viega Sanpress vai ekvivalents</t>
  </si>
  <si>
    <t>X-gabals 22/22/15/15, presējamā tērauda Viega Sanpress vai ekvivalents</t>
  </si>
  <si>
    <t>Pāreja 18/15, presējamā tērauda Viega Sanpress vai ekvivalents</t>
  </si>
  <si>
    <t>Pāreja 22/15, presējamā tērauda Viega Sanpress vai ekvivalents</t>
  </si>
  <si>
    <t>Pāreja 22/18, presējamā tērauda Viega Sanpress vai ekvivalents</t>
  </si>
  <si>
    <t>Pāreja 28/22, presējamā tērauda Viega Sanpress vai ekvivalents</t>
  </si>
  <si>
    <t>Pāreja 35/28, presējamā tērauda Viega Sanpress vai ekvivalents</t>
  </si>
  <si>
    <t>Pāreja 42/28, presējamā tērauda Viega Sanpress vai ekvivalents</t>
  </si>
  <si>
    <t>Pāreja 42/35, presējamā tērauda Viega Sanpress vai ekvivalents</t>
  </si>
  <si>
    <t>Pāreja 54/42, presējamā tērauda Viega Sanpress vai ekvivalents</t>
  </si>
  <si>
    <t>Korķis 15, tērauda skrūvējams</t>
  </si>
  <si>
    <t>Balansēšanas vārsts 25 t=110˚; P=8 bar</t>
  </si>
  <si>
    <t>Balansēšanas vārsts 40 t=110˚; P=8 bar</t>
  </si>
  <si>
    <t>Lodveida ventilis 15 t=110˚; P=8 bar</t>
  </si>
  <si>
    <t>Lodveida ventilis 25 t=110˚; P=8 bar</t>
  </si>
  <si>
    <t>Lodveida ventilis 40 t=110˚; P=8 bar</t>
  </si>
  <si>
    <t>Lodveida ventilis 50 t=110˚; P=8 bar</t>
  </si>
  <si>
    <t>Lodveida ventilis 20 t=110˚; P=8 bar</t>
  </si>
  <si>
    <t>Tērauda radiators ar sienas stiprinājumiem un atgaisotāju C11-400-600</t>
  </si>
  <si>
    <t>Tērauda radiators ar sienas stiprinājumiem un atgaisotāju C11-400-700</t>
  </si>
  <si>
    <t>Tērauda radiators ar sienas stiprinājumiem un atgaisotāju C11-400-800</t>
  </si>
  <si>
    <t>Tērauda radiators ar sienas stiprinājumiem un atgaisotāju C11-400-1000</t>
  </si>
  <si>
    <t>Tērauda radiators ar sienas stiprinājumiem un atgaisotāju C11-400-1100</t>
  </si>
  <si>
    <t>Tērauda radiators ar sienas stiprinājumiem un atgaisotāju C22-400-800</t>
  </si>
  <si>
    <t>Tērauda radiators ar sienas stiprinājumiem un atgaisotāju C22-400-900</t>
  </si>
  <si>
    <t>Tērauda radiators ar sienas stiprinājumiem un atgaisotāju C22-400-1000</t>
  </si>
  <si>
    <t>Tērauda radiators ar sienas stiprinājumiem un atgaisotāju C22-400-1100</t>
  </si>
  <si>
    <t>Tērauda radiators ar sienas stiprinājumiem un atgaisotāju C22-400-1400</t>
  </si>
  <si>
    <t>Tērauda radiators ar sienas stiprinājumiem un atgaisotāju C22-400-1600</t>
  </si>
  <si>
    <t>Tērauda radiators ar sienas stiprinājumiem un atgaisotāju C22-600-1400</t>
  </si>
  <si>
    <t>Tērauda radiators ar sienas stiprinājumiem un atgaisotāju C33-400-1000</t>
  </si>
  <si>
    <t>Termostatiskais vārsts ar galvu Danfoss AR-DV DN15 vai ekvivalents</t>
  </si>
  <si>
    <t>Atpakaļgaitas regulējošā ieskrūve Danfoss RLV DN15 vai ekvivalents</t>
  </si>
  <si>
    <t>Izlaides vārsts 50</t>
  </si>
  <si>
    <t>Akmensvates izolācijas čaula 18/50, ar alum. atstarojošo slāni; b=50mm  (l≤0.044Wm/k)</t>
  </si>
  <si>
    <t>Akmensvates izolācijas čaula 22/50, ar alum. atstarojošo slāni; b=50mm (l≤0.044Wm/k)</t>
  </si>
  <si>
    <t>Akmensvates izolācijas čaula 28/50, ar alum. atstarojošo slāni; b=50mm (l≤0.044Wm/k)</t>
  </si>
  <si>
    <t>Akmensvates izolācijas čaula 38/50, ar alum. atstarojošo slāni; b=50mm (l≤0.044Wm/k)</t>
  </si>
  <si>
    <t>Akmensvates izolācijas čaula 42/50, ar alum. atstarojošo slāni; b=50mm (l≤0.044Wm/k)</t>
  </si>
  <si>
    <t>Akmensvates izolācijas čaula 48/50, ar alum. atstarojošo slāni; b=50mm (l≤0.044Wm/k)</t>
  </si>
  <si>
    <t>Akmensvates izolācijas čaula 60/50, ar alum. atstarojošo slāni; b=50mm (l≤0.044Wm/k)</t>
  </si>
  <si>
    <t>X</t>
  </si>
  <si>
    <t>Ūdensapgādes sistēma Ū1, T3, T4.</t>
  </si>
  <si>
    <t>Caurumu kalšana un urbšana sienās</t>
  </si>
  <si>
    <t>Sistemas hidrauliskā presēšana</t>
  </si>
  <si>
    <t>Sistēmas hlorēšana</t>
  </si>
  <si>
    <t>Sadzīves kanalizācijas sistēma K1</t>
  </si>
  <si>
    <t>Esošo kanalizācijas vadu pārbaude</t>
  </si>
  <si>
    <t>Lietus kanalizācijas sistēma K2</t>
  </si>
  <si>
    <t>XI</t>
  </si>
  <si>
    <t>Zibensuztvērējs ERICO ERITECH vai ekvivalents</t>
  </si>
  <si>
    <t>Zibens uztvērēja masts 5m</t>
  </si>
  <si>
    <t>Atsaišu komplekts 4m</t>
  </si>
  <si>
    <t>masta pamatne</t>
  </si>
  <si>
    <t>Sedlu klemme</t>
  </si>
  <si>
    <t>Zibensnovadītāja stiprinājumi uz jumta</t>
  </si>
  <si>
    <t>Zibens novadītājs ALU-8</t>
  </si>
  <si>
    <t>Novadītāja stiprinājums pie SI masta</t>
  </si>
  <si>
    <t>Zibensnovadītāja stiprinājumi pie sienas</t>
  </si>
  <si>
    <t>Mērījuma savienojums</t>
  </si>
  <si>
    <t>Inspekcijas lūka</t>
  </si>
  <si>
    <t>Kraukļa kāja zemējuma elements</t>
  </si>
  <si>
    <t>Zemējuma lentas savienojums ar elektrodu CADWELD metināšanas kapsula</t>
  </si>
  <si>
    <t>Zemējuma elektrods ar vara pārklājumu 2,1m</t>
  </si>
  <si>
    <t>Antikorozijas materiāli</t>
  </si>
  <si>
    <t>Zibens triecienu skaitītājs</t>
  </si>
  <si>
    <t>Zemes darbu apjomi</t>
  </si>
  <si>
    <t>Tranšejas rakšana/aizberšana</t>
  </si>
  <si>
    <t>Seguma atjaunošana</t>
  </si>
  <si>
    <t>Citi darbi</t>
  </si>
  <si>
    <t xml:space="preserve">  Mērijumu veikšana</t>
  </si>
  <si>
    <t xml:space="preserve">  Izpilddokumentācija</t>
  </si>
  <si>
    <t>Būvlaukuma norobežošana ar inventāro žogu Betafence (vai ekvivalents)</t>
  </si>
  <si>
    <t>Fasādes siltināšana ar fasādes akmens vati  (l≤0.039Wm/k), b=150mm, stiprinātu pie sienām ar  SAKRET BK līmjavu (vai ekvivalents) un dībeļiem  (6gb/m2) 1.vēja zona</t>
  </si>
  <si>
    <t>Fasādes armēšana ar  stiklašķiedras sietu (vai ekvivalents), ieskaitot stūra līstu uzstādīšanu II kategorijas zonā 3m augstumā no cokola augšas</t>
  </si>
  <si>
    <t>Fasādes armēšana ar  stiklašķiedras sietu (vai ekvivalents), ieskaitot stūra līstu uzstādīšanu III kategorijas zonā</t>
  </si>
  <si>
    <t>Fasādes armēšana ap ieejas mezgliem ar cinkotu sietu un SAKRET CLP+ kaļķa (vai ekvivalents) - cementa armējošo apmetumu ieskaitot stūru līstu uzstādīšanu I kategorijas zonā</t>
  </si>
  <si>
    <t>Fasādes gruntēšana ar SAKRET PG un SAKRET (vai ekvivalents) tonēta dekoratīvā apmetuma uzklāšana</t>
  </si>
  <si>
    <t>Siltināšana ar akmens vati 30-50 mm (λ≤0.039W(m*K)),stiprinātu pie sienām ar SAKRET līmjavu BK (vai ekvivalents) un dībeļiem (6gb/m2)  1.vēja zona</t>
  </si>
  <si>
    <t>Fasādes armēšana ar SAKRET armējošo javu BAK vai ekvivalents, armējošo stiklašķiedras sietu, zemapmetuma grunti SAKRET PG un SAKRET (vai ekvivalents) tonēto dekoratīvo apmetumu</t>
  </si>
  <si>
    <t>Siltināšana ar fasādes akmens vati 150 mm (λ≤0.039W(m*K)),stiprinātu pie sienām ar SAKRET līmjavu BK (vai ekvivalents) un dībeļiem (6gb/m2)  1.vēja zona</t>
  </si>
  <si>
    <t>BAUROC (vai ekvivalents) pārsedžu montāža 240x200x2000mm</t>
  </si>
  <si>
    <t>Gāzbetona bloku mūrēšana no BAUROC (Aeroc) EcoTerm gāzbetona blokiem (vai ekvivalents) (ieskaitot mūrjavu un palīgmateriālus)</t>
  </si>
  <si>
    <t>Jaunās un esošās sienas savienojums - Stiegrojums d8mm B500B, L500, enkurots ar Hilti HIT-HY 70 ķīmiskajiem enkuriem (vai ekvivalents)</t>
  </si>
  <si>
    <t>VentSys (vai ekvivalents) svaiga gaisa vārstu iebūve esošajiem nemaināmajiem logiem</t>
  </si>
  <si>
    <t>GREENTEQ (vai ekvivalents) iekšējās PVC palodzes  b~30cm</t>
  </si>
  <si>
    <t>Lodžiju margu armēšana ar SAKRET armējošo javu BAK (vai ekvivalents), armējošo stiklašķiedras sietu, zemapmetuma grunti SAKRET PG un SAKRET (vai ekvivalents) tonēto dekoratīvo apmetumu</t>
  </si>
  <si>
    <t>Kvarca grunts Sakret QG (vai ekvivalents)</t>
  </si>
  <si>
    <t>Lodžiju sienu siltināšana ar fasādes akmens vati  (l≤0.039Wm/k), b=50mm, stiprinātu pie sienām ar  SAKRET BK  (vai ekvivalents) līmjavu un dībeļiem  (6gb/m2) 1.vēja zona</t>
  </si>
  <si>
    <t>SAKRET (vai ekvivalents) grunts</t>
  </si>
  <si>
    <t>Pamatu hidroizolācija SAKRET TCM (vai ekvivalents) un Hidroizolācijas aizsargmembrāna</t>
  </si>
  <si>
    <t>Cokola gruntēšana ar SAKRET PG grunti (vai ekvivalents) un augstas triecienizturības SAKRET CLP (vai ekvivalents) + kaļķa cementa apmetuma uzklāšana</t>
  </si>
  <si>
    <t>Pamatu hidroizolācija SAKRET TCM  (vai ekvivalents) un Hidroizolācijas aizsargmembrāna</t>
  </si>
  <si>
    <t>Cokola gruntēšana ar SAKRET PG grunti  (vai ekvivalents) un augstas triecienizturības SAKRET CLP  (vai ekvivalents) + kaļķa cementa apmetuma uzklāšana</t>
  </si>
  <si>
    <t xml:space="preserve">Siltināšana ar fasādes akmens vati 100 mm (λ≤0.039W(m*K)),stiprinātu pie sienām ar SAKRET līmjavu BK  (vai ekvivalents) un dībeļiem (6gb/m2) </t>
  </si>
  <si>
    <t>Fasādes armēšana ar SAKRET armējošo javu BAK  (vai ekvivalents), armējošo stiklašķiedras sietu, zemapmetuma grunti SAKRET PG un SAKRET   (vai ekvivalents) apmetumu</t>
  </si>
  <si>
    <t>Griestu mazgāšana un attīrīšana no krīta, gruntēšana. Virsmas nostiprināšana, atlekušās apmetuma daļas nokalšana - apmetuma remonts, vietās, kur nepieciešams izmantot betona saķeres grunti. (Sakret grunts QG baltā kvarca; Sakret dziļuma grunts TGW; Mazgāšanas līdzeklis Sadolin Cleaner griestu mazgāšanai; Špaktele griestiem Weber VH balts; Apmetuma stūra profils; Apmetums Weber T-2) (vai ekvivalents)</t>
  </si>
  <si>
    <t>Griestu sagatavošana krāsošanai un krāsošana ar baltu matētu krāsu (Sakret dziļuma grunts TGW; Sadolin BINDO 7 balta WO) (vai ekvivalents)</t>
  </si>
  <si>
    <t>Lodžiju armēšana ar  stiklašķiedras sietu vai ekvivalents, ieskaitot stūra līstu uzstādīšanu III kategorijas zonā</t>
  </si>
  <si>
    <t>Tekne ∅150 0.6mm, abpusējs krāsojums, piem., Ruukki vai ekvivalents</t>
  </si>
  <si>
    <t>Notekcaurule ∅100 0.6mm, abpusējs krāsojums, piem., Ruukki vai ekvivalents</t>
  </si>
  <si>
    <t>Apkures cirkulācijas sūknis Grundfos MAGNA3 32-80 vai ekvivalents</t>
  </si>
  <si>
    <t>Zibens aizsardzība (ERICO system 1000) vai ekvivalents</t>
  </si>
  <si>
    <t xml:space="preserve">D5 1300x2100mm vējtvera durvis, krāsotas. Durvju kopējais siltuma transmisijas koeficients (U) ne lielāks par 1.80 W/m² K. Durvju dizainu precizēt. Uzstādīšanu veikt izmantojot hermetizējošas blīvlentas. </t>
  </si>
  <si>
    <t>D6 900x2100mm durvis, krāsotas. Durvju kopējais siltuma transmisijas koeficients (U) ne lielāks par 1.80 W/m² K; Durvju dizainu precizēt autoruzraudzības kārtībā. Uzstādīšanu veikt izmantojot hermetizējošas  līvlentas; Ventilācijas reste.</t>
  </si>
  <si>
    <t>Cokola krāsošana saskaņā ar ēkas krāsu pasi</t>
  </si>
  <si>
    <t>Cokolakrāsošana saskaņā ar ēkas krāsu pasi</t>
  </si>
  <si>
    <t xml:space="preserve">Pagraba griestu sagatavošana un siltināšana ar akmens vates lamelēm 150mm (ƛ≤0.039Wm/k) piestiprinātām ar līmjavu. </t>
  </si>
  <si>
    <t>Krāsots skārda lāsenis/siltumizolācijas nosegelements  ar stiprinājumiem b=300mm</t>
  </si>
  <si>
    <t>Mitrumizturīgs OSB 15mm gruntēts ar grunti neuzsūcošām virsmām virs siltumizolācijas</t>
  </si>
  <si>
    <t>Krāsota skārda karnīze ar stiprinājumiem</t>
  </si>
  <si>
    <t>Siltumizolācijas ierīkošana biezumā 250 mm</t>
  </si>
  <si>
    <t>Minerālvate 110 kg/m3 , 100 mm ( Paroc ROS 30g ) λ=0,036 W/mK</t>
  </si>
  <si>
    <t>minerālvates stūrītis ROS 30 (vai analogs</t>
  </si>
  <si>
    <t>slitumizolācijas stiprinājumi</t>
  </si>
  <si>
    <t xml:space="preserve">Antiseptizēta koka brusa b=150mm, S=600mm </t>
  </si>
  <si>
    <t xml:space="preserve">Antiseptizēta mitrumizturīga OSB plāksne divās kārtās  </t>
  </si>
  <si>
    <t xml:space="preserve">Pastiprinājuma leņķis 200x50mm </t>
  </si>
  <si>
    <r>
      <t>Minerālvate 150 kg/m</t>
    </r>
    <r>
      <rPr>
        <vertAlign val="superscript"/>
        <sz val="10"/>
        <rFont val="Calibri"/>
        <family val="2"/>
        <charset val="186"/>
      </rPr>
      <t>3</t>
    </r>
    <r>
      <rPr>
        <sz val="10"/>
        <rFont val="Calibri"/>
        <family val="2"/>
        <charset val="186"/>
      </rPr>
      <t xml:space="preserve"> , 50 mm  ( Paroc ROS 50 ) λ=0,038 W/mK</t>
    </r>
  </si>
  <si>
    <r>
      <t>Minerālvate 110 kg/m</t>
    </r>
    <r>
      <rPr>
        <vertAlign val="superscript"/>
        <sz val="10"/>
        <rFont val="Calibri"/>
        <family val="2"/>
        <charset val="186"/>
      </rPr>
      <t>3</t>
    </r>
    <r>
      <rPr>
        <sz val="10"/>
        <rFont val="Calibri"/>
        <family val="2"/>
        <charset val="186"/>
      </rPr>
      <t xml:space="preserve"> , 100 mm ( Paroc ROS 30g ) λ=0,036 W/mK</t>
    </r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</si>
  <si>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</si>
  <si>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</si>
  <si>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</si>
  <si>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</si>
  <si>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</si>
  <si>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</si>
  <si>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</si>
  <si>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</si>
  <si>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</si>
  <si>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</si>
  <si>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</si>
  <si>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</si>
  <si>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 xml:space="preserve">Pārsgumu šķērsošanas vietas špaktelēšana, krāsošana </t>
  </si>
  <si>
    <t>Radiatoru vietas špaktelēšana, krāsošana</t>
  </si>
  <si>
    <t xml:space="preserve">Daudzslāņu ūdensvada caurule 20 uzstādīšana </t>
  </si>
  <si>
    <t xml:space="preserve">Daudzslāņu ūdensvada caurule 25 uzstādīšana </t>
  </si>
  <si>
    <t xml:space="preserve">Daudzslāņu ūdensvada caurule 32 uzstādīšana </t>
  </si>
  <si>
    <t xml:space="preserve">Daudzslāņu ūdensvada caurule 40 uzstādīšana </t>
  </si>
  <si>
    <t xml:space="preserve">Daudzslāņu ūdensvada caurule 50 uzstādīšana </t>
  </si>
  <si>
    <t xml:space="preserve">Daudzslāņu ūdensvada caurule 63 uzstādīšana </t>
  </si>
  <si>
    <t xml:space="preserve">Daudzslāņu ūdensvada caurule 75 uzstādīšana </t>
  </si>
  <si>
    <t xml:space="preserve">Ūdens izlaides krāns uzstādīšana </t>
  </si>
  <si>
    <t xml:space="preserve">Ugunsdrošā blīvlenta  (cauruļvadiem, kas iet cauri norobežojošām konstrukcijām) uzstādīšana </t>
  </si>
  <si>
    <t xml:space="preserve">Caurumu kalšana un urbšana sienās uzstādīšana </t>
  </si>
  <si>
    <t xml:space="preserve">Veidgabali un stiprinajumi uzstādīšana </t>
  </si>
  <si>
    <t xml:space="preserve">Trokšņu izolācijas materiāls 30mm uzstādīšana </t>
  </si>
  <si>
    <t xml:space="preserve">Ugunsdroša manšete,kas aiztur uguni vismaz 60min uzstādīšana </t>
  </si>
  <si>
    <t xml:space="preserve">Ugunsdroša manšete, kas aiztur uguni vismaz 60min uzstādīšana </t>
  </si>
  <si>
    <t xml:space="preserve">Armacell cauruļvadu siltumizolācijas čaulas 20, b=13 mm (l≤0.038Wm/k) uzstādīšana </t>
  </si>
  <si>
    <t xml:space="preserve">Armacell cauruļvadu siltumizolācijas čaulas 25, b=13 mm (l≤0.038Wm/k) uzstādīšana </t>
  </si>
  <si>
    <t xml:space="preserve">Armacell cauruļvadu siltumizolācijas čaulas 32, b=13 mm (l≤0.038Wm/k) uzstādīšana </t>
  </si>
  <si>
    <t xml:space="preserve">Armacell cauruļvadu siltumizolācijas čaulas 40, b=13 mm (l≤0.038Wm/k) uzstādīšana </t>
  </si>
  <si>
    <t xml:space="preserve">Armacell cauruļvadu siltumizolācijas čaulas 50, b=13 mm (l≤0.038Wm/k) uzstādīšana </t>
  </si>
  <si>
    <t>Dvieļu žāvētājs 250x700 240W</t>
  </si>
  <si>
    <t xml:space="preserve">Armacell cauruļvadu siltumizolācijas čaulas 63, b=13 mm (l≤0.038Wm/k) uzstādīšana </t>
  </si>
  <si>
    <t xml:space="preserve">Līkums-90 20 uzstādīšana </t>
  </si>
  <si>
    <t xml:space="preserve">Līkums-90 25 uzstādīšana </t>
  </si>
  <si>
    <t xml:space="preserve">Līkums-90 32 uzstādīšana </t>
  </si>
  <si>
    <t xml:space="preserve">Līkums-90 50 uzstādīšana </t>
  </si>
  <si>
    <t xml:space="preserve">Līkums-90 63 uzstādīšana </t>
  </si>
  <si>
    <t xml:space="preserve">Līkums-90 75 uzstādīšana </t>
  </si>
  <si>
    <t xml:space="preserve">T-veida gabals-90 20/20 uzstādīšana </t>
  </si>
  <si>
    <t xml:space="preserve">T-veida gabals-90 25/25/20 uzstādīšana </t>
  </si>
  <si>
    <t xml:space="preserve">T-veida gabals-90 25/25 uzstādīšana </t>
  </si>
  <si>
    <t xml:space="preserve">T-veida gabals-90 32/32/20 uzstādīšana </t>
  </si>
  <si>
    <t xml:space="preserve">T-veida gabals-90 32/32/25uzstādīšana </t>
  </si>
  <si>
    <t xml:space="preserve">T-veida gabals-90 32/32 uzstādīšana </t>
  </si>
  <si>
    <t xml:space="preserve">T-veida gabals-90 40/40/20 uzstādīšana </t>
  </si>
  <si>
    <t xml:space="preserve">T-veida gabals-90 40/40/25 uzstādīšana </t>
  </si>
  <si>
    <t xml:space="preserve">T-veida gabals-90 40/40/32 uzstādīšana </t>
  </si>
  <si>
    <t xml:space="preserve">T-veida gabals-90 40/40/50 uzstādīšana </t>
  </si>
  <si>
    <t xml:space="preserve">T-veida gabals-90 50/50/20 uzstādīšana </t>
  </si>
  <si>
    <t xml:space="preserve">T-veida gabals-90 50/50/25 uzstādīšana </t>
  </si>
  <si>
    <t xml:space="preserve">T-veida gabals-90 50/50/32 uzstādīšana </t>
  </si>
  <si>
    <t xml:space="preserve">T-veida gabals-90 50/50 uzstādīšana </t>
  </si>
  <si>
    <t xml:space="preserve">T-veida gabals-90 50/505/63 uzstādīšana </t>
  </si>
  <si>
    <t xml:space="preserve">T-veida gabals-90 63/63/25 uzstādīšana </t>
  </si>
  <si>
    <t xml:space="preserve">T-veida gabals-90 63/63/32 uzstādīšana </t>
  </si>
  <si>
    <t xml:space="preserve">T-veida gabals-90 63/63 uzstādīšana </t>
  </si>
  <si>
    <t xml:space="preserve">T-veida gabals-90 63/63/75 uzstādīšana </t>
  </si>
  <si>
    <t xml:space="preserve">T-veida gabals-90 75/75 uzstādīšana </t>
  </si>
  <si>
    <t xml:space="preserve">X-veida gabals-90 32/32/20/20 uzstādīšana </t>
  </si>
  <si>
    <t xml:space="preserve">Redukcijas pāreja 25/20 uzstādīšana </t>
  </si>
  <si>
    <t xml:space="preserve">Redukcijas pāreja 32/20 uzstādīšana </t>
  </si>
  <si>
    <t xml:space="preserve">Redukcijas pāreja 32/25 uzstādīšana </t>
  </si>
  <si>
    <t xml:space="preserve">Redukcijas pāreja 40/32 uzstādīšana </t>
  </si>
  <si>
    <t xml:space="preserve">Redukcijas pāreja 50/20 uzstādīšana </t>
  </si>
  <si>
    <t xml:space="preserve">Redukcijas pāreja 50/40 uzstādīšana </t>
  </si>
  <si>
    <t xml:space="preserve">Redukcijas pāreja 63/20 uzstādīšana </t>
  </si>
  <si>
    <t xml:space="preserve">Redukcijas pāreja 63/50 uzstādīšana </t>
  </si>
  <si>
    <t xml:space="preserve">Redukcijas pāreja 75/20 uzstādīšana </t>
  </si>
  <si>
    <t xml:space="preserve">Balansējošais vārsts 20, 4017-MW uzstādīšana </t>
  </si>
  <si>
    <t xml:space="preserve">Noslēgventilis 15 uzstādīšana </t>
  </si>
  <si>
    <t xml:space="preserve">Noslēgventilis 20 uzstādīšana </t>
  </si>
  <si>
    <t xml:space="preserve">Noslēgventilis 25 uzstādīšana </t>
  </si>
  <si>
    <t xml:space="preserve">Noslēgventilis 32 uzstādīšana </t>
  </si>
  <si>
    <t xml:space="preserve">Noslēgventilis 50 uzstādīšana </t>
  </si>
  <si>
    <t xml:space="preserve">Sadzīves kanalizācijas caurule 75 uzstādīšana </t>
  </si>
  <si>
    <t xml:space="preserve">Sadzīves kanalizācijas caurule 110 uzstādīšana </t>
  </si>
  <si>
    <t xml:space="preserve">Sadzīves kanalizācijas caurule 160 uzstādīšana </t>
  </si>
  <si>
    <t xml:space="preserve">Līkums-30 75 uzstādīšana </t>
  </si>
  <si>
    <t xml:space="preserve">Līkums-45 75 uzstādīšana </t>
  </si>
  <si>
    <t xml:space="preserve">Līkums-45 110 uzstādīšana </t>
  </si>
  <si>
    <t xml:space="preserve">Līkums-45 160 uzstādīšana </t>
  </si>
  <si>
    <t xml:space="preserve">Līkums-90 110 uzstādīšana </t>
  </si>
  <si>
    <t xml:space="preserve">T-veida gabals - 45 75/75 uzstādīšana </t>
  </si>
  <si>
    <t xml:space="preserve">T-veida gabals - 45 75/75/110 uzstādīšana </t>
  </si>
  <si>
    <t xml:space="preserve">T-veida gabals - 45 110/100/75 uzstādīšana </t>
  </si>
  <si>
    <t xml:space="preserve">T-veida gabals - 45 110/110 uzstādīšana </t>
  </si>
  <si>
    <t xml:space="preserve">T-veida gabals - 90 75/75 uzstādīšana </t>
  </si>
  <si>
    <t xml:space="preserve">T-veida gabals - 90 110/110 uzstādīšana </t>
  </si>
  <si>
    <t xml:space="preserve">X-veida gabals 110/110/75/75 uzstādīšana </t>
  </si>
  <si>
    <t xml:space="preserve">Y-veida gabals 75 uzstādīšana </t>
  </si>
  <si>
    <t xml:space="preserve">Y-veida gabals 160/110 uzstādīšana </t>
  </si>
  <si>
    <t xml:space="preserve">Y-veida gabals 160/75 uzstādīšana </t>
  </si>
  <si>
    <t xml:space="preserve">Pāreja 75*75/75*75 uzstādīšana </t>
  </si>
  <si>
    <t xml:space="preserve">Pāreja 110*110/110*110 uzstādīšana </t>
  </si>
  <si>
    <t xml:space="preserve">Pāreja 160/75 uzstādīšana </t>
  </si>
  <si>
    <t xml:space="preserve">Pāreja 160/110 uzstādīšana </t>
  </si>
  <si>
    <t xml:space="preserve">Revīzijas lūka 75 uzstādīšana </t>
  </si>
  <si>
    <t xml:space="preserve">Revīzijas lūka 110 uzstādīšana </t>
  </si>
  <si>
    <t xml:space="preserve">Kanalizācijas caurule 110 uzstādīšana </t>
  </si>
  <si>
    <t xml:space="preserve">Y-veida gabals 110 uzstādīšana </t>
  </si>
  <si>
    <t xml:space="preserve">Lietus savākšanas piltuve 110 uzstādīšana </t>
  </si>
  <si>
    <t>ENERGOEFEKTIVITĀTES PAAUGSTINĀŠANA 
DAUDZDZĪVOKĻU DZĪVOJAMAI ĒKAI</t>
  </si>
  <si>
    <t xml:space="preserve">Finanšu rezerve neparedzētiem darbiem 3% </t>
  </si>
  <si>
    <t>DAUDZDZĪVOKĻU DZĪVOJAMĀ ĒKA</t>
  </si>
  <si>
    <t>ENERGOEFEKTIVITĀTES PAAUGSTINĀŠANA DAUDZDZĪVOKĻU DZĪVOJAMAI ĒKAI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</si>
</sst>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;;"/>
    <numFmt numFmtId="165" formatCode="0;;"/>
    <numFmt numFmtId="166" formatCode="0.0%"/>
    <numFmt numFmtId="167" formatCode="0.0"/>
    <numFmt numFmtId="168" formatCode="#,##0.0"/>
    <numFmt numFmtId="169" formatCode="#"/>
    <numFmt numFmtId="170" formatCode="#.##"/>
    <numFmt numFmtId="171" formatCode="#.0"/>
  </numFmts>
  <fonts count="2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color rgb="FFFF0000"/>
      <name val="Arial"/>
      <family val="2"/>
      <charset val="186"/>
    </font>
    <font>
      <sz val="10"/>
      <name val="Arial"/>
      <family val="2"/>
    </font>
    <font>
      <sz val="9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b/>
      <u/>
      <sz val="10"/>
      <name val="Calibri"/>
      <family val="2"/>
      <charset val="186"/>
    </font>
    <font>
      <sz val="10"/>
      <name val="Helv"/>
    </font>
    <font>
      <sz val="10"/>
      <color rgb="FFFF0000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0"/>
      <color theme="1"/>
      <name val="Calibri"/>
      <family val="2"/>
      <charset val="186"/>
    </font>
    <font>
      <vertAlign val="superscript"/>
      <sz val="10"/>
      <name val="Calibri"/>
      <family val="2"/>
      <charset val="186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5" fillId="0" borderId="0"/>
    <xf numFmtId="0" fontId="3" fillId="0" borderId="0">
      <alignment vertical="center"/>
    </xf>
    <xf numFmtId="0" fontId="17" fillId="0" borderId="0"/>
    <xf numFmtId="0" fontId="8" fillId="0" borderId="0"/>
    <xf numFmtId="0" fontId="4" fillId="0" borderId="0"/>
    <xf numFmtId="0" fontId="3" fillId="0" borderId="0"/>
    <xf numFmtId="0" fontId="17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7" fillId="0" borderId="0"/>
    <xf numFmtId="0" fontId="15" fillId="0" borderId="0"/>
    <xf numFmtId="0" fontId="15" fillId="0" borderId="0"/>
    <xf numFmtId="0" fontId="10" fillId="0" borderId="0"/>
    <xf numFmtId="0" fontId="18" fillId="0" borderId="0"/>
    <xf numFmtId="0" fontId="3" fillId="0" borderId="0"/>
  </cellStyleXfs>
  <cellXfs count="2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0" fontId="11" fillId="0" borderId="29" xfId="4" applyFont="1" applyFill="1" applyBorder="1" applyAlignment="1">
      <alignment horizontal="center" vertical="center"/>
    </xf>
    <xf numFmtId="0" fontId="12" fillId="0" borderId="48" xfId="4" applyFont="1" applyFill="1" applyBorder="1" applyAlignment="1">
      <alignment horizontal="center"/>
    </xf>
    <xf numFmtId="4" fontId="13" fillId="0" borderId="48" xfId="5" applyNumberFormat="1" applyFont="1" applyFill="1" applyBorder="1" applyAlignment="1" applyProtection="1">
      <alignment horizontal="center" vertical="center"/>
    </xf>
    <xf numFmtId="0" fontId="14" fillId="0" borderId="48" xfId="4" applyFont="1" applyFill="1" applyBorder="1" applyAlignment="1">
      <alignment horizontal="left" vertical="center" wrapText="1"/>
    </xf>
    <xf numFmtId="1" fontId="13" fillId="0" borderId="48" xfId="6" applyNumberFormat="1" applyFont="1" applyFill="1" applyBorder="1" applyAlignment="1">
      <alignment horizontal="center" vertical="center"/>
    </xf>
    <xf numFmtId="0" fontId="13" fillId="0" borderId="48" xfId="6" applyFont="1" applyFill="1" applyBorder="1" applyAlignment="1">
      <alignment horizontal="center" vertical="center" wrapText="1"/>
    </xf>
    <xf numFmtId="167" fontId="13" fillId="0" borderId="48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48" xfId="7" applyFont="1" applyFill="1" applyBorder="1" applyAlignment="1">
      <alignment horizontal="left" vertical="center" wrapText="1"/>
    </xf>
    <xf numFmtId="2" fontId="13" fillId="0" borderId="48" xfId="0" applyNumberFormat="1" applyFont="1" applyFill="1" applyBorder="1" applyAlignment="1">
      <alignment horizontal="center" vertical="center"/>
    </xf>
    <xf numFmtId="0" fontId="13" fillId="0" borderId="48" xfId="8" applyFont="1" applyFill="1" applyBorder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3" fillId="0" borderId="0" xfId="6" applyFont="1" applyBorder="1" applyAlignment="1">
      <alignment horizontal="left" vertical="center" wrapText="1"/>
    </xf>
    <xf numFmtId="0" fontId="13" fillId="0" borderId="48" xfId="0" applyFont="1" applyFill="1" applyBorder="1" applyAlignment="1">
      <alignment horizontal="center" vertical="center"/>
    </xf>
    <xf numFmtId="1" fontId="13" fillId="0" borderId="48" xfId="0" applyNumberFormat="1" applyFont="1" applyFill="1" applyBorder="1" applyAlignment="1">
      <alignment horizontal="center" vertical="center" wrapText="1"/>
    </xf>
    <xf numFmtId="2" fontId="13" fillId="0" borderId="48" xfId="0" applyNumberFormat="1" applyFont="1" applyFill="1" applyBorder="1" applyAlignment="1">
      <alignment horizontal="center" vertical="center" wrapText="1"/>
    </xf>
    <xf numFmtId="1" fontId="13" fillId="0" borderId="48" xfId="0" applyNumberFormat="1" applyFont="1" applyFill="1" applyBorder="1" applyAlignment="1">
      <alignment horizontal="center" vertical="center"/>
    </xf>
    <xf numFmtId="49" fontId="12" fillId="0" borderId="48" xfId="6" applyNumberFormat="1" applyFont="1" applyFill="1" applyBorder="1" applyAlignment="1">
      <alignment horizontal="center" vertical="center" wrapText="1"/>
    </xf>
    <xf numFmtId="0" fontId="14" fillId="0" borderId="48" xfId="6" applyFont="1" applyFill="1" applyBorder="1" applyAlignment="1">
      <alignment horizontal="left" vertical="center" wrapText="1"/>
    </xf>
    <xf numFmtId="49" fontId="13" fillId="0" borderId="48" xfId="0" applyNumberFormat="1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48" xfId="6" applyFont="1" applyFill="1" applyBorder="1" applyAlignment="1">
      <alignment horizontal="center" vertical="center" wrapText="1"/>
    </xf>
    <xf numFmtId="2" fontId="12" fillId="0" borderId="48" xfId="6" applyNumberFormat="1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168" fontId="13" fillId="0" borderId="48" xfId="0" applyNumberFormat="1" applyFont="1" applyFill="1" applyBorder="1" applyAlignment="1">
      <alignment horizontal="center" vertical="center" wrapText="1"/>
    </xf>
    <xf numFmtId="169" fontId="13" fillId="0" borderId="48" xfId="0" applyNumberFormat="1" applyFont="1" applyFill="1" applyBorder="1" applyAlignment="1">
      <alignment horizontal="center" vertical="center" wrapText="1"/>
    </xf>
    <xf numFmtId="170" fontId="13" fillId="0" borderId="48" xfId="0" applyNumberFormat="1" applyFont="1" applyFill="1" applyBorder="1" applyAlignment="1">
      <alignment horizontal="center" vertical="center" wrapText="1"/>
    </xf>
    <xf numFmtId="171" fontId="13" fillId="0" borderId="48" xfId="0" applyNumberFormat="1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171" fontId="13" fillId="0" borderId="49" xfId="0" applyNumberFormat="1" applyFont="1" applyFill="1" applyBorder="1" applyAlignment="1">
      <alignment horizontal="center" vertical="center" wrapText="1"/>
    </xf>
    <xf numFmtId="49" fontId="12" fillId="0" borderId="48" xfId="0" applyNumberFormat="1" applyFont="1" applyFill="1" applyBorder="1" applyAlignment="1">
      <alignment horizontal="center" vertical="center" wrapText="1"/>
    </xf>
    <xf numFmtId="0" fontId="13" fillId="0" borderId="41" xfId="11" applyFont="1" applyFill="1" applyBorder="1" applyAlignment="1">
      <alignment vertical="center" wrapText="1"/>
    </xf>
    <xf numFmtId="0" fontId="13" fillId="0" borderId="41" xfId="11" applyFont="1" applyFill="1" applyBorder="1" applyAlignment="1">
      <alignment horizontal="left" vertical="center" wrapText="1"/>
    </xf>
    <xf numFmtId="0" fontId="12" fillId="0" borderId="41" xfId="11" applyFont="1" applyFill="1" applyBorder="1" applyAlignment="1">
      <alignment horizontal="center" vertical="center" wrapText="1"/>
    </xf>
    <xf numFmtId="0" fontId="13" fillId="0" borderId="48" xfId="11" applyFont="1" applyFill="1" applyBorder="1" applyAlignment="1">
      <alignment horizontal="left" vertical="center" wrapText="1"/>
    </xf>
    <xf numFmtId="2" fontId="13" fillId="0" borderId="0" xfId="4" applyNumberFormat="1" applyFont="1" applyFill="1" applyAlignment="1">
      <alignment horizontal="center" vertical="center"/>
    </xf>
    <xf numFmtId="0" fontId="13" fillId="0" borderId="0" xfId="4" applyFont="1" applyFill="1" applyAlignment="1">
      <alignment horizontal="center" vertical="center"/>
    </xf>
    <xf numFmtId="0" fontId="13" fillId="0" borderId="41" xfId="0" applyFont="1" applyFill="1" applyBorder="1" applyAlignment="1">
      <alignment vertical="center" wrapText="1"/>
    </xf>
    <xf numFmtId="0" fontId="12" fillId="0" borderId="49" xfId="4" applyFont="1" applyFill="1" applyBorder="1" applyAlignment="1">
      <alignment horizontal="center"/>
    </xf>
    <xf numFmtId="0" fontId="14" fillId="0" borderId="0" xfId="4" applyFont="1" applyFill="1" applyBorder="1" applyAlignment="1">
      <alignment wrapText="1"/>
    </xf>
    <xf numFmtId="0" fontId="12" fillId="0" borderId="48" xfId="4" applyFont="1" applyFill="1" applyBorder="1" applyAlignment="1">
      <alignment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left" wrapText="1"/>
    </xf>
    <xf numFmtId="2" fontId="13" fillId="0" borderId="50" xfId="0" applyNumberFormat="1" applyFont="1" applyFill="1" applyBorder="1" applyAlignment="1">
      <alignment horizontal="center" vertical="center"/>
    </xf>
    <xf numFmtId="0" fontId="12" fillId="0" borderId="48" xfId="4" applyFont="1" applyFill="1" applyBorder="1" applyAlignment="1">
      <alignment horizontal="center" vertical="center" wrapText="1"/>
    </xf>
    <xf numFmtId="4" fontId="13" fillId="0" borderId="48" xfId="4" applyNumberFormat="1" applyFont="1" applyFill="1" applyBorder="1" applyAlignment="1" applyProtection="1">
      <alignment horizontal="center" vertical="center"/>
    </xf>
    <xf numFmtId="0" fontId="14" fillId="0" borderId="48" xfId="4" applyFont="1" applyFill="1" applyBorder="1" applyAlignment="1">
      <alignment vertical="center" wrapText="1"/>
    </xf>
    <xf numFmtId="49" fontId="13" fillId="0" borderId="48" xfId="11" applyNumberFormat="1" applyFont="1" applyFill="1" applyBorder="1" applyAlignment="1">
      <alignment horizontal="center" vertical="center" wrapText="1"/>
    </xf>
    <xf numFmtId="167" fontId="13" fillId="0" borderId="48" xfId="11" applyNumberFormat="1" applyFont="1" applyFill="1" applyBorder="1" applyAlignment="1">
      <alignment horizontal="left" vertical="center" wrapText="1"/>
    </xf>
    <xf numFmtId="0" fontId="13" fillId="0" borderId="48" xfId="4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center" vertical="center" wrapText="1"/>
    </xf>
    <xf numFmtId="4" fontId="13" fillId="2" borderId="48" xfId="4" applyNumberFormat="1" applyFont="1" applyFill="1" applyBorder="1" applyAlignment="1" applyProtection="1">
      <alignment horizontal="center" vertical="center"/>
    </xf>
    <xf numFmtId="1" fontId="13" fillId="2" borderId="48" xfId="0" applyNumberFormat="1" applyFont="1" applyFill="1" applyBorder="1" applyAlignment="1">
      <alignment horizontal="center" vertical="center" wrapText="1"/>
    </xf>
    <xf numFmtId="0" fontId="14" fillId="0" borderId="48" xfId="4" quotePrefix="1" applyFont="1" applyFill="1" applyBorder="1" applyAlignment="1">
      <alignment vertical="center" wrapText="1"/>
    </xf>
    <xf numFmtId="0" fontId="13" fillId="0" borderId="48" xfId="0" applyFont="1" applyFill="1" applyBorder="1"/>
    <xf numFmtId="49" fontId="12" fillId="0" borderId="48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/>
    </xf>
    <xf numFmtId="0" fontId="13" fillId="0" borderId="48" xfId="0" applyFont="1" applyFill="1" applyBorder="1" applyAlignment="1">
      <alignment wrapText="1"/>
    </xf>
    <xf numFmtId="2" fontId="13" fillId="0" borderId="48" xfId="0" applyNumberFormat="1" applyFont="1" applyFill="1" applyBorder="1" applyAlignment="1">
      <alignment horizontal="center"/>
    </xf>
    <xf numFmtId="3" fontId="13" fillId="0" borderId="48" xfId="0" applyNumberFormat="1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4" fontId="13" fillId="0" borderId="48" xfId="0" applyNumberFormat="1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>
      <alignment horizontal="left" vertical="center" wrapText="1"/>
    </xf>
    <xf numFmtId="0" fontId="13" fillId="3" borderId="48" xfId="0" applyFont="1" applyFill="1" applyBorder="1" applyAlignment="1">
      <alignment horizontal="left" vertical="center" wrapText="1"/>
    </xf>
    <xf numFmtId="0" fontId="13" fillId="3" borderId="48" xfId="0" applyFont="1" applyFill="1" applyBorder="1" applyAlignment="1">
      <alignment vertical="center" wrapText="1"/>
    </xf>
    <xf numFmtId="0" fontId="13" fillId="3" borderId="41" xfId="11" applyFont="1" applyFill="1" applyBorder="1" applyAlignment="1">
      <alignment horizontal="left" vertical="center" wrapText="1"/>
    </xf>
    <xf numFmtId="0" fontId="13" fillId="3" borderId="48" xfId="11" applyFont="1" applyFill="1" applyBorder="1" applyAlignment="1">
      <alignment horizontal="left" vertical="center" wrapText="1"/>
    </xf>
    <xf numFmtId="167" fontId="13" fillId="3" borderId="48" xfId="11" applyNumberFormat="1" applyFont="1" applyFill="1" applyBorder="1" applyAlignment="1">
      <alignment horizontal="left" vertical="center" wrapText="1"/>
    </xf>
    <xf numFmtId="2" fontId="13" fillId="3" borderId="48" xfId="11" applyNumberFormat="1" applyFont="1" applyFill="1" applyBorder="1" applyAlignment="1">
      <alignment horizontal="left" vertical="center" wrapText="1"/>
    </xf>
    <xf numFmtId="0" fontId="13" fillId="3" borderId="48" xfId="0" applyFont="1" applyFill="1" applyBorder="1" applyAlignment="1">
      <alignment vertical="center"/>
    </xf>
    <xf numFmtId="0" fontId="12" fillId="3" borderId="48" xfId="0" applyFont="1" applyFill="1" applyBorder="1" applyAlignment="1">
      <alignment horizontal="center" vertical="center" wrapText="1"/>
    </xf>
    <xf numFmtId="4" fontId="13" fillId="0" borderId="48" xfId="5" applyNumberFormat="1" applyFont="1" applyFill="1" applyBorder="1" applyAlignment="1" applyProtection="1">
      <alignment horizontal="center" vertical="center"/>
    </xf>
    <xf numFmtId="49" fontId="19" fillId="0" borderId="48" xfId="0" applyNumberFormat="1" applyFont="1" applyFill="1" applyBorder="1" applyAlignment="1">
      <alignment horizontal="left" vertical="center"/>
    </xf>
    <xf numFmtId="4" fontId="13" fillId="0" borderId="48" xfId="5" applyNumberFormat="1" applyFont="1" applyFill="1" applyBorder="1" applyAlignment="1" applyProtection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horizontal="center" vertical="center" wrapText="1"/>
    </xf>
    <xf numFmtId="164" fontId="1" fillId="0" borderId="43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6" xfId="0" applyNumberFormat="1" applyFont="1" applyBorder="1" applyAlignment="1">
      <alignment horizontal="left" vertical="top" wrapText="1"/>
    </xf>
    <xf numFmtId="164" fontId="1" fillId="0" borderId="46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left" vertical="top" wrapText="1"/>
    </xf>
    <xf numFmtId="164" fontId="1" fillId="0" borderId="47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3" fillId="0" borderId="51" xfId="0" applyFont="1" applyFill="1" applyBorder="1" applyAlignment="1">
      <alignment vertical="center" wrapText="1"/>
    </xf>
    <xf numFmtId="0" fontId="13" fillId="0" borderId="51" xfId="22" applyFont="1" applyFill="1" applyBorder="1" applyAlignment="1">
      <alignment vertical="center" wrapText="1"/>
    </xf>
    <xf numFmtId="0" fontId="13" fillId="0" borderId="51" xfId="22" applyFont="1" applyFill="1" applyBorder="1" applyAlignment="1">
      <alignment horizontal="left" wrapText="1"/>
    </xf>
    <xf numFmtId="0" fontId="13" fillId="0" borderId="51" xfId="22" applyFont="1" applyFill="1" applyBorder="1" applyAlignment="1">
      <alignment horizontal="center" vertical="center" wrapText="1"/>
    </xf>
    <xf numFmtId="0" fontId="13" fillId="0" borderId="51" xfId="22" applyFont="1" applyFill="1" applyBorder="1" applyAlignment="1">
      <alignment horizontal="right" wrapText="1"/>
    </xf>
    <xf numFmtId="2" fontId="13" fillId="0" borderId="51" xfId="22" applyNumberFormat="1" applyFont="1" applyFill="1" applyBorder="1" applyAlignment="1">
      <alignment horizontal="right"/>
    </xf>
    <xf numFmtId="0" fontId="21" fillId="0" borderId="51" xfId="27" applyFont="1" applyFill="1" applyBorder="1" applyAlignment="1">
      <alignment horizontal="right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51" xfId="4" applyFont="1" applyFill="1" applyBorder="1" applyAlignment="1">
      <alignment horizontal="center" vertical="center" wrapText="1"/>
    </xf>
    <xf numFmtId="0" fontId="13" fillId="0" borderId="51" xfId="4" applyFont="1" applyFill="1" applyBorder="1" applyAlignment="1">
      <alignment horizontal="left" vertical="center" wrapText="1"/>
    </xf>
    <xf numFmtId="164" fontId="1" fillId="0" borderId="52" xfId="2" applyNumberFormat="1" applyFont="1" applyFill="1" applyBorder="1" applyAlignment="1">
      <alignment horizontal="center" vertical="center"/>
    </xf>
    <xf numFmtId="164" fontId="1" fillId="0" borderId="52" xfId="2" applyNumberFormat="1" applyFont="1" applyBorder="1" applyAlignment="1">
      <alignment horizontal="center" vertical="center"/>
    </xf>
    <xf numFmtId="0" fontId="13" fillId="0" borderId="29" xfId="22" applyFont="1" applyFill="1" applyBorder="1" applyAlignment="1">
      <alignment horizontal="center" vertical="center" wrapText="1"/>
    </xf>
    <xf numFmtId="4" fontId="13" fillId="0" borderId="29" xfId="22" applyNumberFormat="1" applyFont="1" applyFill="1" applyBorder="1" applyAlignment="1">
      <alignment horizontal="center" vertical="center" wrapText="1"/>
    </xf>
    <xf numFmtId="167" fontId="13" fillId="0" borderId="29" xfId="22" applyNumberFormat="1" applyFont="1" applyFill="1" applyBorder="1" applyAlignment="1">
      <alignment horizontal="center" vertical="center" wrapText="1"/>
    </xf>
    <xf numFmtId="2" fontId="21" fillId="0" borderId="29" xfId="22" applyNumberFormat="1" applyFont="1" applyFill="1" applyBorder="1" applyAlignment="1">
      <alignment horizontal="center" vertical="center"/>
    </xf>
    <xf numFmtId="167" fontId="21" fillId="0" borderId="29" xfId="22" applyNumberFormat="1" applyFont="1" applyFill="1" applyBorder="1" applyAlignment="1">
      <alignment horizontal="center" vertical="center"/>
    </xf>
    <xf numFmtId="1" fontId="21" fillId="0" borderId="29" xfId="22" applyNumberFormat="1" applyFont="1" applyFill="1" applyBorder="1" applyAlignment="1">
      <alignment horizontal="center" vertical="center"/>
    </xf>
    <xf numFmtId="1" fontId="13" fillId="0" borderId="29" xfId="22" applyNumberFormat="1" applyFont="1" applyFill="1" applyBorder="1" applyAlignment="1">
      <alignment horizontal="center" vertical="center" wrapText="1"/>
    </xf>
  </cellXfs>
  <cellStyles count="28">
    <cellStyle name="Normal 12" xfId="26" xr:uid="{E0B2D91B-A630-42BF-81F0-86C007C69F21}"/>
    <cellStyle name="Normal 12 2 2" xfId="13" xr:uid="{8C0F3E06-B1CD-424C-A9F2-3B8B9918648B}"/>
    <cellStyle name="Normal 12 2 2 2" xfId="21" xr:uid="{43A6DCBC-0836-4493-9D3A-6C359818FEA7}"/>
    <cellStyle name="Normal 2" xfId="2" xr:uid="{00000000-0005-0000-0000-000001000000}"/>
    <cellStyle name="Normal 2 2" xfId="16" xr:uid="{9EB1F162-2C1E-4521-B87C-11A351C329C7}"/>
    <cellStyle name="Normal 3" xfId="17" xr:uid="{BF50C280-22B3-4EB7-BEB4-E450440EDF68}"/>
    <cellStyle name="Normal 5 2 2 2" xfId="8" xr:uid="{00000000-0005-0000-0000-000002000000}"/>
    <cellStyle name="Normal 5 2 2 2 2" xfId="20" xr:uid="{C58732D7-1EEE-4603-8EAD-567C65608E20}"/>
    <cellStyle name="Normal 5 2 3 2" xfId="9" xr:uid="{00000000-0005-0000-0000-000003000000}"/>
    <cellStyle name="Normal_Kazino kazino tauers klub" xfId="27" xr:uid="{4C20C32D-44FF-4FB9-8BB8-248668BB010C}"/>
    <cellStyle name="Parastais 2" xfId="6" xr:uid="{00000000-0005-0000-0000-000004000000}"/>
    <cellStyle name="Parastais 4" xfId="25" xr:uid="{DA976F0D-E931-42B0-A3A8-E26BC2F4B25B}"/>
    <cellStyle name="Parastais_Lapa1" xfId="24" xr:uid="{D14B1066-CC10-483F-8E4C-E1FEBE2AC92A}"/>
    <cellStyle name="Parasts" xfId="0" builtinId="0"/>
    <cellStyle name="Parasts 2" xfId="22" xr:uid="{6E10393F-7335-46F0-A5AA-25C72ECC8F6B}"/>
    <cellStyle name="Parasts 2 2" xfId="4" xr:uid="{00000000-0005-0000-0000-000005000000}"/>
    <cellStyle name="Parasts 3" xfId="18" xr:uid="{25DB4122-99EB-43CF-B7A5-F1B4805D1ABA}"/>
    <cellStyle name="Parasts 4" xfId="15" xr:uid="{990DCA1F-6572-4C30-AC17-F8826604A293}"/>
    <cellStyle name="Parasts 4 2" xfId="5" xr:uid="{00000000-0005-0000-0000-000006000000}"/>
    <cellStyle name="Parasts 4 2 2" xfId="14" xr:uid="{ECC5E6D6-C441-44F5-90BB-1FE9D6F03612}"/>
    <cellStyle name="Parasts 5" xfId="12" xr:uid="{FB74BD59-EE08-4634-AD0B-F5EF049ADC0C}"/>
    <cellStyle name="Parasts 7" xfId="11" xr:uid="{00000000-0005-0000-0000-000007000000}"/>
    <cellStyle name="Stils 1" xfId="23" xr:uid="{3B09C9B2-61A4-4537-B926-2376B18A2D96}"/>
    <cellStyle name="Style 1" xfId="10" xr:uid="{00000000-0005-0000-0000-000008000000}"/>
    <cellStyle name="Style 1 3" xfId="19" xr:uid="{A7A745C0-7899-4B39-96E8-5673613EF42B}"/>
    <cellStyle name="Обычный_33. OZOLNIEKU NOVADA DOME_OZO SKOLA_TELPU, GAITENU, KAPNU TELPU REMONTS_TAME_VADIMS_2011_02_25_melnraksts" xfId="1" xr:uid="{00000000-0005-0000-0000-000009000000}"/>
    <cellStyle name="Обычный_33. OZOLNIEKU NOVADA DOME_OZO SKOLA_TELPU, GAITENU, KAPNU TELPU REMONTS_TAME_VADIMS_2011_02_25_melnraksts_09. ELITE BRAIN_ZIKI_KUTS BUVNIECIBA_TAME_2013_08_01+EL labots" xfId="7" xr:uid="{00000000-0005-0000-0000-00000A000000}"/>
    <cellStyle name="Обычный_saulkrasti_tame" xfId="3" xr:uid="{00000000-0005-0000-0000-00000B000000}"/>
  </cellStyles>
  <dxfs count="235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1"/>
  <sheetViews>
    <sheetView workbookViewId="0">
      <selection activeCell="B15" sqref="B15:C15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ht="27.75" customHeight="1" x14ac:dyDescent="0.2">
      <c r="A3" s="166" t="s">
        <v>58</v>
      </c>
      <c r="B3" s="166"/>
      <c r="C3" s="166"/>
    </row>
    <row r="4" spans="1:3" x14ac:dyDescent="0.2">
      <c r="B4" s="170" t="s">
        <v>1</v>
      </c>
      <c r="C4" s="170"/>
    </row>
    <row r="5" spans="1:3" x14ac:dyDescent="0.2">
      <c r="A5" s="2"/>
      <c r="B5" s="2"/>
      <c r="C5" s="2"/>
    </row>
    <row r="6" spans="1:3" x14ac:dyDescent="0.2">
      <c r="C6" s="3" t="s">
        <v>2</v>
      </c>
    </row>
    <row r="8" spans="1:3" x14ac:dyDescent="0.2">
      <c r="B8" s="171" t="s">
        <v>3</v>
      </c>
      <c r="C8" s="171"/>
    </row>
    <row r="11" spans="1:3" x14ac:dyDescent="0.2">
      <c r="B11" s="2" t="s">
        <v>4</v>
      </c>
    </row>
    <row r="12" spans="1:3" x14ac:dyDescent="0.2">
      <c r="B12" s="72" t="s">
        <v>55</v>
      </c>
    </row>
    <row r="13" spans="1:3" ht="21.75" customHeight="1" x14ac:dyDescent="0.2">
      <c r="A13" s="3" t="s">
        <v>5</v>
      </c>
      <c r="B13" s="167" t="s">
        <v>564</v>
      </c>
      <c r="C13" s="167"/>
    </row>
    <row r="14" spans="1:3" ht="24" customHeight="1" x14ac:dyDescent="0.2">
      <c r="A14" s="3" t="s">
        <v>6</v>
      </c>
      <c r="B14" s="167" t="s">
        <v>565</v>
      </c>
      <c r="C14" s="167"/>
    </row>
    <row r="15" spans="1:3" x14ac:dyDescent="0.2">
      <c r="A15" s="3" t="s">
        <v>7</v>
      </c>
      <c r="B15" s="168" t="s">
        <v>59</v>
      </c>
      <c r="C15" s="168"/>
    </row>
    <row r="16" spans="1:3" x14ac:dyDescent="0.2">
      <c r="A16" s="3" t="s">
        <v>8</v>
      </c>
      <c r="B16" s="168" t="s">
        <v>60</v>
      </c>
      <c r="C16" s="168"/>
    </row>
    <row r="17" spans="1:3" ht="12" thickBot="1" x14ac:dyDescent="0.25"/>
    <row r="18" spans="1:3" x14ac:dyDescent="0.2">
      <c r="A18" s="4" t="s">
        <v>9</v>
      </c>
      <c r="B18" s="5" t="s">
        <v>10</v>
      </c>
      <c r="C18" s="6" t="s">
        <v>11</v>
      </c>
    </row>
    <row r="19" spans="1:3" ht="22.5" x14ac:dyDescent="0.2">
      <c r="A19" s="69">
        <v>1</v>
      </c>
      <c r="B19" s="81" t="s">
        <v>562</v>
      </c>
      <c r="C19" s="7">
        <f>'Kops a'!E30</f>
        <v>0</v>
      </c>
    </row>
    <row r="20" spans="1:3" ht="12" thickBot="1" x14ac:dyDescent="0.25">
      <c r="A20" s="70">
        <v>2</v>
      </c>
      <c r="B20" s="71" t="s">
        <v>563</v>
      </c>
      <c r="C20" s="8">
        <f>ROUND(C19*0.03,2)</f>
        <v>0</v>
      </c>
    </row>
    <row r="21" spans="1:3" ht="12" thickBot="1" x14ac:dyDescent="0.25">
      <c r="A21" s="9"/>
      <c r="B21" s="10" t="s">
        <v>12</v>
      </c>
      <c r="C21" s="11">
        <f>SUM(C19:C20)</f>
        <v>0</v>
      </c>
    </row>
    <row r="22" spans="1:3" ht="12" thickBot="1" x14ac:dyDescent="0.25">
      <c r="B22" s="12"/>
      <c r="C22" s="13"/>
    </row>
    <row r="23" spans="1:3" ht="12" thickBot="1" x14ac:dyDescent="0.25">
      <c r="A23" s="172" t="s">
        <v>13</v>
      </c>
      <c r="B23" s="173"/>
      <c r="C23" s="14">
        <f>ROUND(C21*21%,2)</f>
        <v>0</v>
      </c>
    </row>
    <row r="26" spans="1:3" x14ac:dyDescent="0.2">
      <c r="A26" s="1" t="s">
        <v>14</v>
      </c>
      <c r="B26" s="174"/>
      <c r="C26" s="174"/>
    </row>
    <row r="27" spans="1:3" x14ac:dyDescent="0.2">
      <c r="B27" s="169" t="s">
        <v>15</v>
      </c>
      <c r="C27" s="169"/>
    </row>
    <row r="29" spans="1:3" x14ac:dyDescent="0.2">
      <c r="A29" s="1" t="s">
        <v>56</v>
      </c>
      <c r="B29" s="15"/>
      <c r="C29" s="15"/>
    </row>
    <row r="30" spans="1:3" x14ac:dyDescent="0.2">
      <c r="A30" s="15"/>
      <c r="B30" s="15"/>
      <c r="C30" s="15"/>
    </row>
    <row r="31" spans="1:3" x14ac:dyDescent="0.2">
      <c r="A31" s="1" t="s">
        <v>16</v>
      </c>
    </row>
  </sheetData>
  <mergeCells count="10">
    <mergeCell ref="A3:C3"/>
    <mergeCell ref="B13:C13"/>
    <mergeCell ref="B14:C14"/>
    <mergeCell ref="B15:C15"/>
    <mergeCell ref="B27:C27"/>
    <mergeCell ref="B4:C4"/>
    <mergeCell ref="B8:C8"/>
    <mergeCell ref="A23:B23"/>
    <mergeCell ref="B26:C26"/>
    <mergeCell ref="B16:C16"/>
  </mergeCells>
  <conditionalFormatting sqref="C19 C21 C23">
    <cfRule type="cellIs" dxfId="234" priority="14" operator="equal">
      <formula>0</formula>
    </cfRule>
  </conditionalFormatting>
  <conditionalFormatting sqref="B29">
    <cfRule type="cellIs" dxfId="233" priority="10" operator="equal">
      <formula>0</formula>
    </cfRule>
  </conditionalFormatting>
  <conditionalFormatting sqref="B26:C26">
    <cfRule type="cellIs" dxfId="232" priority="8" operator="equal">
      <formula>0</formula>
    </cfRule>
  </conditionalFormatting>
  <conditionalFormatting sqref="A19">
    <cfRule type="cellIs" dxfId="231" priority="7" operator="equal">
      <formula>0</formula>
    </cfRule>
  </conditionalFormatting>
  <conditionalFormatting sqref="A31">
    <cfRule type="containsText" dxfId="230" priority="6" operator="containsText" text="Tāme sastādīta 20__. gada __. _________">
      <formula>NOT(ISERROR(SEARCH("Tāme sastādīta 20__. gada __. _________",A31)))</formula>
    </cfRule>
  </conditionalFormatting>
  <conditionalFormatting sqref="B19">
    <cfRule type="cellIs" dxfId="229" priority="1" operator="equal">
      <formula>0</formula>
    </cfRule>
  </conditionalFormatting>
  <conditionalFormatting sqref="B13">
    <cfRule type="cellIs" dxfId="228" priority="5" operator="equal">
      <formula>0</formula>
    </cfRule>
  </conditionalFormatting>
  <conditionalFormatting sqref="B14">
    <cfRule type="cellIs" dxfId="227" priority="4" operator="equal">
      <formula>0</formula>
    </cfRule>
  </conditionalFormatting>
  <conditionalFormatting sqref="B15">
    <cfRule type="cellIs" dxfId="226" priority="3" operator="equal">
      <formula>0</formula>
    </cfRule>
  </conditionalFormatting>
  <conditionalFormatting sqref="B16">
    <cfRule type="cellIs" dxfId="225" priority="2" operator="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P56"/>
  <sheetViews>
    <sheetView tabSelected="1" topLeftCell="A19" workbookViewId="0">
      <selection activeCell="J27" sqref="J2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a'!A22</f>
        <v>8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68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P44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A50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02" t="s">
        <v>264</v>
      </c>
      <c r="B14" s="84"/>
      <c r="C14" s="103" t="s">
        <v>68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104"/>
      <c r="B15" s="84"/>
      <c r="C15" s="105" t="s">
        <v>265</v>
      </c>
      <c r="D15" s="23"/>
      <c r="E15" s="60"/>
      <c r="F15" s="61"/>
      <c r="G15" s="58"/>
      <c r="H15" s="43">
        <f t="shared" ref="H15:H43" si="0">ROUND(F15*G15,2)</f>
        <v>0</v>
      </c>
      <c r="I15" s="58"/>
      <c r="J15" s="58"/>
      <c r="K15" s="44">
        <f t="shared" ref="K15:K43" si="1">SUM(H15:J15)</f>
        <v>0</v>
      </c>
      <c r="L15" s="45">
        <f t="shared" ref="L15:L43" si="2">ROUND(E15*F15,2)</f>
        <v>0</v>
      </c>
      <c r="M15" s="43">
        <f t="shared" ref="M15:M43" si="3">ROUND(H15*E15,2)</f>
        <v>0</v>
      </c>
      <c r="N15" s="43">
        <f t="shared" ref="N15:N43" si="4">ROUND(I15*E15,2)</f>
        <v>0</v>
      </c>
      <c r="O15" s="43">
        <f t="shared" ref="O15:O43" si="5">ROUND(J15*E15,2)</f>
        <v>0</v>
      </c>
      <c r="P15" s="44">
        <f t="shared" ref="P15:P43" si="6">SUM(M15:O15)</f>
        <v>0</v>
      </c>
    </row>
    <row r="16" spans="1:16" ht="25.5" x14ac:dyDescent="0.2">
      <c r="A16" s="104" t="s">
        <v>266</v>
      </c>
      <c r="B16" s="84"/>
      <c r="C16" s="91" t="s">
        <v>267</v>
      </c>
      <c r="D16" s="23" t="s">
        <v>91</v>
      </c>
      <c r="E16" s="60">
        <v>148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25.5" x14ac:dyDescent="0.2">
      <c r="A17" s="104" t="s">
        <v>268</v>
      </c>
      <c r="B17" s="84"/>
      <c r="C17" s="91" t="s">
        <v>269</v>
      </c>
      <c r="D17" s="23" t="s">
        <v>93</v>
      </c>
      <c r="E17" s="60">
        <v>7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25.5" x14ac:dyDescent="0.2">
      <c r="A18" s="104" t="s">
        <v>271</v>
      </c>
      <c r="B18" s="84"/>
      <c r="C18" s="91" t="s">
        <v>446</v>
      </c>
      <c r="D18" s="163" t="s">
        <v>91</v>
      </c>
      <c r="E18" s="164">
        <v>131</v>
      </c>
      <c r="F18" s="165"/>
      <c r="G18" s="58"/>
      <c r="H18" s="43"/>
      <c r="I18" s="58"/>
      <c r="J18" s="58"/>
      <c r="K18" s="44"/>
      <c r="L18" s="45"/>
      <c r="M18" s="43"/>
      <c r="N18" s="43"/>
      <c r="O18" s="43"/>
      <c r="P18" s="44"/>
    </row>
    <row r="19" spans="1:16" ht="25.5" x14ac:dyDescent="0.2">
      <c r="A19" s="104" t="s">
        <v>273</v>
      </c>
      <c r="B19" s="84"/>
      <c r="C19" s="91" t="s">
        <v>447</v>
      </c>
      <c r="D19" s="163" t="s">
        <v>93</v>
      </c>
      <c r="E19" s="164">
        <v>20</v>
      </c>
      <c r="F19" s="165"/>
      <c r="G19" s="58"/>
      <c r="H19" s="43"/>
      <c r="I19" s="58"/>
      <c r="J19" s="58"/>
      <c r="K19" s="44"/>
      <c r="L19" s="45"/>
      <c r="M19" s="43"/>
      <c r="N19" s="43"/>
      <c r="O19" s="43"/>
      <c r="P19" s="44"/>
    </row>
    <row r="20" spans="1:16" ht="12.75" x14ac:dyDescent="0.2">
      <c r="A20" s="104"/>
      <c r="B20" s="84"/>
      <c r="C20" s="105" t="s">
        <v>270</v>
      </c>
      <c r="D20" s="163"/>
      <c r="E20" s="164"/>
      <c r="F20" s="165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25.5" x14ac:dyDescent="0.2">
      <c r="A21" s="104" t="s">
        <v>274</v>
      </c>
      <c r="B21" s="84"/>
      <c r="C21" s="91" t="s">
        <v>272</v>
      </c>
      <c r="D21" s="163" t="s">
        <v>93</v>
      </c>
      <c r="E21" s="164">
        <v>79</v>
      </c>
      <c r="F21" s="165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25.5" x14ac:dyDescent="0.2">
      <c r="A22" s="104" t="s">
        <v>276</v>
      </c>
      <c r="B22" s="84"/>
      <c r="C22" s="91" t="s">
        <v>437</v>
      </c>
      <c r="D22" s="163" t="s">
        <v>91</v>
      </c>
      <c r="E22" s="164">
        <v>65.5</v>
      </c>
      <c r="F22" s="165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25.5" x14ac:dyDescent="0.2">
      <c r="A23" s="104" t="s">
        <v>278</v>
      </c>
      <c r="B23" s="84"/>
      <c r="C23" s="237" t="s">
        <v>438</v>
      </c>
      <c r="D23" s="163" t="s">
        <v>91</v>
      </c>
      <c r="E23" s="163">
        <v>27.3</v>
      </c>
      <c r="F23" s="247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12.75" x14ac:dyDescent="0.2">
      <c r="A24" s="104" t="s">
        <v>280</v>
      </c>
      <c r="B24" s="160"/>
      <c r="C24" s="238" t="s">
        <v>448</v>
      </c>
      <c r="D24" s="249" t="s">
        <v>91</v>
      </c>
      <c r="E24" s="250">
        <v>65.5</v>
      </c>
      <c r="F24" s="247"/>
      <c r="G24" s="58"/>
      <c r="H24" s="43"/>
      <c r="I24" s="58"/>
      <c r="J24" s="58"/>
      <c r="K24" s="44"/>
      <c r="L24" s="45"/>
      <c r="M24" s="43"/>
      <c r="N24" s="43"/>
      <c r="O24" s="43"/>
      <c r="P24" s="44"/>
    </row>
    <row r="25" spans="1:16" ht="12.75" x14ac:dyDescent="0.2">
      <c r="A25" s="104" t="s">
        <v>282</v>
      </c>
      <c r="B25" s="160"/>
      <c r="C25" s="239" t="s">
        <v>449</v>
      </c>
      <c r="D25" s="249" t="s">
        <v>93</v>
      </c>
      <c r="E25" s="251">
        <v>16</v>
      </c>
      <c r="F25" s="247"/>
      <c r="G25" s="58"/>
      <c r="H25" s="43"/>
      <c r="I25" s="58"/>
      <c r="J25" s="58"/>
      <c r="K25" s="44"/>
      <c r="L25" s="45"/>
      <c r="M25" s="43"/>
      <c r="N25" s="43"/>
      <c r="O25" s="43"/>
      <c r="P25" s="44"/>
    </row>
    <row r="26" spans="1:16" ht="27.75" x14ac:dyDescent="0.2">
      <c r="A26" s="104" t="s">
        <v>284</v>
      </c>
      <c r="B26" s="160"/>
      <c r="C26" s="240" t="s">
        <v>456</v>
      </c>
      <c r="D26" s="249" t="s">
        <v>93</v>
      </c>
      <c r="E26" s="251">
        <v>16</v>
      </c>
      <c r="F26" s="247"/>
      <c r="G26" s="58"/>
      <c r="H26" s="43"/>
      <c r="I26" s="58"/>
      <c r="J26" s="58"/>
      <c r="K26" s="44"/>
      <c r="L26" s="45"/>
      <c r="M26" s="43"/>
      <c r="N26" s="43"/>
      <c r="O26" s="43"/>
      <c r="P26" s="44"/>
    </row>
    <row r="27" spans="1:16" ht="27.75" x14ac:dyDescent="0.2">
      <c r="A27" s="104" t="s">
        <v>286</v>
      </c>
      <c r="B27" s="160"/>
      <c r="C27" s="241" t="s">
        <v>457</v>
      </c>
      <c r="D27" s="249" t="s">
        <v>93</v>
      </c>
      <c r="E27" s="251">
        <v>16</v>
      </c>
      <c r="F27" s="247"/>
      <c r="G27" s="58"/>
      <c r="H27" s="43"/>
      <c r="I27" s="58"/>
      <c r="J27" s="58"/>
      <c r="K27" s="44"/>
      <c r="L27" s="45"/>
      <c r="M27" s="43"/>
      <c r="N27" s="43"/>
      <c r="O27" s="43"/>
      <c r="P27" s="44"/>
    </row>
    <row r="28" spans="1:16" ht="25.5" x14ac:dyDescent="0.2">
      <c r="A28" s="104" t="s">
        <v>288</v>
      </c>
      <c r="B28" s="160"/>
      <c r="C28" s="241" t="s">
        <v>450</v>
      </c>
      <c r="D28" s="249" t="s">
        <v>93</v>
      </c>
      <c r="E28" s="251">
        <v>16</v>
      </c>
      <c r="F28" s="247"/>
      <c r="G28" s="58"/>
      <c r="H28" s="43"/>
      <c r="I28" s="58"/>
      <c r="J28" s="58"/>
      <c r="K28" s="44"/>
      <c r="L28" s="45"/>
      <c r="M28" s="43"/>
      <c r="N28" s="43"/>
      <c r="O28" s="43"/>
      <c r="P28" s="44"/>
    </row>
    <row r="29" spans="1:16" ht="12.75" x14ac:dyDescent="0.2">
      <c r="A29" s="104" t="s">
        <v>290</v>
      </c>
      <c r="B29" s="160"/>
      <c r="C29" s="242" t="s">
        <v>451</v>
      </c>
      <c r="D29" s="249" t="s">
        <v>91</v>
      </c>
      <c r="E29" s="251">
        <v>7.2</v>
      </c>
      <c r="F29" s="247"/>
      <c r="G29" s="58"/>
      <c r="H29" s="43"/>
      <c r="I29" s="58"/>
      <c r="J29" s="58"/>
      <c r="K29" s="44"/>
      <c r="L29" s="45"/>
      <c r="M29" s="43"/>
      <c r="N29" s="43"/>
      <c r="O29" s="43"/>
      <c r="P29" s="44"/>
    </row>
    <row r="30" spans="1:16" ht="12.75" x14ac:dyDescent="0.2">
      <c r="A30" s="104" t="s">
        <v>458</v>
      </c>
      <c r="B30" s="160"/>
      <c r="C30" s="241" t="s">
        <v>452</v>
      </c>
      <c r="D30" s="249" t="s">
        <v>93</v>
      </c>
      <c r="E30" s="251">
        <v>16</v>
      </c>
      <c r="F30" s="247"/>
      <c r="G30" s="58"/>
      <c r="H30" s="43"/>
      <c r="I30" s="58"/>
      <c r="J30" s="58"/>
      <c r="K30" s="44"/>
      <c r="L30" s="45"/>
      <c r="M30" s="43"/>
      <c r="N30" s="43"/>
      <c r="O30" s="43"/>
      <c r="P30" s="44"/>
    </row>
    <row r="31" spans="1:16" ht="12.75" x14ac:dyDescent="0.2">
      <c r="A31" s="104" t="s">
        <v>459</v>
      </c>
      <c r="B31" s="160"/>
      <c r="C31" s="243" t="s">
        <v>453</v>
      </c>
      <c r="D31" s="252" t="s">
        <v>221</v>
      </c>
      <c r="E31" s="251">
        <v>0.2</v>
      </c>
      <c r="F31" s="247"/>
      <c r="G31" s="58"/>
      <c r="H31" s="43"/>
      <c r="I31" s="58"/>
      <c r="J31" s="58"/>
      <c r="K31" s="44"/>
      <c r="L31" s="45"/>
      <c r="M31" s="43"/>
      <c r="N31" s="43"/>
      <c r="O31" s="43"/>
      <c r="P31" s="44"/>
    </row>
    <row r="32" spans="1:16" ht="25.5" x14ac:dyDescent="0.2">
      <c r="A32" s="104" t="s">
        <v>460</v>
      </c>
      <c r="B32" s="160"/>
      <c r="C32" s="243" t="s">
        <v>454</v>
      </c>
      <c r="D32" s="253" t="s">
        <v>93</v>
      </c>
      <c r="E32" s="251">
        <v>3</v>
      </c>
      <c r="F32" s="247"/>
      <c r="G32" s="58"/>
      <c r="H32" s="43"/>
      <c r="I32" s="58"/>
      <c r="J32" s="58"/>
      <c r="K32" s="44"/>
      <c r="L32" s="45"/>
      <c r="M32" s="43"/>
      <c r="N32" s="43"/>
      <c r="O32" s="43"/>
      <c r="P32" s="44"/>
    </row>
    <row r="33" spans="1:16" ht="11.25" customHeight="1" x14ac:dyDescent="0.2">
      <c r="A33" s="104" t="s">
        <v>461</v>
      </c>
      <c r="B33" s="160"/>
      <c r="C33" s="243" t="s">
        <v>455</v>
      </c>
      <c r="D33" s="254" t="s">
        <v>90</v>
      </c>
      <c r="E33" s="255">
        <v>36</v>
      </c>
      <c r="F33" s="247"/>
      <c r="G33" s="58"/>
      <c r="H33" s="43"/>
      <c r="I33" s="58"/>
      <c r="J33" s="58"/>
      <c r="K33" s="44"/>
      <c r="L33" s="45"/>
      <c r="M33" s="43"/>
      <c r="N33" s="43"/>
      <c r="O33" s="43"/>
      <c r="P33" s="44"/>
    </row>
    <row r="34" spans="1:16" ht="12.75" x14ac:dyDescent="0.2">
      <c r="A34" s="104"/>
      <c r="B34" s="84"/>
      <c r="C34" s="244" t="s">
        <v>275</v>
      </c>
      <c r="D34" s="163"/>
      <c r="E34" s="163"/>
      <c r="F34" s="247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25.5" x14ac:dyDescent="0.2">
      <c r="A35" s="104" t="s">
        <v>462</v>
      </c>
      <c r="B35" s="84"/>
      <c r="C35" s="237" t="s">
        <v>277</v>
      </c>
      <c r="D35" s="163" t="s">
        <v>93</v>
      </c>
      <c r="E35" s="163">
        <v>24</v>
      </c>
      <c r="F35" s="247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12.75" x14ac:dyDescent="0.2">
      <c r="A36" s="104" t="s">
        <v>463</v>
      </c>
      <c r="B36" s="84"/>
      <c r="C36" s="237" t="s">
        <v>279</v>
      </c>
      <c r="D36" s="23" t="s">
        <v>93</v>
      </c>
      <c r="E36" s="23">
        <v>24</v>
      </c>
      <c r="F36" s="248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12.75" x14ac:dyDescent="0.2">
      <c r="A37" s="104" t="s">
        <v>464</v>
      </c>
      <c r="B37" s="84"/>
      <c r="C37" s="237" t="s">
        <v>281</v>
      </c>
      <c r="D37" s="23" t="s">
        <v>93</v>
      </c>
      <c r="E37" s="23">
        <v>24</v>
      </c>
      <c r="F37" s="248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25.5" x14ac:dyDescent="0.2">
      <c r="A38" s="104" t="s">
        <v>465</v>
      </c>
      <c r="B38" s="84"/>
      <c r="C38" s="237" t="s">
        <v>272</v>
      </c>
      <c r="D38" s="23" t="s">
        <v>93</v>
      </c>
      <c r="E38" s="23">
        <v>24</v>
      </c>
      <c r="F38" s="248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12.75" x14ac:dyDescent="0.2">
      <c r="A39" s="104"/>
      <c r="B39" s="84"/>
      <c r="C39" s="245" t="s">
        <v>283</v>
      </c>
      <c r="D39" s="23"/>
      <c r="E39" s="23"/>
      <c r="F39" s="248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12.75" x14ac:dyDescent="0.2">
      <c r="A40" s="104" t="s">
        <v>466</v>
      </c>
      <c r="B40" s="84"/>
      <c r="C40" s="246" t="s">
        <v>285</v>
      </c>
      <c r="D40" s="23" t="s">
        <v>93</v>
      </c>
      <c r="E40" s="23">
        <v>0.48</v>
      </c>
      <c r="F40" s="248"/>
      <c r="G40" s="58"/>
      <c r="H40" s="43">
        <f t="shared" si="0"/>
        <v>0</v>
      </c>
      <c r="I40" s="58"/>
      <c r="J40" s="58"/>
      <c r="K40" s="44">
        <f t="shared" si="1"/>
        <v>0</v>
      </c>
      <c r="L40" s="45">
        <f t="shared" si="2"/>
        <v>0</v>
      </c>
      <c r="M40" s="43">
        <f t="shared" si="3"/>
        <v>0</v>
      </c>
      <c r="N40" s="43">
        <f t="shared" si="4"/>
        <v>0</v>
      </c>
      <c r="O40" s="43">
        <f t="shared" si="5"/>
        <v>0</v>
      </c>
      <c r="P40" s="44">
        <f t="shared" si="6"/>
        <v>0</v>
      </c>
    </row>
    <row r="41" spans="1:16" ht="12.75" x14ac:dyDescent="0.2">
      <c r="A41" s="104" t="s">
        <v>467</v>
      </c>
      <c r="B41" s="84"/>
      <c r="C41" s="138" t="s">
        <v>287</v>
      </c>
      <c r="D41" s="23" t="s">
        <v>93</v>
      </c>
      <c r="E41" s="60">
        <v>0.53</v>
      </c>
      <c r="F41" s="61"/>
      <c r="G41" s="58"/>
      <c r="H41" s="43">
        <f t="shared" si="0"/>
        <v>0</v>
      </c>
      <c r="I41" s="58"/>
      <c r="J41" s="58"/>
      <c r="K41" s="44">
        <f t="shared" si="1"/>
        <v>0</v>
      </c>
      <c r="L41" s="45">
        <f t="shared" si="2"/>
        <v>0</v>
      </c>
      <c r="M41" s="43">
        <f t="shared" si="3"/>
        <v>0</v>
      </c>
      <c r="N41" s="43">
        <f t="shared" si="4"/>
        <v>0</v>
      </c>
      <c r="O41" s="43">
        <f t="shared" si="5"/>
        <v>0</v>
      </c>
      <c r="P41" s="44">
        <f t="shared" si="6"/>
        <v>0</v>
      </c>
    </row>
    <row r="42" spans="1:16" ht="12.75" x14ac:dyDescent="0.2">
      <c r="A42" s="104" t="s">
        <v>468</v>
      </c>
      <c r="B42" s="84"/>
      <c r="C42" s="138" t="s">
        <v>289</v>
      </c>
      <c r="D42" s="23" t="s">
        <v>93</v>
      </c>
      <c r="E42" s="60">
        <v>0.53</v>
      </c>
      <c r="F42" s="61"/>
      <c r="G42" s="58"/>
      <c r="H42" s="43">
        <f t="shared" si="0"/>
        <v>0</v>
      </c>
      <c r="I42" s="58"/>
      <c r="J42" s="58"/>
      <c r="K42" s="44">
        <f t="shared" si="1"/>
        <v>0</v>
      </c>
      <c r="L42" s="45">
        <f t="shared" si="2"/>
        <v>0</v>
      </c>
      <c r="M42" s="43">
        <f t="shared" si="3"/>
        <v>0</v>
      </c>
      <c r="N42" s="43">
        <f t="shared" si="4"/>
        <v>0</v>
      </c>
      <c r="O42" s="43">
        <f t="shared" si="5"/>
        <v>0</v>
      </c>
      <c r="P42" s="44">
        <f t="shared" si="6"/>
        <v>0</v>
      </c>
    </row>
    <row r="43" spans="1:16" ht="13.5" thickBot="1" x14ac:dyDescent="0.25">
      <c r="A43" s="104" t="s">
        <v>469</v>
      </c>
      <c r="B43" s="84"/>
      <c r="C43" s="138" t="s">
        <v>291</v>
      </c>
      <c r="D43" s="23" t="s">
        <v>93</v>
      </c>
      <c r="E43" s="60">
        <v>0.53</v>
      </c>
      <c r="F43" s="61"/>
      <c r="G43" s="58"/>
      <c r="H43" s="43">
        <f t="shared" si="0"/>
        <v>0</v>
      </c>
      <c r="I43" s="58"/>
      <c r="J43" s="58"/>
      <c r="K43" s="44">
        <f t="shared" si="1"/>
        <v>0</v>
      </c>
      <c r="L43" s="45">
        <f t="shared" si="2"/>
        <v>0</v>
      </c>
      <c r="M43" s="43">
        <f t="shared" si="3"/>
        <v>0</v>
      </c>
      <c r="N43" s="43">
        <f t="shared" si="4"/>
        <v>0</v>
      </c>
      <c r="O43" s="43">
        <f t="shared" si="5"/>
        <v>0</v>
      </c>
      <c r="P43" s="44">
        <f t="shared" si="6"/>
        <v>0</v>
      </c>
    </row>
    <row r="44" spans="1:16" ht="12" thickBot="1" x14ac:dyDescent="0.25">
      <c r="A44" s="219" t="s">
        <v>54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  <c r="L44" s="62">
        <f>SUM(L14:L43)</f>
        <v>0</v>
      </c>
      <c r="M44" s="63">
        <f>SUM(M14:M43)</f>
        <v>0</v>
      </c>
      <c r="N44" s="63">
        <f>SUM(N14:N43)</f>
        <v>0</v>
      </c>
      <c r="O44" s="63">
        <f>SUM(O14:O43)</f>
        <v>0</v>
      </c>
      <c r="P44" s="64">
        <f>SUM(P14:P43)</f>
        <v>0</v>
      </c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" t="s">
        <v>14</v>
      </c>
      <c r="B47" s="15"/>
      <c r="C47" s="218">
        <f>'Kops a'!C35:H35</f>
        <v>0</v>
      </c>
      <c r="D47" s="218"/>
      <c r="E47" s="218"/>
      <c r="F47" s="218"/>
      <c r="G47" s="218"/>
      <c r="H47" s="218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69" t="s">
        <v>15</v>
      </c>
      <c r="D48" s="169"/>
      <c r="E48" s="169"/>
      <c r="F48" s="169"/>
      <c r="G48" s="169"/>
      <c r="H48" s="169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74" t="str">
        <f>'Kops a'!A38</f>
        <v>Tāme sastādīta 20__. gada __. _________</v>
      </c>
      <c r="B50" s="75"/>
      <c r="C50" s="75"/>
      <c r="D50" s="7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" t="s">
        <v>38</v>
      </c>
      <c r="B52" s="15"/>
      <c r="C52" s="218">
        <f>'Kops a'!C40:H40</f>
        <v>0</v>
      </c>
      <c r="D52" s="218"/>
      <c r="E52" s="218"/>
      <c r="F52" s="218"/>
      <c r="G52" s="218"/>
      <c r="H52" s="218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69" t="s">
        <v>15</v>
      </c>
      <c r="D53" s="169"/>
      <c r="E53" s="169"/>
      <c r="F53" s="169"/>
      <c r="G53" s="169"/>
      <c r="H53" s="169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74" t="s">
        <v>57</v>
      </c>
      <c r="B55" s="75"/>
      <c r="C55" s="79">
        <f>'Kops a'!C43</f>
        <v>0</v>
      </c>
      <c r="D55" s="4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</mergeCells>
  <phoneticPr fontId="22" type="noConversion"/>
  <conditionalFormatting sqref="I15:J43 A15:G43">
    <cfRule type="cellIs" dxfId="78" priority="27" operator="equal">
      <formula>0</formula>
    </cfRule>
  </conditionalFormatting>
  <conditionalFormatting sqref="N9:O9 H14:H43 K14:P43">
    <cfRule type="cellIs" dxfId="77" priority="26" operator="equal">
      <formula>0</formula>
    </cfRule>
  </conditionalFormatting>
  <conditionalFormatting sqref="A9:F9">
    <cfRule type="containsText" dxfId="7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5" priority="23" operator="equal">
      <formula>0</formula>
    </cfRule>
  </conditionalFormatting>
  <conditionalFormatting sqref="O10">
    <cfRule type="cellIs" dxfId="74" priority="22" operator="equal">
      <formula>"20__. gada __. _________"</formula>
    </cfRule>
  </conditionalFormatting>
  <conditionalFormatting sqref="A44:K44">
    <cfRule type="containsText" dxfId="73" priority="21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L44:P44">
    <cfRule type="cellIs" dxfId="72" priority="16" operator="equal">
      <formula>0</formula>
    </cfRule>
  </conditionalFormatting>
  <conditionalFormatting sqref="C4:I4">
    <cfRule type="cellIs" dxfId="71" priority="15" operator="equal">
      <formula>0</formula>
    </cfRule>
  </conditionalFormatting>
  <conditionalFormatting sqref="D5:L8">
    <cfRule type="cellIs" dxfId="70" priority="11" operator="equal">
      <formula>0</formula>
    </cfRule>
  </conditionalFormatting>
  <conditionalFormatting sqref="A14:B14 D14:G14">
    <cfRule type="cellIs" dxfId="69" priority="10" operator="equal">
      <formula>0</formula>
    </cfRule>
  </conditionalFormatting>
  <conditionalFormatting sqref="C14">
    <cfRule type="cellIs" dxfId="68" priority="9" operator="equal">
      <formula>0</formula>
    </cfRule>
  </conditionalFormatting>
  <conditionalFormatting sqref="I14:J14">
    <cfRule type="cellIs" dxfId="67" priority="8" operator="equal">
      <formula>0</formula>
    </cfRule>
  </conditionalFormatting>
  <conditionalFormatting sqref="P10">
    <cfRule type="cellIs" dxfId="66" priority="7" operator="equal">
      <formula>"20__. gada __. _________"</formula>
    </cfRule>
  </conditionalFormatting>
  <conditionalFormatting sqref="C52:H52">
    <cfRule type="cellIs" dxfId="65" priority="4" operator="equal">
      <formula>0</formula>
    </cfRule>
  </conditionalFormatting>
  <conditionalFormatting sqref="C47:H47">
    <cfRule type="cellIs" dxfId="64" priority="3" operator="equal">
      <formula>0</formula>
    </cfRule>
  </conditionalFormatting>
  <conditionalFormatting sqref="C52:H52 C55 C47:H47">
    <cfRule type="cellIs" dxfId="63" priority="2" operator="equal">
      <formula>0</formula>
    </cfRule>
  </conditionalFormatting>
  <conditionalFormatting sqref="D1">
    <cfRule type="cellIs" dxfId="62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112"/>
  <sheetViews>
    <sheetView topLeftCell="A15" workbookViewId="0">
      <selection activeCell="D15" sqref="D15:D99"/>
    </sheetView>
  </sheetViews>
  <sheetFormatPr defaultRowHeight="11.25" x14ac:dyDescent="0.2"/>
  <cols>
    <col min="1" max="1" width="5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a'!A23</f>
        <v>9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69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P100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A106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33" t="s">
        <v>292</v>
      </c>
      <c r="B14" s="134"/>
      <c r="C14" s="135" t="s">
        <v>69</v>
      </c>
      <c r="D14" s="135"/>
      <c r="E14" s="135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25.5" x14ac:dyDescent="0.2">
      <c r="A15" s="108">
        <v>9.1</v>
      </c>
      <c r="B15" s="134"/>
      <c r="C15" s="91" t="s">
        <v>293</v>
      </c>
      <c r="D15" s="108" t="s">
        <v>305</v>
      </c>
      <c r="E15" s="108">
        <v>1</v>
      </c>
      <c r="F15" s="61"/>
      <c r="G15" s="58"/>
      <c r="H15" s="43">
        <f t="shared" ref="H15:H78" si="0">ROUND(F15*G15,2)</f>
        <v>0</v>
      </c>
      <c r="I15" s="58"/>
      <c r="J15" s="58"/>
      <c r="K15" s="44">
        <f t="shared" ref="K15:K78" si="1">SUM(H15:J15)</f>
        <v>0</v>
      </c>
      <c r="L15" s="45">
        <f t="shared" ref="L15:L78" si="2">ROUND(E15*F15,2)</f>
        <v>0</v>
      </c>
      <c r="M15" s="43">
        <f t="shared" ref="M15:M78" si="3">ROUND(H15*E15,2)</f>
        <v>0</v>
      </c>
      <c r="N15" s="43">
        <f t="shared" ref="N15:N78" si="4">ROUND(I15*E15,2)</f>
        <v>0</v>
      </c>
      <c r="O15" s="43">
        <f t="shared" ref="O15:O78" si="5">ROUND(J15*E15,2)</f>
        <v>0</v>
      </c>
      <c r="P15" s="44">
        <f t="shared" ref="P15:P78" si="6">SUM(M15:O15)</f>
        <v>0</v>
      </c>
    </row>
    <row r="16" spans="1:16" ht="25.5" x14ac:dyDescent="0.2">
      <c r="A16" s="139">
        <v>9.1999999999999993</v>
      </c>
      <c r="B16" s="140"/>
      <c r="C16" s="153" t="s">
        <v>309</v>
      </c>
      <c r="D16" s="139" t="s">
        <v>91</v>
      </c>
      <c r="E16" s="141">
        <v>1002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25.5" x14ac:dyDescent="0.2">
      <c r="A17" s="139">
        <v>9.3000000000000007</v>
      </c>
      <c r="B17" s="140"/>
      <c r="C17" s="153" t="s">
        <v>310</v>
      </c>
      <c r="D17" s="139" t="s">
        <v>91</v>
      </c>
      <c r="E17" s="141">
        <v>306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25.5" x14ac:dyDescent="0.2">
      <c r="A18" s="139">
        <v>9.4</v>
      </c>
      <c r="B18" s="140"/>
      <c r="C18" s="153" t="s">
        <v>311</v>
      </c>
      <c r="D18" s="139" t="s">
        <v>91</v>
      </c>
      <c r="E18" s="141">
        <v>102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25.5" x14ac:dyDescent="0.2">
      <c r="A19" s="139">
        <v>9.5</v>
      </c>
      <c r="B19" s="140"/>
      <c r="C19" s="153" t="s">
        <v>312</v>
      </c>
      <c r="D19" s="139" t="s">
        <v>91</v>
      </c>
      <c r="E19" s="141">
        <v>90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25.5" x14ac:dyDescent="0.2">
      <c r="A20" s="139">
        <v>9.6</v>
      </c>
      <c r="B20" s="140"/>
      <c r="C20" s="153" t="s">
        <v>313</v>
      </c>
      <c r="D20" s="139" t="s">
        <v>91</v>
      </c>
      <c r="E20" s="141">
        <v>108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25.5" x14ac:dyDescent="0.2">
      <c r="A21" s="139">
        <v>9.6999999999999993</v>
      </c>
      <c r="B21" s="140"/>
      <c r="C21" s="153" t="s">
        <v>314</v>
      </c>
      <c r="D21" s="139" t="s">
        <v>91</v>
      </c>
      <c r="E21" s="141">
        <v>48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25.5" x14ac:dyDescent="0.2">
      <c r="A22" s="139">
        <v>9.8000000000000007</v>
      </c>
      <c r="B22" s="140"/>
      <c r="C22" s="153" t="s">
        <v>315</v>
      </c>
      <c r="D22" s="139" t="s">
        <v>91</v>
      </c>
      <c r="E22" s="141">
        <v>30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25.5" x14ac:dyDescent="0.2">
      <c r="A23" s="108">
        <v>9.9</v>
      </c>
      <c r="B23" s="134"/>
      <c r="C23" s="153" t="s">
        <v>316</v>
      </c>
      <c r="D23" s="108" t="s">
        <v>306</v>
      </c>
      <c r="E23" s="99">
        <v>753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25.5" x14ac:dyDescent="0.2">
      <c r="A24" s="100">
        <v>9.1</v>
      </c>
      <c r="B24" s="134"/>
      <c r="C24" s="153" t="s">
        <v>317</v>
      </c>
      <c r="D24" s="108" t="s">
        <v>306</v>
      </c>
      <c r="E24" s="99">
        <v>28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25.5" x14ac:dyDescent="0.2">
      <c r="A25" s="108">
        <v>9.11</v>
      </c>
      <c r="B25" s="134"/>
      <c r="C25" s="153" t="s">
        <v>318</v>
      </c>
      <c r="D25" s="108" t="s">
        <v>306</v>
      </c>
      <c r="E25" s="99">
        <v>13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25.5" x14ac:dyDescent="0.2">
      <c r="A26" s="100">
        <v>9.1199999999999992</v>
      </c>
      <c r="B26" s="134"/>
      <c r="C26" s="153" t="s">
        <v>319</v>
      </c>
      <c r="D26" s="108" t="s">
        <v>306</v>
      </c>
      <c r="E26" s="99">
        <v>78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25.5" x14ac:dyDescent="0.2">
      <c r="A27" s="108">
        <v>9.1300000000000008</v>
      </c>
      <c r="B27" s="134"/>
      <c r="C27" s="153" t="s">
        <v>320</v>
      </c>
      <c r="D27" s="108" t="s">
        <v>306</v>
      </c>
      <c r="E27" s="99">
        <v>20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25.5" x14ac:dyDescent="0.2">
      <c r="A28" s="100">
        <v>9.14</v>
      </c>
      <c r="B28" s="134"/>
      <c r="C28" s="153" t="s">
        <v>321</v>
      </c>
      <c r="D28" s="108" t="s">
        <v>306</v>
      </c>
      <c r="E28" s="99">
        <v>20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25.5" x14ac:dyDescent="0.2">
      <c r="A29" s="108">
        <v>9.15</v>
      </c>
      <c r="B29" s="134"/>
      <c r="C29" s="153" t="s">
        <v>322</v>
      </c>
      <c r="D29" s="108" t="s">
        <v>306</v>
      </c>
      <c r="E29" s="99">
        <v>4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25.5" x14ac:dyDescent="0.2">
      <c r="A30" s="100">
        <v>9.16</v>
      </c>
      <c r="B30" s="134"/>
      <c r="C30" s="153" t="s">
        <v>323</v>
      </c>
      <c r="D30" s="108" t="s">
        <v>306</v>
      </c>
      <c r="E30" s="99">
        <v>4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25.5" x14ac:dyDescent="0.2">
      <c r="A31" s="108">
        <v>9.17</v>
      </c>
      <c r="B31" s="134"/>
      <c r="C31" s="153" t="s">
        <v>324</v>
      </c>
      <c r="D31" s="108" t="s">
        <v>306</v>
      </c>
      <c r="E31" s="99">
        <v>18</v>
      </c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25.5" x14ac:dyDescent="0.2">
      <c r="A32" s="100">
        <v>9.18</v>
      </c>
      <c r="B32" s="134"/>
      <c r="C32" s="153" t="s">
        <v>325</v>
      </c>
      <c r="D32" s="108" t="s">
        <v>306</v>
      </c>
      <c r="E32" s="99">
        <v>2</v>
      </c>
      <c r="F32" s="61"/>
      <c r="G32" s="58"/>
      <c r="H32" s="43">
        <f t="shared" si="0"/>
        <v>0</v>
      </c>
      <c r="I32" s="58"/>
      <c r="J32" s="58"/>
      <c r="K32" s="44">
        <f t="shared" si="1"/>
        <v>0</v>
      </c>
      <c r="L32" s="45">
        <f t="shared" si="2"/>
        <v>0</v>
      </c>
      <c r="M32" s="43">
        <f t="shared" si="3"/>
        <v>0</v>
      </c>
      <c r="N32" s="43">
        <f t="shared" si="4"/>
        <v>0</v>
      </c>
      <c r="O32" s="43">
        <f t="shared" si="5"/>
        <v>0</v>
      </c>
      <c r="P32" s="44">
        <f t="shared" si="6"/>
        <v>0</v>
      </c>
    </row>
    <row r="33" spans="1:16" ht="25.5" x14ac:dyDescent="0.2">
      <c r="A33" s="108">
        <v>9.19</v>
      </c>
      <c r="B33" s="134"/>
      <c r="C33" s="153" t="s">
        <v>326</v>
      </c>
      <c r="D33" s="108" t="s">
        <v>306</v>
      </c>
      <c r="E33" s="99">
        <v>4</v>
      </c>
      <c r="F33" s="61"/>
      <c r="G33" s="58"/>
      <c r="H33" s="43">
        <f t="shared" si="0"/>
        <v>0</v>
      </c>
      <c r="I33" s="58"/>
      <c r="J33" s="58"/>
      <c r="K33" s="44">
        <f t="shared" si="1"/>
        <v>0</v>
      </c>
      <c r="L33" s="45">
        <f t="shared" si="2"/>
        <v>0</v>
      </c>
      <c r="M33" s="43">
        <f t="shared" si="3"/>
        <v>0</v>
      </c>
      <c r="N33" s="43">
        <f t="shared" si="4"/>
        <v>0</v>
      </c>
      <c r="O33" s="43">
        <f t="shared" si="5"/>
        <v>0</v>
      </c>
      <c r="P33" s="44">
        <f t="shared" si="6"/>
        <v>0</v>
      </c>
    </row>
    <row r="34" spans="1:16" ht="25.5" x14ac:dyDescent="0.2">
      <c r="A34" s="100">
        <v>9.1999999999999993</v>
      </c>
      <c r="B34" s="134"/>
      <c r="C34" s="153" t="s">
        <v>327</v>
      </c>
      <c r="D34" s="108" t="s">
        <v>306</v>
      </c>
      <c r="E34" s="99">
        <v>6</v>
      </c>
      <c r="F34" s="61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25.5" x14ac:dyDescent="0.2">
      <c r="A35" s="108">
        <v>9.2100000000000009</v>
      </c>
      <c r="B35" s="134"/>
      <c r="C35" s="153" t="s">
        <v>328</v>
      </c>
      <c r="D35" s="108" t="s">
        <v>306</v>
      </c>
      <c r="E35" s="99">
        <v>4</v>
      </c>
      <c r="F35" s="61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25.5" x14ac:dyDescent="0.2">
      <c r="A36" s="100">
        <v>9.2200000000000006</v>
      </c>
      <c r="B36" s="134"/>
      <c r="C36" s="153" t="s">
        <v>329</v>
      </c>
      <c r="D36" s="108" t="s">
        <v>306</v>
      </c>
      <c r="E36" s="99">
        <v>6</v>
      </c>
      <c r="F36" s="61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25.5" x14ac:dyDescent="0.2">
      <c r="A37" s="108">
        <v>9.23</v>
      </c>
      <c r="B37" s="134"/>
      <c r="C37" s="153" t="s">
        <v>330</v>
      </c>
      <c r="D37" s="108" t="s">
        <v>306</v>
      </c>
      <c r="E37" s="99">
        <v>4</v>
      </c>
      <c r="F37" s="61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25.5" x14ac:dyDescent="0.2">
      <c r="A38" s="100">
        <v>9.24</v>
      </c>
      <c r="B38" s="134"/>
      <c r="C38" s="153" t="s">
        <v>331</v>
      </c>
      <c r="D38" s="108" t="s">
        <v>306</v>
      </c>
      <c r="E38" s="99">
        <v>2</v>
      </c>
      <c r="F38" s="61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25.5" x14ac:dyDescent="0.2">
      <c r="A39" s="108">
        <v>9.25</v>
      </c>
      <c r="B39" s="134"/>
      <c r="C39" s="153" t="s">
        <v>332</v>
      </c>
      <c r="D39" s="108" t="s">
        <v>306</v>
      </c>
      <c r="E39" s="99">
        <v>2</v>
      </c>
      <c r="F39" s="61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25.5" x14ac:dyDescent="0.2">
      <c r="A40" s="100">
        <v>9.26</v>
      </c>
      <c r="B40" s="134"/>
      <c r="C40" s="153" t="s">
        <v>333</v>
      </c>
      <c r="D40" s="108" t="s">
        <v>306</v>
      </c>
      <c r="E40" s="99">
        <v>4</v>
      </c>
      <c r="F40" s="61"/>
      <c r="G40" s="58"/>
      <c r="H40" s="43">
        <f t="shared" si="0"/>
        <v>0</v>
      </c>
      <c r="I40" s="58"/>
      <c r="J40" s="58"/>
      <c r="K40" s="44">
        <f t="shared" si="1"/>
        <v>0</v>
      </c>
      <c r="L40" s="45">
        <f t="shared" si="2"/>
        <v>0</v>
      </c>
      <c r="M40" s="43">
        <f t="shared" si="3"/>
        <v>0</v>
      </c>
      <c r="N40" s="43">
        <f t="shared" si="4"/>
        <v>0</v>
      </c>
      <c r="O40" s="43">
        <f t="shared" si="5"/>
        <v>0</v>
      </c>
      <c r="P40" s="44">
        <f t="shared" si="6"/>
        <v>0</v>
      </c>
    </row>
    <row r="41" spans="1:16" ht="25.5" x14ac:dyDescent="0.2">
      <c r="A41" s="108">
        <v>9.27</v>
      </c>
      <c r="B41" s="134"/>
      <c r="C41" s="153" t="s">
        <v>334</v>
      </c>
      <c r="D41" s="108" t="s">
        <v>306</v>
      </c>
      <c r="E41" s="99">
        <v>2</v>
      </c>
      <c r="F41" s="61"/>
      <c r="G41" s="58"/>
      <c r="H41" s="43">
        <f t="shared" si="0"/>
        <v>0</v>
      </c>
      <c r="I41" s="58"/>
      <c r="J41" s="58"/>
      <c r="K41" s="44">
        <f t="shared" si="1"/>
        <v>0</v>
      </c>
      <c r="L41" s="45">
        <f t="shared" si="2"/>
        <v>0</v>
      </c>
      <c r="M41" s="43">
        <f t="shared" si="3"/>
        <v>0</v>
      </c>
      <c r="N41" s="43">
        <f t="shared" si="4"/>
        <v>0</v>
      </c>
      <c r="O41" s="43">
        <f t="shared" si="5"/>
        <v>0</v>
      </c>
      <c r="P41" s="44">
        <f t="shared" si="6"/>
        <v>0</v>
      </c>
    </row>
    <row r="42" spans="1:16" ht="25.5" x14ac:dyDescent="0.2">
      <c r="A42" s="100">
        <v>9.2799999999999994</v>
      </c>
      <c r="B42" s="134"/>
      <c r="C42" s="153" t="s">
        <v>335</v>
      </c>
      <c r="D42" s="108" t="s">
        <v>306</v>
      </c>
      <c r="E42" s="99">
        <v>2</v>
      </c>
      <c r="F42" s="61"/>
      <c r="G42" s="58"/>
      <c r="H42" s="43">
        <f t="shared" si="0"/>
        <v>0</v>
      </c>
      <c r="I42" s="58"/>
      <c r="J42" s="58"/>
      <c r="K42" s="44">
        <f t="shared" si="1"/>
        <v>0</v>
      </c>
      <c r="L42" s="45">
        <f t="shared" si="2"/>
        <v>0</v>
      </c>
      <c r="M42" s="43">
        <f t="shared" si="3"/>
        <v>0</v>
      </c>
      <c r="N42" s="43">
        <f t="shared" si="4"/>
        <v>0</v>
      </c>
      <c r="O42" s="43">
        <f t="shared" si="5"/>
        <v>0</v>
      </c>
      <c r="P42" s="44">
        <f t="shared" si="6"/>
        <v>0</v>
      </c>
    </row>
    <row r="43" spans="1:16" ht="25.5" x14ac:dyDescent="0.2">
      <c r="A43" s="100">
        <v>9.2899999999999991</v>
      </c>
      <c r="B43" s="134"/>
      <c r="C43" s="153" t="s">
        <v>336</v>
      </c>
      <c r="D43" s="108" t="s">
        <v>306</v>
      </c>
      <c r="E43" s="99">
        <v>2</v>
      </c>
      <c r="F43" s="61"/>
      <c r="G43" s="58"/>
      <c r="H43" s="43">
        <f t="shared" si="0"/>
        <v>0</v>
      </c>
      <c r="I43" s="58"/>
      <c r="J43" s="58"/>
      <c r="K43" s="44">
        <f t="shared" si="1"/>
        <v>0</v>
      </c>
      <c r="L43" s="45">
        <f t="shared" si="2"/>
        <v>0</v>
      </c>
      <c r="M43" s="43">
        <f t="shared" si="3"/>
        <v>0</v>
      </c>
      <c r="N43" s="43">
        <f t="shared" si="4"/>
        <v>0</v>
      </c>
      <c r="O43" s="43">
        <f t="shared" si="5"/>
        <v>0</v>
      </c>
      <c r="P43" s="44">
        <f t="shared" si="6"/>
        <v>0</v>
      </c>
    </row>
    <row r="44" spans="1:16" ht="25.5" x14ac:dyDescent="0.2">
      <c r="A44" s="100">
        <v>9.3000000000000007</v>
      </c>
      <c r="B44" s="134"/>
      <c r="C44" s="153" t="s">
        <v>337</v>
      </c>
      <c r="D44" s="108" t="s">
        <v>306</v>
      </c>
      <c r="E44" s="99">
        <v>32</v>
      </c>
      <c r="F44" s="61"/>
      <c r="G44" s="58"/>
      <c r="H44" s="43">
        <f t="shared" si="0"/>
        <v>0</v>
      </c>
      <c r="I44" s="58"/>
      <c r="J44" s="58"/>
      <c r="K44" s="44">
        <f t="shared" si="1"/>
        <v>0</v>
      </c>
      <c r="L44" s="45">
        <f t="shared" si="2"/>
        <v>0</v>
      </c>
      <c r="M44" s="43">
        <f t="shared" si="3"/>
        <v>0</v>
      </c>
      <c r="N44" s="43">
        <f t="shared" si="4"/>
        <v>0</v>
      </c>
      <c r="O44" s="43">
        <f t="shared" si="5"/>
        <v>0</v>
      </c>
      <c r="P44" s="44">
        <f t="shared" si="6"/>
        <v>0</v>
      </c>
    </row>
    <row r="45" spans="1:16" ht="25.5" x14ac:dyDescent="0.2">
      <c r="A45" s="100">
        <v>9.31</v>
      </c>
      <c r="B45" s="134"/>
      <c r="C45" s="153" t="s">
        <v>338</v>
      </c>
      <c r="D45" s="108" t="s">
        <v>306</v>
      </c>
      <c r="E45" s="99">
        <v>62</v>
      </c>
      <c r="F45" s="61"/>
      <c r="G45" s="58"/>
      <c r="H45" s="43">
        <f t="shared" si="0"/>
        <v>0</v>
      </c>
      <c r="I45" s="58"/>
      <c r="J45" s="58"/>
      <c r="K45" s="44">
        <f t="shared" si="1"/>
        <v>0</v>
      </c>
      <c r="L45" s="45">
        <f t="shared" si="2"/>
        <v>0</v>
      </c>
      <c r="M45" s="43">
        <f t="shared" si="3"/>
        <v>0</v>
      </c>
      <c r="N45" s="43">
        <f t="shared" si="4"/>
        <v>0</v>
      </c>
      <c r="O45" s="43">
        <f t="shared" si="5"/>
        <v>0</v>
      </c>
      <c r="P45" s="44">
        <f t="shared" si="6"/>
        <v>0</v>
      </c>
    </row>
    <row r="46" spans="1:16" ht="25.5" x14ac:dyDescent="0.2">
      <c r="A46" s="108">
        <v>9.3199999999999896</v>
      </c>
      <c r="B46" s="134"/>
      <c r="C46" s="153" t="s">
        <v>339</v>
      </c>
      <c r="D46" s="108" t="s">
        <v>306</v>
      </c>
      <c r="E46" s="99">
        <v>18</v>
      </c>
      <c r="F46" s="61"/>
      <c r="G46" s="58"/>
      <c r="H46" s="43">
        <f t="shared" si="0"/>
        <v>0</v>
      </c>
      <c r="I46" s="58"/>
      <c r="J46" s="58"/>
      <c r="K46" s="44">
        <f t="shared" si="1"/>
        <v>0</v>
      </c>
      <c r="L46" s="45">
        <f t="shared" si="2"/>
        <v>0</v>
      </c>
      <c r="M46" s="43">
        <f t="shared" si="3"/>
        <v>0</v>
      </c>
      <c r="N46" s="43">
        <f t="shared" si="4"/>
        <v>0</v>
      </c>
      <c r="O46" s="43">
        <f t="shared" si="5"/>
        <v>0</v>
      </c>
      <c r="P46" s="44">
        <f t="shared" si="6"/>
        <v>0</v>
      </c>
    </row>
    <row r="47" spans="1:16" ht="25.5" x14ac:dyDescent="0.2">
      <c r="A47" s="100">
        <v>9.3299999999999894</v>
      </c>
      <c r="B47" s="134"/>
      <c r="C47" s="153" t="s">
        <v>340</v>
      </c>
      <c r="D47" s="108" t="s">
        <v>306</v>
      </c>
      <c r="E47" s="99">
        <v>58</v>
      </c>
      <c r="F47" s="61"/>
      <c r="G47" s="58"/>
      <c r="H47" s="43">
        <f t="shared" si="0"/>
        <v>0</v>
      </c>
      <c r="I47" s="58"/>
      <c r="J47" s="58"/>
      <c r="K47" s="44">
        <f t="shared" si="1"/>
        <v>0</v>
      </c>
      <c r="L47" s="45">
        <f t="shared" si="2"/>
        <v>0</v>
      </c>
      <c r="M47" s="43">
        <f t="shared" si="3"/>
        <v>0</v>
      </c>
      <c r="N47" s="43">
        <f t="shared" si="4"/>
        <v>0</v>
      </c>
      <c r="O47" s="43">
        <f t="shared" si="5"/>
        <v>0</v>
      </c>
      <c r="P47" s="44">
        <f t="shared" si="6"/>
        <v>0</v>
      </c>
    </row>
    <row r="48" spans="1:16" ht="25.5" x14ac:dyDescent="0.2">
      <c r="A48" s="108">
        <v>9.3399999999999892</v>
      </c>
      <c r="B48" s="134"/>
      <c r="C48" s="153" t="s">
        <v>341</v>
      </c>
      <c r="D48" s="108" t="s">
        <v>306</v>
      </c>
      <c r="E48" s="99">
        <v>18</v>
      </c>
      <c r="F48" s="61"/>
      <c r="G48" s="58"/>
      <c r="H48" s="43">
        <f t="shared" si="0"/>
        <v>0</v>
      </c>
      <c r="I48" s="58"/>
      <c r="J48" s="58"/>
      <c r="K48" s="44">
        <f t="shared" si="1"/>
        <v>0</v>
      </c>
      <c r="L48" s="45">
        <f t="shared" si="2"/>
        <v>0</v>
      </c>
      <c r="M48" s="43">
        <f t="shared" si="3"/>
        <v>0</v>
      </c>
      <c r="N48" s="43">
        <f t="shared" si="4"/>
        <v>0</v>
      </c>
      <c r="O48" s="43">
        <f t="shared" si="5"/>
        <v>0</v>
      </c>
      <c r="P48" s="44">
        <f t="shared" si="6"/>
        <v>0</v>
      </c>
    </row>
    <row r="49" spans="1:16" ht="25.5" x14ac:dyDescent="0.2">
      <c r="A49" s="100">
        <v>9.3499999999999908</v>
      </c>
      <c r="B49" s="134"/>
      <c r="C49" s="153" t="s">
        <v>342</v>
      </c>
      <c r="D49" s="108" t="s">
        <v>306</v>
      </c>
      <c r="E49" s="99">
        <v>22</v>
      </c>
      <c r="F49" s="61"/>
      <c r="G49" s="58"/>
      <c r="H49" s="43">
        <f t="shared" si="0"/>
        <v>0</v>
      </c>
      <c r="I49" s="58"/>
      <c r="J49" s="58"/>
      <c r="K49" s="44">
        <f t="shared" si="1"/>
        <v>0</v>
      </c>
      <c r="L49" s="45">
        <f t="shared" si="2"/>
        <v>0</v>
      </c>
      <c r="M49" s="43">
        <f t="shared" si="3"/>
        <v>0</v>
      </c>
      <c r="N49" s="43">
        <f t="shared" si="4"/>
        <v>0</v>
      </c>
      <c r="O49" s="43">
        <f t="shared" si="5"/>
        <v>0</v>
      </c>
      <c r="P49" s="44">
        <f t="shared" si="6"/>
        <v>0</v>
      </c>
    </row>
    <row r="50" spans="1:16" ht="25.5" x14ac:dyDescent="0.2">
      <c r="A50" s="108">
        <v>9.3599999999999905</v>
      </c>
      <c r="B50" s="134"/>
      <c r="C50" s="153" t="s">
        <v>343</v>
      </c>
      <c r="D50" s="108" t="s">
        <v>306</v>
      </c>
      <c r="E50" s="99">
        <v>8</v>
      </c>
      <c r="F50" s="61"/>
      <c r="G50" s="58"/>
      <c r="H50" s="43">
        <f t="shared" si="0"/>
        <v>0</v>
      </c>
      <c r="I50" s="58"/>
      <c r="J50" s="58"/>
      <c r="K50" s="44">
        <f t="shared" si="1"/>
        <v>0</v>
      </c>
      <c r="L50" s="45">
        <f t="shared" si="2"/>
        <v>0</v>
      </c>
      <c r="M50" s="43">
        <f t="shared" si="3"/>
        <v>0</v>
      </c>
      <c r="N50" s="43">
        <f t="shared" si="4"/>
        <v>0</v>
      </c>
      <c r="O50" s="43">
        <f t="shared" si="5"/>
        <v>0</v>
      </c>
      <c r="P50" s="44">
        <f t="shared" si="6"/>
        <v>0</v>
      </c>
    </row>
    <row r="51" spans="1:16" ht="25.5" x14ac:dyDescent="0.2">
      <c r="A51" s="100">
        <v>9.3699999999999903</v>
      </c>
      <c r="B51" s="134"/>
      <c r="C51" s="153" t="s">
        <v>344</v>
      </c>
      <c r="D51" s="108" t="s">
        <v>306</v>
      </c>
      <c r="E51" s="99">
        <v>4</v>
      </c>
      <c r="F51" s="61"/>
      <c r="G51" s="58"/>
      <c r="H51" s="43">
        <f t="shared" si="0"/>
        <v>0</v>
      </c>
      <c r="I51" s="58"/>
      <c r="J51" s="58"/>
      <c r="K51" s="44">
        <f t="shared" si="1"/>
        <v>0</v>
      </c>
      <c r="L51" s="45">
        <f t="shared" si="2"/>
        <v>0</v>
      </c>
      <c r="M51" s="43">
        <f t="shared" si="3"/>
        <v>0</v>
      </c>
      <c r="N51" s="43">
        <f t="shared" si="4"/>
        <v>0</v>
      </c>
      <c r="O51" s="43">
        <f t="shared" si="5"/>
        <v>0</v>
      </c>
      <c r="P51" s="44">
        <f t="shared" si="6"/>
        <v>0</v>
      </c>
    </row>
    <row r="52" spans="1:16" ht="25.5" x14ac:dyDescent="0.2">
      <c r="A52" s="108">
        <v>9.3799999999999901</v>
      </c>
      <c r="B52" s="134"/>
      <c r="C52" s="153" t="s">
        <v>345</v>
      </c>
      <c r="D52" s="108" t="s">
        <v>306</v>
      </c>
      <c r="E52" s="99">
        <v>4</v>
      </c>
      <c r="F52" s="61"/>
      <c r="G52" s="58"/>
      <c r="H52" s="43">
        <f t="shared" si="0"/>
        <v>0</v>
      </c>
      <c r="I52" s="58"/>
      <c r="J52" s="58"/>
      <c r="K52" s="44">
        <f t="shared" si="1"/>
        <v>0</v>
      </c>
      <c r="L52" s="45">
        <f t="shared" si="2"/>
        <v>0</v>
      </c>
      <c r="M52" s="43">
        <f t="shared" si="3"/>
        <v>0</v>
      </c>
      <c r="N52" s="43">
        <f t="shared" si="4"/>
        <v>0</v>
      </c>
      <c r="O52" s="43">
        <f t="shared" si="5"/>
        <v>0</v>
      </c>
      <c r="P52" s="44">
        <f t="shared" si="6"/>
        <v>0</v>
      </c>
    </row>
    <row r="53" spans="1:16" ht="25.5" x14ac:dyDescent="0.2">
      <c r="A53" s="100">
        <v>9.3899999999999899</v>
      </c>
      <c r="B53" s="134"/>
      <c r="C53" s="153" t="s">
        <v>346</v>
      </c>
      <c r="D53" s="108" t="s">
        <v>306</v>
      </c>
      <c r="E53" s="99">
        <v>4</v>
      </c>
      <c r="F53" s="61"/>
      <c r="G53" s="58"/>
      <c r="H53" s="43">
        <f t="shared" si="0"/>
        <v>0</v>
      </c>
      <c r="I53" s="58"/>
      <c r="J53" s="58"/>
      <c r="K53" s="44">
        <f t="shared" si="1"/>
        <v>0</v>
      </c>
      <c r="L53" s="45">
        <f t="shared" si="2"/>
        <v>0</v>
      </c>
      <c r="M53" s="43">
        <f t="shared" si="3"/>
        <v>0</v>
      </c>
      <c r="N53" s="43">
        <f t="shared" si="4"/>
        <v>0</v>
      </c>
      <c r="O53" s="43">
        <f t="shared" si="5"/>
        <v>0</v>
      </c>
      <c r="P53" s="44">
        <f t="shared" si="6"/>
        <v>0</v>
      </c>
    </row>
    <row r="54" spans="1:16" ht="25.5" x14ac:dyDescent="0.2">
      <c r="A54" s="100">
        <v>9.4</v>
      </c>
      <c r="B54" s="134"/>
      <c r="C54" s="153" t="s">
        <v>347</v>
      </c>
      <c r="D54" s="108" t="s">
        <v>306</v>
      </c>
      <c r="E54" s="99">
        <v>2</v>
      </c>
      <c r="F54" s="61"/>
      <c r="G54" s="58"/>
      <c r="H54" s="43">
        <f t="shared" si="0"/>
        <v>0</v>
      </c>
      <c r="I54" s="58"/>
      <c r="J54" s="58"/>
      <c r="K54" s="44">
        <f t="shared" si="1"/>
        <v>0</v>
      </c>
      <c r="L54" s="45">
        <f t="shared" si="2"/>
        <v>0</v>
      </c>
      <c r="M54" s="43">
        <f t="shared" si="3"/>
        <v>0</v>
      </c>
      <c r="N54" s="43">
        <f t="shared" si="4"/>
        <v>0</v>
      </c>
      <c r="O54" s="43">
        <f t="shared" si="5"/>
        <v>0</v>
      </c>
      <c r="P54" s="44">
        <f t="shared" si="6"/>
        <v>0</v>
      </c>
    </row>
    <row r="55" spans="1:16" ht="12.75" x14ac:dyDescent="0.2">
      <c r="A55" s="100">
        <v>9.4099999999999895</v>
      </c>
      <c r="B55" s="134"/>
      <c r="C55" s="91" t="s">
        <v>348</v>
      </c>
      <c r="D55" s="108" t="s">
        <v>306</v>
      </c>
      <c r="E55" s="99">
        <v>50</v>
      </c>
      <c r="F55" s="61"/>
      <c r="G55" s="58"/>
      <c r="H55" s="43">
        <f t="shared" si="0"/>
        <v>0</v>
      </c>
      <c r="I55" s="58"/>
      <c r="J55" s="58"/>
      <c r="K55" s="44">
        <f t="shared" si="1"/>
        <v>0</v>
      </c>
      <c r="L55" s="45">
        <f t="shared" si="2"/>
        <v>0</v>
      </c>
      <c r="M55" s="43">
        <f t="shared" si="3"/>
        <v>0</v>
      </c>
      <c r="N55" s="43">
        <f t="shared" si="4"/>
        <v>0</v>
      </c>
      <c r="O55" s="43">
        <f t="shared" si="5"/>
        <v>0</v>
      </c>
      <c r="P55" s="44">
        <f t="shared" si="6"/>
        <v>0</v>
      </c>
    </row>
    <row r="56" spans="1:16" ht="12.75" x14ac:dyDescent="0.2">
      <c r="A56" s="108">
        <v>9.4199999999999893</v>
      </c>
      <c r="B56" s="134"/>
      <c r="C56" s="91" t="s">
        <v>349</v>
      </c>
      <c r="D56" s="108" t="s">
        <v>306</v>
      </c>
      <c r="E56" s="99">
        <v>2</v>
      </c>
      <c r="F56" s="61"/>
      <c r="G56" s="58"/>
      <c r="H56" s="43">
        <f t="shared" si="0"/>
        <v>0</v>
      </c>
      <c r="I56" s="58"/>
      <c r="J56" s="58"/>
      <c r="K56" s="44">
        <f t="shared" si="1"/>
        <v>0</v>
      </c>
      <c r="L56" s="45">
        <f t="shared" si="2"/>
        <v>0</v>
      </c>
      <c r="M56" s="43">
        <f t="shared" si="3"/>
        <v>0</v>
      </c>
      <c r="N56" s="43">
        <f t="shared" si="4"/>
        <v>0</v>
      </c>
      <c r="O56" s="43">
        <f t="shared" si="5"/>
        <v>0</v>
      </c>
      <c r="P56" s="44">
        <f t="shared" si="6"/>
        <v>0</v>
      </c>
    </row>
    <row r="57" spans="1:16" ht="12.75" x14ac:dyDescent="0.2">
      <c r="A57" s="100">
        <v>9.4299999999999908</v>
      </c>
      <c r="B57" s="134"/>
      <c r="C57" s="91" t="s">
        <v>350</v>
      </c>
      <c r="D57" s="108" t="s">
        <v>306</v>
      </c>
      <c r="E57" s="99">
        <v>2</v>
      </c>
      <c r="F57" s="61"/>
      <c r="G57" s="58"/>
      <c r="H57" s="43">
        <f t="shared" si="0"/>
        <v>0</v>
      </c>
      <c r="I57" s="58"/>
      <c r="J57" s="58"/>
      <c r="K57" s="44">
        <f t="shared" si="1"/>
        <v>0</v>
      </c>
      <c r="L57" s="45">
        <f t="shared" si="2"/>
        <v>0</v>
      </c>
      <c r="M57" s="43">
        <f t="shared" si="3"/>
        <v>0</v>
      </c>
      <c r="N57" s="43">
        <f t="shared" si="4"/>
        <v>0</v>
      </c>
      <c r="O57" s="43">
        <f t="shared" si="5"/>
        <v>0</v>
      </c>
      <c r="P57" s="44">
        <f t="shared" si="6"/>
        <v>0</v>
      </c>
    </row>
    <row r="58" spans="1:16" ht="12.75" x14ac:dyDescent="0.2">
      <c r="A58" s="108">
        <v>9.4399999999999906</v>
      </c>
      <c r="B58" s="134"/>
      <c r="C58" s="91" t="s">
        <v>351</v>
      </c>
      <c r="D58" s="108" t="s">
        <v>306</v>
      </c>
      <c r="E58" s="99">
        <v>24</v>
      </c>
      <c r="F58" s="61"/>
      <c r="G58" s="58"/>
      <c r="H58" s="43">
        <f t="shared" si="0"/>
        <v>0</v>
      </c>
      <c r="I58" s="58"/>
      <c r="J58" s="58"/>
      <c r="K58" s="44">
        <f t="shared" si="1"/>
        <v>0</v>
      </c>
      <c r="L58" s="45">
        <f t="shared" si="2"/>
        <v>0</v>
      </c>
      <c r="M58" s="43">
        <f t="shared" si="3"/>
        <v>0</v>
      </c>
      <c r="N58" s="43">
        <f t="shared" si="4"/>
        <v>0</v>
      </c>
      <c r="O58" s="43">
        <f t="shared" si="5"/>
        <v>0</v>
      </c>
      <c r="P58" s="44">
        <f t="shared" si="6"/>
        <v>0</v>
      </c>
    </row>
    <row r="59" spans="1:16" ht="12.75" x14ac:dyDescent="0.2">
      <c r="A59" s="100">
        <v>9.4499999999999904</v>
      </c>
      <c r="B59" s="134"/>
      <c r="C59" s="91" t="s">
        <v>352</v>
      </c>
      <c r="D59" s="108" t="s">
        <v>306</v>
      </c>
      <c r="E59" s="99">
        <v>4</v>
      </c>
      <c r="F59" s="61"/>
      <c r="G59" s="58"/>
      <c r="H59" s="43">
        <f t="shared" si="0"/>
        <v>0</v>
      </c>
      <c r="I59" s="58"/>
      <c r="J59" s="58"/>
      <c r="K59" s="44">
        <f t="shared" si="1"/>
        <v>0</v>
      </c>
      <c r="L59" s="45">
        <f t="shared" si="2"/>
        <v>0</v>
      </c>
      <c r="M59" s="43">
        <f t="shared" si="3"/>
        <v>0</v>
      </c>
      <c r="N59" s="43">
        <f t="shared" si="4"/>
        <v>0</v>
      </c>
      <c r="O59" s="43">
        <f t="shared" si="5"/>
        <v>0</v>
      </c>
      <c r="P59" s="44">
        <f t="shared" si="6"/>
        <v>0</v>
      </c>
    </row>
    <row r="60" spans="1:16" ht="12.75" x14ac:dyDescent="0.2">
      <c r="A60" s="108">
        <v>9.4599999999999902</v>
      </c>
      <c r="B60" s="134"/>
      <c r="C60" s="91" t="s">
        <v>353</v>
      </c>
      <c r="D60" s="108" t="s">
        <v>306</v>
      </c>
      <c r="E60" s="99">
        <v>4</v>
      </c>
      <c r="F60" s="61"/>
      <c r="G60" s="58"/>
      <c r="H60" s="43">
        <f t="shared" si="0"/>
        <v>0</v>
      </c>
      <c r="I60" s="58"/>
      <c r="J60" s="58"/>
      <c r="K60" s="44">
        <f t="shared" si="1"/>
        <v>0</v>
      </c>
      <c r="L60" s="45">
        <f t="shared" si="2"/>
        <v>0</v>
      </c>
      <c r="M60" s="43">
        <f t="shared" si="3"/>
        <v>0</v>
      </c>
      <c r="N60" s="43">
        <f t="shared" si="4"/>
        <v>0</v>
      </c>
      <c r="O60" s="43">
        <f t="shared" si="5"/>
        <v>0</v>
      </c>
      <c r="P60" s="44">
        <f t="shared" si="6"/>
        <v>0</v>
      </c>
    </row>
    <row r="61" spans="1:16" ht="12.75" x14ac:dyDescent="0.2">
      <c r="A61" s="100">
        <v>9.46999999999999</v>
      </c>
      <c r="B61" s="134"/>
      <c r="C61" s="91" t="s">
        <v>354</v>
      </c>
      <c r="D61" s="108" t="s">
        <v>306</v>
      </c>
      <c r="E61" s="99">
        <v>2</v>
      </c>
      <c r="F61" s="61"/>
      <c r="G61" s="58"/>
      <c r="H61" s="43">
        <f t="shared" si="0"/>
        <v>0</v>
      </c>
      <c r="I61" s="58"/>
      <c r="J61" s="58"/>
      <c r="K61" s="44">
        <f t="shared" si="1"/>
        <v>0</v>
      </c>
      <c r="L61" s="45">
        <f t="shared" si="2"/>
        <v>0</v>
      </c>
      <c r="M61" s="43">
        <f t="shared" si="3"/>
        <v>0</v>
      </c>
      <c r="N61" s="43">
        <f t="shared" si="4"/>
        <v>0</v>
      </c>
      <c r="O61" s="43">
        <f t="shared" si="5"/>
        <v>0</v>
      </c>
      <c r="P61" s="44">
        <f t="shared" si="6"/>
        <v>0</v>
      </c>
    </row>
    <row r="62" spans="1:16" ht="12.75" x14ac:dyDescent="0.2">
      <c r="A62" s="100">
        <v>9.4799999999999898</v>
      </c>
      <c r="B62" s="134"/>
      <c r="C62" s="91" t="s">
        <v>355</v>
      </c>
      <c r="D62" s="108" t="s">
        <v>306</v>
      </c>
      <c r="E62" s="99">
        <v>38</v>
      </c>
      <c r="F62" s="61"/>
      <c r="G62" s="58"/>
      <c r="H62" s="43">
        <f t="shared" si="0"/>
        <v>0</v>
      </c>
      <c r="I62" s="58"/>
      <c r="J62" s="58"/>
      <c r="K62" s="44">
        <f t="shared" si="1"/>
        <v>0</v>
      </c>
      <c r="L62" s="45">
        <f t="shared" si="2"/>
        <v>0</v>
      </c>
      <c r="M62" s="43">
        <f t="shared" si="3"/>
        <v>0</v>
      </c>
      <c r="N62" s="43">
        <f t="shared" si="4"/>
        <v>0</v>
      </c>
      <c r="O62" s="43">
        <f t="shared" si="5"/>
        <v>0</v>
      </c>
      <c r="P62" s="44">
        <f t="shared" si="6"/>
        <v>0</v>
      </c>
    </row>
    <row r="63" spans="1:16" ht="25.5" x14ac:dyDescent="0.2">
      <c r="A63" s="108">
        <v>9.4899999999999896</v>
      </c>
      <c r="B63" s="134"/>
      <c r="C63" s="91" t="s">
        <v>356</v>
      </c>
      <c r="D63" s="108" t="s">
        <v>307</v>
      </c>
      <c r="E63" s="99">
        <v>3</v>
      </c>
      <c r="F63" s="61"/>
      <c r="G63" s="58"/>
      <c r="H63" s="43">
        <f t="shared" si="0"/>
        <v>0</v>
      </c>
      <c r="I63" s="58"/>
      <c r="J63" s="58"/>
      <c r="K63" s="44">
        <f t="shared" si="1"/>
        <v>0</v>
      </c>
      <c r="L63" s="45">
        <f t="shared" si="2"/>
        <v>0</v>
      </c>
      <c r="M63" s="43">
        <f t="shared" si="3"/>
        <v>0</v>
      </c>
      <c r="N63" s="43">
        <f t="shared" si="4"/>
        <v>0</v>
      </c>
      <c r="O63" s="43">
        <f t="shared" si="5"/>
        <v>0</v>
      </c>
      <c r="P63" s="44">
        <f t="shared" si="6"/>
        <v>0</v>
      </c>
    </row>
    <row r="64" spans="1:16" ht="25.5" x14ac:dyDescent="0.2">
      <c r="A64" s="100">
        <v>9.4999999999999893</v>
      </c>
      <c r="B64" s="134"/>
      <c r="C64" s="91" t="s">
        <v>357</v>
      </c>
      <c r="D64" s="108" t="s">
        <v>307</v>
      </c>
      <c r="E64" s="99">
        <v>39</v>
      </c>
      <c r="F64" s="61"/>
      <c r="G64" s="58"/>
      <c r="H64" s="43">
        <f t="shared" si="0"/>
        <v>0</v>
      </c>
      <c r="I64" s="58"/>
      <c r="J64" s="58"/>
      <c r="K64" s="44">
        <f t="shared" si="1"/>
        <v>0</v>
      </c>
      <c r="L64" s="45">
        <f t="shared" si="2"/>
        <v>0</v>
      </c>
      <c r="M64" s="43">
        <f t="shared" si="3"/>
        <v>0</v>
      </c>
      <c r="N64" s="43">
        <f t="shared" si="4"/>
        <v>0</v>
      </c>
      <c r="O64" s="43">
        <f t="shared" si="5"/>
        <v>0</v>
      </c>
      <c r="P64" s="44">
        <f t="shared" si="6"/>
        <v>0</v>
      </c>
    </row>
    <row r="65" spans="1:16" ht="25.5" x14ac:dyDescent="0.2">
      <c r="A65" s="108">
        <v>9.5099999999999891</v>
      </c>
      <c r="B65" s="134"/>
      <c r="C65" s="91" t="s">
        <v>358</v>
      </c>
      <c r="D65" s="108" t="s">
        <v>307</v>
      </c>
      <c r="E65" s="99">
        <v>9</v>
      </c>
      <c r="F65" s="61"/>
      <c r="G65" s="58"/>
      <c r="H65" s="43">
        <f t="shared" si="0"/>
        <v>0</v>
      </c>
      <c r="I65" s="58"/>
      <c r="J65" s="58"/>
      <c r="K65" s="44">
        <f t="shared" si="1"/>
        <v>0</v>
      </c>
      <c r="L65" s="45">
        <f t="shared" si="2"/>
        <v>0</v>
      </c>
      <c r="M65" s="43">
        <f t="shared" si="3"/>
        <v>0</v>
      </c>
      <c r="N65" s="43">
        <f t="shared" si="4"/>
        <v>0</v>
      </c>
      <c r="O65" s="43">
        <f t="shared" si="5"/>
        <v>0</v>
      </c>
      <c r="P65" s="44">
        <f t="shared" si="6"/>
        <v>0</v>
      </c>
    </row>
    <row r="66" spans="1:16" ht="25.5" x14ac:dyDescent="0.2">
      <c r="A66" s="100">
        <v>9.5199999999999907</v>
      </c>
      <c r="B66" s="134"/>
      <c r="C66" s="91" t="s">
        <v>359</v>
      </c>
      <c r="D66" s="108" t="s">
        <v>307</v>
      </c>
      <c r="E66" s="99">
        <v>25</v>
      </c>
      <c r="F66" s="61"/>
      <c r="G66" s="58"/>
      <c r="H66" s="43">
        <f t="shared" si="0"/>
        <v>0</v>
      </c>
      <c r="I66" s="58"/>
      <c r="J66" s="58"/>
      <c r="K66" s="44">
        <f t="shared" si="1"/>
        <v>0</v>
      </c>
      <c r="L66" s="45">
        <f t="shared" si="2"/>
        <v>0</v>
      </c>
      <c r="M66" s="43">
        <f t="shared" si="3"/>
        <v>0</v>
      </c>
      <c r="N66" s="43">
        <f t="shared" si="4"/>
        <v>0</v>
      </c>
      <c r="O66" s="43">
        <f t="shared" si="5"/>
        <v>0</v>
      </c>
      <c r="P66" s="44">
        <f t="shared" si="6"/>
        <v>0</v>
      </c>
    </row>
    <row r="67" spans="1:16" ht="25.5" x14ac:dyDescent="0.2">
      <c r="A67" s="108">
        <v>9.5299999999999905</v>
      </c>
      <c r="B67" s="134"/>
      <c r="C67" s="91" t="s">
        <v>360</v>
      </c>
      <c r="D67" s="108" t="s">
        <v>307</v>
      </c>
      <c r="E67" s="99">
        <v>30</v>
      </c>
      <c r="F67" s="61"/>
      <c r="G67" s="58"/>
      <c r="H67" s="43">
        <f t="shared" si="0"/>
        <v>0</v>
      </c>
      <c r="I67" s="58"/>
      <c r="J67" s="58"/>
      <c r="K67" s="44">
        <f t="shared" si="1"/>
        <v>0</v>
      </c>
      <c r="L67" s="45">
        <f t="shared" si="2"/>
        <v>0</v>
      </c>
      <c r="M67" s="43">
        <f t="shared" si="3"/>
        <v>0</v>
      </c>
      <c r="N67" s="43">
        <f t="shared" si="4"/>
        <v>0</v>
      </c>
      <c r="O67" s="43">
        <f t="shared" si="5"/>
        <v>0</v>
      </c>
      <c r="P67" s="44">
        <f t="shared" si="6"/>
        <v>0</v>
      </c>
    </row>
    <row r="68" spans="1:16" ht="25.5" x14ac:dyDescent="0.2">
      <c r="A68" s="100">
        <v>9.5399999999999903</v>
      </c>
      <c r="B68" s="134"/>
      <c r="C68" s="91" t="s">
        <v>361</v>
      </c>
      <c r="D68" s="108" t="s">
        <v>307</v>
      </c>
      <c r="E68" s="99">
        <v>27</v>
      </c>
      <c r="F68" s="61"/>
      <c r="G68" s="58"/>
      <c r="H68" s="43">
        <f t="shared" si="0"/>
        <v>0</v>
      </c>
      <c r="I68" s="58"/>
      <c r="J68" s="58"/>
      <c r="K68" s="44">
        <f t="shared" si="1"/>
        <v>0</v>
      </c>
      <c r="L68" s="45">
        <f t="shared" si="2"/>
        <v>0</v>
      </c>
      <c r="M68" s="43">
        <f t="shared" si="3"/>
        <v>0</v>
      </c>
      <c r="N68" s="43">
        <f t="shared" si="4"/>
        <v>0</v>
      </c>
      <c r="O68" s="43">
        <f t="shared" si="5"/>
        <v>0</v>
      </c>
      <c r="P68" s="44">
        <f t="shared" si="6"/>
        <v>0</v>
      </c>
    </row>
    <row r="69" spans="1:16" ht="25.5" x14ac:dyDescent="0.2">
      <c r="A69" s="108">
        <v>9.5499999999999901</v>
      </c>
      <c r="B69" s="134"/>
      <c r="C69" s="91" t="s">
        <v>362</v>
      </c>
      <c r="D69" s="108" t="s">
        <v>307</v>
      </c>
      <c r="E69" s="99">
        <v>13</v>
      </c>
      <c r="F69" s="61"/>
      <c r="G69" s="58"/>
      <c r="H69" s="43">
        <f t="shared" si="0"/>
        <v>0</v>
      </c>
      <c r="I69" s="58"/>
      <c r="J69" s="58"/>
      <c r="K69" s="44">
        <f t="shared" si="1"/>
        <v>0</v>
      </c>
      <c r="L69" s="45">
        <f t="shared" si="2"/>
        <v>0</v>
      </c>
      <c r="M69" s="43">
        <f t="shared" si="3"/>
        <v>0</v>
      </c>
      <c r="N69" s="43">
        <f t="shared" si="4"/>
        <v>0</v>
      </c>
      <c r="O69" s="43">
        <f t="shared" si="5"/>
        <v>0</v>
      </c>
      <c r="P69" s="44">
        <f t="shared" si="6"/>
        <v>0</v>
      </c>
    </row>
    <row r="70" spans="1:16" ht="25.5" x14ac:dyDescent="0.2">
      <c r="A70" s="100">
        <v>9.5599999999999898</v>
      </c>
      <c r="B70" s="134"/>
      <c r="C70" s="91" t="s">
        <v>363</v>
      </c>
      <c r="D70" s="108" t="s">
        <v>307</v>
      </c>
      <c r="E70" s="99">
        <v>11</v>
      </c>
      <c r="F70" s="61"/>
      <c r="G70" s="58"/>
      <c r="H70" s="43">
        <f t="shared" si="0"/>
        <v>0</v>
      </c>
      <c r="I70" s="58"/>
      <c r="J70" s="58"/>
      <c r="K70" s="44">
        <f t="shared" si="1"/>
        <v>0</v>
      </c>
      <c r="L70" s="45">
        <f t="shared" si="2"/>
        <v>0</v>
      </c>
      <c r="M70" s="43">
        <f t="shared" si="3"/>
        <v>0</v>
      </c>
      <c r="N70" s="43">
        <f t="shared" si="4"/>
        <v>0</v>
      </c>
      <c r="O70" s="43">
        <f t="shared" si="5"/>
        <v>0</v>
      </c>
      <c r="P70" s="44">
        <f t="shared" si="6"/>
        <v>0</v>
      </c>
    </row>
    <row r="71" spans="1:16" ht="25.5" x14ac:dyDescent="0.2">
      <c r="A71" s="108">
        <v>9.5699999999999896</v>
      </c>
      <c r="B71" s="134"/>
      <c r="C71" s="91" t="s">
        <v>364</v>
      </c>
      <c r="D71" s="108" t="s">
        <v>307</v>
      </c>
      <c r="E71" s="99">
        <v>1</v>
      </c>
      <c r="F71" s="61"/>
      <c r="G71" s="58"/>
      <c r="H71" s="43">
        <f t="shared" si="0"/>
        <v>0</v>
      </c>
      <c r="I71" s="58"/>
      <c r="J71" s="58"/>
      <c r="K71" s="44">
        <f t="shared" si="1"/>
        <v>0</v>
      </c>
      <c r="L71" s="45">
        <f t="shared" si="2"/>
        <v>0</v>
      </c>
      <c r="M71" s="43">
        <f t="shared" si="3"/>
        <v>0</v>
      </c>
      <c r="N71" s="43">
        <f t="shared" si="4"/>
        <v>0</v>
      </c>
      <c r="O71" s="43">
        <f t="shared" si="5"/>
        <v>0</v>
      </c>
      <c r="P71" s="44">
        <f t="shared" si="6"/>
        <v>0</v>
      </c>
    </row>
    <row r="72" spans="1:16" ht="25.5" x14ac:dyDescent="0.2">
      <c r="A72" s="100">
        <v>9.5799999999999894</v>
      </c>
      <c r="B72" s="134"/>
      <c r="C72" s="91" t="s">
        <v>365</v>
      </c>
      <c r="D72" s="108" t="s">
        <v>307</v>
      </c>
      <c r="E72" s="99">
        <v>15</v>
      </c>
      <c r="F72" s="61"/>
      <c r="G72" s="58"/>
      <c r="H72" s="43">
        <f t="shared" si="0"/>
        <v>0</v>
      </c>
      <c r="I72" s="58"/>
      <c r="J72" s="58"/>
      <c r="K72" s="44">
        <f t="shared" si="1"/>
        <v>0</v>
      </c>
      <c r="L72" s="45">
        <f t="shared" si="2"/>
        <v>0</v>
      </c>
      <c r="M72" s="43">
        <f t="shared" si="3"/>
        <v>0</v>
      </c>
      <c r="N72" s="43">
        <f t="shared" si="4"/>
        <v>0</v>
      </c>
      <c r="O72" s="43">
        <f t="shared" si="5"/>
        <v>0</v>
      </c>
      <c r="P72" s="44">
        <f t="shared" si="6"/>
        <v>0</v>
      </c>
    </row>
    <row r="73" spans="1:16" ht="25.5" x14ac:dyDescent="0.2">
      <c r="A73" s="108">
        <v>9.5899999999999892</v>
      </c>
      <c r="B73" s="134"/>
      <c r="C73" s="91" t="s">
        <v>366</v>
      </c>
      <c r="D73" s="108" t="s">
        <v>307</v>
      </c>
      <c r="E73" s="99">
        <v>1</v>
      </c>
      <c r="F73" s="61"/>
      <c r="G73" s="58"/>
      <c r="H73" s="43">
        <f t="shared" si="0"/>
        <v>0</v>
      </c>
      <c r="I73" s="58"/>
      <c r="J73" s="58"/>
      <c r="K73" s="44">
        <f t="shared" si="1"/>
        <v>0</v>
      </c>
      <c r="L73" s="45">
        <f t="shared" si="2"/>
        <v>0</v>
      </c>
      <c r="M73" s="43">
        <f t="shared" si="3"/>
        <v>0</v>
      </c>
      <c r="N73" s="43">
        <f t="shared" si="4"/>
        <v>0</v>
      </c>
      <c r="O73" s="43">
        <f t="shared" si="5"/>
        <v>0</v>
      </c>
      <c r="P73" s="44">
        <f t="shared" si="6"/>
        <v>0</v>
      </c>
    </row>
    <row r="74" spans="1:16" ht="25.5" x14ac:dyDescent="0.2">
      <c r="A74" s="100">
        <v>9.5999999999999908</v>
      </c>
      <c r="B74" s="134"/>
      <c r="C74" s="91" t="s">
        <v>367</v>
      </c>
      <c r="D74" s="108" t="s">
        <v>307</v>
      </c>
      <c r="E74" s="99">
        <v>4</v>
      </c>
      <c r="F74" s="61"/>
      <c r="G74" s="58"/>
      <c r="H74" s="43">
        <f t="shared" si="0"/>
        <v>0</v>
      </c>
      <c r="I74" s="58"/>
      <c r="J74" s="58"/>
      <c r="K74" s="44">
        <f t="shared" si="1"/>
        <v>0</v>
      </c>
      <c r="L74" s="45">
        <f t="shared" si="2"/>
        <v>0</v>
      </c>
      <c r="M74" s="43">
        <f t="shared" si="3"/>
        <v>0</v>
      </c>
      <c r="N74" s="43">
        <f t="shared" si="4"/>
        <v>0</v>
      </c>
      <c r="O74" s="43">
        <f t="shared" si="5"/>
        <v>0</v>
      </c>
      <c r="P74" s="44">
        <f t="shared" si="6"/>
        <v>0</v>
      </c>
    </row>
    <row r="75" spans="1:16" ht="25.5" x14ac:dyDescent="0.2">
      <c r="A75" s="108">
        <v>9.6099999999999905</v>
      </c>
      <c r="B75" s="134"/>
      <c r="C75" s="91" t="s">
        <v>368</v>
      </c>
      <c r="D75" s="108" t="s">
        <v>307</v>
      </c>
      <c r="E75" s="99">
        <v>2</v>
      </c>
      <c r="F75" s="61"/>
      <c r="G75" s="58"/>
      <c r="H75" s="43">
        <f t="shared" si="0"/>
        <v>0</v>
      </c>
      <c r="I75" s="58"/>
      <c r="J75" s="58"/>
      <c r="K75" s="44">
        <f t="shared" si="1"/>
        <v>0</v>
      </c>
      <c r="L75" s="45">
        <f t="shared" si="2"/>
        <v>0</v>
      </c>
      <c r="M75" s="43">
        <f t="shared" si="3"/>
        <v>0</v>
      </c>
      <c r="N75" s="43">
        <f t="shared" si="4"/>
        <v>0</v>
      </c>
      <c r="O75" s="43">
        <f t="shared" si="5"/>
        <v>0</v>
      </c>
      <c r="P75" s="44">
        <f t="shared" si="6"/>
        <v>0</v>
      </c>
    </row>
    <row r="76" spans="1:16" ht="25.5" x14ac:dyDescent="0.2">
      <c r="A76" s="100">
        <v>9.6199999999999903</v>
      </c>
      <c r="B76" s="134"/>
      <c r="C76" s="153" t="s">
        <v>369</v>
      </c>
      <c r="D76" s="108" t="s">
        <v>307</v>
      </c>
      <c r="E76" s="99">
        <v>180</v>
      </c>
      <c r="F76" s="61"/>
      <c r="G76" s="58"/>
      <c r="H76" s="43">
        <f t="shared" si="0"/>
        <v>0</v>
      </c>
      <c r="I76" s="58"/>
      <c r="J76" s="58"/>
      <c r="K76" s="44">
        <f t="shared" si="1"/>
        <v>0</v>
      </c>
      <c r="L76" s="45">
        <f t="shared" si="2"/>
        <v>0</v>
      </c>
      <c r="M76" s="43">
        <f t="shared" si="3"/>
        <v>0</v>
      </c>
      <c r="N76" s="43">
        <f t="shared" si="4"/>
        <v>0</v>
      </c>
      <c r="O76" s="43">
        <f t="shared" si="5"/>
        <v>0</v>
      </c>
      <c r="P76" s="44">
        <f t="shared" si="6"/>
        <v>0</v>
      </c>
    </row>
    <row r="77" spans="1:16" ht="25.5" x14ac:dyDescent="0.2">
      <c r="A77" s="108">
        <v>9.6299999999999901</v>
      </c>
      <c r="B77" s="134"/>
      <c r="C77" s="153" t="s">
        <v>370</v>
      </c>
      <c r="D77" s="108" t="s">
        <v>307</v>
      </c>
      <c r="E77" s="99">
        <v>180</v>
      </c>
      <c r="F77" s="61"/>
      <c r="G77" s="58"/>
      <c r="H77" s="43">
        <f t="shared" si="0"/>
        <v>0</v>
      </c>
      <c r="I77" s="58"/>
      <c r="J77" s="58"/>
      <c r="K77" s="44">
        <f t="shared" si="1"/>
        <v>0</v>
      </c>
      <c r="L77" s="45">
        <f t="shared" si="2"/>
        <v>0</v>
      </c>
      <c r="M77" s="43">
        <f t="shared" si="3"/>
        <v>0</v>
      </c>
      <c r="N77" s="43">
        <f t="shared" si="4"/>
        <v>0</v>
      </c>
      <c r="O77" s="43">
        <f t="shared" si="5"/>
        <v>0</v>
      </c>
      <c r="P77" s="44">
        <f t="shared" si="6"/>
        <v>0</v>
      </c>
    </row>
    <row r="78" spans="1:16" ht="12.75" x14ac:dyDescent="0.2">
      <c r="A78" s="100">
        <v>9.6399999999999899</v>
      </c>
      <c r="B78" s="134"/>
      <c r="C78" s="91" t="s">
        <v>371</v>
      </c>
      <c r="D78" s="108" t="s">
        <v>306</v>
      </c>
      <c r="E78" s="99">
        <v>50</v>
      </c>
      <c r="F78" s="61"/>
      <c r="G78" s="58"/>
      <c r="H78" s="43">
        <f t="shared" si="0"/>
        <v>0</v>
      </c>
      <c r="I78" s="58"/>
      <c r="J78" s="58"/>
      <c r="K78" s="44">
        <f t="shared" si="1"/>
        <v>0</v>
      </c>
      <c r="L78" s="45">
        <f t="shared" si="2"/>
        <v>0</v>
      </c>
      <c r="M78" s="43">
        <f t="shared" si="3"/>
        <v>0</v>
      </c>
      <c r="N78" s="43">
        <f t="shared" si="4"/>
        <v>0</v>
      </c>
      <c r="O78" s="43">
        <f t="shared" si="5"/>
        <v>0</v>
      </c>
      <c r="P78" s="44">
        <f t="shared" si="6"/>
        <v>0</v>
      </c>
    </row>
    <row r="79" spans="1:16" ht="25.5" x14ac:dyDescent="0.2">
      <c r="A79" s="108">
        <v>9.6499999999999897</v>
      </c>
      <c r="B79" s="134"/>
      <c r="C79" s="91" t="s">
        <v>372</v>
      </c>
      <c r="D79" s="108" t="s">
        <v>308</v>
      </c>
      <c r="E79" s="99">
        <v>35</v>
      </c>
      <c r="F79" s="61"/>
      <c r="G79" s="58"/>
      <c r="H79" s="43">
        <f t="shared" ref="H79:H99" si="7">ROUND(F79*G79,2)</f>
        <v>0</v>
      </c>
      <c r="I79" s="58"/>
      <c r="J79" s="58"/>
      <c r="K79" s="44">
        <f t="shared" ref="K79:K99" si="8">SUM(H79:J79)</f>
        <v>0</v>
      </c>
      <c r="L79" s="45">
        <f t="shared" ref="L79:L99" si="9">ROUND(E79*F79,2)</f>
        <v>0</v>
      </c>
      <c r="M79" s="43">
        <f t="shared" ref="M79:M99" si="10">ROUND(H79*E79,2)</f>
        <v>0</v>
      </c>
      <c r="N79" s="43">
        <f t="shared" ref="N79:N99" si="11">ROUND(I79*E79,2)</f>
        <v>0</v>
      </c>
      <c r="O79" s="43">
        <f t="shared" ref="O79:O99" si="12">ROUND(J79*E79,2)</f>
        <v>0</v>
      </c>
      <c r="P79" s="44">
        <f t="shared" ref="P79:P99" si="13">SUM(M79:O79)</f>
        <v>0</v>
      </c>
    </row>
    <row r="80" spans="1:16" ht="25.5" x14ac:dyDescent="0.2">
      <c r="A80" s="100">
        <v>9.6599999999999895</v>
      </c>
      <c r="B80" s="134"/>
      <c r="C80" s="91" t="s">
        <v>373</v>
      </c>
      <c r="D80" s="108" t="s">
        <v>308</v>
      </c>
      <c r="E80" s="99">
        <v>27</v>
      </c>
      <c r="F80" s="61"/>
      <c r="G80" s="58"/>
      <c r="H80" s="43">
        <f t="shared" si="7"/>
        <v>0</v>
      </c>
      <c r="I80" s="58"/>
      <c r="J80" s="58"/>
      <c r="K80" s="44">
        <f t="shared" si="8"/>
        <v>0</v>
      </c>
      <c r="L80" s="45">
        <f t="shared" si="9"/>
        <v>0</v>
      </c>
      <c r="M80" s="43">
        <f t="shared" si="10"/>
        <v>0</v>
      </c>
      <c r="N80" s="43">
        <f t="shared" si="11"/>
        <v>0</v>
      </c>
      <c r="O80" s="43">
        <f t="shared" si="12"/>
        <v>0</v>
      </c>
      <c r="P80" s="44">
        <f t="shared" si="13"/>
        <v>0</v>
      </c>
    </row>
    <row r="81" spans="1:16" ht="25.5" x14ac:dyDescent="0.2">
      <c r="A81" s="108">
        <v>9.6699999999999893</v>
      </c>
      <c r="B81" s="134"/>
      <c r="C81" s="91" t="s">
        <v>374</v>
      </c>
      <c r="D81" s="108" t="s">
        <v>308</v>
      </c>
      <c r="E81" s="99">
        <v>65</v>
      </c>
      <c r="F81" s="61"/>
      <c r="G81" s="58"/>
      <c r="H81" s="43">
        <f t="shared" si="7"/>
        <v>0</v>
      </c>
      <c r="I81" s="58"/>
      <c r="J81" s="58"/>
      <c r="K81" s="44">
        <f t="shared" si="8"/>
        <v>0</v>
      </c>
      <c r="L81" s="45">
        <f t="shared" si="9"/>
        <v>0</v>
      </c>
      <c r="M81" s="43">
        <f t="shared" si="10"/>
        <v>0</v>
      </c>
      <c r="N81" s="43">
        <f t="shared" si="11"/>
        <v>0</v>
      </c>
      <c r="O81" s="43">
        <f t="shared" si="12"/>
        <v>0</v>
      </c>
      <c r="P81" s="44">
        <f t="shared" si="13"/>
        <v>0</v>
      </c>
    </row>
    <row r="82" spans="1:16" ht="25.5" x14ac:dyDescent="0.2">
      <c r="A82" s="100">
        <v>9.6799999999999908</v>
      </c>
      <c r="B82" s="134"/>
      <c r="C82" s="91" t="s">
        <v>375</v>
      </c>
      <c r="D82" s="108" t="s">
        <v>308</v>
      </c>
      <c r="E82" s="99">
        <v>63</v>
      </c>
      <c r="F82" s="61"/>
      <c r="G82" s="58"/>
      <c r="H82" s="43">
        <f t="shared" si="7"/>
        <v>0</v>
      </c>
      <c r="I82" s="58"/>
      <c r="J82" s="58"/>
      <c r="K82" s="44">
        <f t="shared" si="8"/>
        <v>0</v>
      </c>
      <c r="L82" s="45">
        <f t="shared" si="9"/>
        <v>0</v>
      </c>
      <c r="M82" s="43">
        <f t="shared" si="10"/>
        <v>0</v>
      </c>
      <c r="N82" s="43">
        <f t="shared" si="11"/>
        <v>0</v>
      </c>
      <c r="O82" s="43">
        <f t="shared" si="12"/>
        <v>0</v>
      </c>
      <c r="P82" s="44">
        <f t="shared" si="13"/>
        <v>0</v>
      </c>
    </row>
    <row r="83" spans="1:16" ht="25.5" x14ac:dyDescent="0.2">
      <c r="A83" s="108">
        <v>9.6899999999999906</v>
      </c>
      <c r="B83" s="134"/>
      <c r="C83" s="91" t="s">
        <v>376</v>
      </c>
      <c r="D83" s="108" t="s">
        <v>308</v>
      </c>
      <c r="E83" s="99">
        <v>76</v>
      </c>
      <c r="F83" s="61"/>
      <c r="G83" s="58"/>
      <c r="H83" s="43">
        <f t="shared" si="7"/>
        <v>0</v>
      </c>
      <c r="I83" s="58"/>
      <c r="J83" s="58"/>
      <c r="K83" s="44">
        <f t="shared" si="8"/>
        <v>0</v>
      </c>
      <c r="L83" s="45">
        <f t="shared" si="9"/>
        <v>0</v>
      </c>
      <c r="M83" s="43">
        <f t="shared" si="10"/>
        <v>0</v>
      </c>
      <c r="N83" s="43">
        <f t="shared" si="11"/>
        <v>0</v>
      </c>
      <c r="O83" s="43">
        <f t="shared" si="12"/>
        <v>0</v>
      </c>
      <c r="P83" s="44">
        <f t="shared" si="13"/>
        <v>0</v>
      </c>
    </row>
    <row r="84" spans="1:16" ht="25.5" x14ac:dyDescent="0.2">
      <c r="A84" s="100">
        <v>9.6999999999999904</v>
      </c>
      <c r="B84" s="134"/>
      <c r="C84" s="91" t="s">
        <v>377</v>
      </c>
      <c r="D84" s="108" t="s">
        <v>308</v>
      </c>
      <c r="E84" s="99">
        <v>32</v>
      </c>
      <c r="F84" s="61"/>
      <c r="G84" s="58"/>
      <c r="H84" s="43">
        <f t="shared" si="7"/>
        <v>0</v>
      </c>
      <c r="I84" s="58"/>
      <c r="J84" s="58"/>
      <c r="K84" s="44">
        <f t="shared" si="8"/>
        <v>0</v>
      </c>
      <c r="L84" s="45">
        <f t="shared" si="9"/>
        <v>0</v>
      </c>
      <c r="M84" s="43">
        <f t="shared" si="10"/>
        <v>0</v>
      </c>
      <c r="N84" s="43">
        <f t="shared" si="11"/>
        <v>0</v>
      </c>
      <c r="O84" s="43">
        <f t="shared" si="12"/>
        <v>0</v>
      </c>
      <c r="P84" s="44">
        <f t="shared" si="13"/>
        <v>0</v>
      </c>
    </row>
    <row r="85" spans="1:16" ht="25.5" x14ac:dyDescent="0.2">
      <c r="A85" s="108">
        <v>9.7099999999999902</v>
      </c>
      <c r="B85" s="134"/>
      <c r="C85" s="91" t="s">
        <v>378</v>
      </c>
      <c r="D85" s="108" t="s">
        <v>308</v>
      </c>
      <c r="E85" s="99">
        <v>18</v>
      </c>
      <c r="F85" s="61"/>
      <c r="G85" s="58"/>
      <c r="H85" s="43">
        <f t="shared" si="7"/>
        <v>0</v>
      </c>
      <c r="I85" s="58"/>
      <c r="J85" s="58"/>
      <c r="K85" s="44">
        <f t="shared" si="8"/>
        <v>0</v>
      </c>
      <c r="L85" s="45">
        <f t="shared" si="9"/>
        <v>0</v>
      </c>
      <c r="M85" s="43">
        <f t="shared" si="10"/>
        <v>0</v>
      </c>
      <c r="N85" s="43">
        <f t="shared" si="11"/>
        <v>0</v>
      </c>
      <c r="O85" s="43">
        <f t="shared" si="12"/>
        <v>0</v>
      </c>
      <c r="P85" s="44">
        <f t="shared" si="13"/>
        <v>0</v>
      </c>
    </row>
    <row r="86" spans="1:16" ht="25.5" x14ac:dyDescent="0.2">
      <c r="A86" s="100">
        <v>9.71999999999999</v>
      </c>
      <c r="B86" s="134"/>
      <c r="C86" s="91" t="s">
        <v>294</v>
      </c>
      <c r="D86" s="108" t="s">
        <v>307</v>
      </c>
      <c r="E86" s="99">
        <v>1</v>
      </c>
      <c r="F86" s="61"/>
      <c r="G86" s="58"/>
      <c r="H86" s="43">
        <f t="shared" si="7"/>
        <v>0</v>
      </c>
      <c r="I86" s="58"/>
      <c r="J86" s="58"/>
      <c r="K86" s="44">
        <f t="shared" si="8"/>
        <v>0</v>
      </c>
      <c r="L86" s="45">
        <f t="shared" si="9"/>
        <v>0</v>
      </c>
      <c r="M86" s="43">
        <f t="shared" si="10"/>
        <v>0</v>
      </c>
      <c r="N86" s="43">
        <f t="shared" si="11"/>
        <v>0</v>
      </c>
      <c r="O86" s="43">
        <f t="shared" si="12"/>
        <v>0</v>
      </c>
      <c r="P86" s="44">
        <f t="shared" si="13"/>
        <v>0</v>
      </c>
    </row>
    <row r="87" spans="1:16" ht="25.5" x14ac:dyDescent="0.2">
      <c r="A87" s="108">
        <v>9.7299999999999898</v>
      </c>
      <c r="B87" s="134"/>
      <c r="C87" s="91" t="s">
        <v>295</v>
      </c>
      <c r="D87" s="108" t="s">
        <v>307</v>
      </c>
      <c r="E87" s="99">
        <v>1</v>
      </c>
      <c r="F87" s="61"/>
      <c r="G87" s="58"/>
      <c r="H87" s="43">
        <f t="shared" si="7"/>
        <v>0</v>
      </c>
      <c r="I87" s="58"/>
      <c r="J87" s="58"/>
      <c r="K87" s="44">
        <f t="shared" si="8"/>
        <v>0</v>
      </c>
      <c r="L87" s="45">
        <f t="shared" si="9"/>
        <v>0</v>
      </c>
      <c r="M87" s="43">
        <f t="shared" si="10"/>
        <v>0</v>
      </c>
      <c r="N87" s="43">
        <f t="shared" si="11"/>
        <v>0</v>
      </c>
      <c r="O87" s="43">
        <f t="shared" si="12"/>
        <v>0</v>
      </c>
      <c r="P87" s="44">
        <f t="shared" si="13"/>
        <v>0</v>
      </c>
    </row>
    <row r="88" spans="1:16" ht="25.5" x14ac:dyDescent="0.2">
      <c r="A88" s="100">
        <v>9.7399999999999896</v>
      </c>
      <c r="B88" s="134"/>
      <c r="C88" s="91" t="s">
        <v>296</v>
      </c>
      <c r="D88" s="108" t="s">
        <v>307</v>
      </c>
      <c r="E88" s="99">
        <v>1</v>
      </c>
      <c r="F88" s="61"/>
      <c r="G88" s="58"/>
      <c r="H88" s="43">
        <f t="shared" si="7"/>
        <v>0</v>
      </c>
      <c r="I88" s="58"/>
      <c r="J88" s="58"/>
      <c r="K88" s="44">
        <f t="shared" si="8"/>
        <v>0</v>
      </c>
      <c r="L88" s="45">
        <f t="shared" si="9"/>
        <v>0</v>
      </c>
      <c r="M88" s="43">
        <f t="shared" si="10"/>
        <v>0</v>
      </c>
      <c r="N88" s="43">
        <f t="shared" si="11"/>
        <v>0</v>
      </c>
      <c r="O88" s="43">
        <f t="shared" si="12"/>
        <v>0</v>
      </c>
      <c r="P88" s="44">
        <f t="shared" si="13"/>
        <v>0</v>
      </c>
    </row>
    <row r="89" spans="1:16" ht="25.5" x14ac:dyDescent="0.2">
      <c r="A89" s="108">
        <v>9.7499999999999893</v>
      </c>
      <c r="B89" s="134"/>
      <c r="C89" s="91" t="s">
        <v>297</v>
      </c>
      <c r="D89" s="108" t="s">
        <v>307</v>
      </c>
      <c r="E89" s="99">
        <v>1</v>
      </c>
      <c r="F89" s="61"/>
      <c r="G89" s="58"/>
      <c r="H89" s="43">
        <f t="shared" si="7"/>
        <v>0</v>
      </c>
      <c r="I89" s="58"/>
      <c r="J89" s="58"/>
      <c r="K89" s="44">
        <f t="shared" si="8"/>
        <v>0</v>
      </c>
      <c r="L89" s="45">
        <f t="shared" si="9"/>
        <v>0</v>
      </c>
      <c r="M89" s="43">
        <f t="shared" si="10"/>
        <v>0</v>
      </c>
      <c r="N89" s="43">
        <f t="shared" si="11"/>
        <v>0</v>
      </c>
      <c r="O89" s="43">
        <f t="shared" si="12"/>
        <v>0</v>
      </c>
      <c r="P89" s="44">
        <f t="shared" si="13"/>
        <v>0</v>
      </c>
    </row>
    <row r="90" spans="1:16" ht="38.25" x14ac:dyDescent="0.2">
      <c r="A90" s="100">
        <v>9.7599999999999891</v>
      </c>
      <c r="B90" s="134"/>
      <c r="C90" s="91" t="s">
        <v>298</v>
      </c>
      <c r="D90" s="108" t="s">
        <v>305</v>
      </c>
      <c r="E90" s="99">
        <v>1</v>
      </c>
      <c r="F90" s="61"/>
      <c r="G90" s="58"/>
      <c r="H90" s="43">
        <f t="shared" si="7"/>
        <v>0</v>
      </c>
      <c r="I90" s="58"/>
      <c r="J90" s="58"/>
      <c r="K90" s="44">
        <f t="shared" si="8"/>
        <v>0</v>
      </c>
      <c r="L90" s="45">
        <f t="shared" si="9"/>
        <v>0</v>
      </c>
      <c r="M90" s="43">
        <f t="shared" si="10"/>
        <v>0</v>
      </c>
      <c r="N90" s="43">
        <f t="shared" si="11"/>
        <v>0</v>
      </c>
      <c r="O90" s="43">
        <f t="shared" si="12"/>
        <v>0</v>
      </c>
      <c r="P90" s="44">
        <f t="shared" si="13"/>
        <v>0</v>
      </c>
    </row>
    <row r="91" spans="1:16" ht="12.75" x14ac:dyDescent="0.2">
      <c r="A91" s="108">
        <v>9.7699999999999907</v>
      </c>
      <c r="B91" s="134"/>
      <c r="C91" s="91" t="s">
        <v>471</v>
      </c>
      <c r="D91" s="108" t="s">
        <v>308</v>
      </c>
      <c r="E91" s="99">
        <v>180</v>
      </c>
      <c r="F91" s="61"/>
      <c r="G91" s="58"/>
      <c r="H91" s="43">
        <f t="shared" si="7"/>
        <v>0</v>
      </c>
      <c r="I91" s="58"/>
      <c r="J91" s="58"/>
      <c r="K91" s="44">
        <f t="shared" si="8"/>
        <v>0</v>
      </c>
      <c r="L91" s="45">
        <f t="shared" si="9"/>
        <v>0</v>
      </c>
      <c r="M91" s="43">
        <f t="shared" si="10"/>
        <v>0</v>
      </c>
      <c r="N91" s="43">
        <f t="shared" si="11"/>
        <v>0</v>
      </c>
      <c r="O91" s="43">
        <f t="shared" si="12"/>
        <v>0</v>
      </c>
      <c r="P91" s="44">
        <f t="shared" si="13"/>
        <v>0</v>
      </c>
    </row>
    <row r="92" spans="1:16" ht="12.75" x14ac:dyDescent="0.2">
      <c r="A92" s="100">
        <v>9.7799999999999905</v>
      </c>
      <c r="B92" s="134"/>
      <c r="C92" s="91" t="s">
        <v>299</v>
      </c>
      <c r="D92" s="108" t="s">
        <v>308</v>
      </c>
      <c r="E92" s="99">
        <v>176</v>
      </c>
      <c r="F92" s="61"/>
      <c r="G92" s="58"/>
      <c r="H92" s="43">
        <f t="shared" si="7"/>
        <v>0</v>
      </c>
      <c r="I92" s="58"/>
      <c r="J92" s="58"/>
      <c r="K92" s="44">
        <f t="shared" si="8"/>
        <v>0</v>
      </c>
      <c r="L92" s="45">
        <f t="shared" si="9"/>
        <v>0</v>
      </c>
      <c r="M92" s="43">
        <f t="shared" si="10"/>
        <v>0</v>
      </c>
      <c r="N92" s="43">
        <f t="shared" si="11"/>
        <v>0</v>
      </c>
      <c r="O92" s="43">
        <f t="shared" si="12"/>
        <v>0</v>
      </c>
      <c r="P92" s="44">
        <f t="shared" si="13"/>
        <v>0</v>
      </c>
    </row>
    <row r="93" spans="1:16" ht="25.5" x14ac:dyDescent="0.2">
      <c r="A93" s="100">
        <v>9.7899999999999796</v>
      </c>
      <c r="B93" s="134"/>
      <c r="C93" s="91" t="s">
        <v>300</v>
      </c>
      <c r="D93" s="108" t="s">
        <v>307</v>
      </c>
      <c r="E93" s="99">
        <v>1</v>
      </c>
      <c r="F93" s="61"/>
      <c r="G93" s="58"/>
      <c r="H93" s="43">
        <f t="shared" si="7"/>
        <v>0</v>
      </c>
      <c r="I93" s="58"/>
      <c r="J93" s="58"/>
      <c r="K93" s="44">
        <f t="shared" si="8"/>
        <v>0</v>
      </c>
      <c r="L93" s="45">
        <f t="shared" si="9"/>
        <v>0</v>
      </c>
      <c r="M93" s="43">
        <f t="shared" si="10"/>
        <v>0</v>
      </c>
      <c r="N93" s="43">
        <f t="shared" si="11"/>
        <v>0</v>
      </c>
      <c r="O93" s="43">
        <f t="shared" si="12"/>
        <v>0</v>
      </c>
      <c r="P93" s="44">
        <f t="shared" si="13"/>
        <v>0</v>
      </c>
    </row>
    <row r="94" spans="1:16" ht="25.5" x14ac:dyDescent="0.2">
      <c r="A94" s="100">
        <v>9.8000000000000007</v>
      </c>
      <c r="B94" s="134"/>
      <c r="C94" s="91" t="s">
        <v>301</v>
      </c>
      <c r="D94" s="108" t="s">
        <v>307</v>
      </c>
      <c r="E94" s="99">
        <v>1</v>
      </c>
      <c r="F94" s="61"/>
      <c r="G94" s="58"/>
      <c r="H94" s="43">
        <f t="shared" si="7"/>
        <v>0</v>
      </c>
      <c r="I94" s="58"/>
      <c r="J94" s="58"/>
      <c r="K94" s="44">
        <f t="shared" si="8"/>
        <v>0</v>
      </c>
      <c r="L94" s="45">
        <f t="shared" si="9"/>
        <v>0</v>
      </c>
      <c r="M94" s="43">
        <f t="shared" si="10"/>
        <v>0</v>
      </c>
      <c r="N94" s="43">
        <f t="shared" si="11"/>
        <v>0</v>
      </c>
      <c r="O94" s="43">
        <f t="shared" si="12"/>
        <v>0</v>
      </c>
      <c r="P94" s="44">
        <f t="shared" si="13"/>
        <v>0</v>
      </c>
    </row>
    <row r="95" spans="1:16" ht="25.5" x14ac:dyDescent="0.2">
      <c r="A95" s="100">
        <v>9.8099999999999792</v>
      </c>
      <c r="B95" s="134"/>
      <c r="C95" s="91" t="s">
        <v>470</v>
      </c>
      <c r="D95" s="108" t="s">
        <v>308</v>
      </c>
      <c r="E95" s="99">
        <v>109</v>
      </c>
      <c r="F95" s="61"/>
      <c r="G95" s="58"/>
      <c r="H95" s="43">
        <f t="shared" si="7"/>
        <v>0</v>
      </c>
      <c r="I95" s="58"/>
      <c r="J95" s="58"/>
      <c r="K95" s="44">
        <f t="shared" si="8"/>
        <v>0</v>
      </c>
      <c r="L95" s="45">
        <f t="shared" si="9"/>
        <v>0</v>
      </c>
      <c r="M95" s="43">
        <f t="shared" si="10"/>
        <v>0</v>
      </c>
      <c r="N95" s="43">
        <f t="shared" si="11"/>
        <v>0</v>
      </c>
      <c r="O95" s="43">
        <f t="shared" si="12"/>
        <v>0</v>
      </c>
      <c r="P95" s="44">
        <f t="shared" si="13"/>
        <v>0</v>
      </c>
    </row>
    <row r="96" spans="1:16" ht="25.5" x14ac:dyDescent="0.2">
      <c r="A96" s="108">
        <v>9.8199999999999807</v>
      </c>
      <c r="B96" s="134"/>
      <c r="C96" s="91" t="s">
        <v>302</v>
      </c>
      <c r="D96" s="108" t="s">
        <v>305</v>
      </c>
      <c r="E96" s="99">
        <v>1</v>
      </c>
      <c r="F96" s="61"/>
      <c r="G96" s="58"/>
      <c r="H96" s="43">
        <f t="shared" si="7"/>
        <v>0</v>
      </c>
      <c r="I96" s="58"/>
      <c r="J96" s="58"/>
      <c r="K96" s="44">
        <f t="shared" si="8"/>
        <v>0</v>
      </c>
      <c r="L96" s="45">
        <f t="shared" si="9"/>
        <v>0</v>
      </c>
      <c r="M96" s="43">
        <f t="shared" si="10"/>
        <v>0</v>
      </c>
      <c r="N96" s="43">
        <f t="shared" si="11"/>
        <v>0</v>
      </c>
      <c r="O96" s="43">
        <f t="shared" si="12"/>
        <v>0</v>
      </c>
      <c r="P96" s="44">
        <f t="shared" si="13"/>
        <v>0</v>
      </c>
    </row>
    <row r="97" spans="1:16" ht="25.5" x14ac:dyDescent="0.2">
      <c r="A97" s="100">
        <v>9.8299999999999805</v>
      </c>
      <c r="B97" s="134"/>
      <c r="C97" s="153" t="s">
        <v>303</v>
      </c>
      <c r="D97" s="108" t="s">
        <v>308</v>
      </c>
      <c r="E97" s="99">
        <v>1</v>
      </c>
      <c r="F97" s="61"/>
      <c r="G97" s="58"/>
      <c r="H97" s="43">
        <f t="shared" si="7"/>
        <v>0</v>
      </c>
      <c r="I97" s="58"/>
      <c r="J97" s="58"/>
      <c r="K97" s="44">
        <f t="shared" si="8"/>
        <v>0</v>
      </c>
      <c r="L97" s="45">
        <f t="shared" si="9"/>
        <v>0</v>
      </c>
      <c r="M97" s="43">
        <f t="shared" si="10"/>
        <v>0</v>
      </c>
      <c r="N97" s="43">
        <f t="shared" si="11"/>
        <v>0</v>
      </c>
      <c r="O97" s="43">
        <f t="shared" si="12"/>
        <v>0</v>
      </c>
      <c r="P97" s="44">
        <f t="shared" si="13"/>
        <v>0</v>
      </c>
    </row>
    <row r="98" spans="1:16" ht="25.5" x14ac:dyDescent="0.2">
      <c r="A98" s="108">
        <v>9.8399999999999803</v>
      </c>
      <c r="B98" s="134"/>
      <c r="C98" s="153" t="s">
        <v>439</v>
      </c>
      <c r="D98" s="108" t="s">
        <v>308</v>
      </c>
      <c r="E98" s="99">
        <v>1</v>
      </c>
      <c r="F98" s="61"/>
      <c r="G98" s="58"/>
      <c r="H98" s="43">
        <f t="shared" si="7"/>
        <v>0</v>
      </c>
      <c r="I98" s="58"/>
      <c r="J98" s="58"/>
      <c r="K98" s="44">
        <f t="shared" si="8"/>
        <v>0</v>
      </c>
      <c r="L98" s="45">
        <f t="shared" si="9"/>
        <v>0</v>
      </c>
      <c r="M98" s="43">
        <f t="shared" si="10"/>
        <v>0</v>
      </c>
      <c r="N98" s="43">
        <f t="shared" si="11"/>
        <v>0</v>
      </c>
      <c r="O98" s="43">
        <f t="shared" si="12"/>
        <v>0</v>
      </c>
      <c r="P98" s="44">
        <f t="shared" si="13"/>
        <v>0</v>
      </c>
    </row>
    <row r="99" spans="1:16" ht="26.25" thickBot="1" x14ac:dyDescent="0.25">
      <c r="A99" s="100">
        <v>9.8499999999999801</v>
      </c>
      <c r="B99" s="134"/>
      <c r="C99" s="91" t="s">
        <v>304</v>
      </c>
      <c r="D99" s="108" t="s">
        <v>305</v>
      </c>
      <c r="E99" s="99">
        <v>1</v>
      </c>
      <c r="F99" s="61"/>
      <c r="G99" s="58"/>
      <c r="H99" s="43">
        <f t="shared" si="7"/>
        <v>0</v>
      </c>
      <c r="I99" s="58"/>
      <c r="J99" s="58"/>
      <c r="K99" s="44">
        <f t="shared" si="8"/>
        <v>0</v>
      </c>
      <c r="L99" s="45">
        <f t="shared" si="9"/>
        <v>0</v>
      </c>
      <c r="M99" s="43">
        <f t="shared" si="10"/>
        <v>0</v>
      </c>
      <c r="N99" s="43">
        <f t="shared" si="11"/>
        <v>0</v>
      </c>
      <c r="O99" s="43">
        <f t="shared" si="12"/>
        <v>0</v>
      </c>
      <c r="P99" s="44">
        <f t="shared" si="13"/>
        <v>0</v>
      </c>
    </row>
    <row r="100" spans="1:16" ht="12" thickBot="1" x14ac:dyDescent="0.25">
      <c r="A100" s="219" t="s">
        <v>54</v>
      </c>
      <c r="B100" s="220"/>
      <c r="C100" s="220"/>
      <c r="D100" s="220"/>
      <c r="E100" s="220"/>
      <c r="F100" s="220"/>
      <c r="G100" s="220"/>
      <c r="H100" s="220"/>
      <c r="I100" s="220"/>
      <c r="J100" s="220"/>
      <c r="K100" s="221"/>
      <c r="L100" s="62">
        <f>SUM(L14:L99)</f>
        <v>0</v>
      </c>
      <c r="M100" s="63">
        <f>SUM(M14:M99)</f>
        <v>0</v>
      </c>
      <c r="N100" s="63">
        <f>SUM(N14:N99)</f>
        <v>0</v>
      </c>
      <c r="O100" s="63">
        <f>SUM(O14:O99)</f>
        <v>0</v>
      </c>
      <c r="P100" s="64">
        <f>SUM(P14:P99)</f>
        <v>0</v>
      </c>
    </row>
    <row r="101" spans="1:16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x14ac:dyDescent="0.2">
      <c r="A103" s="1" t="s">
        <v>14</v>
      </c>
      <c r="B103" s="15"/>
      <c r="C103" s="218">
        <f>'Kops a'!C35:H35</f>
        <v>0</v>
      </c>
      <c r="D103" s="218"/>
      <c r="E103" s="218"/>
      <c r="F103" s="218"/>
      <c r="G103" s="218"/>
      <c r="H103" s="218"/>
      <c r="I103" s="15"/>
      <c r="J103" s="15"/>
      <c r="K103" s="15"/>
      <c r="L103" s="15"/>
      <c r="M103" s="15"/>
      <c r="N103" s="15"/>
      <c r="O103" s="15"/>
      <c r="P103" s="15"/>
    </row>
    <row r="104" spans="1:16" x14ac:dyDescent="0.2">
      <c r="A104" s="15"/>
      <c r="B104" s="15"/>
      <c r="C104" s="169" t="s">
        <v>15</v>
      </c>
      <c r="D104" s="169"/>
      <c r="E104" s="169"/>
      <c r="F104" s="169"/>
      <c r="G104" s="169"/>
      <c r="H104" s="169"/>
      <c r="I104" s="15"/>
      <c r="J104" s="15"/>
      <c r="K104" s="15"/>
      <c r="L104" s="15"/>
      <c r="M104" s="15"/>
      <c r="N104" s="15"/>
      <c r="O104" s="15"/>
      <c r="P104" s="15"/>
    </row>
    <row r="105" spans="1:16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x14ac:dyDescent="0.2">
      <c r="A106" s="74" t="str">
        <f>'Kops a'!A38</f>
        <v>Tāme sastādīta 20__. gada __. _________</v>
      </c>
      <c r="B106" s="75"/>
      <c r="C106" s="75"/>
      <c r="D106" s="7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x14ac:dyDescent="0.2">
      <c r="A108" s="1" t="s">
        <v>38</v>
      </c>
      <c r="B108" s="15"/>
      <c r="C108" s="218">
        <f>'Kops a'!C40:H40</f>
        <v>0</v>
      </c>
      <c r="D108" s="218"/>
      <c r="E108" s="218"/>
      <c r="F108" s="218"/>
      <c r="G108" s="218"/>
      <c r="H108" s="218"/>
      <c r="I108" s="15"/>
      <c r="J108" s="15"/>
      <c r="K108" s="15"/>
      <c r="L108" s="15"/>
      <c r="M108" s="15"/>
      <c r="N108" s="15"/>
      <c r="O108" s="15"/>
      <c r="P108" s="15"/>
    </row>
    <row r="109" spans="1:16" x14ac:dyDescent="0.2">
      <c r="A109" s="15"/>
      <c r="B109" s="15"/>
      <c r="C109" s="169" t="s">
        <v>15</v>
      </c>
      <c r="D109" s="169"/>
      <c r="E109" s="169"/>
      <c r="F109" s="169"/>
      <c r="G109" s="169"/>
      <c r="H109" s="169"/>
      <c r="I109" s="15"/>
      <c r="J109" s="15"/>
      <c r="K109" s="15"/>
      <c r="L109" s="15"/>
      <c r="M109" s="15"/>
      <c r="N109" s="15"/>
      <c r="O109" s="15"/>
      <c r="P109" s="15"/>
    </row>
    <row r="110" spans="1:16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x14ac:dyDescent="0.2">
      <c r="A111" s="74" t="s">
        <v>57</v>
      </c>
      <c r="B111" s="75"/>
      <c r="C111" s="79">
        <f>'Kops a'!C43</f>
        <v>0</v>
      </c>
      <c r="D111" s="4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09:H109"/>
    <mergeCell ref="C4:I4"/>
    <mergeCell ref="F12:K12"/>
    <mergeCell ref="A9:F9"/>
    <mergeCell ref="J9:M9"/>
    <mergeCell ref="D8:L8"/>
    <mergeCell ref="A100:K100"/>
    <mergeCell ref="C103:H103"/>
    <mergeCell ref="C104:H104"/>
    <mergeCell ref="C108:H108"/>
  </mergeCells>
  <conditionalFormatting sqref="A15:B99 I15:J99 D15:G99">
    <cfRule type="cellIs" dxfId="59" priority="27" operator="equal">
      <formula>0</formula>
    </cfRule>
  </conditionalFormatting>
  <conditionalFormatting sqref="N9:O9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3" operator="equal">
      <formula>0</formula>
    </cfRule>
  </conditionalFormatting>
  <conditionalFormatting sqref="O10">
    <cfRule type="cellIs" dxfId="55" priority="22" operator="equal">
      <formula>"20__. gada __. _________"</formula>
    </cfRule>
  </conditionalFormatting>
  <conditionalFormatting sqref="A100:K100">
    <cfRule type="containsText" dxfId="54" priority="21" operator="containsText" text="Tiešās izmaksas kopā, t. sk. darba devēja sociālais nodoklis __.__% ">
      <formula>NOT(ISERROR(SEARCH("Tiešās izmaksas kopā, t. sk. darba devēja sociālais nodoklis __.__% ",A100)))</formula>
    </cfRule>
  </conditionalFormatting>
  <conditionalFormatting sqref="H14:H99 K14:P99 L100:P100">
    <cfRule type="cellIs" dxfId="53" priority="16" operator="equal">
      <formula>0</formula>
    </cfRule>
  </conditionalFormatting>
  <conditionalFormatting sqref="C4:I4">
    <cfRule type="cellIs" dxfId="52" priority="15" operator="equal">
      <formula>0</formula>
    </cfRule>
  </conditionalFormatting>
  <conditionalFormatting sqref="C15:C99">
    <cfRule type="cellIs" dxfId="51" priority="14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108:H108">
    <cfRule type="cellIs" dxfId="45" priority="4" operator="equal">
      <formula>0</formula>
    </cfRule>
  </conditionalFormatting>
  <conditionalFormatting sqref="C103:H103">
    <cfRule type="cellIs" dxfId="44" priority="3" operator="equal">
      <formula>0</formula>
    </cfRule>
  </conditionalFormatting>
  <conditionalFormatting sqref="C108:H108 C111 C103:H103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" right="0.7" top="0.75" bottom="0.75" header="0.3" footer="0.3"/>
  <pageSetup paperSize="9" scale="9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______________",A106)))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A106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_________________________________",A111)))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133"/>
  <sheetViews>
    <sheetView topLeftCell="A97" workbookViewId="0">
      <selection activeCell="J21" sqref="J21"/>
    </sheetView>
  </sheetViews>
  <sheetFormatPr defaultRowHeight="11.25" x14ac:dyDescent="0.2"/>
  <cols>
    <col min="1" max="1" width="6.8554687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a'!A24</f>
        <v>10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70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P121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A127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33" t="s">
        <v>379</v>
      </c>
      <c r="B14" s="134"/>
      <c r="C14" s="142" t="s">
        <v>70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143"/>
      <c r="B15" s="84"/>
      <c r="C15" s="144" t="s">
        <v>380</v>
      </c>
      <c r="D15" s="23"/>
      <c r="E15" s="60"/>
      <c r="F15" s="61"/>
      <c r="G15" s="58"/>
      <c r="H15" s="43">
        <f t="shared" ref="H15:H79" si="0">ROUND(F15*G15,2)</f>
        <v>0</v>
      </c>
      <c r="I15" s="58"/>
      <c r="J15" s="58"/>
      <c r="K15" s="44">
        <f t="shared" ref="K15:K79" si="1">SUM(H15:J15)</f>
        <v>0</v>
      </c>
      <c r="L15" s="45">
        <f t="shared" ref="L15:L79" si="2">ROUND(E15*F15,2)</f>
        <v>0</v>
      </c>
      <c r="M15" s="43">
        <f t="shared" ref="M15:M79" si="3">ROUND(H15*E15,2)</f>
        <v>0</v>
      </c>
      <c r="N15" s="43">
        <f t="shared" ref="N15:N79" si="4">ROUND(I15*E15,2)</f>
        <v>0</v>
      </c>
      <c r="O15" s="43">
        <f t="shared" ref="O15:O79" si="5">ROUND(J15*E15,2)</f>
        <v>0</v>
      </c>
      <c r="P15" s="44">
        <f t="shared" ref="P15:P79" si="6">SUM(M15:O15)</f>
        <v>0</v>
      </c>
    </row>
    <row r="16" spans="1:16" ht="12.75" x14ac:dyDescent="0.2">
      <c r="A16" s="145">
        <v>10</v>
      </c>
      <c r="B16" s="162"/>
      <c r="C16" s="161" t="s">
        <v>491</v>
      </c>
      <c r="D16" s="23" t="s">
        <v>90</v>
      </c>
      <c r="E16" s="60">
        <v>53</v>
      </c>
      <c r="F16" s="61"/>
      <c r="G16" s="58"/>
      <c r="H16" s="43"/>
      <c r="I16" s="58"/>
      <c r="J16" s="58"/>
      <c r="K16" s="44"/>
      <c r="L16" s="45"/>
      <c r="M16" s="43"/>
      <c r="N16" s="43"/>
      <c r="O16" s="43"/>
      <c r="P16" s="44"/>
    </row>
    <row r="17" spans="1:16" ht="12.75" x14ac:dyDescent="0.2">
      <c r="A17" s="145">
        <v>10.1</v>
      </c>
      <c r="B17" s="84"/>
      <c r="C17" s="143" t="s">
        <v>472</v>
      </c>
      <c r="D17" s="23" t="s">
        <v>91</v>
      </c>
      <c r="E17" s="60">
        <v>983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12.75" x14ac:dyDescent="0.2">
      <c r="A18" s="145">
        <v>10.199999999999999</v>
      </c>
      <c r="B18" s="84"/>
      <c r="C18" s="143" t="s">
        <v>473</v>
      </c>
      <c r="D18" s="23" t="s">
        <v>91</v>
      </c>
      <c r="E18" s="60">
        <v>198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12.75" x14ac:dyDescent="0.2">
      <c r="A19" s="145">
        <v>10.3</v>
      </c>
      <c r="B19" s="84"/>
      <c r="C19" s="143" t="s">
        <v>474</v>
      </c>
      <c r="D19" s="23" t="s">
        <v>91</v>
      </c>
      <c r="E19" s="60">
        <v>110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12.75" x14ac:dyDescent="0.2">
      <c r="A20" s="145">
        <v>10.4</v>
      </c>
      <c r="B20" s="84"/>
      <c r="C20" s="143" t="s">
        <v>475</v>
      </c>
      <c r="D20" s="23" t="s">
        <v>91</v>
      </c>
      <c r="E20" s="60">
        <v>47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12.75" x14ac:dyDescent="0.2">
      <c r="A21" s="145">
        <v>10.5</v>
      </c>
      <c r="B21" s="84"/>
      <c r="C21" s="143" t="s">
        <v>476</v>
      </c>
      <c r="D21" s="23" t="s">
        <v>91</v>
      </c>
      <c r="E21" s="60">
        <v>48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12.75" x14ac:dyDescent="0.2">
      <c r="A22" s="145">
        <v>10.6</v>
      </c>
      <c r="B22" s="84"/>
      <c r="C22" s="143" t="s">
        <v>477</v>
      </c>
      <c r="D22" s="23" t="s">
        <v>91</v>
      </c>
      <c r="E22" s="60">
        <v>10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12.75" x14ac:dyDescent="0.2">
      <c r="A23" s="145">
        <v>10.7</v>
      </c>
      <c r="B23" s="84"/>
      <c r="C23" s="143" t="s">
        <v>478</v>
      </c>
      <c r="D23" s="23" t="s">
        <v>91</v>
      </c>
      <c r="E23" s="60">
        <v>6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25.5" x14ac:dyDescent="0.2">
      <c r="A24" s="145">
        <v>10.8</v>
      </c>
      <c r="B24" s="84"/>
      <c r="C24" s="146" t="s">
        <v>486</v>
      </c>
      <c r="D24" s="23" t="s">
        <v>91</v>
      </c>
      <c r="E24" s="60">
        <v>983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25.5" x14ac:dyDescent="0.2">
      <c r="A25" s="145">
        <v>10.9</v>
      </c>
      <c r="B25" s="84"/>
      <c r="C25" s="146" t="s">
        <v>487</v>
      </c>
      <c r="D25" s="23" t="s">
        <v>91</v>
      </c>
      <c r="E25" s="60">
        <v>198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25.5" x14ac:dyDescent="0.2">
      <c r="A26" s="147">
        <v>10.1</v>
      </c>
      <c r="B26" s="84"/>
      <c r="C26" s="146" t="s">
        <v>488</v>
      </c>
      <c r="D26" s="23" t="s">
        <v>91</v>
      </c>
      <c r="E26" s="60">
        <v>110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25.5" x14ac:dyDescent="0.2">
      <c r="A27" s="145">
        <v>10.11</v>
      </c>
      <c r="B27" s="84"/>
      <c r="C27" s="146" t="s">
        <v>489</v>
      </c>
      <c r="D27" s="23" t="s">
        <v>91</v>
      </c>
      <c r="E27" s="60">
        <v>47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25.5" x14ac:dyDescent="0.2">
      <c r="A28" s="147">
        <v>10.119999999999999</v>
      </c>
      <c r="B28" s="84"/>
      <c r="C28" s="146" t="s">
        <v>490</v>
      </c>
      <c r="D28" s="23" t="s">
        <v>91</v>
      </c>
      <c r="E28" s="60">
        <v>48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25.5" x14ac:dyDescent="0.2">
      <c r="A29" s="145">
        <v>10.130000000000001</v>
      </c>
      <c r="B29" s="84"/>
      <c r="C29" s="146" t="s">
        <v>492</v>
      </c>
      <c r="D29" s="23" t="s">
        <v>91</v>
      </c>
      <c r="E29" s="60">
        <v>6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12.75" x14ac:dyDescent="0.2">
      <c r="A30" s="147">
        <v>10.14</v>
      </c>
      <c r="B30" s="84"/>
      <c r="C30" s="143" t="s">
        <v>493</v>
      </c>
      <c r="D30" s="23" t="s">
        <v>90</v>
      </c>
      <c r="E30" s="60">
        <v>448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12.75" x14ac:dyDescent="0.2">
      <c r="A31" s="145">
        <v>10.15</v>
      </c>
      <c r="B31" s="84"/>
      <c r="C31" s="143" t="s">
        <v>494</v>
      </c>
      <c r="D31" s="23" t="s">
        <v>90</v>
      </c>
      <c r="E31" s="60">
        <v>21</v>
      </c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12.75" x14ac:dyDescent="0.2">
      <c r="A32" s="147">
        <v>10.16</v>
      </c>
      <c r="B32" s="84"/>
      <c r="C32" s="143" t="s">
        <v>495</v>
      </c>
      <c r="D32" s="23" t="s">
        <v>90</v>
      </c>
      <c r="E32" s="60">
        <v>10</v>
      </c>
      <c r="F32" s="61"/>
      <c r="G32" s="58"/>
      <c r="H32" s="43">
        <f t="shared" si="0"/>
        <v>0</v>
      </c>
      <c r="I32" s="58"/>
      <c r="J32" s="58"/>
      <c r="K32" s="44">
        <f t="shared" si="1"/>
        <v>0</v>
      </c>
      <c r="L32" s="45">
        <f t="shared" si="2"/>
        <v>0</v>
      </c>
      <c r="M32" s="43">
        <f t="shared" si="3"/>
        <v>0</v>
      </c>
      <c r="N32" s="43">
        <f t="shared" si="4"/>
        <v>0</v>
      </c>
      <c r="O32" s="43">
        <f t="shared" si="5"/>
        <v>0</v>
      </c>
      <c r="P32" s="44">
        <f t="shared" si="6"/>
        <v>0</v>
      </c>
    </row>
    <row r="33" spans="1:16" ht="12.75" x14ac:dyDescent="0.2">
      <c r="A33" s="145">
        <v>10.17</v>
      </c>
      <c r="B33" s="84"/>
      <c r="C33" s="143" t="s">
        <v>496</v>
      </c>
      <c r="D33" s="23" t="s">
        <v>90</v>
      </c>
      <c r="E33" s="60">
        <v>1</v>
      </c>
      <c r="F33" s="61"/>
      <c r="G33" s="58"/>
      <c r="H33" s="43">
        <f t="shared" si="0"/>
        <v>0</v>
      </c>
      <c r="I33" s="58"/>
      <c r="J33" s="58"/>
      <c r="K33" s="44">
        <f t="shared" si="1"/>
        <v>0</v>
      </c>
      <c r="L33" s="45">
        <f t="shared" si="2"/>
        <v>0</v>
      </c>
      <c r="M33" s="43">
        <f t="shared" si="3"/>
        <v>0</v>
      </c>
      <c r="N33" s="43">
        <f t="shared" si="4"/>
        <v>0</v>
      </c>
      <c r="O33" s="43">
        <f t="shared" si="5"/>
        <v>0</v>
      </c>
      <c r="P33" s="44">
        <f t="shared" si="6"/>
        <v>0</v>
      </c>
    </row>
    <row r="34" spans="1:16" ht="12.75" x14ac:dyDescent="0.2">
      <c r="A34" s="147">
        <v>10.18</v>
      </c>
      <c r="B34" s="84"/>
      <c r="C34" s="143" t="s">
        <v>497</v>
      </c>
      <c r="D34" s="23" t="s">
        <v>90</v>
      </c>
      <c r="E34" s="60">
        <v>1</v>
      </c>
      <c r="F34" s="61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12.75" x14ac:dyDescent="0.2">
      <c r="A35" s="145">
        <v>10.19</v>
      </c>
      <c r="B35" s="84"/>
      <c r="C35" s="143" t="s">
        <v>498</v>
      </c>
      <c r="D35" s="23" t="s">
        <v>90</v>
      </c>
      <c r="E35" s="60">
        <v>1</v>
      </c>
      <c r="F35" s="61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12.75" x14ac:dyDescent="0.2">
      <c r="A36" s="147">
        <v>10.199999999999999</v>
      </c>
      <c r="B36" s="84"/>
      <c r="C36" s="143" t="s">
        <v>499</v>
      </c>
      <c r="D36" s="23" t="s">
        <v>90</v>
      </c>
      <c r="E36" s="60">
        <v>254</v>
      </c>
      <c r="F36" s="61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12.75" x14ac:dyDescent="0.2">
      <c r="A37" s="145">
        <v>10.210000000000001</v>
      </c>
      <c r="B37" s="84"/>
      <c r="C37" s="143" t="s">
        <v>500</v>
      </c>
      <c r="D37" s="23" t="s">
        <v>90</v>
      </c>
      <c r="E37" s="60">
        <v>61</v>
      </c>
      <c r="F37" s="61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12.75" x14ac:dyDescent="0.2">
      <c r="A38" s="147">
        <v>10.220000000000001</v>
      </c>
      <c r="B38" s="84"/>
      <c r="C38" s="143" t="s">
        <v>501</v>
      </c>
      <c r="D38" s="23" t="s">
        <v>90</v>
      </c>
      <c r="E38" s="60">
        <v>15</v>
      </c>
      <c r="F38" s="61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12.75" x14ac:dyDescent="0.2">
      <c r="A39" s="145">
        <v>10.23</v>
      </c>
      <c r="B39" s="84"/>
      <c r="C39" s="143" t="s">
        <v>502</v>
      </c>
      <c r="D39" s="23" t="s">
        <v>90</v>
      </c>
      <c r="E39" s="60">
        <v>24</v>
      </c>
      <c r="F39" s="61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12.75" x14ac:dyDescent="0.2">
      <c r="A40" s="147">
        <v>10.24</v>
      </c>
      <c r="B40" s="84"/>
      <c r="C40" s="143" t="s">
        <v>503</v>
      </c>
      <c r="D40" s="23" t="s">
        <v>90</v>
      </c>
      <c r="E40" s="60">
        <v>3</v>
      </c>
      <c r="F40" s="61"/>
      <c r="G40" s="58"/>
      <c r="H40" s="43">
        <f t="shared" si="0"/>
        <v>0</v>
      </c>
      <c r="I40" s="58"/>
      <c r="J40" s="58"/>
      <c r="K40" s="44">
        <f t="shared" si="1"/>
        <v>0</v>
      </c>
      <c r="L40" s="45">
        <f t="shared" si="2"/>
        <v>0</v>
      </c>
      <c r="M40" s="43">
        <f t="shared" si="3"/>
        <v>0</v>
      </c>
      <c r="N40" s="43">
        <f t="shared" si="4"/>
        <v>0</v>
      </c>
      <c r="O40" s="43">
        <f t="shared" si="5"/>
        <v>0</v>
      </c>
      <c r="P40" s="44">
        <f t="shared" si="6"/>
        <v>0</v>
      </c>
    </row>
    <row r="41" spans="1:16" ht="12.75" x14ac:dyDescent="0.2">
      <c r="A41" s="145">
        <v>10.25</v>
      </c>
      <c r="B41" s="84"/>
      <c r="C41" s="143" t="s">
        <v>504</v>
      </c>
      <c r="D41" s="23" t="s">
        <v>90</v>
      </c>
      <c r="E41" s="60">
        <v>7</v>
      </c>
      <c r="F41" s="61"/>
      <c r="G41" s="58"/>
      <c r="H41" s="43">
        <f t="shared" si="0"/>
        <v>0</v>
      </c>
      <c r="I41" s="58"/>
      <c r="J41" s="58"/>
      <c r="K41" s="44">
        <f t="shared" si="1"/>
        <v>0</v>
      </c>
      <c r="L41" s="45">
        <f t="shared" si="2"/>
        <v>0</v>
      </c>
      <c r="M41" s="43">
        <f t="shared" si="3"/>
        <v>0</v>
      </c>
      <c r="N41" s="43">
        <f t="shared" si="4"/>
        <v>0</v>
      </c>
      <c r="O41" s="43">
        <f t="shared" si="5"/>
        <v>0</v>
      </c>
      <c r="P41" s="44">
        <f t="shared" si="6"/>
        <v>0</v>
      </c>
    </row>
    <row r="42" spans="1:16" ht="12.75" x14ac:dyDescent="0.2">
      <c r="A42" s="147">
        <v>10.26</v>
      </c>
      <c r="B42" s="84"/>
      <c r="C42" s="143" t="s">
        <v>505</v>
      </c>
      <c r="D42" s="23" t="s">
        <v>90</v>
      </c>
      <c r="E42" s="60">
        <v>8</v>
      </c>
      <c r="F42" s="61"/>
      <c r="G42" s="58"/>
      <c r="H42" s="43">
        <f t="shared" si="0"/>
        <v>0</v>
      </c>
      <c r="I42" s="58"/>
      <c r="J42" s="58"/>
      <c r="K42" s="44">
        <f t="shared" si="1"/>
        <v>0</v>
      </c>
      <c r="L42" s="45">
        <f t="shared" si="2"/>
        <v>0</v>
      </c>
      <c r="M42" s="43">
        <f t="shared" si="3"/>
        <v>0</v>
      </c>
      <c r="N42" s="43">
        <f t="shared" si="4"/>
        <v>0</v>
      </c>
      <c r="O42" s="43">
        <f t="shared" si="5"/>
        <v>0</v>
      </c>
      <c r="P42" s="44">
        <f t="shared" si="6"/>
        <v>0</v>
      </c>
    </row>
    <row r="43" spans="1:16" ht="12.75" x14ac:dyDescent="0.2">
      <c r="A43" s="145">
        <v>10.27</v>
      </c>
      <c r="B43" s="84"/>
      <c r="C43" s="143" t="s">
        <v>506</v>
      </c>
      <c r="D43" s="23" t="s">
        <v>90</v>
      </c>
      <c r="E43" s="60">
        <v>4</v>
      </c>
      <c r="F43" s="61"/>
      <c r="G43" s="58"/>
      <c r="H43" s="43">
        <f t="shared" si="0"/>
        <v>0</v>
      </c>
      <c r="I43" s="58"/>
      <c r="J43" s="58"/>
      <c r="K43" s="44">
        <f t="shared" si="1"/>
        <v>0</v>
      </c>
      <c r="L43" s="45">
        <f t="shared" si="2"/>
        <v>0</v>
      </c>
      <c r="M43" s="43">
        <f t="shared" si="3"/>
        <v>0</v>
      </c>
      <c r="N43" s="43">
        <f t="shared" si="4"/>
        <v>0</v>
      </c>
      <c r="O43" s="43">
        <f t="shared" si="5"/>
        <v>0</v>
      </c>
      <c r="P43" s="44">
        <f t="shared" si="6"/>
        <v>0</v>
      </c>
    </row>
    <row r="44" spans="1:16" ht="12.75" x14ac:dyDescent="0.2">
      <c r="A44" s="147">
        <v>10.28</v>
      </c>
      <c r="B44" s="84"/>
      <c r="C44" s="143" t="s">
        <v>507</v>
      </c>
      <c r="D44" s="23" t="s">
        <v>90</v>
      </c>
      <c r="E44" s="60">
        <v>2</v>
      </c>
      <c r="F44" s="61"/>
      <c r="G44" s="58"/>
      <c r="H44" s="43">
        <f t="shared" si="0"/>
        <v>0</v>
      </c>
      <c r="I44" s="58"/>
      <c r="J44" s="58"/>
      <c r="K44" s="44">
        <f t="shared" si="1"/>
        <v>0</v>
      </c>
      <c r="L44" s="45">
        <f t="shared" si="2"/>
        <v>0</v>
      </c>
      <c r="M44" s="43">
        <f t="shared" si="3"/>
        <v>0</v>
      </c>
      <c r="N44" s="43">
        <f t="shared" si="4"/>
        <v>0</v>
      </c>
      <c r="O44" s="43">
        <f t="shared" si="5"/>
        <v>0</v>
      </c>
      <c r="P44" s="44">
        <f t="shared" si="6"/>
        <v>0</v>
      </c>
    </row>
    <row r="45" spans="1:16" ht="12.75" x14ac:dyDescent="0.2">
      <c r="A45" s="145">
        <v>10.29</v>
      </c>
      <c r="B45" s="84"/>
      <c r="C45" s="143" t="s">
        <v>508</v>
      </c>
      <c r="D45" s="23" t="s">
        <v>90</v>
      </c>
      <c r="E45" s="60">
        <v>1</v>
      </c>
      <c r="F45" s="61"/>
      <c r="G45" s="58"/>
      <c r="H45" s="43">
        <f t="shared" si="0"/>
        <v>0</v>
      </c>
      <c r="I45" s="58"/>
      <c r="J45" s="58"/>
      <c r="K45" s="44">
        <f t="shared" si="1"/>
        <v>0</v>
      </c>
      <c r="L45" s="45">
        <f t="shared" si="2"/>
        <v>0</v>
      </c>
      <c r="M45" s="43">
        <f t="shared" si="3"/>
        <v>0</v>
      </c>
      <c r="N45" s="43">
        <f t="shared" si="4"/>
        <v>0</v>
      </c>
      <c r="O45" s="43">
        <f t="shared" si="5"/>
        <v>0</v>
      </c>
      <c r="P45" s="44">
        <f t="shared" si="6"/>
        <v>0</v>
      </c>
    </row>
    <row r="46" spans="1:16" ht="12.75" x14ac:dyDescent="0.2">
      <c r="A46" s="147">
        <v>10.3</v>
      </c>
      <c r="B46" s="84"/>
      <c r="C46" s="143" t="s">
        <v>509</v>
      </c>
      <c r="D46" s="23" t="s">
        <v>90</v>
      </c>
      <c r="E46" s="60">
        <v>5</v>
      </c>
      <c r="F46" s="61"/>
      <c r="G46" s="58"/>
      <c r="H46" s="43">
        <f t="shared" si="0"/>
        <v>0</v>
      </c>
      <c r="I46" s="58"/>
      <c r="J46" s="58"/>
      <c r="K46" s="44">
        <f t="shared" si="1"/>
        <v>0</v>
      </c>
      <c r="L46" s="45">
        <f t="shared" si="2"/>
        <v>0</v>
      </c>
      <c r="M46" s="43">
        <f t="shared" si="3"/>
        <v>0</v>
      </c>
      <c r="N46" s="43">
        <f t="shared" si="4"/>
        <v>0</v>
      </c>
      <c r="O46" s="43">
        <f t="shared" si="5"/>
        <v>0</v>
      </c>
      <c r="P46" s="44">
        <f t="shared" si="6"/>
        <v>0</v>
      </c>
    </row>
    <row r="47" spans="1:16" ht="12.75" x14ac:dyDescent="0.2">
      <c r="A47" s="145">
        <v>10.31</v>
      </c>
      <c r="B47" s="84"/>
      <c r="C47" s="143" t="s">
        <v>510</v>
      </c>
      <c r="D47" s="23" t="s">
        <v>90</v>
      </c>
      <c r="E47" s="60">
        <v>4</v>
      </c>
      <c r="F47" s="61"/>
      <c r="G47" s="58"/>
      <c r="H47" s="43">
        <f t="shared" si="0"/>
        <v>0</v>
      </c>
      <c r="I47" s="58"/>
      <c r="J47" s="58"/>
      <c r="K47" s="44">
        <f t="shared" si="1"/>
        <v>0</v>
      </c>
      <c r="L47" s="45">
        <f t="shared" si="2"/>
        <v>0</v>
      </c>
      <c r="M47" s="43">
        <f t="shared" si="3"/>
        <v>0</v>
      </c>
      <c r="N47" s="43">
        <f t="shared" si="4"/>
        <v>0</v>
      </c>
      <c r="O47" s="43">
        <f t="shared" si="5"/>
        <v>0</v>
      </c>
      <c r="P47" s="44">
        <f t="shared" si="6"/>
        <v>0</v>
      </c>
    </row>
    <row r="48" spans="1:16" ht="12.75" x14ac:dyDescent="0.2">
      <c r="A48" s="147">
        <v>10.32</v>
      </c>
      <c r="B48" s="84"/>
      <c r="C48" s="143" t="s">
        <v>511</v>
      </c>
      <c r="D48" s="23" t="s">
        <v>90</v>
      </c>
      <c r="E48" s="60">
        <v>3</v>
      </c>
      <c r="F48" s="61"/>
      <c r="G48" s="58"/>
      <c r="H48" s="43">
        <f t="shared" si="0"/>
        <v>0</v>
      </c>
      <c r="I48" s="58"/>
      <c r="J48" s="58"/>
      <c r="K48" s="44">
        <f t="shared" si="1"/>
        <v>0</v>
      </c>
      <c r="L48" s="45">
        <f t="shared" si="2"/>
        <v>0</v>
      </c>
      <c r="M48" s="43">
        <f t="shared" si="3"/>
        <v>0</v>
      </c>
      <c r="N48" s="43">
        <f t="shared" si="4"/>
        <v>0</v>
      </c>
      <c r="O48" s="43">
        <f t="shared" si="5"/>
        <v>0</v>
      </c>
      <c r="P48" s="44">
        <f t="shared" si="6"/>
        <v>0</v>
      </c>
    </row>
    <row r="49" spans="1:16" ht="12.75" x14ac:dyDescent="0.2">
      <c r="A49" s="145">
        <v>10.33</v>
      </c>
      <c r="B49" s="84"/>
      <c r="C49" s="143" t="s">
        <v>512</v>
      </c>
      <c r="D49" s="23" t="s">
        <v>90</v>
      </c>
      <c r="E49" s="60">
        <v>1</v>
      </c>
      <c r="F49" s="61"/>
      <c r="G49" s="58"/>
      <c r="H49" s="43">
        <f t="shared" si="0"/>
        <v>0</v>
      </c>
      <c r="I49" s="58"/>
      <c r="J49" s="58"/>
      <c r="K49" s="44">
        <f t="shared" si="1"/>
        <v>0</v>
      </c>
      <c r="L49" s="45">
        <f t="shared" si="2"/>
        <v>0</v>
      </c>
      <c r="M49" s="43">
        <f t="shared" si="3"/>
        <v>0</v>
      </c>
      <c r="N49" s="43">
        <f t="shared" si="4"/>
        <v>0</v>
      </c>
      <c r="O49" s="43">
        <f t="shared" si="5"/>
        <v>0</v>
      </c>
      <c r="P49" s="44">
        <f t="shared" si="6"/>
        <v>0</v>
      </c>
    </row>
    <row r="50" spans="1:16" ht="12.75" x14ac:dyDescent="0.2">
      <c r="A50" s="147">
        <v>10.34</v>
      </c>
      <c r="B50" s="84"/>
      <c r="C50" s="143" t="s">
        <v>513</v>
      </c>
      <c r="D50" s="23" t="s">
        <v>90</v>
      </c>
      <c r="E50" s="60">
        <v>1</v>
      </c>
      <c r="F50" s="61"/>
      <c r="G50" s="58"/>
      <c r="H50" s="43">
        <f t="shared" si="0"/>
        <v>0</v>
      </c>
      <c r="I50" s="58"/>
      <c r="J50" s="58"/>
      <c r="K50" s="44">
        <f t="shared" si="1"/>
        <v>0</v>
      </c>
      <c r="L50" s="45">
        <f t="shared" si="2"/>
        <v>0</v>
      </c>
      <c r="M50" s="43">
        <f t="shared" si="3"/>
        <v>0</v>
      </c>
      <c r="N50" s="43">
        <f t="shared" si="4"/>
        <v>0</v>
      </c>
      <c r="O50" s="43">
        <f t="shared" si="5"/>
        <v>0</v>
      </c>
      <c r="P50" s="44">
        <f t="shared" si="6"/>
        <v>0</v>
      </c>
    </row>
    <row r="51" spans="1:16" ht="12.75" x14ac:dyDescent="0.2">
      <c r="A51" s="145">
        <v>10.35</v>
      </c>
      <c r="B51" s="84"/>
      <c r="C51" s="143" t="s">
        <v>514</v>
      </c>
      <c r="D51" s="23" t="s">
        <v>90</v>
      </c>
      <c r="E51" s="60">
        <v>1</v>
      </c>
      <c r="F51" s="61"/>
      <c r="G51" s="58"/>
      <c r="H51" s="43">
        <f t="shared" si="0"/>
        <v>0</v>
      </c>
      <c r="I51" s="58"/>
      <c r="J51" s="58"/>
      <c r="K51" s="44">
        <f t="shared" si="1"/>
        <v>0</v>
      </c>
      <c r="L51" s="45">
        <f t="shared" si="2"/>
        <v>0</v>
      </c>
      <c r="M51" s="43">
        <f t="shared" si="3"/>
        <v>0</v>
      </c>
      <c r="N51" s="43">
        <f t="shared" si="4"/>
        <v>0</v>
      </c>
      <c r="O51" s="43">
        <f t="shared" si="5"/>
        <v>0</v>
      </c>
      <c r="P51" s="44">
        <f t="shared" si="6"/>
        <v>0</v>
      </c>
    </row>
    <row r="52" spans="1:16" ht="12.75" x14ac:dyDescent="0.2">
      <c r="A52" s="147">
        <v>10.36</v>
      </c>
      <c r="B52" s="84"/>
      <c r="C52" s="143" t="s">
        <v>515</v>
      </c>
      <c r="D52" s="23" t="s">
        <v>90</v>
      </c>
      <c r="E52" s="60">
        <v>1</v>
      </c>
      <c r="F52" s="61"/>
      <c r="G52" s="58"/>
      <c r="H52" s="43">
        <f t="shared" si="0"/>
        <v>0</v>
      </c>
      <c r="I52" s="58"/>
      <c r="J52" s="58"/>
      <c r="K52" s="44">
        <f t="shared" si="1"/>
        <v>0</v>
      </c>
      <c r="L52" s="45">
        <f t="shared" si="2"/>
        <v>0</v>
      </c>
      <c r="M52" s="43">
        <f t="shared" si="3"/>
        <v>0</v>
      </c>
      <c r="N52" s="43">
        <f t="shared" si="4"/>
        <v>0</v>
      </c>
      <c r="O52" s="43">
        <f t="shared" si="5"/>
        <v>0</v>
      </c>
      <c r="P52" s="44">
        <f t="shared" si="6"/>
        <v>0</v>
      </c>
    </row>
    <row r="53" spans="1:16" ht="12.75" x14ac:dyDescent="0.2">
      <c r="A53" s="145">
        <v>10.37</v>
      </c>
      <c r="B53" s="84"/>
      <c r="C53" s="143" t="s">
        <v>516</v>
      </c>
      <c r="D53" s="23" t="s">
        <v>90</v>
      </c>
      <c r="E53" s="60">
        <v>1</v>
      </c>
      <c r="F53" s="61"/>
      <c r="G53" s="58"/>
      <c r="H53" s="43">
        <f t="shared" si="0"/>
        <v>0</v>
      </c>
      <c r="I53" s="58"/>
      <c r="J53" s="58"/>
      <c r="K53" s="44">
        <f t="shared" si="1"/>
        <v>0</v>
      </c>
      <c r="L53" s="45">
        <f t="shared" si="2"/>
        <v>0</v>
      </c>
      <c r="M53" s="43">
        <f t="shared" si="3"/>
        <v>0</v>
      </c>
      <c r="N53" s="43">
        <f t="shared" si="4"/>
        <v>0</v>
      </c>
      <c r="O53" s="43">
        <f t="shared" si="5"/>
        <v>0</v>
      </c>
      <c r="P53" s="44">
        <f t="shared" si="6"/>
        <v>0</v>
      </c>
    </row>
    <row r="54" spans="1:16" ht="12.75" x14ac:dyDescent="0.2">
      <c r="A54" s="147">
        <v>10.38</v>
      </c>
      <c r="B54" s="84"/>
      <c r="C54" s="143" t="s">
        <v>517</v>
      </c>
      <c r="D54" s="23" t="s">
        <v>90</v>
      </c>
      <c r="E54" s="60">
        <v>1</v>
      </c>
      <c r="F54" s="61"/>
      <c r="G54" s="58"/>
      <c r="H54" s="43">
        <f t="shared" si="0"/>
        <v>0</v>
      </c>
      <c r="I54" s="58"/>
      <c r="J54" s="58"/>
      <c r="K54" s="44">
        <f t="shared" si="1"/>
        <v>0</v>
      </c>
      <c r="L54" s="45">
        <f t="shared" si="2"/>
        <v>0</v>
      </c>
      <c r="M54" s="43">
        <f t="shared" si="3"/>
        <v>0</v>
      </c>
      <c r="N54" s="43">
        <f t="shared" si="4"/>
        <v>0</v>
      </c>
      <c r="O54" s="43">
        <f t="shared" si="5"/>
        <v>0</v>
      </c>
      <c r="P54" s="44">
        <f t="shared" si="6"/>
        <v>0</v>
      </c>
    </row>
    <row r="55" spans="1:16" ht="12.75" x14ac:dyDescent="0.2">
      <c r="A55" s="145">
        <v>10.39</v>
      </c>
      <c r="B55" s="84"/>
      <c r="C55" s="143" t="s">
        <v>518</v>
      </c>
      <c r="D55" s="23" t="s">
        <v>90</v>
      </c>
      <c r="E55" s="60">
        <v>1</v>
      </c>
      <c r="F55" s="61"/>
      <c r="G55" s="58"/>
      <c r="H55" s="43">
        <f t="shared" si="0"/>
        <v>0</v>
      </c>
      <c r="I55" s="58"/>
      <c r="J55" s="58"/>
      <c r="K55" s="44">
        <f t="shared" si="1"/>
        <v>0</v>
      </c>
      <c r="L55" s="45">
        <f t="shared" si="2"/>
        <v>0</v>
      </c>
      <c r="M55" s="43">
        <f t="shared" si="3"/>
        <v>0</v>
      </c>
      <c r="N55" s="43">
        <f t="shared" si="4"/>
        <v>0</v>
      </c>
      <c r="O55" s="43">
        <f t="shared" si="5"/>
        <v>0</v>
      </c>
      <c r="P55" s="44">
        <f t="shared" si="6"/>
        <v>0</v>
      </c>
    </row>
    <row r="56" spans="1:16" ht="12.75" x14ac:dyDescent="0.2">
      <c r="A56" s="147">
        <v>10.4</v>
      </c>
      <c r="B56" s="84"/>
      <c r="C56" s="143" t="s">
        <v>519</v>
      </c>
      <c r="D56" s="23" t="s">
        <v>90</v>
      </c>
      <c r="E56" s="60">
        <v>1</v>
      </c>
      <c r="F56" s="61"/>
      <c r="G56" s="58"/>
      <c r="H56" s="43">
        <f t="shared" si="0"/>
        <v>0</v>
      </c>
      <c r="I56" s="58"/>
      <c r="J56" s="58"/>
      <c r="K56" s="44">
        <f t="shared" si="1"/>
        <v>0</v>
      </c>
      <c r="L56" s="45">
        <f t="shared" si="2"/>
        <v>0</v>
      </c>
      <c r="M56" s="43">
        <f t="shared" si="3"/>
        <v>0</v>
      </c>
      <c r="N56" s="43">
        <f t="shared" si="4"/>
        <v>0</v>
      </c>
      <c r="O56" s="43">
        <f t="shared" si="5"/>
        <v>0</v>
      </c>
      <c r="P56" s="44">
        <f t="shared" si="6"/>
        <v>0</v>
      </c>
    </row>
    <row r="57" spans="1:16" ht="12.75" x14ac:dyDescent="0.2">
      <c r="A57" s="145">
        <v>10.41</v>
      </c>
      <c r="B57" s="84"/>
      <c r="C57" s="143" t="s">
        <v>520</v>
      </c>
      <c r="D57" s="23" t="s">
        <v>90</v>
      </c>
      <c r="E57" s="60">
        <v>39</v>
      </c>
      <c r="F57" s="61"/>
      <c r="G57" s="58"/>
      <c r="H57" s="43">
        <f t="shared" si="0"/>
        <v>0</v>
      </c>
      <c r="I57" s="58"/>
      <c r="J57" s="58"/>
      <c r="K57" s="44">
        <f t="shared" si="1"/>
        <v>0</v>
      </c>
      <c r="L57" s="45">
        <f t="shared" si="2"/>
        <v>0</v>
      </c>
      <c r="M57" s="43">
        <f t="shared" si="3"/>
        <v>0</v>
      </c>
      <c r="N57" s="43">
        <f t="shared" si="4"/>
        <v>0</v>
      </c>
      <c r="O57" s="43">
        <f t="shared" si="5"/>
        <v>0</v>
      </c>
      <c r="P57" s="44">
        <f t="shared" si="6"/>
        <v>0</v>
      </c>
    </row>
    <row r="58" spans="1:16" ht="12.75" x14ac:dyDescent="0.2">
      <c r="A58" s="147">
        <v>10.42</v>
      </c>
      <c r="B58" s="84"/>
      <c r="C58" s="143" t="s">
        <v>521</v>
      </c>
      <c r="D58" s="23" t="s">
        <v>90</v>
      </c>
      <c r="E58" s="60">
        <v>7</v>
      </c>
      <c r="F58" s="61"/>
      <c r="G58" s="58"/>
      <c r="H58" s="43">
        <f t="shared" si="0"/>
        <v>0</v>
      </c>
      <c r="I58" s="58"/>
      <c r="J58" s="58"/>
      <c r="K58" s="44">
        <f t="shared" si="1"/>
        <v>0</v>
      </c>
      <c r="L58" s="45">
        <f t="shared" si="2"/>
        <v>0</v>
      </c>
      <c r="M58" s="43">
        <f t="shared" si="3"/>
        <v>0</v>
      </c>
      <c r="N58" s="43">
        <f t="shared" si="4"/>
        <v>0</v>
      </c>
      <c r="O58" s="43">
        <f t="shared" si="5"/>
        <v>0</v>
      </c>
      <c r="P58" s="44">
        <f t="shared" si="6"/>
        <v>0</v>
      </c>
    </row>
    <row r="59" spans="1:16" ht="12.75" x14ac:dyDescent="0.2">
      <c r="A59" s="145">
        <v>10.43</v>
      </c>
      <c r="B59" s="84"/>
      <c r="C59" s="143" t="s">
        <v>522</v>
      </c>
      <c r="D59" s="23" t="s">
        <v>90</v>
      </c>
      <c r="E59" s="60">
        <v>12</v>
      </c>
      <c r="F59" s="61"/>
      <c r="G59" s="58"/>
      <c r="H59" s="43">
        <f t="shared" si="0"/>
        <v>0</v>
      </c>
      <c r="I59" s="58"/>
      <c r="J59" s="58"/>
      <c r="K59" s="44">
        <f t="shared" si="1"/>
        <v>0</v>
      </c>
      <c r="L59" s="45">
        <f t="shared" si="2"/>
        <v>0</v>
      </c>
      <c r="M59" s="43">
        <f t="shared" si="3"/>
        <v>0</v>
      </c>
      <c r="N59" s="43">
        <f t="shared" si="4"/>
        <v>0</v>
      </c>
      <c r="O59" s="43">
        <f t="shared" si="5"/>
        <v>0</v>
      </c>
      <c r="P59" s="44">
        <f t="shared" si="6"/>
        <v>0</v>
      </c>
    </row>
    <row r="60" spans="1:16" ht="12.75" x14ac:dyDescent="0.2">
      <c r="A60" s="147">
        <v>10.44</v>
      </c>
      <c r="B60" s="84"/>
      <c r="C60" s="143" t="s">
        <v>523</v>
      </c>
      <c r="D60" s="23" t="s">
        <v>90</v>
      </c>
      <c r="E60" s="60">
        <v>6</v>
      </c>
      <c r="F60" s="61"/>
      <c r="G60" s="58"/>
      <c r="H60" s="43">
        <f t="shared" si="0"/>
        <v>0</v>
      </c>
      <c r="I60" s="58"/>
      <c r="J60" s="58"/>
      <c r="K60" s="44">
        <f t="shared" si="1"/>
        <v>0</v>
      </c>
      <c r="L60" s="45">
        <f t="shared" si="2"/>
        <v>0</v>
      </c>
      <c r="M60" s="43">
        <f t="shared" si="3"/>
        <v>0</v>
      </c>
      <c r="N60" s="43">
        <f t="shared" si="4"/>
        <v>0</v>
      </c>
      <c r="O60" s="43">
        <f t="shared" si="5"/>
        <v>0</v>
      </c>
      <c r="P60" s="44">
        <f t="shared" si="6"/>
        <v>0</v>
      </c>
    </row>
    <row r="61" spans="1:16" ht="12.75" x14ac:dyDescent="0.2">
      <c r="A61" s="145">
        <v>10.45</v>
      </c>
      <c r="B61" s="84"/>
      <c r="C61" s="143" t="s">
        <v>524</v>
      </c>
      <c r="D61" s="23" t="s">
        <v>90</v>
      </c>
      <c r="E61" s="60">
        <v>1</v>
      </c>
      <c r="F61" s="61"/>
      <c r="G61" s="58"/>
      <c r="H61" s="43">
        <f t="shared" si="0"/>
        <v>0</v>
      </c>
      <c r="I61" s="58"/>
      <c r="J61" s="58"/>
      <c r="K61" s="44">
        <f t="shared" si="1"/>
        <v>0</v>
      </c>
      <c r="L61" s="45">
        <f t="shared" si="2"/>
        <v>0</v>
      </c>
      <c r="M61" s="43">
        <f t="shared" si="3"/>
        <v>0</v>
      </c>
      <c r="N61" s="43">
        <f t="shared" si="4"/>
        <v>0</v>
      </c>
      <c r="O61" s="43">
        <f t="shared" si="5"/>
        <v>0</v>
      </c>
      <c r="P61" s="44">
        <f t="shared" si="6"/>
        <v>0</v>
      </c>
    </row>
    <row r="62" spans="1:16" ht="12.75" x14ac:dyDescent="0.2">
      <c r="A62" s="147">
        <v>10.46</v>
      </c>
      <c r="B62" s="84"/>
      <c r="C62" s="143" t="s">
        <v>525</v>
      </c>
      <c r="D62" s="23" t="s">
        <v>90</v>
      </c>
      <c r="E62" s="60">
        <v>4</v>
      </c>
      <c r="F62" s="61"/>
      <c r="G62" s="58"/>
      <c r="H62" s="43">
        <f t="shared" si="0"/>
        <v>0</v>
      </c>
      <c r="I62" s="58"/>
      <c r="J62" s="58"/>
      <c r="K62" s="44">
        <f t="shared" si="1"/>
        <v>0</v>
      </c>
      <c r="L62" s="45">
        <f t="shared" si="2"/>
        <v>0</v>
      </c>
      <c r="M62" s="43">
        <f t="shared" si="3"/>
        <v>0</v>
      </c>
      <c r="N62" s="43">
        <f t="shared" si="4"/>
        <v>0</v>
      </c>
      <c r="O62" s="43">
        <f t="shared" si="5"/>
        <v>0</v>
      </c>
      <c r="P62" s="44">
        <f t="shared" si="6"/>
        <v>0</v>
      </c>
    </row>
    <row r="63" spans="1:16" ht="12.75" x14ac:dyDescent="0.2">
      <c r="A63" s="145">
        <v>10.47</v>
      </c>
      <c r="B63" s="84"/>
      <c r="C63" s="143" t="s">
        <v>526</v>
      </c>
      <c r="D63" s="23" t="s">
        <v>90</v>
      </c>
      <c r="E63" s="60">
        <v>1</v>
      </c>
      <c r="F63" s="61"/>
      <c r="G63" s="58"/>
      <c r="H63" s="43">
        <f t="shared" si="0"/>
        <v>0</v>
      </c>
      <c r="I63" s="58"/>
      <c r="J63" s="58"/>
      <c r="K63" s="44">
        <f t="shared" si="1"/>
        <v>0</v>
      </c>
      <c r="L63" s="45">
        <f t="shared" si="2"/>
        <v>0</v>
      </c>
      <c r="M63" s="43">
        <f t="shared" si="3"/>
        <v>0</v>
      </c>
      <c r="N63" s="43">
        <f t="shared" si="4"/>
        <v>0</v>
      </c>
      <c r="O63" s="43">
        <f t="shared" si="5"/>
        <v>0</v>
      </c>
      <c r="P63" s="44">
        <f t="shared" si="6"/>
        <v>0</v>
      </c>
    </row>
    <row r="64" spans="1:16" ht="12.75" x14ac:dyDescent="0.2">
      <c r="A64" s="147">
        <v>10.48</v>
      </c>
      <c r="B64" s="84"/>
      <c r="C64" s="143" t="s">
        <v>527</v>
      </c>
      <c r="D64" s="23" t="s">
        <v>90</v>
      </c>
      <c r="E64" s="60">
        <v>2</v>
      </c>
      <c r="F64" s="61"/>
      <c r="G64" s="58"/>
      <c r="H64" s="43">
        <f t="shared" si="0"/>
        <v>0</v>
      </c>
      <c r="I64" s="58"/>
      <c r="J64" s="58"/>
      <c r="K64" s="44">
        <f t="shared" si="1"/>
        <v>0</v>
      </c>
      <c r="L64" s="45">
        <f t="shared" si="2"/>
        <v>0</v>
      </c>
      <c r="M64" s="43">
        <f t="shared" si="3"/>
        <v>0</v>
      </c>
      <c r="N64" s="43">
        <f t="shared" si="4"/>
        <v>0</v>
      </c>
      <c r="O64" s="43">
        <f t="shared" si="5"/>
        <v>0</v>
      </c>
      <c r="P64" s="44">
        <f t="shared" si="6"/>
        <v>0</v>
      </c>
    </row>
    <row r="65" spans="1:16" ht="12.75" x14ac:dyDescent="0.2">
      <c r="A65" s="145">
        <v>10.49</v>
      </c>
      <c r="B65" s="84"/>
      <c r="C65" s="143" t="s">
        <v>528</v>
      </c>
      <c r="D65" s="23" t="s">
        <v>90</v>
      </c>
      <c r="E65" s="60">
        <v>1</v>
      </c>
      <c r="F65" s="61"/>
      <c r="G65" s="58"/>
      <c r="H65" s="43">
        <f t="shared" si="0"/>
        <v>0</v>
      </c>
      <c r="I65" s="58"/>
      <c r="J65" s="58"/>
      <c r="K65" s="44">
        <f t="shared" si="1"/>
        <v>0</v>
      </c>
      <c r="L65" s="45">
        <f t="shared" si="2"/>
        <v>0</v>
      </c>
      <c r="M65" s="43">
        <f t="shared" si="3"/>
        <v>0</v>
      </c>
      <c r="N65" s="43">
        <f t="shared" si="4"/>
        <v>0</v>
      </c>
      <c r="O65" s="43">
        <f t="shared" si="5"/>
        <v>0</v>
      </c>
      <c r="P65" s="44">
        <f t="shared" si="6"/>
        <v>0</v>
      </c>
    </row>
    <row r="66" spans="1:16" ht="12.75" x14ac:dyDescent="0.2">
      <c r="A66" s="147">
        <v>10.5</v>
      </c>
      <c r="B66" s="84"/>
      <c r="C66" s="143" t="s">
        <v>529</v>
      </c>
      <c r="D66" s="23" t="s">
        <v>90</v>
      </c>
      <c r="E66" s="60">
        <v>20</v>
      </c>
      <c r="F66" s="61"/>
      <c r="G66" s="58"/>
      <c r="H66" s="43">
        <f t="shared" si="0"/>
        <v>0</v>
      </c>
      <c r="I66" s="58"/>
      <c r="J66" s="58"/>
      <c r="K66" s="44">
        <f t="shared" si="1"/>
        <v>0</v>
      </c>
      <c r="L66" s="45">
        <f t="shared" si="2"/>
        <v>0</v>
      </c>
      <c r="M66" s="43">
        <f t="shared" si="3"/>
        <v>0</v>
      </c>
      <c r="N66" s="43">
        <f t="shared" si="4"/>
        <v>0</v>
      </c>
      <c r="O66" s="43">
        <f t="shared" si="5"/>
        <v>0</v>
      </c>
      <c r="P66" s="44">
        <f t="shared" si="6"/>
        <v>0</v>
      </c>
    </row>
    <row r="67" spans="1:16" ht="12.75" x14ac:dyDescent="0.2">
      <c r="A67" s="145">
        <v>10.51</v>
      </c>
      <c r="B67" s="84"/>
      <c r="C67" s="143" t="s">
        <v>530</v>
      </c>
      <c r="D67" s="23" t="s">
        <v>90</v>
      </c>
      <c r="E67" s="60">
        <v>80</v>
      </c>
      <c r="F67" s="61"/>
      <c r="G67" s="58"/>
      <c r="H67" s="43">
        <f t="shared" si="0"/>
        <v>0</v>
      </c>
      <c r="I67" s="58"/>
      <c r="J67" s="58"/>
      <c r="K67" s="44">
        <f t="shared" si="1"/>
        <v>0</v>
      </c>
      <c r="L67" s="45">
        <f t="shared" si="2"/>
        <v>0</v>
      </c>
      <c r="M67" s="43">
        <f t="shared" si="3"/>
        <v>0</v>
      </c>
      <c r="N67" s="43">
        <f t="shared" si="4"/>
        <v>0</v>
      </c>
      <c r="O67" s="43">
        <f t="shared" si="5"/>
        <v>0</v>
      </c>
      <c r="P67" s="44">
        <f t="shared" si="6"/>
        <v>0</v>
      </c>
    </row>
    <row r="68" spans="1:16" ht="12.75" x14ac:dyDescent="0.2">
      <c r="A68" s="147">
        <v>10.52</v>
      </c>
      <c r="B68" s="84"/>
      <c r="C68" s="143" t="s">
        <v>531</v>
      </c>
      <c r="D68" s="23" t="s">
        <v>90</v>
      </c>
      <c r="E68" s="60">
        <v>215</v>
      </c>
      <c r="F68" s="61"/>
      <c r="G68" s="58"/>
      <c r="H68" s="43">
        <f t="shared" si="0"/>
        <v>0</v>
      </c>
      <c r="I68" s="58"/>
      <c r="J68" s="58"/>
      <c r="K68" s="44">
        <f t="shared" si="1"/>
        <v>0</v>
      </c>
      <c r="L68" s="45">
        <f t="shared" si="2"/>
        <v>0</v>
      </c>
      <c r="M68" s="43">
        <f t="shared" si="3"/>
        <v>0</v>
      </c>
      <c r="N68" s="43">
        <f t="shared" si="4"/>
        <v>0</v>
      </c>
      <c r="O68" s="43">
        <f t="shared" si="5"/>
        <v>0</v>
      </c>
      <c r="P68" s="44">
        <f t="shared" si="6"/>
        <v>0</v>
      </c>
    </row>
    <row r="69" spans="1:16" ht="12.75" x14ac:dyDescent="0.2">
      <c r="A69" s="145">
        <v>10.53</v>
      </c>
      <c r="B69" s="84"/>
      <c r="C69" s="143" t="s">
        <v>532</v>
      </c>
      <c r="D69" s="23" t="s">
        <v>90</v>
      </c>
      <c r="E69" s="60">
        <v>15</v>
      </c>
      <c r="F69" s="61"/>
      <c r="G69" s="58"/>
      <c r="H69" s="43">
        <f t="shared" si="0"/>
        <v>0</v>
      </c>
      <c r="I69" s="58"/>
      <c r="J69" s="58"/>
      <c r="K69" s="44">
        <f t="shared" si="1"/>
        <v>0</v>
      </c>
      <c r="L69" s="45">
        <f t="shared" si="2"/>
        <v>0</v>
      </c>
      <c r="M69" s="43">
        <f t="shared" si="3"/>
        <v>0</v>
      </c>
      <c r="N69" s="43">
        <f t="shared" si="4"/>
        <v>0</v>
      </c>
      <c r="O69" s="43">
        <f t="shared" si="5"/>
        <v>0</v>
      </c>
      <c r="P69" s="44">
        <f t="shared" si="6"/>
        <v>0</v>
      </c>
    </row>
    <row r="70" spans="1:16" ht="12.75" x14ac:dyDescent="0.2">
      <c r="A70" s="147">
        <v>10.54</v>
      </c>
      <c r="B70" s="84"/>
      <c r="C70" s="143" t="s">
        <v>533</v>
      </c>
      <c r="D70" s="23" t="s">
        <v>90</v>
      </c>
      <c r="E70" s="60">
        <v>7</v>
      </c>
      <c r="F70" s="61"/>
      <c r="G70" s="58"/>
      <c r="H70" s="43">
        <f t="shared" si="0"/>
        <v>0</v>
      </c>
      <c r="I70" s="58"/>
      <c r="J70" s="58"/>
      <c r="K70" s="44">
        <f t="shared" si="1"/>
        <v>0</v>
      </c>
      <c r="L70" s="45">
        <f t="shared" si="2"/>
        <v>0</v>
      </c>
      <c r="M70" s="43">
        <f t="shared" si="3"/>
        <v>0</v>
      </c>
      <c r="N70" s="43">
        <f t="shared" si="4"/>
        <v>0</v>
      </c>
      <c r="O70" s="43">
        <f t="shared" si="5"/>
        <v>0</v>
      </c>
      <c r="P70" s="44">
        <f t="shared" si="6"/>
        <v>0</v>
      </c>
    </row>
    <row r="71" spans="1:16" ht="12.75" x14ac:dyDescent="0.2">
      <c r="A71" s="145">
        <v>10.55</v>
      </c>
      <c r="B71" s="84"/>
      <c r="C71" s="143" t="s">
        <v>534</v>
      </c>
      <c r="D71" s="23" t="s">
        <v>90</v>
      </c>
      <c r="E71" s="60">
        <v>3</v>
      </c>
      <c r="F71" s="61"/>
      <c r="G71" s="58"/>
      <c r="H71" s="43">
        <f t="shared" si="0"/>
        <v>0</v>
      </c>
      <c r="I71" s="58"/>
      <c r="J71" s="58"/>
      <c r="K71" s="44">
        <f t="shared" si="1"/>
        <v>0</v>
      </c>
      <c r="L71" s="45">
        <f t="shared" si="2"/>
        <v>0</v>
      </c>
      <c r="M71" s="43">
        <f t="shared" si="3"/>
        <v>0</v>
      </c>
      <c r="N71" s="43">
        <f t="shared" si="4"/>
        <v>0</v>
      </c>
      <c r="O71" s="43">
        <f t="shared" si="5"/>
        <v>0</v>
      </c>
      <c r="P71" s="44">
        <f t="shared" si="6"/>
        <v>0</v>
      </c>
    </row>
    <row r="72" spans="1:16" ht="12.75" x14ac:dyDescent="0.2">
      <c r="A72" s="147">
        <v>10.56</v>
      </c>
      <c r="B72" s="84"/>
      <c r="C72" s="143" t="s">
        <v>479</v>
      </c>
      <c r="D72" s="23" t="s">
        <v>92</v>
      </c>
      <c r="E72" s="60">
        <v>1</v>
      </c>
      <c r="F72" s="61"/>
      <c r="G72" s="58"/>
      <c r="H72" s="43">
        <f t="shared" si="0"/>
        <v>0</v>
      </c>
      <c r="I72" s="58"/>
      <c r="J72" s="58"/>
      <c r="K72" s="44">
        <f t="shared" si="1"/>
        <v>0</v>
      </c>
      <c r="L72" s="45">
        <f t="shared" si="2"/>
        <v>0</v>
      </c>
      <c r="M72" s="43">
        <f t="shared" si="3"/>
        <v>0</v>
      </c>
      <c r="N72" s="43">
        <f t="shared" si="4"/>
        <v>0</v>
      </c>
      <c r="O72" s="43">
        <f t="shared" si="5"/>
        <v>0</v>
      </c>
      <c r="P72" s="44">
        <f t="shared" si="6"/>
        <v>0</v>
      </c>
    </row>
    <row r="73" spans="1:16" ht="38.25" x14ac:dyDescent="0.2">
      <c r="A73" s="145">
        <v>10.57</v>
      </c>
      <c r="B73" s="84"/>
      <c r="C73" s="91" t="s">
        <v>480</v>
      </c>
      <c r="D73" s="23" t="s">
        <v>92</v>
      </c>
      <c r="E73" s="60">
        <v>1</v>
      </c>
      <c r="F73" s="61"/>
      <c r="G73" s="58"/>
      <c r="H73" s="43">
        <f t="shared" si="0"/>
        <v>0</v>
      </c>
      <c r="I73" s="58"/>
      <c r="J73" s="58"/>
      <c r="K73" s="44">
        <f t="shared" si="1"/>
        <v>0</v>
      </c>
      <c r="L73" s="45">
        <f t="shared" si="2"/>
        <v>0</v>
      </c>
      <c r="M73" s="43">
        <f t="shared" si="3"/>
        <v>0</v>
      </c>
      <c r="N73" s="43">
        <f t="shared" si="4"/>
        <v>0</v>
      </c>
      <c r="O73" s="43">
        <f t="shared" si="5"/>
        <v>0</v>
      </c>
      <c r="P73" s="44">
        <f t="shared" si="6"/>
        <v>0</v>
      </c>
    </row>
    <row r="74" spans="1:16" ht="12.75" x14ac:dyDescent="0.2">
      <c r="A74" s="147">
        <v>10.58</v>
      </c>
      <c r="B74" s="84"/>
      <c r="C74" s="143" t="s">
        <v>481</v>
      </c>
      <c r="D74" s="23" t="s">
        <v>92</v>
      </c>
      <c r="E74" s="60">
        <v>1</v>
      </c>
      <c r="F74" s="61"/>
      <c r="G74" s="58"/>
      <c r="H74" s="43">
        <f t="shared" si="0"/>
        <v>0</v>
      </c>
      <c r="I74" s="58"/>
      <c r="J74" s="58"/>
      <c r="K74" s="44">
        <f t="shared" si="1"/>
        <v>0</v>
      </c>
      <c r="L74" s="45">
        <f t="shared" si="2"/>
        <v>0</v>
      </c>
      <c r="M74" s="43">
        <f t="shared" si="3"/>
        <v>0</v>
      </c>
      <c r="N74" s="43">
        <f t="shared" si="4"/>
        <v>0</v>
      </c>
      <c r="O74" s="43">
        <f t="shared" si="5"/>
        <v>0</v>
      </c>
      <c r="P74" s="44">
        <f t="shared" si="6"/>
        <v>0</v>
      </c>
    </row>
    <row r="75" spans="1:16" ht="12.75" x14ac:dyDescent="0.2">
      <c r="A75" s="145">
        <v>10.59</v>
      </c>
      <c r="B75" s="84"/>
      <c r="C75" s="143" t="s">
        <v>482</v>
      </c>
      <c r="D75" s="23" t="s">
        <v>92</v>
      </c>
      <c r="E75" s="60">
        <v>1</v>
      </c>
      <c r="F75" s="61"/>
      <c r="G75" s="58"/>
      <c r="H75" s="43">
        <f t="shared" si="0"/>
        <v>0</v>
      </c>
      <c r="I75" s="58"/>
      <c r="J75" s="58"/>
      <c r="K75" s="44">
        <f t="shared" si="1"/>
        <v>0</v>
      </c>
      <c r="L75" s="45">
        <f t="shared" si="2"/>
        <v>0</v>
      </c>
      <c r="M75" s="43">
        <f t="shared" si="3"/>
        <v>0</v>
      </c>
      <c r="N75" s="43">
        <f t="shared" si="4"/>
        <v>0</v>
      </c>
      <c r="O75" s="43">
        <f t="shared" si="5"/>
        <v>0</v>
      </c>
      <c r="P75" s="44">
        <f t="shared" si="6"/>
        <v>0</v>
      </c>
    </row>
    <row r="76" spans="1:16" ht="12.75" x14ac:dyDescent="0.2">
      <c r="A76" s="147">
        <v>10.6</v>
      </c>
      <c r="B76" s="84"/>
      <c r="C76" s="143" t="s">
        <v>382</v>
      </c>
      <c r="D76" s="23" t="s">
        <v>92</v>
      </c>
      <c r="E76" s="60">
        <v>1</v>
      </c>
      <c r="F76" s="61"/>
      <c r="G76" s="58"/>
      <c r="H76" s="43">
        <f t="shared" si="0"/>
        <v>0</v>
      </c>
      <c r="I76" s="58"/>
      <c r="J76" s="58"/>
      <c r="K76" s="44">
        <f t="shared" si="1"/>
        <v>0</v>
      </c>
      <c r="L76" s="45">
        <f t="shared" si="2"/>
        <v>0</v>
      </c>
      <c r="M76" s="43">
        <f t="shared" si="3"/>
        <v>0</v>
      </c>
      <c r="N76" s="43">
        <f t="shared" si="4"/>
        <v>0</v>
      </c>
      <c r="O76" s="43">
        <f t="shared" si="5"/>
        <v>0</v>
      </c>
      <c r="P76" s="44">
        <f t="shared" si="6"/>
        <v>0</v>
      </c>
    </row>
    <row r="77" spans="1:16" ht="12.75" x14ac:dyDescent="0.2">
      <c r="A77" s="145">
        <v>10.61</v>
      </c>
      <c r="B77" s="84"/>
      <c r="C77" s="143" t="s">
        <v>383</v>
      </c>
      <c r="D77" s="23" t="s">
        <v>92</v>
      </c>
      <c r="E77" s="60">
        <v>1</v>
      </c>
      <c r="F77" s="61"/>
      <c r="G77" s="58"/>
      <c r="H77" s="43">
        <f t="shared" si="0"/>
        <v>0</v>
      </c>
      <c r="I77" s="58"/>
      <c r="J77" s="58"/>
      <c r="K77" s="44">
        <f t="shared" si="1"/>
        <v>0</v>
      </c>
      <c r="L77" s="45">
        <f t="shared" si="2"/>
        <v>0</v>
      </c>
      <c r="M77" s="43">
        <f t="shared" si="3"/>
        <v>0</v>
      </c>
      <c r="N77" s="43">
        <f t="shared" si="4"/>
        <v>0</v>
      </c>
      <c r="O77" s="43">
        <f t="shared" si="5"/>
        <v>0</v>
      </c>
      <c r="P77" s="44">
        <f t="shared" si="6"/>
        <v>0</v>
      </c>
    </row>
    <row r="78" spans="1:16" ht="12.75" x14ac:dyDescent="0.2">
      <c r="A78" s="143"/>
      <c r="B78" s="84"/>
      <c r="C78" s="144" t="s">
        <v>384</v>
      </c>
      <c r="D78" s="23"/>
      <c r="E78" s="60"/>
      <c r="F78" s="61"/>
      <c r="G78" s="58"/>
      <c r="H78" s="43">
        <f t="shared" si="0"/>
        <v>0</v>
      </c>
      <c r="I78" s="58"/>
      <c r="J78" s="58"/>
      <c r="K78" s="44">
        <f t="shared" si="1"/>
        <v>0</v>
      </c>
      <c r="L78" s="45">
        <f t="shared" si="2"/>
        <v>0</v>
      </c>
      <c r="M78" s="43">
        <f t="shared" si="3"/>
        <v>0</v>
      </c>
      <c r="N78" s="43">
        <f t="shared" si="4"/>
        <v>0</v>
      </c>
      <c r="O78" s="43">
        <f t="shared" si="5"/>
        <v>0</v>
      </c>
      <c r="P78" s="44">
        <f t="shared" si="6"/>
        <v>0</v>
      </c>
    </row>
    <row r="79" spans="1:16" ht="12.75" x14ac:dyDescent="0.2">
      <c r="A79" s="145">
        <v>10.62</v>
      </c>
      <c r="B79" s="84"/>
      <c r="C79" s="143" t="s">
        <v>535</v>
      </c>
      <c r="D79" s="23" t="s">
        <v>91</v>
      </c>
      <c r="E79" s="60">
        <v>173</v>
      </c>
      <c r="F79" s="61"/>
      <c r="G79" s="58"/>
      <c r="H79" s="43">
        <f t="shared" si="0"/>
        <v>0</v>
      </c>
      <c r="I79" s="58"/>
      <c r="J79" s="58"/>
      <c r="K79" s="44">
        <f t="shared" si="1"/>
        <v>0</v>
      </c>
      <c r="L79" s="45">
        <f t="shared" si="2"/>
        <v>0</v>
      </c>
      <c r="M79" s="43">
        <f t="shared" si="3"/>
        <v>0</v>
      </c>
      <c r="N79" s="43">
        <f t="shared" si="4"/>
        <v>0</v>
      </c>
      <c r="O79" s="43">
        <f t="shared" si="5"/>
        <v>0</v>
      </c>
      <c r="P79" s="44">
        <f t="shared" si="6"/>
        <v>0</v>
      </c>
    </row>
    <row r="80" spans="1:16" ht="12.75" x14ac:dyDescent="0.2">
      <c r="A80" s="145">
        <v>10.63</v>
      </c>
      <c r="B80" s="84"/>
      <c r="C80" s="143" t="s">
        <v>536</v>
      </c>
      <c r="D80" s="23" t="s">
        <v>91</v>
      </c>
      <c r="E80" s="60">
        <v>263</v>
      </c>
      <c r="F80" s="61"/>
      <c r="G80" s="58"/>
      <c r="H80" s="43">
        <f t="shared" ref="H80:H120" si="7">ROUND(F80*G80,2)</f>
        <v>0</v>
      </c>
      <c r="I80" s="58"/>
      <c r="J80" s="58"/>
      <c r="K80" s="44">
        <f t="shared" ref="K80:K120" si="8">SUM(H80:J80)</f>
        <v>0</v>
      </c>
      <c r="L80" s="45">
        <f t="shared" ref="L80:L120" si="9">ROUND(E80*F80,2)</f>
        <v>0</v>
      </c>
      <c r="M80" s="43">
        <f t="shared" ref="M80:M120" si="10">ROUND(H80*E80,2)</f>
        <v>0</v>
      </c>
      <c r="N80" s="43">
        <f t="shared" ref="N80:N120" si="11">ROUND(I80*E80,2)</f>
        <v>0</v>
      </c>
      <c r="O80" s="43">
        <f t="shared" ref="O80:O120" si="12">ROUND(J80*E80,2)</f>
        <v>0</v>
      </c>
      <c r="P80" s="44">
        <f t="shared" ref="P80:P120" si="13">SUM(M80:O80)</f>
        <v>0</v>
      </c>
    </row>
    <row r="81" spans="1:16" ht="12.75" x14ac:dyDescent="0.2">
      <c r="A81" s="145">
        <v>10.64</v>
      </c>
      <c r="B81" s="84"/>
      <c r="C81" s="143" t="s">
        <v>537</v>
      </c>
      <c r="D81" s="23" t="s">
        <v>91</v>
      </c>
      <c r="E81" s="60">
        <v>27</v>
      </c>
      <c r="F81" s="61"/>
      <c r="G81" s="58"/>
      <c r="H81" s="43">
        <f t="shared" si="7"/>
        <v>0</v>
      </c>
      <c r="I81" s="58"/>
      <c r="J81" s="58"/>
      <c r="K81" s="44">
        <f t="shared" si="8"/>
        <v>0</v>
      </c>
      <c r="L81" s="45">
        <f t="shared" si="9"/>
        <v>0</v>
      </c>
      <c r="M81" s="43">
        <f t="shared" si="10"/>
        <v>0</v>
      </c>
      <c r="N81" s="43">
        <f t="shared" si="11"/>
        <v>0</v>
      </c>
      <c r="O81" s="43">
        <f t="shared" si="12"/>
        <v>0</v>
      </c>
      <c r="P81" s="44">
        <f t="shared" si="13"/>
        <v>0</v>
      </c>
    </row>
    <row r="82" spans="1:16" ht="12.75" x14ac:dyDescent="0.2">
      <c r="A82" s="145">
        <v>10.65</v>
      </c>
      <c r="B82" s="84"/>
      <c r="C82" s="143" t="s">
        <v>538</v>
      </c>
      <c r="D82" s="23" t="s">
        <v>90</v>
      </c>
      <c r="E82" s="60">
        <v>3</v>
      </c>
      <c r="F82" s="61"/>
      <c r="G82" s="58"/>
      <c r="H82" s="43">
        <f t="shared" si="7"/>
        <v>0</v>
      </c>
      <c r="I82" s="58"/>
      <c r="J82" s="58"/>
      <c r="K82" s="44">
        <f t="shared" si="8"/>
        <v>0</v>
      </c>
      <c r="L82" s="45">
        <f t="shared" si="9"/>
        <v>0</v>
      </c>
      <c r="M82" s="43">
        <f t="shared" si="10"/>
        <v>0</v>
      </c>
      <c r="N82" s="43">
        <f t="shared" si="11"/>
        <v>0</v>
      </c>
      <c r="O82" s="43">
        <f t="shared" si="12"/>
        <v>0</v>
      </c>
      <c r="P82" s="44">
        <f t="shared" si="13"/>
        <v>0</v>
      </c>
    </row>
    <row r="83" spans="1:16" ht="12.75" x14ac:dyDescent="0.2">
      <c r="A83" s="145">
        <v>10.66</v>
      </c>
      <c r="B83" s="84"/>
      <c r="C83" s="143" t="s">
        <v>539</v>
      </c>
      <c r="D83" s="23" t="s">
        <v>90</v>
      </c>
      <c r="E83" s="60">
        <v>29</v>
      </c>
      <c r="F83" s="61"/>
      <c r="G83" s="58"/>
      <c r="H83" s="43">
        <f t="shared" si="7"/>
        <v>0</v>
      </c>
      <c r="I83" s="58"/>
      <c r="J83" s="58"/>
      <c r="K83" s="44">
        <f t="shared" si="8"/>
        <v>0</v>
      </c>
      <c r="L83" s="45">
        <f t="shared" si="9"/>
        <v>0</v>
      </c>
      <c r="M83" s="43">
        <f t="shared" si="10"/>
        <v>0</v>
      </c>
      <c r="N83" s="43">
        <f t="shared" si="11"/>
        <v>0</v>
      </c>
      <c r="O83" s="43">
        <f t="shared" si="12"/>
        <v>0</v>
      </c>
      <c r="P83" s="44">
        <f t="shared" si="13"/>
        <v>0</v>
      </c>
    </row>
    <row r="84" spans="1:16" ht="12.75" x14ac:dyDescent="0.2">
      <c r="A84" s="145">
        <v>10.67</v>
      </c>
      <c r="B84" s="84"/>
      <c r="C84" s="143" t="s">
        <v>540</v>
      </c>
      <c r="D84" s="23" t="s">
        <v>90</v>
      </c>
      <c r="E84" s="60">
        <v>48</v>
      </c>
      <c r="F84" s="61"/>
      <c r="G84" s="58"/>
      <c r="H84" s="43">
        <f t="shared" si="7"/>
        <v>0</v>
      </c>
      <c r="I84" s="58"/>
      <c r="J84" s="58"/>
      <c r="K84" s="44">
        <f t="shared" si="8"/>
        <v>0</v>
      </c>
      <c r="L84" s="45">
        <f t="shared" si="9"/>
        <v>0</v>
      </c>
      <c r="M84" s="43">
        <f t="shared" si="10"/>
        <v>0</v>
      </c>
      <c r="N84" s="43">
        <f t="shared" si="11"/>
        <v>0</v>
      </c>
      <c r="O84" s="43">
        <f t="shared" si="12"/>
        <v>0</v>
      </c>
      <c r="P84" s="44">
        <f t="shared" si="13"/>
        <v>0</v>
      </c>
    </row>
    <row r="85" spans="1:16" ht="12.75" x14ac:dyDescent="0.2">
      <c r="A85" s="145">
        <v>10.68</v>
      </c>
      <c r="B85" s="84"/>
      <c r="C85" s="143" t="s">
        <v>541</v>
      </c>
      <c r="D85" s="23" t="s">
        <v>90</v>
      </c>
      <c r="E85" s="60">
        <v>8</v>
      </c>
      <c r="F85" s="61"/>
      <c r="G85" s="58"/>
      <c r="H85" s="43">
        <f t="shared" si="7"/>
        <v>0</v>
      </c>
      <c r="I85" s="58"/>
      <c r="J85" s="58"/>
      <c r="K85" s="44">
        <f t="shared" si="8"/>
        <v>0</v>
      </c>
      <c r="L85" s="45">
        <f t="shared" si="9"/>
        <v>0</v>
      </c>
      <c r="M85" s="43">
        <f t="shared" si="10"/>
        <v>0</v>
      </c>
      <c r="N85" s="43">
        <f t="shared" si="11"/>
        <v>0</v>
      </c>
      <c r="O85" s="43">
        <f t="shared" si="12"/>
        <v>0</v>
      </c>
      <c r="P85" s="44">
        <f t="shared" si="13"/>
        <v>0</v>
      </c>
    </row>
    <row r="86" spans="1:16" ht="12.75" x14ac:dyDescent="0.2">
      <c r="A86" s="145">
        <v>10.69</v>
      </c>
      <c r="B86" s="84"/>
      <c r="C86" s="143" t="s">
        <v>498</v>
      </c>
      <c r="D86" s="23" t="s">
        <v>90</v>
      </c>
      <c r="E86" s="60">
        <v>2</v>
      </c>
      <c r="F86" s="61"/>
      <c r="G86" s="58"/>
      <c r="H86" s="43">
        <f t="shared" si="7"/>
        <v>0</v>
      </c>
      <c r="I86" s="58"/>
      <c r="J86" s="58"/>
      <c r="K86" s="44">
        <f t="shared" si="8"/>
        <v>0</v>
      </c>
      <c r="L86" s="45">
        <f t="shared" si="9"/>
        <v>0</v>
      </c>
      <c r="M86" s="43">
        <f t="shared" si="10"/>
        <v>0</v>
      </c>
      <c r="N86" s="43">
        <f t="shared" si="11"/>
        <v>0</v>
      </c>
      <c r="O86" s="43">
        <f t="shared" si="12"/>
        <v>0</v>
      </c>
      <c r="P86" s="44">
        <f t="shared" si="13"/>
        <v>0</v>
      </c>
    </row>
    <row r="87" spans="1:16" ht="12.75" x14ac:dyDescent="0.2">
      <c r="A87" s="147">
        <v>10.7</v>
      </c>
      <c r="B87" s="84"/>
      <c r="C87" s="143" t="s">
        <v>542</v>
      </c>
      <c r="D87" s="23" t="s">
        <v>90</v>
      </c>
      <c r="E87" s="60">
        <v>4</v>
      </c>
      <c r="F87" s="61"/>
      <c r="G87" s="58"/>
      <c r="H87" s="43">
        <f t="shared" si="7"/>
        <v>0</v>
      </c>
      <c r="I87" s="58"/>
      <c r="J87" s="58"/>
      <c r="K87" s="44">
        <f t="shared" si="8"/>
        <v>0</v>
      </c>
      <c r="L87" s="45">
        <f t="shared" si="9"/>
        <v>0</v>
      </c>
      <c r="M87" s="43">
        <f t="shared" si="10"/>
        <v>0</v>
      </c>
      <c r="N87" s="43">
        <f t="shared" si="11"/>
        <v>0</v>
      </c>
      <c r="O87" s="43">
        <f t="shared" si="12"/>
        <v>0</v>
      </c>
      <c r="P87" s="44">
        <f t="shared" si="13"/>
        <v>0</v>
      </c>
    </row>
    <row r="88" spans="1:16" ht="12.75" x14ac:dyDescent="0.2">
      <c r="A88" s="145">
        <v>10.71</v>
      </c>
      <c r="B88" s="84"/>
      <c r="C88" s="143" t="s">
        <v>543</v>
      </c>
      <c r="D88" s="23" t="s">
        <v>90</v>
      </c>
      <c r="E88" s="60">
        <v>1</v>
      </c>
      <c r="F88" s="61"/>
      <c r="G88" s="58"/>
      <c r="H88" s="43">
        <f t="shared" si="7"/>
        <v>0</v>
      </c>
      <c r="I88" s="58"/>
      <c r="J88" s="58"/>
      <c r="K88" s="44">
        <f t="shared" si="8"/>
        <v>0</v>
      </c>
      <c r="L88" s="45">
        <f t="shared" si="9"/>
        <v>0</v>
      </c>
      <c r="M88" s="43">
        <f t="shared" si="10"/>
        <v>0</v>
      </c>
      <c r="N88" s="43">
        <f t="shared" si="11"/>
        <v>0</v>
      </c>
      <c r="O88" s="43">
        <f t="shared" si="12"/>
        <v>0</v>
      </c>
      <c r="P88" s="44">
        <f t="shared" si="13"/>
        <v>0</v>
      </c>
    </row>
    <row r="89" spans="1:16" ht="12.75" x14ac:dyDescent="0.2">
      <c r="A89" s="145">
        <v>10.72</v>
      </c>
      <c r="B89" s="84"/>
      <c r="C89" s="143" t="s">
        <v>544</v>
      </c>
      <c r="D89" s="23" t="s">
        <v>90</v>
      </c>
      <c r="E89" s="60">
        <v>2</v>
      </c>
      <c r="F89" s="61"/>
      <c r="G89" s="58"/>
      <c r="H89" s="43">
        <f t="shared" si="7"/>
        <v>0</v>
      </c>
      <c r="I89" s="58"/>
      <c r="J89" s="58"/>
      <c r="K89" s="44">
        <f t="shared" si="8"/>
        <v>0</v>
      </c>
      <c r="L89" s="45">
        <f t="shared" si="9"/>
        <v>0</v>
      </c>
      <c r="M89" s="43">
        <f t="shared" si="10"/>
        <v>0</v>
      </c>
      <c r="N89" s="43">
        <f t="shared" si="11"/>
        <v>0</v>
      </c>
      <c r="O89" s="43">
        <f t="shared" si="12"/>
        <v>0</v>
      </c>
      <c r="P89" s="44">
        <f t="shared" si="13"/>
        <v>0</v>
      </c>
    </row>
    <row r="90" spans="1:16" ht="12.75" x14ac:dyDescent="0.2">
      <c r="A90" s="145">
        <v>10.73</v>
      </c>
      <c r="B90" s="84"/>
      <c r="C90" s="143" t="s">
        <v>545</v>
      </c>
      <c r="D90" s="23" t="s">
        <v>90</v>
      </c>
      <c r="E90" s="60">
        <v>3</v>
      </c>
      <c r="F90" s="61"/>
      <c r="G90" s="58"/>
      <c r="H90" s="43">
        <f t="shared" si="7"/>
        <v>0</v>
      </c>
      <c r="I90" s="58"/>
      <c r="J90" s="58"/>
      <c r="K90" s="44">
        <f t="shared" si="8"/>
        <v>0</v>
      </c>
      <c r="L90" s="45">
        <f t="shared" si="9"/>
        <v>0</v>
      </c>
      <c r="M90" s="43">
        <f t="shared" si="10"/>
        <v>0</v>
      </c>
      <c r="N90" s="43">
        <f t="shared" si="11"/>
        <v>0</v>
      </c>
      <c r="O90" s="43">
        <f t="shared" si="12"/>
        <v>0</v>
      </c>
      <c r="P90" s="44">
        <f t="shared" si="13"/>
        <v>0</v>
      </c>
    </row>
    <row r="91" spans="1:16" ht="12.75" x14ac:dyDescent="0.2">
      <c r="A91" s="145">
        <v>10.74</v>
      </c>
      <c r="B91" s="84"/>
      <c r="C91" s="143" t="s">
        <v>546</v>
      </c>
      <c r="D91" s="23" t="s">
        <v>90</v>
      </c>
      <c r="E91" s="60">
        <v>5</v>
      </c>
      <c r="F91" s="61"/>
      <c r="G91" s="58"/>
      <c r="H91" s="43">
        <f t="shared" si="7"/>
        <v>0</v>
      </c>
      <c r="I91" s="58"/>
      <c r="J91" s="58"/>
      <c r="K91" s="44">
        <f t="shared" si="8"/>
        <v>0</v>
      </c>
      <c r="L91" s="45">
        <f t="shared" si="9"/>
        <v>0</v>
      </c>
      <c r="M91" s="43">
        <f t="shared" si="10"/>
        <v>0</v>
      </c>
      <c r="N91" s="43">
        <f t="shared" si="11"/>
        <v>0</v>
      </c>
      <c r="O91" s="43">
        <f t="shared" si="12"/>
        <v>0</v>
      </c>
      <c r="P91" s="44">
        <f t="shared" si="13"/>
        <v>0</v>
      </c>
    </row>
    <row r="92" spans="1:16" ht="12.75" x14ac:dyDescent="0.2">
      <c r="A92" s="145">
        <v>10.75</v>
      </c>
      <c r="B92" s="84"/>
      <c r="C92" s="143" t="s">
        <v>547</v>
      </c>
      <c r="D92" s="23" t="s">
        <v>90</v>
      </c>
      <c r="E92" s="60">
        <v>44</v>
      </c>
      <c r="F92" s="61"/>
      <c r="G92" s="58"/>
      <c r="H92" s="43">
        <f t="shared" si="7"/>
        <v>0</v>
      </c>
      <c r="I92" s="58"/>
      <c r="J92" s="58"/>
      <c r="K92" s="44">
        <f t="shared" si="8"/>
        <v>0</v>
      </c>
      <c r="L92" s="45">
        <f t="shared" si="9"/>
        <v>0</v>
      </c>
      <c r="M92" s="43">
        <f t="shared" si="10"/>
        <v>0</v>
      </c>
      <c r="N92" s="43">
        <f t="shared" si="11"/>
        <v>0</v>
      </c>
      <c r="O92" s="43">
        <f t="shared" si="12"/>
        <v>0</v>
      </c>
      <c r="P92" s="44">
        <f t="shared" si="13"/>
        <v>0</v>
      </c>
    </row>
    <row r="93" spans="1:16" ht="12.75" x14ac:dyDescent="0.2">
      <c r="A93" s="145">
        <v>10.76</v>
      </c>
      <c r="B93" s="84"/>
      <c r="C93" s="143" t="s">
        <v>548</v>
      </c>
      <c r="D93" s="23" t="s">
        <v>90</v>
      </c>
      <c r="E93" s="60">
        <v>53</v>
      </c>
      <c r="F93" s="61"/>
      <c r="G93" s="58"/>
      <c r="H93" s="43">
        <f t="shared" si="7"/>
        <v>0</v>
      </c>
      <c r="I93" s="58"/>
      <c r="J93" s="58"/>
      <c r="K93" s="44">
        <f t="shared" si="8"/>
        <v>0</v>
      </c>
      <c r="L93" s="45">
        <f t="shared" si="9"/>
        <v>0</v>
      </c>
      <c r="M93" s="43">
        <f t="shared" si="10"/>
        <v>0</v>
      </c>
      <c r="N93" s="43">
        <f t="shared" si="11"/>
        <v>0</v>
      </c>
      <c r="O93" s="43">
        <f t="shared" si="12"/>
        <v>0</v>
      </c>
      <c r="P93" s="44">
        <f t="shared" si="13"/>
        <v>0</v>
      </c>
    </row>
    <row r="94" spans="1:16" ht="12.75" x14ac:dyDescent="0.2">
      <c r="A94" s="145">
        <v>10.77</v>
      </c>
      <c r="B94" s="84"/>
      <c r="C94" s="143" t="s">
        <v>549</v>
      </c>
      <c r="D94" s="23" t="s">
        <v>90</v>
      </c>
      <c r="E94" s="60">
        <v>1</v>
      </c>
      <c r="F94" s="61"/>
      <c r="G94" s="58"/>
      <c r="H94" s="43">
        <f t="shared" si="7"/>
        <v>0</v>
      </c>
      <c r="I94" s="58"/>
      <c r="J94" s="58"/>
      <c r="K94" s="44">
        <f t="shared" si="8"/>
        <v>0</v>
      </c>
      <c r="L94" s="45">
        <f t="shared" si="9"/>
        <v>0</v>
      </c>
      <c r="M94" s="43">
        <f t="shared" si="10"/>
        <v>0</v>
      </c>
      <c r="N94" s="43">
        <f t="shared" si="11"/>
        <v>0</v>
      </c>
      <c r="O94" s="43">
        <f t="shared" si="12"/>
        <v>0</v>
      </c>
      <c r="P94" s="44">
        <f t="shared" si="13"/>
        <v>0</v>
      </c>
    </row>
    <row r="95" spans="1:16" ht="12.75" x14ac:dyDescent="0.2">
      <c r="A95" s="145">
        <v>10.78</v>
      </c>
      <c r="B95" s="84"/>
      <c r="C95" s="143" t="s">
        <v>550</v>
      </c>
      <c r="D95" s="23" t="s">
        <v>90</v>
      </c>
      <c r="E95" s="60">
        <v>1</v>
      </c>
      <c r="F95" s="61"/>
      <c r="G95" s="58"/>
      <c r="H95" s="43">
        <f t="shared" si="7"/>
        <v>0</v>
      </c>
      <c r="I95" s="58"/>
      <c r="J95" s="58"/>
      <c r="K95" s="44">
        <f t="shared" si="8"/>
        <v>0</v>
      </c>
      <c r="L95" s="45">
        <f t="shared" si="9"/>
        <v>0</v>
      </c>
      <c r="M95" s="43">
        <f t="shared" si="10"/>
        <v>0</v>
      </c>
      <c r="N95" s="43">
        <f t="shared" si="11"/>
        <v>0</v>
      </c>
      <c r="O95" s="43">
        <f t="shared" si="12"/>
        <v>0</v>
      </c>
      <c r="P95" s="44">
        <f t="shared" si="13"/>
        <v>0</v>
      </c>
    </row>
    <row r="96" spans="1:16" ht="12.75" x14ac:dyDescent="0.2">
      <c r="A96" s="145">
        <v>10.79</v>
      </c>
      <c r="B96" s="84"/>
      <c r="C96" s="143" t="s">
        <v>551</v>
      </c>
      <c r="D96" s="23" t="s">
        <v>90</v>
      </c>
      <c r="E96" s="60">
        <v>2</v>
      </c>
      <c r="F96" s="61"/>
      <c r="G96" s="58"/>
      <c r="H96" s="43">
        <f t="shared" si="7"/>
        <v>0</v>
      </c>
      <c r="I96" s="58"/>
      <c r="J96" s="58"/>
      <c r="K96" s="44">
        <f t="shared" si="8"/>
        <v>0</v>
      </c>
      <c r="L96" s="45">
        <f t="shared" si="9"/>
        <v>0</v>
      </c>
      <c r="M96" s="43">
        <f t="shared" si="10"/>
        <v>0</v>
      </c>
      <c r="N96" s="43">
        <f t="shared" si="11"/>
        <v>0</v>
      </c>
      <c r="O96" s="43">
        <f t="shared" si="12"/>
        <v>0</v>
      </c>
      <c r="P96" s="44">
        <f t="shared" si="13"/>
        <v>0</v>
      </c>
    </row>
    <row r="97" spans="1:16" ht="12.75" x14ac:dyDescent="0.2">
      <c r="A97" s="147">
        <v>10.8</v>
      </c>
      <c r="B97" s="84"/>
      <c r="C97" s="143" t="s">
        <v>552</v>
      </c>
      <c r="D97" s="23" t="s">
        <v>90</v>
      </c>
      <c r="E97" s="60">
        <v>1</v>
      </c>
      <c r="F97" s="61"/>
      <c r="G97" s="58"/>
      <c r="H97" s="43">
        <f t="shared" si="7"/>
        <v>0</v>
      </c>
      <c r="I97" s="58"/>
      <c r="J97" s="58"/>
      <c r="K97" s="44">
        <f t="shared" si="8"/>
        <v>0</v>
      </c>
      <c r="L97" s="45">
        <f t="shared" si="9"/>
        <v>0</v>
      </c>
      <c r="M97" s="43">
        <f t="shared" si="10"/>
        <v>0</v>
      </c>
      <c r="N97" s="43">
        <f t="shared" si="11"/>
        <v>0</v>
      </c>
      <c r="O97" s="43">
        <f t="shared" si="12"/>
        <v>0</v>
      </c>
      <c r="P97" s="44">
        <f t="shared" si="13"/>
        <v>0</v>
      </c>
    </row>
    <row r="98" spans="1:16" ht="12.75" x14ac:dyDescent="0.2">
      <c r="A98" s="145">
        <v>10.81</v>
      </c>
      <c r="B98" s="84"/>
      <c r="C98" s="143" t="s">
        <v>553</v>
      </c>
      <c r="D98" s="23" t="s">
        <v>90</v>
      </c>
      <c r="E98" s="60">
        <v>1</v>
      </c>
      <c r="F98" s="61"/>
      <c r="G98" s="58"/>
      <c r="H98" s="43">
        <f t="shared" si="7"/>
        <v>0</v>
      </c>
      <c r="I98" s="58"/>
      <c r="J98" s="58"/>
      <c r="K98" s="44">
        <f t="shared" si="8"/>
        <v>0</v>
      </c>
      <c r="L98" s="45">
        <f t="shared" si="9"/>
        <v>0</v>
      </c>
      <c r="M98" s="43">
        <f t="shared" si="10"/>
        <v>0</v>
      </c>
      <c r="N98" s="43">
        <f t="shared" si="11"/>
        <v>0</v>
      </c>
      <c r="O98" s="43">
        <f t="shared" si="12"/>
        <v>0</v>
      </c>
      <c r="P98" s="44">
        <f t="shared" si="13"/>
        <v>0</v>
      </c>
    </row>
    <row r="99" spans="1:16" ht="12.75" x14ac:dyDescent="0.2">
      <c r="A99" s="145">
        <v>10.82</v>
      </c>
      <c r="B99" s="84"/>
      <c r="C99" s="143" t="s">
        <v>554</v>
      </c>
      <c r="D99" s="23" t="s">
        <v>90</v>
      </c>
      <c r="E99" s="60">
        <v>1</v>
      </c>
      <c r="F99" s="61"/>
      <c r="G99" s="58"/>
      <c r="H99" s="43">
        <f t="shared" si="7"/>
        <v>0</v>
      </c>
      <c r="I99" s="58"/>
      <c r="J99" s="58"/>
      <c r="K99" s="44">
        <f t="shared" si="8"/>
        <v>0</v>
      </c>
      <c r="L99" s="45">
        <f t="shared" si="9"/>
        <v>0</v>
      </c>
      <c r="M99" s="43">
        <f t="shared" si="10"/>
        <v>0</v>
      </c>
      <c r="N99" s="43">
        <f t="shared" si="11"/>
        <v>0</v>
      </c>
      <c r="O99" s="43">
        <f t="shared" si="12"/>
        <v>0</v>
      </c>
      <c r="P99" s="44">
        <f t="shared" si="13"/>
        <v>0</v>
      </c>
    </row>
    <row r="100" spans="1:16" ht="12.75" x14ac:dyDescent="0.2">
      <c r="A100" s="145">
        <v>10.83</v>
      </c>
      <c r="B100" s="84"/>
      <c r="C100" s="143" t="s">
        <v>555</v>
      </c>
      <c r="D100" s="23" t="s">
        <v>90</v>
      </c>
      <c r="E100" s="60">
        <v>1</v>
      </c>
      <c r="F100" s="61"/>
      <c r="G100" s="58"/>
      <c r="H100" s="43">
        <f t="shared" si="7"/>
        <v>0</v>
      </c>
      <c r="I100" s="58"/>
      <c r="J100" s="58"/>
      <c r="K100" s="44">
        <f t="shared" si="8"/>
        <v>0</v>
      </c>
      <c r="L100" s="45">
        <f t="shared" si="9"/>
        <v>0</v>
      </c>
      <c r="M100" s="43">
        <f t="shared" si="10"/>
        <v>0</v>
      </c>
      <c r="N100" s="43">
        <f t="shared" si="11"/>
        <v>0</v>
      </c>
      <c r="O100" s="43">
        <f t="shared" si="12"/>
        <v>0</v>
      </c>
      <c r="P100" s="44">
        <f t="shared" si="13"/>
        <v>0</v>
      </c>
    </row>
    <row r="101" spans="1:16" ht="12.75" x14ac:dyDescent="0.2">
      <c r="A101" s="145">
        <v>10.84</v>
      </c>
      <c r="B101" s="84"/>
      <c r="C101" s="143" t="s">
        <v>556</v>
      </c>
      <c r="D101" s="23" t="s">
        <v>90</v>
      </c>
      <c r="E101" s="60">
        <v>2</v>
      </c>
      <c r="F101" s="61"/>
      <c r="G101" s="58"/>
      <c r="H101" s="43">
        <f t="shared" si="7"/>
        <v>0</v>
      </c>
      <c r="I101" s="58"/>
      <c r="J101" s="58"/>
      <c r="K101" s="44">
        <f t="shared" si="8"/>
        <v>0</v>
      </c>
      <c r="L101" s="45">
        <f t="shared" si="9"/>
        <v>0</v>
      </c>
      <c r="M101" s="43">
        <f t="shared" si="10"/>
        <v>0</v>
      </c>
      <c r="N101" s="43">
        <f t="shared" si="11"/>
        <v>0</v>
      </c>
      <c r="O101" s="43">
        <f t="shared" si="12"/>
        <v>0</v>
      </c>
      <c r="P101" s="44">
        <f t="shared" si="13"/>
        <v>0</v>
      </c>
    </row>
    <row r="102" spans="1:16" ht="12.75" x14ac:dyDescent="0.2">
      <c r="A102" s="145">
        <v>10.85</v>
      </c>
      <c r="B102" s="84"/>
      <c r="C102" s="143" t="s">
        <v>557</v>
      </c>
      <c r="D102" s="23" t="s">
        <v>90</v>
      </c>
      <c r="E102" s="60">
        <v>27</v>
      </c>
      <c r="F102" s="61"/>
      <c r="G102" s="58"/>
      <c r="H102" s="43">
        <f t="shared" si="7"/>
        <v>0</v>
      </c>
      <c r="I102" s="58"/>
      <c r="J102" s="58"/>
      <c r="K102" s="44">
        <f t="shared" si="8"/>
        <v>0</v>
      </c>
      <c r="L102" s="45">
        <f t="shared" si="9"/>
        <v>0</v>
      </c>
      <c r="M102" s="43">
        <f t="shared" si="10"/>
        <v>0</v>
      </c>
      <c r="N102" s="43">
        <f t="shared" si="11"/>
        <v>0</v>
      </c>
      <c r="O102" s="43">
        <f t="shared" si="12"/>
        <v>0</v>
      </c>
      <c r="P102" s="44">
        <f t="shared" si="13"/>
        <v>0</v>
      </c>
    </row>
    <row r="103" spans="1:16" ht="12.75" x14ac:dyDescent="0.2">
      <c r="A103" s="145">
        <v>10.86</v>
      </c>
      <c r="B103" s="84"/>
      <c r="C103" s="143" t="s">
        <v>558</v>
      </c>
      <c r="D103" s="23" t="s">
        <v>90</v>
      </c>
      <c r="E103" s="60">
        <v>31</v>
      </c>
      <c r="F103" s="61"/>
      <c r="G103" s="58"/>
      <c r="H103" s="43">
        <f t="shared" si="7"/>
        <v>0</v>
      </c>
      <c r="I103" s="58"/>
      <c r="J103" s="58"/>
      <c r="K103" s="44">
        <f t="shared" si="8"/>
        <v>0</v>
      </c>
      <c r="L103" s="45">
        <f t="shared" si="9"/>
        <v>0</v>
      </c>
      <c r="M103" s="43">
        <f t="shared" si="10"/>
        <v>0</v>
      </c>
      <c r="N103" s="43">
        <f t="shared" si="11"/>
        <v>0</v>
      </c>
      <c r="O103" s="43">
        <f t="shared" si="12"/>
        <v>0</v>
      </c>
      <c r="P103" s="44">
        <f t="shared" si="13"/>
        <v>0</v>
      </c>
    </row>
    <row r="104" spans="1:16" ht="12.75" x14ac:dyDescent="0.2">
      <c r="A104" s="145">
        <v>10.87</v>
      </c>
      <c r="B104" s="84"/>
      <c r="C104" s="143" t="s">
        <v>483</v>
      </c>
      <c r="D104" s="23" t="s">
        <v>91</v>
      </c>
      <c r="E104" s="60">
        <v>288</v>
      </c>
      <c r="F104" s="61"/>
      <c r="G104" s="58"/>
      <c r="H104" s="43">
        <f t="shared" si="7"/>
        <v>0</v>
      </c>
      <c r="I104" s="58"/>
      <c r="J104" s="58"/>
      <c r="K104" s="44">
        <f t="shared" si="8"/>
        <v>0</v>
      </c>
      <c r="L104" s="45">
        <f t="shared" si="9"/>
        <v>0</v>
      </c>
      <c r="M104" s="43">
        <f t="shared" si="10"/>
        <v>0</v>
      </c>
      <c r="N104" s="43">
        <f t="shared" si="11"/>
        <v>0</v>
      </c>
      <c r="O104" s="43">
        <f t="shared" si="12"/>
        <v>0</v>
      </c>
      <c r="P104" s="44">
        <f t="shared" si="13"/>
        <v>0</v>
      </c>
    </row>
    <row r="105" spans="1:16" ht="25.5" x14ac:dyDescent="0.2">
      <c r="A105" s="145">
        <v>10.88</v>
      </c>
      <c r="B105" s="84"/>
      <c r="C105" s="146" t="s">
        <v>484</v>
      </c>
      <c r="D105" s="23" t="s">
        <v>92</v>
      </c>
      <c r="E105" s="60">
        <v>1</v>
      </c>
      <c r="F105" s="61"/>
      <c r="G105" s="58"/>
      <c r="H105" s="43">
        <f t="shared" si="7"/>
        <v>0</v>
      </c>
      <c r="I105" s="58"/>
      <c r="J105" s="58"/>
      <c r="K105" s="44">
        <f t="shared" si="8"/>
        <v>0</v>
      </c>
      <c r="L105" s="45">
        <f t="shared" si="9"/>
        <v>0</v>
      </c>
      <c r="M105" s="43">
        <f t="shared" si="10"/>
        <v>0</v>
      </c>
      <c r="N105" s="43">
        <f t="shared" si="11"/>
        <v>0</v>
      </c>
      <c r="O105" s="43">
        <f t="shared" si="12"/>
        <v>0</v>
      </c>
      <c r="P105" s="44">
        <f t="shared" si="13"/>
        <v>0</v>
      </c>
    </row>
    <row r="106" spans="1:16" ht="12.75" x14ac:dyDescent="0.2">
      <c r="A106" s="145">
        <v>10.89</v>
      </c>
      <c r="B106" s="84"/>
      <c r="C106" s="143" t="s">
        <v>381</v>
      </c>
      <c r="D106" s="23" t="s">
        <v>92</v>
      </c>
      <c r="E106" s="60">
        <v>1</v>
      </c>
      <c r="F106" s="61"/>
      <c r="G106" s="58"/>
      <c r="H106" s="43">
        <f t="shared" si="7"/>
        <v>0</v>
      </c>
      <c r="I106" s="58"/>
      <c r="J106" s="58"/>
      <c r="K106" s="44">
        <f t="shared" si="8"/>
        <v>0</v>
      </c>
      <c r="L106" s="45">
        <f t="shared" si="9"/>
        <v>0</v>
      </c>
      <c r="M106" s="43">
        <f t="shared" si="10"/>
        <v>0</v>
      </c>
      <c r="N106" s="43">
        <f t="shared" si="11"/>
        <v>0</v>
      </c>
      <c r="O106" s="43">
        <f t="shared" si="12"/>
        <v>0</v>
      </c>
      <c r="P106" s="44">
        <f t="shared" si="13"/>
        <v>0</v>
      </c>
    </row>
    <row r="107" spans="1:16" ht="12.75" x14ac:dyDescent="0.2">
      <c r="A107" s="147">
        <v>10.9</v>
      </c>
      <c r="B107" s="84"/>
      <c r="C107" s="143" t="s">
        <v>482</v>
      </c>
      <c r="D107" s="23" t="s">
        <v>92</v>
      </c>
      <c r="E107" s="60">
        <v>1</v>
      </c>
      <c r="F107" s="61"/>
      <c r="G107" s="58"/>
      <c r="H107" s="43">
        <f t="shared" si="7"/>
        <v>0</v>
      </c>
      <c r="I107" s="58"/>
      <c r="J107" s="58"/>
      <c r="K107" s="44">
        <f t="shared" si="8"/>
        <v>0</v>
      </c>
      <c r="L107" s="45">
        <f t="shared" si="9"/>
        <v>0</v>
      </c>
      <c r="M107" s="43">
        <f t="shared" si="10"/>
        <v>0</v>
      </c>
      <c r="N107" s="43">
        <f t="shared" si="11"/>
        <v>0</v>
      </c>
      <c r="O107" s="43">
        <f t="shared" si="12"/>
        <v>0</v>
      </c>
      <c r="P107" s="44">
        <f t="shared" si="13"/>
        <v>0</v>
      </c>
    </row>
    <row r="108" spans="1:16" ht="12.75" x14ac:dyDescent="0.2">
      <c r="A108" s="145">
        <v>10.91</v>
      </c>
      <c r="B108" s="84"/>
      <c r="C108" s="143" t="s">
        <v>385</v>
      </c>
      <c r="D108" s="23" t="s">
        <v>92</v>
      </c>
      <c r="E108" s="60">
        <v>1</v>
      </c>
      <c r="F108" s="61"/>
      <c r="G108" s="58"/>
      <c r="H108" s="43">
        <f t="shared" si="7"/>
        <v>0</v>
      </c>
      <c r="I108" s="58"/>
      <c r="J108" s="58"/>
      <c r="K108" s="44">
        <f t="shared" si="8"/>
        <v>0</v>
      </c>
      <c r="L108" s="45">
        <f t="shared" si="9"/>
        <v>0</v>
      </c>
      <c r="M108" s="43">
        <f t="shared" si="10"/>
        <v>0</v>
      </c>
      <c r="N108" s="43">
        <f t="shared" si="11"/>
        <v>0</v>
      </c>
      <c r="O108" s="43">
        <f t="shared" si="12"/>
        <v>0</v>
      </c>
      <c r="P108" s="44">
        <f t="shared" si="13"/>
        <v>0</v>
      </c>
    </row>
    <row r="109" spans="1:16" ht="12.75" x14ac:dyDescent="0.2">
      <c r="A109" s="143"/>
      <c r="B109" s="84"/>
      <c r="C109" s="144" t="s">
        <v>386</v>
      </c>
      <c r="D109" s="23"/>
      <c r="E109" s="60"/>
      <c r="F109" s="61"/>
      <c r="G109" s="58"/>
      <c r="H109" s="43">
        <f t="shared" si="7"/>
        <v>0</v>
      </c>
      <c r="I109" s="58"/>
      <c r="J109" s="58"/>
      <c r="K109" s="44">
        <f t="shared" si="8"/>
        <v>0</v>
      </c>
      <c r="L109" s="45">
        <f t="shared" si="9"/>
        <v>0</v>
      </c>
      <c r="M109" s="43">
        <f t="shared" si="10"/>
        <v>0</v>
      </c>
      <c r="N109" s="43">
        <f t="shared" si="11"/>
        <v>0</v>
      </c>
      <c r="O109" s="43">
        <f t="shared" si="12"/>
        <v>0</v>
      </c>
      <c r="P109" s="44">
        <f t="shared" si="13"/>
        <v>0</v>
      </c>
    </row>
    <row r="110" spans="1:16" ht="12.75" x14ac:dyDescent="0.2">
      <c r="A110" s="145">
        <v>10.92</v>
      </c>
      <c r="B110" s="84"/>
      <c r="C110" s="143" t="s">
        <v>559</v>
      </c>
      <c r="D110" s="23" t="s">
        <v>91</v>
      </c>
      <c r="E110" s="60">
        <v>198</v>
      </c>
      <c r="F110" s="61"/>
      <c r="G110" s="58"/>
      <c r="H110" s="43">
        <f t="shared" si="7"/>
        <v>0</v>
      </c>
      <c r="I110" s="58"/>
      <c r="J110" s="58"/>
      <c r="K110" s="44">
        <f t="shared" si="8"/>
        <v>0</v>
      </c>
      <c r="L110" s="45">
        <f t="shared" si="9"/>
        <v>0</v>
      </c>
      <c r="M110" s="43">
        <f t="shared" si="10"/>
        <v>0</v>
      </c>
      <c r="N110" s="43">
        <f t="shared" si="11"/>
        <v>0</v>
      </c>
      <c r="O110" s="43">
        <f t="shared" si="12"/>
        <v>0</v>
      </c>
      <c r="P110" s="44">
        <f t="shared" si="13"/>
        <v>0</v>
      </c>
    </row>
    <row r="111" spans="1:16" ht="12.75" x14ac:dyDescent="0.2">
      <c r="A111" s="145">
        <v>10.93</v>
      </c>
      <c r="B111" s="84"/>
      <c r="C111" s="143" t="s">
        <v>540</v>
      </c>
      <c r="D111" s="23" t="s">
        <v>90</v>
      </c>
      <c r="E111" s="60">
        <v>44</v>
      </c>
      <c r="F111" s="61"/>
      <c r="G111" s="58"/>
      <c r="H111" s="43">
        <f t="shared" si="7"/>
        <v>0</v>
      </c>
      <c r="I111" s="58"/>
      <c r="J111" s="58"/>
      <c r="K111" s="44">
        <f t="shared" si="8"/>
        <v>0</v>
      </c>
      <c r="L111" s="45">
        <f t="shared" si="9"/>
        <v>0</v>
      </c>
      <c r="M111" s="43">
        <f t="shared" si="10"/>
        <v>0</v>
      </c>
      <c r="N111" s="43">
        <f t="shared" si="11"/>
        <v>0</v>
      </c>
      <c r="O111" s="43">
        <f t="shared" si="12"/>
        <v>0</v>
      </c>
      <c r="P111" s="44">
        <f t="shared" si="13"/>
        <v>0</v>
      </c>
    </row>
    <row r="112" spans="1:16" ht="12.75" x14ac:dyDescent="0.2">
      <c r="A112" s="145">
        <v>10.94</v>
      </c>
      <c r="B112" s="84"/>
      <c r="C112" s="143" t="s">
        <v>546</v>
      </c>
      <c r="D112" s="23" t="s">
        <v>90</v>
      </c>
      <c r="E112" s="60">
        <v>12</v>
      </c>
      <c r="F112" s="61"/>
      <c r="G112" s="58"/>
      <c r="H112" s="43">
        <f t="shared" si="7"/>
        <v>0</v>
      </c>
      <c r="I112" s="58"/>
      <c r="J112" s="58"/>
      <c r="K112" s="44">
        <f t="shared" si="8"/>
        <v>0</v>
      </c>
      <c r="L112" s="45">
        <f t="shared" si="9"/>
        <v>0</v>
      </c>
      <c r="M112" s="43">
        <f t="shared" si="10"/>
        <v>0</v>
      </c>
      <c r="N112" s="43">
        <f t="shared" si="11"/>
        <v>0</v>
      </c>
      <c r="O112" s="43">
        <f t="shared" si="12"/>
        <v>0</v>
      </c>
      <c r="P112" s="44">
        <f t="shared" si="13"/>
        <v>0</v>
      </c>
    </row>
    <row r="113" spans="1:16" ht="12.75" x14ac:dyDescent="0.2">
      <c r="A113" s="145">
        <v>10.95</v>
      </c>
      <c r="B113" s="84"/>
      <c r="C113" s="143" t="s">
        <v>560</v>
      </c>
      <c r="D113" s="23" t="s">
        <v>90</v>
      </c>
      <c r="E113" s="60">
        <v>4</v>
      </c>
      <c r="F113" s="61"/>
      <c r="G113" s="58"/>
      <c r="H113" s="43">
        <f t="shared" si="7"/>
        <v>0</v>
      </c>
      <c r="I113" s="58"/>
      <c r="J113" s="58"/>
      <c r="K113" s="44">
        <f t="shared" si="8"/>
        <v>0</v>
      </c>
      <c r="L113" s="45">
        <f t="shared" si="9"/>
        <v>0</v>
      </c>
      <c r="M113" s="43">
        <f t="shared" si="10"/>
        <v>0</v>
      </c>
      <c r="N113" s="43">
        <f t="shared" si="11"/>
        <v>0</v>
      </c>
      <c r="O113" s="43">
        <f t="shared" si="12"/>
        <v>0</v>
      </c>
      <c r="P113" s="44">
        <f t="shared" si="13"/>
        <v>0</v>
      </c>
    </row>
    <row r="114" spans="1:16" ht="12.75" x14ac:dyDescent="0.2">
      <c r="A114" s="145">
        <v>10.96</v>
      </c>
      <c r="B114" s="84"/>
      <c r="C114" s="143" t="s">
        <v>558</v>
      </c>
      <c r="D114" s="23" t="s">
        <v>90</v>
      </c>
      <c r="E114" s="60">
        <v>12</v>
      </c>
      <c r="F114" s="61"/>
      <c r="G114" s="58"/>
      <c r="H114" s="43">
        <f t="shared" si="7"/>
        <v>0</v>
      </c>
      <c r="I114" s="58"/>
      <c r="J114" s="58"/>
      <c r="K114" s="44">
        <f t="shared" si="8"/>
        <v>0</v>
      </c>
      <c r="L114" s="45">
        <f t="shared" si="9"/>
        <v>0</v>
      </c>
      <c r="M114" s="43">
        <f t="shared" si="10"/>
        <v>0</v>
      </c>
      <c r="N114" s="43">
        <f t="shared" si="11"/>
        <v>0</v>
      </c>
      <c r="O114" s="43">
        <f t="shared" si="12"/>
        <v>0</v>
      </c>
      <c r="P114" s="44">
        <f t="shared" si="13"/>
        <v>0</v>
      </c>
    </row>
    <row r="115" spans="1:16" ht="12.75" x14ac:dyDescent="0.2">
      <c r="A115" s="145">
        <v>10.97</v>
      </c>
      <c r="B115" s="84"/>
      <c r="C115" s="143" t="s">
        <v>561</v>
      </c>
      <c r="D115" s="23" t="s">
        <v>90</v>
      </c>
      <c r="E115" s="60">
        <v>12</v>
      </c>
      <c r="F115" s="61"/>
      <c r="G115" s="58"/>
      <c r="H115" s="43">
        <f t="shared" si="7"/>
        <v>0</v>
      </c>
      <c r="I115" s="58"/>
      <c r="J115" s="58"/>
      <c r="K115" s="44">
        <f t="shared" si="8"/>
        <v>0</v>
      </c>
      <c r="L115" s="45">
        <f t="shared" si="9"/>
        <v>0</v>
      </c>
      <c r="M115" s="43">
        <f t="shared" si="10"/>
        <v>0</v>
      </c>
      <c r="N115" s="43">
        <f t="shared" si="11"/>
        <v>0</v>
      </c>
      <c r="O115" s="43">
        <f t="shared" si="12"/>
        <v>0</v>
      </c>
      <c r="P115" s="44">
        <f t="shared" si="13"/>
        <v>0</v>
      </c>
    </row>
    <row r="116" spans="1:16" ht="12.75" x14ac:dyDescent="0.2">
      <c r="A116" s="145">
        <v>10.98</v>
      </c>
      <c r="B116" s="84"/>
      <c r="C116" s="143" t="s">
        <v>483</v>
      </c>
      <c r="D116" s="23" t="s">
        <v>91</v>
      </c>
      <c r="E116" s="60">
        <v>133</v>
      </c>
      <c r="F116" s="61"/>
      <c r="G116" s="58"/>
      <c r="H116" s="43">
        <f t="shared" si="7"/>
        <v>0</v>
      </c>
      <c r="I116" s="58"/>
      <c r="J116" s="58"/>
      <c r="K116" s="44">
        <f t="shared" si="8"/>
        <v>0</v>
      </c>
      <c r="L116" s="45">
        <f t="shared" si="9"/>
        <v>0</v>
      </c>
      <c r="M116" s="43">
        <f t="shared" si="10"/>
        <v>0</v>
      </c>
      <c r="N116" s="43">
        <f t="shared" si="11"/>
        <v>0</v>
      </c>
      <c r="O116" s="43">
        <f t="shared" si="12"/>
        <v>0</v>
      </c>
      <c r="P116" s="44">
        <f t="shared" si="13"/>
        <v>0</v>
      </c>
    </row>
    <row r="117" spans="1:16" ht="25.5" x14ac:dyDescent="0.2">
      <c r="A117" s="145">
        <v>10.99</v>
      </c>
      <c r="B117" s="84"/>
      <c r="C117" s="146" t="s">
        <v>485</v>
      </c>
      <c r="D117" s="23" t="s">
        <v>92</v>
      </c>
      <c r="E117" s="60">
        <v>1</v>
      </c>
      <c r="F117" s="61"/>
      <c r="G117" s="58"/>
      <c r="H117" s="43">
        <f t="shared" si="7"/>
        <v>0</v>
      </c>
      <c r="I117" s="58"/>
      <c r="J117" s="58"/>
      <c r="K117" s="44">
        <f t="shared" si="8"/>
        <v>0</v>
      </c>
      <c r="L117" s="45">
        <f t="shared" si="9"/>
        <v>0</v>
      </c>
      <c r="M117" s="43">
        <f t="shared" si="10"/>
        <v>0</v>
      </c>
      <c r="N117" s="43">
        <f t="shared" si="11"/>
        <v>0</v>
      </c>
      <c r="O117" s="43">
        <f t="shared" si="12"/>
        <v>0</v>
      </c>
      <c r="P117" s="44">
        <f t="shared" si="13"/>
        <v>0</v>
      </c>
    </row>
    <row r="118" spans="1:16" ht="12.75" x14ac:dyDescent="0.2">
      <c r="A118" s="148">
        <v>10100</v>
      </c>
      <c r="B118" s="84"/>
      <c r="C118" s="143" t="s">
        <v>381</v>
      </c>
      <c r="D118" s="23" t="s">
        <v>92</v>
      </c>
      <c r="E118" s="60">
        <v>1</v>
      </c>
      <c r="F118" s="61"/>
      <c r="G118" s="58"/>
      <c r="H118" s="43">
        <f t="shared" si="7"/>
        <v>0</v>
      </c>
      <c r="I118" s="58"/>
      <c r="J118" s="58"/>
      <c r="K118" s="44">
        <f t="shared" si="8"/>
        <v>0</v>
      </c>
      <c r="L118" s="45">
        <f t="shared" si="9"/>
        <v>0</v>
      </c>
      <c r="M118" s="43">
        <f t="shared" si="10"/>
        <v>0</v>
      </c>
      <c r="N118" s="43">
        <f t="shared" si="11"/>
        <v>0</v>
      </c>
      <c r="O118" s="43">
        <f t="shared" si="12"/>
        <v>0</v>
      </c>
      <c r="P118" s="44">
        <f t="shared" si="13"/>
        <v>0</v>
      </c>
    </row>
    <row r="119" spans="1:16" ht="12.75" x14ac:dyDescent="0.2">
      <c r="A119" s="148">
        <v>10101</v>
      </c>
      <c r="B119" s="84"/>
      <c r="C119" s="143" t="s">
        <v>482</v>
      </c>
      <c r="D119" s="23" t="s">
        <v>92</v>
      </c>
      <c r="E119" s="60">
        <v>1</v>
      </c>
      <c r="F119" s="61"/>
      <c r="G119" s="58"/>
      <c r="H119" s="43">
        <f t="shared" si="7"/>
        <v>0</v>
      </c>
      <c r="I119" s="58"/>
      <c r="J119" s="58"/>
      <c r="K119" s="44">
        <f t="shared" si="8"/>
        <v>0</v>
      </c>
      <c r="L119" s="45">
        <f t="shared" si="9"/>
        <v>0</v>
      </c>
      <c r="M119" s="43">
        <f t="shared" si="10"/>
        <v>0</v>
      </c>
      <c r="N119" s="43">
        <f t="shared" si="11"/>
        <v>0</v>
      </c>
      <c r="O119" s="43">
        <f t="shared" si="12"/>
        <v>0</v>
      </c>
      <c r="P119" s="44">
        <f t="shared" si="13"/>
        <v>0</v>
      </c>
    </row>
    <row r="120" spans="1:16" ht="13.5" thickBot="1" x14ac:dyDescent="0.25">
      <c r="A120" s="148">
        <v>10102</v>
      </c>
      <c r="B120" s="84"/>
      <c r="C120" s="143" t="s">
        <v>385</v>
      </c>
      <c r="D120" s="23" t="s">
        <v>92</v>
      </c>
      <c r="E120" s="60">
        <v>1</v>
      </c>
      <c r="F120" s="61"/>
      <c r="G120" s="58"/>
      <c r="H120" s="43">
        <f t="shared" si="7"/>
        <v>0</v>
      </c>
      <c r="I120" s="58"/>
      <c r="J120" s="58"/>
      <c r="K120" s="44">
        <f t="shared" si="8"/>
        <v>0</v>
      </c>
      <c r="L120" s="45">
        <f t="shared" si="9"/>
        <v>0</v>
      </c>
      <c r="M120" s="43">
        <f t="shared" si="10"/>
        <v>0</v>
      </c>
      <c r="N120" s="43">
        <f t="shared" si="11"/>
        <v>0</v>
      </c>
      <c r="O120" s="43">
        <f t="shared" si="12"/>
        <v>0</v>
      </c>
      <c r="P120" s="44">
        <f t="shared" si="13"/>
        <v>0</v>
      </c>
    </row>
    <row r="121" spans="1:16" ht="12" thickBot="1" x14ac:dyDescent="0.25">
      <c r="A121" s="219" t="s">
        <v>54</v>
      </c>
      <c r="B121" s="220"/>
      <c r="C121" s="220"/>
      <c r="D121" s="220"/>
      <c r="E121" s="220"/>
      <c r="F121" s="220"/>
      <c r="G121" s="220"/>
      <c r="H121" s="220"/>
      <c r="I121" s="220"/>
      <c r="J121" s="220"/>
      <c r="K121" s="221"/>
      <c r="L121" s="62">
        <f>SUM(L14:L120)</f>
        <v>0</v>
      </c>
      <c r="M121" s="63">
        <f>SUM(M14:M120)</f>
        <v>0</v>
      </c>
      <c r="N121" s="63">
        <f>SUM(N14:N120)</f>
        <v>0</v>
      </c>
      <c r="O121" s="63">
        <f>SUM(O14:O120)</f>
        <v>0</v>
      </c>
      <c r="P121" s="64">
        <f>SUM(P14:P120)</f>
        <v>0</v>
      </c>
    </row>
    <row r="122" spans="1:16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 x14ac:dyDescent="0.2">
      <c r="A124" s="1" t="s">
        <v>14</v>
      </c>
      <c r="B124" s="15"/>
      <c r="C124" s="218">
        <f>'Kops a'!C35:H35</f>
        <v>0</v>
      </c>
      <c r="D124" s="218"/>
      <c r="E124" s="218"/>
      <c r="F124" s="218"/>
      <c r="G124" s="218"/>
      <c r="H124" s="218"/>
      <c r="I124" s="15"/>
      <c r="J124" s="15"/>
      <c r="K124" s="15"/>
      <c r="L124" s="15"/>
      <c r="M124" s="15"/>
      <c r="N124" s="15"/>
      <c r="O124" s="15"/>
      <c r="P124" s="15"/>
    </row>
    <row r="125" spans="1:16" x14ac:dyDescent="0.2">
      <c r="A125" s="15"/>
      <c r="B125" s="15"/>
      <c r="C125" s="169" t="s">
        <v>15</v>
      </c>
      <c r="D125" s="169"/>
      <c r="E125" s="169"/>
      <c r="F125" s="169"/>
      <c r="G125" s="169"/>
      <c r="H125" s="169"/>
      <c r="I125" s="15"/>
      <c r="J125" s="15"/>
      <c r="K125" s="15"/>
      <c r="L125" s="15"/>
      <c r="M125" s="15"/>
      <c r="N125" s="15"/>
      <c r="O125" s="15"/>
      <c r="P125" s="15"/>
    </row>
    <row r="126" spans="1:16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 x14ac:dyDescent="0.2">
      <c r="A127" s="74" t="str">
        <f>'Kops a'!A38</f>
        <v>Tāme sastādīta 20__. gada __. _________</v>
      </c>
      <c r="B127" s="75"/>
      <c r="C127" s="75"/>
      <c r="D127" s="7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x14ac:dyDescent="0.2">
      <c r="A129" s="1" t="s">
        <v>38</v>
      </c>
      <c r="B129" s="15"/>
      <c r="C129" s="218">
        <f>'Kops a'!C40:H40</f>
        <v>0</v>
      </c>
      <c r="D129" s="218"/>
      <c r="E129" s="218"/>
      <c r="F129" s="218"/>
      <c r="G129" s="218"/>
      <c r="H129" s="218"/>
      <c r="I129" s="15"/>
      <c r="J129" s="15"/>
      <c r="K129" s="15"/>
      <c r="L129" s="15"/>
      <c r="M129" s="15"/>
      <c r="N129" s="15"/>
      <c r="O129" s="15"/>
      <c r="P129" s="15"/>
    </row>
    <row r="130" spans="1:16" x14ac:dyDescent="0.2">
      <c r="A130" s="15"/>
      <c r="B130" s="15"/>
      <c r="C130" s="169" t="s">
        <v>15</v>
      </c>
      <c r="D130" s="169"/>
      <c r="E130" s="169"/>
      <c r="F130" s="169"/>
      <c r="G130" s="169"/>
      <c r="H130" s="169"/>
      <c r="I130" s="15"/>
      <c r="J130" s="15"/>
      <c r="K130" s="15"/>
      <c r="L130" s="15"/>
      <c r="M130" s="15"/>
      <c r="N130" s="15"/>
      <c r="O130" s="15"/>
      <c r="P130" s="15"/>
    </row>
    <row r="131" spans="1:16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 x14ac:dyDescent="0.2">
      <c r="A132" s="74" t="s">
        <v>57</v>
      </c>
      <c r="B132" s="75"/>
      <c r="C132" s="79">
        <f>'Kops a'!C43</f>
        <v>0</v>
      </c>
      <c r="D132" s="4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30:H130"/>
    <mergeCell ref="C4:I4"/>
    <mergeCell ref="F12:K12"/>
    <mergeCell ref="A9:F9"/>
    <mergeCell ref="J9:M9"/>
    <mergeCell ref="D8:L8"/>
    <mergeCell ref="A121:K121"/>
    <mergeCell ref="C124:H124"/>
    <mergeCell ref="C125:H125"/>
    <mergeCell ref="C129:H129"/>
  </mergeCells>
  <conditionalFormatting sqref="A15:B120 I15:J120 D15:G120">
    <cfRule type="cellIs" dxfId="39" priority="26" operator="equal">
      <formula>0</formula>
    </cfRule>
  </conditionalFormatting>
  <conditionalFormatting sqref="N9:O9">
    <cfRule type="cellIs" dxfId="38" priority="25" operator="equal">
      <formula>0</formula>
    </cfRule>
  </conditionalFormatting>
  <conditionalFormatting sqref="A9:F9">
    <cfRule type="containsText" dxfId="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2" operator="equal">
      <formula>0</formula>
    </cfRule>
  </conditionalFormatting>
  <conditionalFormatting sqref="O10">
    <cfRule type="cellIs" dxfId="35" priority="21" operator="equal">
      <formula>"20__. gada __. _________"</formula>
    </cfRule>
  </conditionalFormatting>
  <conditionalFormatting sqref="A121:K121">
    <cfRule type="containsText" dxfId="34" priority="20" operator="containsText" text="Tiešās izmaksas kopā, t. sk. darba devēja sociālais nodoklis __.__% ">
      <formula>NOT(ISERROR(SEARCH("Tiešās izmaksas kopā, t. sk. darba devēja sociālais nodoklis __.__% ",A121)))</formula>
    </cfRule>
  </conditionalFormatting>
  <conditionalFormatting sqref="H14:H120 K14:P120 L121:P121">
    <cfRule type="cellIs" dxfId="33" priority="15" operator="equal">
      <formula>0</formula>
    </cfRule>
  </conditionalFormatting>
  <conditionalFormatting sqref="C4:I4">
    <cfRule type="cellIs" dxfId="32" priority="14" operator="equal">
      <formula>0</formula>
    </cfRule>
  </conditionalFormatting>
  <conditionalFormatting sqref="C15:C120">
    <cfRule type="cellIs" dxfId="31" priority="13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129:H129">
    <cfRule type="cellIs" dxfId="25" priority="4" operator="equal">
      <formula>0</formula>
    </cfRule>
  </conditionalFormatting>
  <conditionalFormatting sqref="C124:H124">
    <cfRule type="cellIs" dxfId="24" priority="3" operator="equal">
      <formula>0</formula>
    </cfRule>
  </conditionalFormatting>
  <conditionalFormatting sqref="C129:H129 C132 C124:H124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pageSetup paperSize="9" scale="92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______________",A127)))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A127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_________________________________",A132)))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P52"/>
  <sheetViews>
    <sheetView workbookViewId="0">
      <selection activeCell="C16" sqref="C16"/>
    </sheetView>
  </sheetViews>
  <sheetFormatPr defaultRowHeight="11.25" x14ac:dyDescent="0.2"/>
  <cols>
    <col min="1" max="1" width="7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a'!A25</f>
        <v>11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73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P40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A46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49" t="s">
        <v>387</v>
      </c>
      <c r="B14" s="150"/>
      <c r="C14" s="151" t="s">
        <v>71</v>
      </c>
      <c r="D14" s="57">
        <v>0</v>
      </c>
      <c r="E14" s="60">
        <v>0</v>
      </c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25.5" x14ac:dyDescent="0.2">
      <c r="A15" s="88"/>
      <c r="B15" s="84"/>
      <c r="C15" s="159" t="s">
        <v>440</v>
      </c>
      <c r="D15" s="23"/>
      <c r="E15" s="60"/>
      <c r="F15" s="61"/>
      <c r="G15" s="58"/>
      <c r="H15" s="43">
        <f t="shared" ref="H15:H39" si="0">ROUND(F15*G15,2)</f>
        <v>0</v>
      </c>
      <c r="I15" s="58"/>
      <c r="J15" s="58"/>
      <c r="K15" s="44">
        <f t="shared" ref="K15:K39" si="1">SUM(H15:J15)</f>
        <v>0</v>
      </c>
      <c r="L15" s="45">
        <f t="shared" ref="L15:L39" si="2">ROUND(E15*F15,2)</f>
        <v>0</v>
      </c>
      <c r="M15" s="43">
        <f t="shared" ref="M15:M39" si="3">ROUND(H15*E15,2)</f>
        <v>0</v>
      </c>
      <c r="N15" s="43">
        <f t="shared" ref="N15:N39" si="4">ROUND(I15*E15,2)</f>
        <v>0</v>
      </c>
      <c r="O15" s="43">
        <f t="shared" ref="O15:O39" si="5">ROUND(J15*E15,2)</f>
        <v>0</v>
      </c>
      <c r="P15" s="44">
        <f t="shared" ref="P15:P39" si="6">SUM(M15:O15)</f>
        <v>0</v>
      </c>
    </row>
    <row r="16" spans="1:16" ht="12.75" x14ac:dyDescent="0.2">
      <c r="A16" s="98">
        <v>11.1</v>
      </c>
      <c r="B16" s="84"/>
      <c r="C16" s="158" t="s">
        <v>388</v>
      </c>
      <c r="D16" s="23" t="s">
        <v>90</v>
      </c>
      <c r="E16" s="60">
        <v>1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12.75" x14ac:dyDescent="0.2">
      <c r="A17" s="98">
        <v>11.2</v>
      </c>
      <c r="B17" s="84"/>
      <c r="C17" s="90" t="s">
        <v>389</v>
      </c>
      <c r="D17" s="23" t="s">
        <v>92</v>
      </c>
      <c r="E17" s="60">
        <v>1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12.75" x14ac:dyDescent="0.2">
      <c r="A18" s="98">
        <v>11.3</v>
      </c>
      <c r="B18" s="84"/>
      <c r="C18" s="90" t="s">
        <v>390</v>
      </c>
      <c r="D18" s="23" t="s">
        <v>92</v>
      </c>
      <c r="E18" s="60">
        <v>1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12.75" x14ac:dyDescent="0.2">
      <c r="A19" s="98">
        <v>11.4</v>
      </c>
      <c r="B19" s="84"/>
      <c r="C19" s="90" t="s">
        <v>391</v>
      </c>
      <c r="D19" s="23" t="s">
        <v>90</v>
      </c>
      <c r="E19" s="60">
        <v>1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12.75" x14ac:dyDescent="0.2">
      <c r="A20" s="98">
        <v>11.5</v>
      </c>
      <c r="B20" s="84"/>
      <c r="C20" s="90" t="s">
        <v>392</v>
      </c>
      <c r="D20" s="23" t="s">
        <v>90</v>
      </c>
      <c r="E20" s="60">
        <v>1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12.75" x14ac:dyDescent="0.2">
      <c r="A21" s="98">
        <v>11.6</v>
      </c>
      <c r="B21" s="84"/>
      <c r="C21" s="90" t="s">
        <v>393</v>
      </c>
      <c r="D21" s="23" t="s">
        <v>90</v>
      </c>
      <c r="E21" s="60">
        <v>12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12.75" x14ac:dyDescent="0.2">
      <c r="A22" s="98">
        <v>11.7</v>
      </c>
      <c r="B22" s="84"/>
      <c r="C22" s="90" t="s">
        <v>394</v>
      </c>
      <c r="D22" s="23" t="s">
        <v>91</v>
      </c>
      <c r="E22" s="60">
        <v>150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12.75" x14ac:dyDescent="0.2">
      <c r="A23" s="98">
        <v>11.8</v>
      </c>
      <c r="B23" s="84"/>
      <c r="C23" s="91" t="s">
        <v>395</v>
      </c>
      <c r="D23" s="23" t="s">
        <v>90</v>
      </c>
      <c r="E23" s="60">
        <v>5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12.75" x14ac:dyDescent="0.2">
      <c r="A24" s="98">
        <v>11.9</v>
      </c>
      <c r="B24" s="84"/>
      <c r="C24" s="91" t="s">
        <v>396</v>
      </c>
      <c r="D24" s="23" t="s">
        <v>90</v>
      </c>
      <c r="E24" s="60">
        <v>70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12.75" x14ac:dyDescent="0.2">
      <c r="A25" s="94">
        <v>11.1</v>
      </c>
      <c r="B25" s="84"/>
      <c r="C25" s="91" t="s">
        <v>397</v>
      </c>
      <c r="D25" s="23" t="s">
        <v>90</v>
      </c>
      <c r="E25" s="60">
        <v>2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12.75" x14ac:dyDescent="0.2">
      <c r="A26" s="98">
        <v>11.11</v>
      </c>
      <c r="B26" s="84"/>
      <c r="C26" s="90" t="s">
        <v>398</v>
      </c>
      <c r="D26" s="23" t="s">
        <v>90</v>
      </c>
      <c r="E26" s="60">
        <v>2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12.75" x14ac:dyDescent="0.2">
      <c r="A27" s="94">
        <v>11.12</v>
      </c>
      <c r="B27" s="84"/>
      <c r="C27" s="91" t="s">
        <v>399</v>
      </c>
      <c r="D27" s="23" t="s">
        <v>90</v>
      </c>
      <c r="E27" s="60">
        <v>2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25.5" x14ac:dyDescent="0.2">
      <c r="A28" s="98">
        <v>11.13</v>
      </c>
      <c r="B28" s="84"/>
      <c r="C28" s="91" t="s">
        <v>400</v>
      </c>
      <c r="D28" s="23" t="s">
        <v>90</v>
      </c>
      <c r="E28" s="60">
        <v>8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12.75" x14ac:dyDescent="0.2">
      <c r="A29" s="94">
        <v>11.14</v>
      </c>
      <c r="B29" s="84"/>
      <c r="C29" s="91" t="s">
        <v>401</v>
      </c>
      <c r="D29" s="23" t="s">
        <v>90</v>
      </c>
      <c r="E29" s="60">
        <v>16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12.75" x14ac:dyDescent="0.2">
      <c r="A30" s="98">
        <v>11.15</v>
      </c>
      <c r="B30" s="84"/>
      <c r="C30" s="91" t="s">
        <v>402</v>
      </c>
      <c r="D30" s="23" t="s">
        <v>90</v>
      </c>
      <c r="E30" s="60">
        <v>2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12.75" x14ac:dyDescent="0.2">
      <c r="A31" s="94">
        <v>11.16</v>
      </c>
      <c r="B31" s="84"/>
      <c r="C31" s="90" t="s">
        <v>403</v>
      </c>
      <c r="D31" s="23" t="s">
        <v>90</v>
      </c>
      <c r="E31" s="60">
        <v>1</v>
      </c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12.75" x14ac:dyDescent="0.2">
      <c r="A32" s="88"/>
      <c r="B32" s="84"/>
      <c r="C32" s="92"/>
      <c r="D32" s="23"/>
      <c r="E32" s="60"/>
      <c r="F32" s="61"/>
      <c r="G32" s="58"/>
      <c r="H32" s="43">
        <f t="shared" si="0"/>
        <v>0</v>
      </c>
      <c r="I32" s="58"/>
      <c r="J32" s="58"/>
      <c r="K32" s="44">
        <f t="shared" si="1"/>
        <v>0</v>
      </c>
      <c r="L32" s="45">
        <f t="shared" si="2"/>
        <v>0</v>
      </c>
      <c r="M32" s="43">
        <f t="shared" si="3"/>
        <v>0</v>
      </c>
      <c r="N32" s="43">
        <f t="shared" si="4"/>
        <v>0</v>
      </c>
      <c r="O32" s="43">
        <f t="shared" si="5"/>
        <v>0</v>
      </c>
      <c r="P32" s="44">
        <f t="shared" si="6"/>
        <v>0</v>
      </c>
    </row>
    <row r="33" spans="1:16" ht="12.75" x14ac:dyDescent="0.2">
      <c r="A33" s="88"/>
      <c r="B33" s="84"/>
      <c r="C33" s="105" t="s">
        <v>404</v>
      </c>
      <c r="D33" s="23"/>
      <c r="E33" s="60"/>
      <c r="F33" s="61"/>
      <c r="G33" s="58"/>
      <c r="H33" s="43">
        <f t="shared" si="0"/>
        <v>0</v>
      </c>
      <c r="I33" s="58"/>
      <c r="J33" s="58"/>
      <c r="K33" s="44">
        <f t="shared" si="1"/>
        <v>0</v>
      </c>
      <c r="L33" s="45">
        <f t="shared" si="2"/>
        <v>0</v>
      </c>
      <c r="M33" s="43">
        <f t="shared" si="3"/>
        <v>0</v>
      </c>
      <c r="N33" s="43">
        <f t="shared" si="4"/>
        <v>0</v>
      </c>
      <c r="O33" s="43">
        <f t="shared" si="5"/>
        <v>0</v>
      </c>
      <c r="P33" s="44">
        <f t="shared" si="6"/>
        <v>0</v>
      </c>
    </row>
    <row r="34" spans="1:16" ht="12.75" x14ac:dyDescent="0.2">
      <c r="A34" s="98">
        <v>11.17</v>
      </c>
      <c r="B34" s="84"/>
      <c r="C34" s="91" t="s">
        <v>405</v>
      </c>
      <c r="D34" s="23" t="s">
        <v>91</v>
      </c>
      <c r="E34" s="60">
        <v>10</v>
      </c>
      <c r="F34" s="61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12.75" x14ac:dyDescent="0.2">
      <c r="A35" s="98">
        <v>11.18</v>
      </c>
      <c r="B35" s="84"/>
      <c r="C35" s="91" t="s">
        <v>406</v>
      </c>
      <c r="D35" s="23" t="s">
        <v>93</v>
      </c>
      <c r="E35" s="60">
        <v>10</v>
      </c>
      <c r="F35" s="61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12.75" x14ac:dyDescent="0.2">
      <c r="A36" s="88"/>
      <c r="B36" s="84"/>
      <c r="C36" s="92"/>
      <c r="D36" s="23"/>
      <c r="E36" s="60"/>
      <c r="F36" s="61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12.75" x14ac:dyDescent="0.2">
      <c r="A37" s="90"/>
      <c r="B37" s="84"/>
      <c r="C37" s="149" t="s">
        <v>407</v>
      </c>
      <c r="D37" s="23"/>
      <c r="E37" s="60"/>
      <c r="F37" s="61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12.75" x14ac:dyDescent="0.2">
      <c r="A38" s="98">
        <v>11.19</v>
      </c>
      <c r="B38" s="84"/>
      <c r="C38" s="90" t="s">
        <v>408</v>
      </c>
      <c r="D38" s="23" t="s">
        <v>92</v>
      </c>
      <c r="E38" s="60">
        <v>1</v>
      </c>
      <c r="F38" s="61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13.5" thickBot="1" x14ac:dyDescent="0.25">
      <c r="A39" s="94">
        <v>11.2</v>
      </c>
      <c r="B39" s="84"/>
      <c r="C39" s="90" t="s">
        <v>409</v>
      </c>
      <c r="D39" s="23" t="s">
        <v>92</v>
      </c>
      <c r="E39" s="60">
        <v>1</v>
      </c>
      <c r="F39" s="61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12" thickBot="1" x14ac:dyDescent="0.25">
      <c r="A40" s="219" t="s">
        <v>54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1"/>
      <c r="L40" s="62">
        <f>SUM(L14:L39)</f>
        <v>0</v>
      </c>
      <c r="M40" s="63">
        <f>SUM(M14:M39)</f>
        <v>0</v>
      </c>
      <c r="N40" s="63">
        <f>SUM(N14:N39)</f>
        <v>0</v>
      </c>
      <c r="O40" s="63">
        <f>SUM(O14:O39)</f>
        <v>0</v>
      </c>
      <c r="P40" s="64">
        <f>SUM(P14:P39)</f>
        <v>0</v>
      </c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" t="s">
        <v>14</v>
      </c>
      <c r="B43" s="15"/>
      <c r="C43" s="218">
        <f>'Kops a'!C35:H35</f>
        <v>0</v>
      </c>
      <c r="D43" s="218"/>
      <c r="E43" s="218"/>
      <c r="F43" s="218"/>
      <c r="G43" s="218"/>
      <c r="H43" s="218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69" t="s">
        <v>15</v>
      </c>
      <c r="D44" s="169"/>
      <c r="E44" s="169"/>
      <c r="F44" s="169"/>
      <c r="G44" s="169"/>
      <c r="H44" s="169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74" t="str">
        <f>'Kops a'!A38</f>
        <v>Tāme sastādīta 20__. gada __. _________</v>
      </c>
      <c r="B46" s="75"/>
      <c r="C46" s="75"/>
      <c r="D46" s="7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" t="s">
        <v>38</v>
      </c>
      <c r="B48" s="15"/>
      <c r="C48" s="218">
        <f>'Kops a'!C40:H40</f>
        <v>0</v>
      </c>
      <c r="D48" s="218"/>
      <c r="E48" s="218"/>
      <c r="F48" s="218"/>
      <c r="G48" s="218"/>
      <c r="H48" s="218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69" t="s">
        <v>15</v>
      </c>
      <c r="D49" s="169"/>
      <c r="E49" s="169"/>
      <c r="F49" s="169"/>
      <c r="G49" s="169"/>
      <c r="H49" s="169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74" t="s">
        <v>57</v>
      </c>
      <c r="B51" s="75"/>
      <c r="C51" s="79">
        <f>'Kops a'!C43</f>
        <v>0</v>
      </c>
      <c r="D51" s="4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9:H49"/>
    <mergeCell ref="C4:I4"/>
    <mergeCell ref="F12:K12"/>
    <mergeCell ref="A9:F9"/>
    <mergeCell ref="J9:M9"/>
    <mergeCell ref="D8:L8"/>
    <mergeCell ref="A40:K40"/>
    <mergeCell ref="C43:H43"/>
    <mergeCell ref="C44:H44"/>
    <mergeCell ref="C48:H48"/>
  </mergeCells>
  <conditionalFormatting sqref="A15:B39 I15:J39 D15:G39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40:K40">
    <cfRule type="containsText" dxfId="14" priority="20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H14:H39 K14:P39 L40:P40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39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48:H48">
    <cfRule type="cellIs" dxfId="5" priority="4" operator="equal">
      <formula>0</formula>
    </cfRule>
  </conditionalFormatting>
  <conditionalFormatting sqref="C43:H43">
    <cfRule type="cellIs" dxfId="4" priority="3" operator="equal">
      <formula>0</formula>
    </cfRule>
  </conditionalFormatting>
  <conditionalFormatting sqref="C48:H48 C51 C43:H43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3"/>
  <sheetViews>
    <sheetView topLeftCell="A4" workbookViewId="0">
      <selection activeCell="C25" sqref="C25:D2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3"/>
      <c r="G1" s="171"/>
      <c r="H1" s="171"/>
      <c r="I1" s="171"/>
    </row>
    <row r="2" spans="1:9" x14ac:dyDescent="0.2">
      <c r="A2" s="212" t="s">
        <v>17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13" t="s">
        <v>18</v>
      </c>
      <c r="D4" s="213"/>
      <c r="E4" s="213"/>
      <c r="F4" s="213"/>
      <c r="G4" s="213"/>
      <c r="H4" s="213"/>
      <c r="I4" s="213"/>
    </row>
    <row r="5" spans="1:9" ht="11.25" customHeight="1" x14ac:dyDescent="0.2">
      <c r="A5" s="73"/>
      <c r="B5" s="73"/>
      <c r="C5" s="215" t="s">
        <v>55</v>
      </c>
      <c r="D5" s="215"/>
      <c r="E5" s="215"/>
      <c r="F5" s="215"/>
      <c r="G5" s="215"/>
      <c r="H5" s="215"/>
      <c r="I5" s="215"/>
    </row>
    <row r="6" spans="1:9" ht="21.75" customHeight="1" x14ac:dyDescent="0.2">
      <c r="A6" s="210" t="s">
        <v>19</v>
      </c>
      <c r="B6" s="210"/>
      <c r="C6" s="210"/>
      <c r="D6" s="214" t="str">
        <f>'Kopt a'!B13</f>
        <v>DAUDZDZĪVOKĻU DZĪVOJAMĀ ĒKA</v>
      </c>
      <c r="E6" s="214"/>
      <c r="F6" s="214"/>
      <c r="G6" s="214"/>
      <c r="H6" s="214"/>
      <c r="I6" s="214"/>
    </row>
    <row r="7" spans="1:9" ht="22.5" customHeight="1" x14ac:dyDescent="0.2">
      <c r="A7" s="210" t="s">
        <v>6</v>
      </c>
      <c r="B7" s="210"/>
      <c r="C7" s="210"/>
      <c r="D7" s="211" t="str">
        <f>'Kopt a'!B14</f>
        <v>ENERGOEFEKTIVITĀTES PAAUGSTINĀŠANA DAUDZDZĪVOKĻU DZĪVOJAMAI ĒKAI</v>
      </c>
      <c r="E7" s="211"/>
      <c r="F7" s="211"/>
      <c r="G7" s="211"/>
      <c r="H7" s="211"/>
      <c r="I7" s="211"/>
    </row>
    <row r="8" spans="1:9" x14ac:dyDescent="0.2">
      <c r="A8" s="207" t="s">
        <v>20</v>
      </c>
      <c r="B8" s="207"/>
      <c r="C8" s="207"/>
      <c r="D8" s="208" t="str">
        <f>'Kopt a'!B15</f>
        <v>Meža iela 3, Jaunolaine, LV-2127</v>
      </c>
      <c r="E8" s="208"/>
      <c r="F8" s="208"/>
      <c r="G8" s="208"/>
      <c r="H8" s="208"/>
      <c r="I8" s="208"/>
    </row>
    <row r="9" spans="1:9" x14ac:dyDescent="0.2">
      <c r="A9" s="207" t="s">
        <v>21</v>
      </c>
      <c r="B9" s="207"/>
      <c r="C9" s="207"/>
      <c r="D9" s="208" t="str">
        <f>'Kopt a'!B16</f>
        <v>Iepirkums Nr. SIA Z 2019/05</v>
      </c>
      <c r="E9" s="208"/>
      <c r="F9" s="208"/>
      <c r="G9" s="208"/>
      <c r="H9" s="208"/>
      <c r="I9" s="208"/>
    </row>
    <row r="10" spans="1:9" x14ac:dyDescent="0.2">
      <c r="C10" s="3" t="s">
        <v>22</v>
      </c>
      <c r="D10" s="209">
        <f>E30</f>
        <v>0</v>
      </c>
      <c r="E10" s="209"/>
      <c r="F10" s="68"/>
      <c r="G10" s="68"/>
      <c r="H10" s="68"/>
      <c r="I10" s="68"/>
    </row>
    <row r="11" spans="1:9" x14ac:dyDescent="0.2">
      <c r="C11" s="3" t="s">
        <v>23</v>
      </c>
      <c r="D11" s="209">
        <f>I26</f>
        <v>0</v>
      </c>
      <c r="E11" s="209"/>
      <c r="F11" s="68"/>
      <c r="G11" s="68"/>
      <c r="H11" s="68"/>
      <c r="I11" s="68"/>
    </row>
    <row r="12" spans="1:9" ht="12" thickBot="1" x14ac:dyDescent="0.25">
      <c r="F12" s="16"/>
      <c r="G12" s="16"/>
      <c r="H12" s="16"/>
      <c r="I12" s="16"/>
    </row>
    <row r="13" spans="1:9" x14ac:dyDescent="0.2">
      <c r="A13" s="191" t="s">
        <v>24</v>
      </c>
      <c r="B13" s="193" t="s">
        <v>25</v>
      </c>
      <c r="C13" s="195" t="s">
        <v>26</v>
      </c>
      <c r="D13" s="196"/>
      <c r="E13" s="199" t="s">
        <v>27</v>
      </c>
      <c r="F13" s="203" t="s">
        <v>28</v>
      </c>
      <c r="G13" s="204"/>
      <c r="H13" s="204"/>
      <c r="I13" s="205" t="s">
        <v>29</v>
      </c>
    </row>
    <row r="14" spans="1:9" ht="23.25" thickBot="1" x14ac:dyDescent="0.25">
      <c r="A14" s="192"/>
      <c r="B14" s="194"/>
      <c r="C14" s="197"/>
      <c r="D14" s="198"/>
      <c r="E14" s="200"/>
      <c r="F14" s="17" t="s">
        <v>30</v>
      </c>
      <c r="G14" s="18" t="s">
        <v>31</v>
      </c>
      <c r="H14" s="18" t="s">
        <v>32</v>
      </c>
      <c r="I14" s="206"/>
    </row>
    <row r="15" spans="1:9" ht="12" x14ac:dyDescent="0.2">
      <c r="A15" s="82">
        <v>1</v>
      </c>
      <c r="B15" s="22" t="str">
        <f>IF(A15=0,0,CONCATENATE("Lt-",A15))</f>
        <v>Lt-1</v>
      </c>
      <c r="C15" s="201" t="e">
        <f>#REF!</f>
        <v>#REF!</v>
      </c>
      <c r="D15" s="202"/>
      <c r="E15" s="53">
        <f>'1a'!P31</f>
        <v>0</v>
      </c>
      <c r="F15" s="48">
        <f>'1a'!M31</f>
        <v>0</v>
      </c>
      <c r="G15" s="49">
        <f>'1a'!N31</f>
        <v>0</v>
      </c>
      <c r="H15" s="49">
        <f>'1a'!O31</f>
        <v>0</v>
      </c>
      <c r="I15" s="50">
        <f>'1a'!L31</f>
        <v>0</v>
      </c>
    </row>
    <row r="16" spans="1:9" ht="12" x14ac:dyDescent="0.2">
      <c r="A16" s="82">
        <v>2</v>
      </c>
      <c r="B16" s="23" t="str">
        <f>IF(A16=0,0,CONCATENATE("Lt-",A16))</f>
        <v>Lt-2</v>
      </c>
      <c r="C16" s="189" t="s">
        <v>62</v>
      </c>
      <c r="D16" s="190"/>
      <c r="E16" s="54">
        <f>'2a'!P49</f>
        <v>0</v>
      </c>
      <c r="F16" s="42">
        <f>'2a'!M49</f>
        <v>0</v>
      </c>
      <c r="G16" s="51">
        <f>'2a'!N49</f>
        <v>0</v>
      </c>
      <c r="H16" s="51">
        <f>'2a'!O49</f>
        <v>0</v>
      </c>
      <c r="I16" s="52">
        <f>'2a'!L49</f>
        <v>0</v>
      </c>
    </row>
    <row r="17" spans="1:9" ht="12" x14ac:dyDescent="0.2">
      <c r="A17" s="82">
        <v>3</v>
      </c>
      <c r="B17" s="23" t="str">
        <f t="shared" ref="B17:B25" si="0">IF(A17=0,0,CONCATENATE("Lt-",A17))</f>
        <v>Lt-3</v>
      </c>
      <c r="C17" s="189" t="s">
        <v>63</v>
      </c>
      <c r="D17" s="190"/>
      <c r="E17" s="55">
        <f>'3a'!P56</f>
        <v>0</v>
      </c>
      <c r="F17" s="42">
        <f>'3a'!M56</f>
        <v>0</v>
      </c>
      <c r="G17" s="51">
        <f>'3a'!N56</f>
        <v>0</v>
      </c>
      <c r="H17" s="51">
        <f>'3a'!O56</f>
        <v>0</v>
      </c>
      <c r="I17" s="52">
        <f>'3a'!L56</f>
        <v>0</v>
      </c>
    </row>
    <row r="18" spans="1:9" ht="11.25" customHeight="1" x14ac:dyDescent="0.2">
      <c r="A18" s="82">
        <v>4</v>
      </c>
      <c r="B18" s="23" t="str">
        <f t="shared" si="0"/>
        <v>Lt-4</v>
      </c>
      <c r="C18" s="189" t="s">
        <v>64</v>
      </c>
      <c r="D18" s="190"/>
      <c r="E18" s="55">
        <f>'4a'!P41</f>
        <v>0</v>
      </c>
      <c r="F18" s="42">
        <f>'4a'!M41</f>
        <v>0</v>
      </c>
      <c r="G18" s="51">
        <f>'4a'!N41</f>
        <v>0</v>
      </c>
      <c r="H18" s="51">
        <f>'4a'!O41</f>
        <v>0</v>
      </c>
      <c r="I18" s="52">
        <f>'4a'!L41</f>
        <v>0</v>
      </c>
    </row>
    <row r="19" spans="1:9" ht="12" x14ac:dyDescent="0.2">
      <c r="A19" s="82">
        <v>5</v>
      </c>
      <c r="B19" s="23" t="str">
        <f t="shared" si="0"/>
        <v>Lt-5</v>
      </c>
      <c r="C19" s="189" t="s">
        <v>65</v>
      </c>
      <c r="D19" s="190"/>
      <c r="E19" s="55">
        <f>'5a'!P17</f>
        <v>0</v>
      </c>
      <c r="F19" s="42">
        <f>'5a'!M17</f>
        <v>0</v>
      </c>
      <c r="G19" s="51">
        <f>'5a'!N17</f>
        <v>0</v>
      </c>
      <c r="H19" s="51">
        <f>'5a'!O17</f>
        <v>0</v>
      </c>
      <c r="I19" s="52">
        <f>'5a'!L17</f>
        <v>0</v>
      </c>
    </row>
    <row r="20" spans="1:9" ht="12" x14ac:dyDescent="0.2">
      <c r="A20" s="82">
        <v>6</v>
      </c>
      <c r="B20" s="23" t="str">
        <f t="shared" si="0"/>
        <v>Lt-6</v>
      </c>
      <c r="C20" s="189" t="s">
        <v>66</v>
      </c>
      <c r="D20" s="190"/>
      <c r="E20" s="55">
        <f>'6a'!P32</f>
        <v>0</v>
      </c>
      <c r="F20" s="42">
        <f>'6a'!M32</f>
        <v>0</v>
      </c>
      <c r="G20" s="51">
        <f>'6a'!N32</f>
        <v>0</v>
      </c>
      <c r="H20" s="51">
        <f>'6a'!O32</f>
        <v>0</v>
      </c>
      <c r="I20" s="52">
        <f>'6a'!L32</f>
        <v>0</v>
      </c>
    </row>
    <row r="21" spans="1:9" ht="12" x14ac:dyDescent="0.2">
      <c r="A21" s="82">
        <v>7</v>
      </c>
      <c r="B21" s="23" t="str">
        <f t="shared" si="0"/>
        <v>Lt-7</v>
      </c>
      <c r="C21" s="189" t="s">
        <v>67</v>
      </c>
      <c r="D21" s="190"/>
      <c r="E21" s="55">
        <f>'7a'!P28</f>
        <v>0</v>
      </c>
      <c r="F21" s="42">
        <f>'7a'!M28</f>
        <v>0</v>
      </c>
      <c r="G21" s="51">
        <f>'7a'!N28</f>
        <v>0</v>
      </c>
      <c r="H21" s="51">
        <f>'7a'!O28</f>
        <v>0</v>
      </c>
      <c r="I21" s="52">
        <f>'7a'!L28</f>
        <v>0</v>
      </c>
    </row>
    <row r="22" spans="1:9" ht="12" x14ac:dyDescent="0.2">
      <c r="A22" s="82">
        <v>8</v>
      </c>
      <c r="B22" s="23" t="str">
        <f t="shared" si="0"/>
        <v>Lt-8</v>
      </c>
      <c r="C22" s="189" t="s">
        <v>68</v>
      </c>
      <c r="D22" s="190"/>
      <c r="E22" s="55">
        <f>'8a'!P44</f>
        <v>0</v>
      </c>
      <c r="F22" s="42">
        <f>'8a'!M44</f>
        <v>0</v>
      </c>
      <c r="G22" s="51">
        <f>'8a'!N44</f>
        <v>0</v>
      </c>
      <c r="H22" s="51">
        <f>'8a'!O44</f>
        <v>0</v>
      </c>
      <c r="I22" s="52">
        <f>'8a'!L44</f>
        <v>0</v>
      </c>
    </row>
    <row r="23" spans="1:9" ht="12" x14ac:dyDescent="0.2">
      <c r="A23" s="82">
        <v>9</v>
      </c>
      <c r="B23" s="23" t="str">
        <f t="shared" si="0"/>
        <v>Lt-9</v>
      </c>
      <c r="C23" s="189" t="s">
        <v>69</v>
      </c>
      <c r="D23" s="190"/>
      <c r="E23" s="55">
        <f>'9a'!P100</f>
        <v>0</v>
      </c>
      <c r="F23" s="42">
        <f>'9a'!M100</f>
        <v>0</v>
      </c>
      <c r="G23" s="51">
        <f>'9a'!N100</f>
        <v>0</v>
      </c>
      <c r="H23" s="51">
        <f>'9a'!O100</f>
        <v>0</v>
      </c>
      <c r="I23" s="52">
        <f>'9a'!L100</f>
        <v>0</v>
      </c>
    </row>
    <row r="24" spans="1:9" ht="12" x14ac:dyDescent="0.2">
      <c r="A24" s="82">
        <v>10</v>
      </c>
      <c r="B24" s="23" t="str">
        <f t="shared" si="0"/>
        <v>Lt-10</v>
      </c>
      <c r="C24" s="189" t="s">
        <v>70</v>
      </c>
      <c r="D24" s="190"/>
      <c r="E24" s="55">
        <f>'10a'!P121</f>
        <v>0</v>
      </c>
      <c r="F24" s="42">
        <f>'10a'!M121</f>
        <v>0</v>
      </c>
      <c r="G24" s="51">
        <f>'10a'!N121</f>
        <v>0</v>
      </c>
      <c r="H24" s="51">
        <f>'10a'!O121</f>
        <v>0</v>
      </c>
      <c r="I24" s="52">
        <f>'10a'!L121</f>
        <v>0</v>
      </c>
    </row>
    <row r="25" spans="1:9" ht="11.25" customHeight="1" thickBot="1" x14ac:dyDescent="0.25">
      <c r="A25" s="82">
        <v>11</v>
      </c>
      <c r="B25" s="23" t="str">
        <f t="shared" si="0"/>
        <v>Lt-11</v>
      </c>
      <c r="C25" s="189" t="s">
        <v>72</v>
      </c>
      <c r="D25" s="190"/>
      <c r="E25" s="55">
        <f>'11a'!P40</f>
        <v>0</v>
      </c>
      <c r="F25" s="42">
        <f>'11a'!M40</f>
        <v>0</v>
      </c>
      <c r="G25" s="51">
        <f>'11a'!N40</f>
        <v>0</v>
      </c>
      <c r="H25" s="51">
        <f>'11a'!O40</f>
        <v>0</v>
      </c>
      <c r="I25" s="52">
        <f>'11a'!L40</f>
        <v>0</v>
      </c>
    </row>
    <row r="26" spans="1:9" ht="12" thickBot="1" x14ac:dyDescent="0.25">
      <c r="A26" s="175" t="s">
        <v>33</v>
      </c>
      <c r="B26" s="176"/>
      <c r="C26" s="176"/>
      <c r="D26" s="176"/>
      <c r="E26" s="37">
        <f>SUM(E15:E25)</f>
        <v>0</v>
      </c>
      <c r="F26" s="36">
        <f>SUM(F15:F25)</f>
        <v>0</v>
      </c>
      <c r="G26" s="36">
        <f>SUM(G15:G25)</f>
        <v>0</v>
      </c>
      <c r="H26" s="36">
        <f>SUM(H15:H25)</f>
        <v>0</v>
      </c>
      <c r="I26" s="37">
        <f>SUM(I15:I25)</f>
        <v>0</v>
      </c>
    </row>
    <row r="27" spans="1:9" x14ac:dyDescent="0.2">
      <c r="A27" s="177" t="s">
        <v>34</v>
      </c>
      <c r="B27" s="178"/>
      <c r="C27" s="179"/>
      <c r="D27" s="65"/>
      <c r="E27" s="38">
        <f>ROUND(E26*$D27,2)</f>
        <v>0</v>
      </c>
      <c r="F27" s="39"/>
      <c r="G27" s="39"/>
      <c r="H27" s="39"/>
      <c r="I27" s="39"/>
    </row>
    <row r="28" spans="1:9" x14ac:dyDescent="0.2">
      <c r="A28" s="180" t="s">
        <v>35</v>
      </c>
      <c r="B28" s="181"/>
      <c r="C28" s="182"/>
      <c r="D28" s="66"/>
      <c r="E28" s="40">
        <f>ROUND(E27*$D28,2)</f>
        <v>0</v>
      </c>
      <c r="F28" s="39"/>
      <c r="G28" s="39"/>
      <c r="H28" s="39"/>
      <c r="I28" s="39"/>
    </row>
    <row r="29" spans="1:9" x14ac:dyDescent="0.2">
      <c r="A29" s="183" t="s">
        <v>36</v>
      </c>
      <c r="B29" s="184"/>
      <c r="C29" s="185"/>
      <c r="D29" s="67"/>
      <c r="E29" s="40">
        <f>ROUND(E26*$D29,2)</f>
        <v>0</v>
      </c>
      <c r="F29" s="39"/>
      <c r="G29" s="39"/>
      <c r="H29" s="39"/>
      <c r="I29" s="39"/>
    </row>
    <row r="30" spans="1:9" ht="12" thickBot="1" x14ac:dyDescent="0.25">
      <c r="A30" s="186" t="s">
        <v>37</v>
      </c>
      <c r="B30" s="187"/>
      <c r="C30" s="188"/>
      <c r="D30" s="20"/>
      <c r="E30" s="41">
        <f>SUM(E26:E29)-E28</f>
        <v>0</v>
      </c>
      <c r="F30" s="39"/>
      <c r="G30" s="39"/>
      <c r="H30" s="39"/>
      <c r="I30" s="39"/>
    </row>
    <row r="31" spans="1:9" x14ac:dyDescent="0.2">
      <c r="G31" s="19"/>
    </row>
    <row r="32" spans="1:9" x14ac:dyDescent="0.2">
      <c r="C32" s="15"/>
      <c r="D32" s="15"/>
      <c r="E32" s="15"/>
      <c r="F32" s="21"/>
      <c r="G32" s="21"/>
      <c r="H32" s="21"/>
      <c r="I32" s="21"/>
    </row>
    <row r="35" spans="1:8" x14ac:dyDescent="0.2">
      <c r="A35" s="1" t="s">
        <v>14</v>
      </c>
      <c r="B35" s="15"/>
      <c r="C35" s="174"/>
      <c r="D35" s="174"/>
      <c r="E35" s="174"/>
      <c r="F35" s="174"/>
      <c r="G35" s="174"/>
      <c r="H35" s="174"/>
    </row>
    <row r="36" spans="1:8" x14ac:dyDescent="0.2">
      <c r="A36" s="15"/>
      <c r="B36" s="15"/>
      <c r="C36" s="169" t="s">
        <v>15</v>
      </c>
      <c r="D36" s="169"/>
      <c r="E36" s="169"/>
      <c r="F36" s="169"/>
      <c r="G36" s="169"/>
      <c r="H36" s="169"/>
    </row>
    <row r="37" spans="1:8" x14ac:dyDescent="0.2">
      <c r="A37" s="15"/>
      <c r="B37" s="15"/>
      <c r="C37" s="15"/>
      <c r="D37" s="15"/>
      <c r="E37" s="15"/>
      <c r="F37" s="15"/>
      <c r="G37" s="15"/>
      <c r="H37" s="15"/>
    </row>
    <row r="38" spans="1:8" x14ac:dyDescent="0.2">
      <c r="A38" s="74" t="str">
        <f>'Kopt a'!A31</f>
        <v>Tāme sastādīta 20__. gada __. _________</v>
      </c>
      <c r="B38" s="75"/>
      <c r="C38" s="75"/>
      <c r="D38" s="75"/>
      <c r="F38" s="15"/>
      <c r="G38" s="15"/>
      <c r="H38" s="15"/>
    </row>
    <row r="39" spans="1:8" x14ac:dyDescent="0.2">
      <c r="A39" s="15"/>
      <c r="B39" s="15"/>
      <c r="C39" s="15"/>
      <c r="D39" s="15"/>
      <c r="E39" s="15"/>
      <c r="F39" s="15"/>
      <c r="G39" s="15"/>
      <c r="H39" s="15"/>
    </row>
    <row r="40" spans="1:8" x14ac:dyDescent="0.2">
      <c r="A40" s="1" t="s">
        <v>38</v>
      </c>
      <c r="B40" s="15"/>
      <c r="C40" s="174"/>
      <c r="D40" s="174"/>
      <c r="E40" s="174"/>
      <c r="F40" s="174"/>
      <c r="G40" s="174"/>
      <c r="H40" s="174"/>
    </row>
    <row r="41" spans="1:8" x14ac:dyDescent="0.2">
      <c r="A41" s="15"/>
      <c r="B41" s="15"/>
      <c r="C41" s="169" t="s">
        <v>15</v>
      </c>
      <c r="D41" s="169"/>
      <c r="E41" s="169"/>
      <c r="F41" s="169"/>
      <c r="G41" s="169"/>
      <c r="H41" s="169"/>
    </row>
    <row r="42" spans="1:8" x14ac:dyDescent="0.2">
      <c r="A42" s="15"/>
      <c r="B42" s="15"/>
      <c r="C42" s="15"/>
      <c r="D42" s="15"/>
      <c r="E42" s="15"/>
      <c r="F42" s="15"/>
      <c r="G42" s="15"/>
      <c r="H42" s="15"/>
    </row>
    <row r="43" spans="1:8" x14ac:dyDescent="0.2">
      <c r="A43" s="74" t="s">
        <v>56</v>
      </c>
      <c r="B43" s="75"/>
      <c r="C43" s="80"/>
      <c r="D43" s="75"/>
      <c r="F43" s="15"/>
      <c r="G43" s="15"/>
      <c r="H43" s="15"/>
    </row>
    <row r="53" spans="5:9" x14ac:dyDescent="0.2">
      <c r="E53" s="19"/>
      <c r="F53" s="19"/>
      <c r="G53" s="19"/>
      <c r="H53" s="19"/>
      <c r="I53" s="19"/>
    </row>
  </sheetData>
  <mergeCells count="40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25:D25"/>
    <mergeCell ref="C35:H35"/>
    <mergeCell ref="C36:H36"/>
    <mergeCell ref="C40:H40"/>
    <mergeCell ref="C41:H41"/>
    <mergeCell ref="A26:D26"/>
    <mergeCell ref="A27:C27"/>
    <mergeCell ref="A28:C28"/>
    <mergeCell ref="A29:C29"/>
    <mergeCell ref="A30:C30"/>
  </mergeCells>
  <conditionalFormatting sqref="E26:I26">
    <cfRule type="cellIs" dxfId="224" priority="19" operator="equal">
      <formula>0</formula>
    </cfRule>
  </conditionalFormatting>
  <conditionalFormatting sqref="D10:E11">
    <cfRule type="cellIs" dxfId="223" priority="18" operator="equal">
      <formula>0</formula>
    </cfRule>
  </conditionalFormatting>
  <conditionalFormatting sqref="E15 C15:D25 E27:E30 I15:I25">
    <cfRule type="cellIs" dxfId="222" priority="16" operator="equal">
      <formula>0</formula>
    </cfRule>
  </conditionalFormatting>
  <conditionalFormatting sqref="D27:D29">
    <cfRule type="cellIs" dxfId="221" priority="14" operator="equal">
      <formula>0</formula>
    </cfRule>
  </conditionalFormatting>
  <conditionalFormatting sqref="C40:H40">
    <cfRule type="cellIs" dxfId="220" priority="11" operator="equal">
      <formula>0</formula>
    </cfRule>
  </conditionalFormatting>
  <conditionalFormatting sqref="C35:H35">
    <cfRule type="cellIs" dxfId="219" priority="10" operator="equal">
      <formula>0</formula>
    </cfRule>
  </conditionalFormatting>
  <conditionalFormatting sqref="E15:E25">
    <cfRule type="cellIs" dxfId="218" priority="8" operator="equal">
      <formula>0</formula>
    </cfRule>
  </conditionalFormatting>
  <conditionalFormatting sqref="F15:I25">
    <cfRule type="cellIs" dxfId="217" priority="7" operator="equal">
      <formula>0</formula>
    </cfRule>
  </conditionalFormatting>
  <conditionalFormatting sqref="D6:I9">
    <cfRule type="cellIs" dxfId="216" priority="6" operator="equal">
      <formula>0</formula>
    </cfRule>
  </conditionalFormatting>
  <conditionalFormatting sqref="C43">
    <cfRule type="cellIs" dxfId="215" priority="4" operator="equal">
      <formula>0</formula>
    </cfRule>
  </conditionalFormatting>
  <conditionalFormatting sqref="B15:B25">
    <cfRule type="cellIs" dxfId="214" priority="3" operator="equal">
      <formula>0</formula>
    </cfRule>
  </conditionalFormatting>
  <conditionalFormatting sqref="A15:A25">
    <cfRule type="cellIs" dxfId="213" priority="1" operator="equal">
      <formula>0</formula>
    </cfRule>
  </conditionalFormatting>
  <pageMargins left="0.7" right="0.7" top="0.75" bottom="0.75" header="0.3" footer="0.3"/>
  <pageSetup paperSize="9" scale="96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43"/>
  <sheetViews>
    <sheetView workbookViewId="0">
      <selection activeCell="C30" sqref="C3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a'!A15</f>
        <v>1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61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ht="11.25" customHeight="1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P31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8"/>
      <c r="P10" s="76" t="str">
        <f>A37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83" t="s">
        <v>74</v>
      </c>
      <c r="B14" s="84"/>
      <c r="C14" s="85" t="s">
        <v>61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86">
        <v>1</v>
      </c>
      <c r="B15" s="84"/>
      <c r="C15" s="87" t="s">
        <v>75</v>
      </c>
      <c r="D15" s="23"/>
      <c r="E15" s="60"/>
      <c r="F15" s="61"/>
      <c r="G15" s="58"/>
      <c r="H15" s="43">
        <f t="shared" ref="H15:H30" si="0">ROUND(F15*G15,2)</f>
        <v>0</v>
      </c>
      <c r="I15" s="58"/>
      <c r="J15" s="58"/>
      <c r="K15" s="44">
        <f t="shared" ref="K15:K30" si="1">SUM(H15:J15)</f>
        <v>0</v>
      </c>
      <c r="L15" s="45">
        <f t="shared" ref="L15:L30" si="2">ROUND(E15*F15,2)</f>
        <v>0</v>
      </c>
      <c r="M15" s="43">
        <f t="shared" ref="M15:M30" si="3">ROUND(H15*E15,2)</f>
        <v>0</v>
      </c>
      <c r="N15" s="43">
        <f t="shared" ref="N15:N30" si="4">ROUND(I15*E15,2)</f>
        <v>0</v>
      </c>
      <c r="O15" s="43">
        <f t="shared" ref="O15:O30" si="5">ROUND(J15*E15,2)</f>
        <v>0</v>
      </c>
      <c r="P15" s="44">
        <f t="shared" ref="P15:P30" si="6">SUM(M15:O15)</f>
        <v>0</v>
      </c>
    </row>
    <row r="16" spans="1:16" ht="12.75" x14ac:dyDescent="0.2">
      <c r="A16" s="88">
        <v>1.1000000000000001</v>
      </c>
      <c r="B16" s="84"/>
      <c r="C16" s="89" t="s">
        <v>76</v>
      </c>
      <c r="D16" s="23" t="s">
        <v>90</v>
      </c>
      <c r="E16" s="60">
        <v>1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12.75" x14ac:dyDescent="0.2">
      <c r="A17" s="88">
        <v>1.2</v>
      </c>
      <c r="B17" s="84"/>
      <c r="C17" s="90" t="s">
        <v>77</v>
      </c>
      <c r="D17" s="23" t="s">
        <v>90</v>
      </c>
      <c r="E17" s="60">
        <v>1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12.75" x14ac:dyDescent="0.2">
      <c r="A18" s="88">
        <v>1.3</v>
      </c>
      <c r="B18" s="84"/>
      <c r="C18" s="91" t="s">
        <v>78</v>
      </c>
      <c r="D18" s="23" t="s">
        <v>90</v>
      </c>
      <c r="E18" s="60">
        <v>1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12.75" x14ac:dyDescent="0.2">
      <c r="A19" s="88">
        <v>1.4</v>
      </c>
      <c r="B19" s="84"/>
      <c r="C19" s="90" t="s">
        <v>79</v>
      </c>
      <c r="D19" s="23" t="s">
        <v>90</v>
      </c>
      <c r="E19" s="60">
        <v>1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12.75" x14ac:dyDescent="0.2">
      <c r="A20" s="88">
        <v>1.5</v>
      </c>
      <c r="B20" s="84"/>
      <c r="C20" s="90" t="s">
        <v>80</v>
      </c>
      <c r="D20" s="23" t="s">
        <v>90</v>
      </c>
      <c r="E20" s="60">
        <v>1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12.75" x14ac:dyDescent="0.2">
      <c r="A21" s="88">
        <v>1.6</v>
      </c>
      <c r="B21" s="84"/>
      <c r="C21" s="90" t="s">
        <v>81</v>
      </c>
      <c r="D21" s="23" t="s">
        <v>90</v>
      </c>
      <c r="E21" s="60">
        <v>1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25.5" x14ac:dyDescent="0.2">
      <c r="A22" s="88">
        <v>1.7</v>
      </c>
      <c r="B22" s="84"/>
      <c r="C22" s="152" t="s">
        <v>410</v>
      </c>
      <c r="D22" s="23" t="s">
        <v>91</v>
      </c>
      <c r="E22" s="60">
        <v>227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12.75" x14ac:dyDescent="0.2">
      <c r="A23" s="88">
        <v>1.8</v>
      </c>
      <c r="B23" s="84"/>
      <c r="C23" s="93" t="s">
        <v>82</v>
      </c>
      <c r="D23" s="23" t="s">
        <v>90</v>
      </c>
      <c r="E23" s="60">
        <v>1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12.75" x14ac:dyDescent="0.2">
      <c r="A24" s="88">
        <v>1.9</v>
      </c>
      <c r="B24" s="84"/>
      <c r="C24" s="93" t="s">
        <v>83</v>
      </c>
      <c r="D24" s="23" t="s">
        <v>90</v>
      </c>
      <c r="E24" s="60">
        <v>1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12.75" x14ac:dyDescent="0.2">
      <c r="A25" s="94">
        <v>1.1000000000000001</v>
      </c>
      <c r="B25" s="84"/>
      <c r="C25" s="89" t="s">
        <v>84</v>
      </c>
      <c r="D25" s="23" t="s">
        <v>92</v>
      </c>
      <c r="E25" s="60">
        <v>8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25.5" x14ac:dyDescent="0.2">
      <c r="A26" s="94">
        <v>1.1100000000000001</v>
      </c>
      <c r="B26" s="84"/>
      <c r="C26" s="92" t="s">
        <v>85</v>
      </c>
      <c r="D26" s="23" t="s">
        <v>93</v>
      </c>
      <c r="E26" s="60">
        <v>2634.7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12.75" x14ac:dyDescent="0.2">
      <c r="A27" s="94">
        <v>1.1200000000000001</v>
      </c>
      <c r="B27" s="84"/>
      <c r="C27" s="95" t="s">
        <v>86</v>
      </c>
      <c r="D27" s="23" t="s">
        <v>92</v>
      </c>
      <c r="E27" s="60">
        <v>1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25.5" x14ac:dyDescent="0.2">
      <c r="A28" s="94">
        <v>1.1299999999999999</v>
      </c>
      <c r="B28" s="84"/>
      <c r="C28" s="95" t="s">
        <v>87</v>
      </c>
      <c r="D28" s="23" t="s">
        <v>92</v>
      </c>
      <c r="E28" s="60">
        <v>1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12.75" x14ac:dyDescent="0.2">
      <c r="A29" s="94"/>
      <c r="B29" s="84"/>
      <c r="C29" s="96" t="s">
        <v>88</v>
      </c>
      <c r="D29" s="23"/>
      <c r="E29" s="60"/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39" thickBot="1" x14ac:dyDescent="0.25">
      <c r="A30" s="94">
        <v>1.1399999999999999</v>
      </c>
      <c r="B30" s="84"/>
      <c r="C30" s="97" t="s">
        <v>89</v>
      </c>
      <c r="D30" s="23" t="s">
        <v>93</v>
      </c>
      <c r="E30" s="60">
        <v>45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12" thickBot="1" x14ac:dyDescent="0.25">
      <c r="A31" s="219" t="s">
        <v>54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1"/>
      <c r="L31" s="62">
        <f>SUM(L14:L30)</f>
        <v>0</v>
      </c>
      <c r="M31" s="63">
        <f>SUM(M14:M30)</f>
        <v>0</v>
      </c>
      <c r="N31" s="63">
        <f>SUM(N14:N30)</f>
        <v>0</v>
      </c>
      <c r="O31" s="63">
        <f>SUM(O14:O30)</f>
        <v>0</v>
      </c>
      <c r="P31" s="64">
        <f>SUM(P14:P30)</f>
        <v>0</v>
      </c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" t="s">
        <v>14</v>
      </c>
      <c r="B34" s="15"/>
      <c r="C34" s="218">
        <f>'Kops a'!C35:H35</f>
        <v>0</v>
      </c>
      <c r="D34" s="218"/>
      <c r="E34" s="218"/>
      <c r="F34" s="218"/>
      <c r="G34" s="218"/>
      <c r="H34" s="218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69" t="s">
        <v>15</v>
      </c>
      <c r="D35" s="169"/>
      <c r="E35" s="169"/>
      <c r="F35" s="169"/>
      <c r="G35" s="169"/>
      <c r="H35" s="169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74" t="str">
        <f>'Kops a'!A38</f>
        <v>Tāme sastādīta 20__. gada __. _________</v>
      </c>
      <c r="B37" s="75"/>
      <c r="C37" s="75"/>
      <c r="D37" s="7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" t="s">
        <v>38</v>
      </c>
      <c r="B39" s="15"/>
      <c r="C39" s="218">
        <f>'Kops a'!C40:H40</f>
        <v>0</v>
      </c>
      <c r="D39" s="218"/>
      <c r="E39" s="218"/>
      <c r="F39" s="218"/>
      <c r="G39" s="218"/>
      <c r="H39" s="218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69" t="s">
        <v>15</v>
      </c>
      <c r="D40" s="169"/>
      <c r="E40" s="169"/>
      <c r="F40" s="169"/>
      <c r="G40" s="169"/>
      <c r="H40" s="169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74" t="s">
        <v>57</v>
      </c>
      <c r="B42" s="75"/>
      <c r="C42" s="79">
        <f>'Kops a'!C43</f>
        <v>0</v>
      </c>
      <c r="D42" s="4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9:H39"/>
    <mergeCell ref="C40:H40"/>
    <mergeCell ref="C34:H34"/>
    <mergeCell ref="C35:H35"/>
    <mergeCell ref="A31:K31"/>
  </mergeCells>
  <conditionalFormatting sqref="A14:G30 I14:J30">
    <cfRule type="cellIs" dxfId="210" priority="19" operator="equal">
      <formula>0</formula>
    </cfRule>
  </conditionalFormatting>
  <conditionalFormatting sqref="N9:O9">
    <cfRule type="cellIs" dxfId="209" priority="17" operator="equal">
      <formula>0</formula>
    </cfRule>
  </conditionalFormatting>
  <conditionalFormatting sqref="A9:F9">
    <cfRule type="containsText" dxfId="208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07" priority="14" operator="equal">
      <formula>0</formula>
    </cfRule>
  </conditionalFormatting>
  <conditionalFormatting sqref="O10:P10">
    <cfRule type="cellIs" dxfId="206" priority="13" operator="equal">
      <formula>"20__. gada __. _________"</formula>
    </cfRule>
  </conditionalFormatting>
  <conditionalFormatting sqref="A31:K31">
    <cfRule type="containsText" dxfId="205" priority="1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conditionalFormatting sqref="C39:H39">
    <cfRule type="cellIs" dxfId="204" priority="8" operator="equal">
      <formula>0</formula>
    </cfRule>
  </conditionalFormatting>
  <conditionalFormatting sqref="C34:H34">
    <cfRule type="cellIs" dxfId="203" priority="7" operator="equal">
      <formula>0</formula>
    </cfRule>
  </conditionalFormatting>
  <conditionalFormatting sqref="H14:H30 K14:P30 L31:P31">
    <cfRule type="cellIs" dxfId="202" priority="6" operator="equal">
      <formula>0</formula>
    </cfRule>
  </conditionalFormatting>
  <conditionalFormatting sqref="C4:I4">
    <cfRule type="cellIs" dxfId="201" priority="5" operator="equal">
      <formula>0</formula>
    </cfRule>
  </conditionalFormatting>
  <conditionalFormatting sqref="D5:L8">
    <cfRule type="cellIs" dxfId="200" priority="3" operator="equal">
      <formula>0</formula>
    </cfRule>
  </conditionalFormatting>
  <conditionalFormatting sqref="C39:H39 C42 C34:H34">
    <cfRule type="cellIs" dxfId="199" priority="2" operator="equal">
      <formula>0</formula>
    </cfRule>
  </conditionalFormatting>
  <conditionalFormatting sqref="D1">
    <cfRule type="cellIs" dxfId="198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61"/>
  <sheetViews>
    <sheetView topLeftCell="A7" workbookViewId="0">
      <selection activeCell="C48" sqref="C48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a'!A16</f>
        <v>2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62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P49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A55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02" t="s">
        <v>94</v>
      </c>
      <c r="B14" s="84"/>
      <c r="C14" s="103" t="s">
        <v>62</v>
      </c>
      <c r="D14" s="106"/>
      <c r="E14" s="107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104"/>
      <c r="B15" s="84"/>
      <c r="C15" s="105" t="s">
        <v>95</v>
      </c>
      <c r="D15" s="108"/>
      <c r="E15" s="109"/>
      <c r="F15" s="61"/>
      <c r="G15" s="58"/>
      <c r="H15" s="43">
        <f t="shared" ref="H15:H48" si="0">ROUND(F15*G15,2)</f>
        <v>0</v>
      </c>
      <c r="I15" s="58"/>
      <c r="J15" s="58"/>
      <c r="K15" s="44">
        <f t="shared" ref="K15:K48" si="1">SUM(H15:J15)</f>
        <v>0</v>
      </c>
      <c r="L15" s="45">
        <f t="shared" ref="L15:L48" si="2">ROUND(E15*F15,2)</f>
        <v>0</v>
      </c>
      <c r="M15" s="43">
        <f t="shared" ref="M15:M48" si="3">ROUND(H15*E15,2)</f>
        <v>0</v>
      </c>
      <c r="N15" s="43">
        <f t="shared" ref="N15:N48" si="4">ROUND(I15*E15,2)</f>
        <v>0</v>
      </c>
      <c r="O15" s="43">
        <f t="shared" ref="O15:O48" si="5">ROUND(J15*E15,2)</f>
        <v>0</v>
      </c>
      <c r="P15" s="44">
        <f t="shared" ref="P15:P48" si="6">SUM(M15:O15)</f>
        <v>0</v>
      </c>
    </row>
    <row r="16" spans="1:16" ht="51" x14ac:dyDescent="0.2">
      <c r="A16" s="104" t="s">
        <v>96</v>
      </c>
      <c r="B16" s="84"/>
      <c r="C16" s="91" t="s">
        <v>97</v>
      </c>
      <c r="D16" s="108" t="s">
        <v>93</v>
      </c>
      <c r="E16" s="110">
        <v>1805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51" x14ac:dyDescent="0.2">
      <c r="A17" s="104" t="s">
        <v>98</v>
      </c>
      <c r="B17" s="84"/>
      <c r="C17" s="153" t="s">
        <v>411</v>
      </c>
      <c r="D17" s="108" t="s">
        <v>93</v>
      </c>
      <c r="E17" s="110">
        <v>1805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51" x14ac:dyDescent="0.2">
      <c r="A18" s="104" t="s">
        <v>99</v>
      </c>
      <c r="B18" s="84"/>
      <c r="C18" s="153" t="s">
        <v>412</v>
      </c>
      <c r="D18" s="108" t="s">
        <v>93</v>
      </c>
      <c r="E18" s="109">
        <v>196.5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38.25" x14ac:dyDescent="0.2">
      <c r="A19" s="104" t="s">
        <v>100</v>
      </c>
      <c r="B19" s="84"/>
      <c r="C19" s="153" t="s">
        <v>413</v>
      </c>
      <c r="D19" s="108" t="s">
        <v>93</v>
      </c>
      <c r="E19" s="111">
        <v>1565.3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63.75" x14ac:dyDescent="0.2">
      <c r="A20" s="104" t="s">
        <v>101</v>
      </c>
      <c r="B20" s="84"/>
      <c r="C20" s="153" t="s">
        <v>414</v>
      </c>
      <c r="D20" s="108" t="s">
        <v>93</v>
      </c>
      <c r="E20" s="112">
        <v>43.2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38.25" x14ac:dyDescent="0.2">
      <c r="A21" s="104" t="s">
        <v>102</v>
      </c>
      <c r="B21" s="84"/>
      <c r="C21" s="153" t="s">
        <v>415</v>
      </c>
      <c r="D21" s="108" t="s">
        <v>93</v>
      </c>
      <c r="E21" s="110">
        <v>1805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12.75" x14ac:dyDescent="0.2">
      <c r="A22" s="104"/>
      <c r="B22" s="84"/>
      <c r="C22" s="105" t="s">
        <v>103</v>
      </c>
      <c r="D22" s="108"/>
      <c r="E22" s="110"/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25.5" x14ac:dyDescent="0.2">
      <c r="A23" s="104" t="s">
        <v>104</v>
      </c>
      <c r="B23" s="84"/>
      <c r="C23" s="92" t="s">
        <v>105</v>
      </c>
      <c r="D23" s="108" t="s">
        <v>93</v>
      </c>
      <c r="E23" s="112">
        <v>307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51" x14ac:dyDescent="0.2">
      <c r="A24" s="104" t="s">
        <v>106</v>
      </c>
      <c r="B24" s="84"/>
      <c r="C24" s="152" t="s">
        <v>416</v>
      </c>
      <c r="D24" s="108" t="s">
        <v>93</v>
      </c>
      <c r="E24" s="112">
        <v>307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63.75" x14ac:dyDescent="0.2">
      <c r="A25" s="104" t="s">
        <v>107</v>
      </c>
      <c r="B25" s="84"/>
      <c r="C25" s="152" t="s">
        <v>417</v>
      </c>
      <c r="D25" s="108" t="s">
        <v>93</v>
      </c>
      <c r="E25" s="112">
        <v>210.2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25.5" x14ac:dyDescent="0.2">
      <c r="A26" s="104"/>
      <c r="B26" s="84"/>
      <c r="C26" s="105" t="s">
        <v>108</v>
      </c>
      <c r="D26" s="108"/>
      <c r="E26" s="110"/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25.5" x14ac:dyDescent="0.2">
      <c r="A27" s="104" t="s">
        <v>109</v>
      </c>
      <c r="B27" s="84"/>
      <c r="C27" s="92" t="s">
        <v>105</v>
      </c>
      <c r="D27" s="108" t="s">
        <v>93</v>
      </c>
      <c r="E27" s="112">
        <v>123.6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25.5" x14ac:dyDescent="0.2">
      <c r="A28" s="104" t="s">
        <v>110</v>
      </c>
      <c r="B28" s="84"/>
      <c r="C28" s="92" t="s">
        <v>111</v>
      </c>
      <c r="D28" s="108" t="s">
        <v>93</v>
      </c>
      <c r="E28" s="112">
        <v>123.6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51" x14ac:dyDescent="0.2">
      <c r="A29" s="104" t="s">
        <v>112</v>
      </c>
      <c r="B29" s="84"/>
      <c r="C29" s="152" t="s">
        <v>418</v>
      </c>
      <c r="D29" s="108" t="s">
        <v>93</v>
      </c>
      <c r="E29" s="112">
        <v>123.6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63.75" x14ac:dyDescent="0.2">
      <c r="A30" s="104" t="s">
        <v>113</v>
      </c>
      <c r="B30" s="84"/>
      <c r="C30" s="152" t="s">
        <v>417</v>
      </c>
      <c r="D30" s="108" t="s">
        <v>93</v>
      </c>
      <c r="E30" s="112">
        <v>123.6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12.75" x14ac:dyDescent="0.2">
      <c r="A31" s="104"/>
      <c r="B31" s="84"/>
      <c r="C31" s="105" t="s">
        <v>114</v>
      </c>
      <c r="D31" s="113"/>
      <c r="E31" s="114"/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12.75" x14ac:dyDescent="0.2">
      <c r="A32" s="104" t="s">
        <v>115</v>
      </c>
      <c r="B32" s="84"/>
      <c r="C32" s="92" t="s">
        <v>116</v>
      </c>
      <c r="D32" s="113" t="s">
        <v>90</v>
      </c>
      <c r="E32" s="114">
        <v>27</v>
      </c>
      <c r="F32" s="61"/>
      <c r="G32" s="58"/>
      <c r="H32" s="43">
        <f t="shared" si="0"/>
        <v>0</v>
      </c>
      <c r="I32" s="58"/>
      <c r="J32" s="58"/>
      <c r="K32" s="44">
        <f t="shared" si="1"/>
        <v>0</v>
      </c>
      <c r="L32" s="45">
        <f t="shared" si="2"/>
        <v>0</v>
      </c>
      <c r="M32" s="43">
        <f t="shared" si="3"/>
        <v>0</v>
      </c>
      <c r="N32" s="43">
        <f t="shared" si="4"/>
        <v>0</v>
      </c>
      <c r="O32" s="43">
        <f t="shared" si="5"/>
        <v>0</v>
      </c>
      <c r="P32" s="44">
        <f t="shared" si="6"/>
        <v>0</v>
      </c>
    </row>
    <row r="33" spans="1:16" ht="25.5" x14ac:dyDescent="0.2">
      <c r="A33" s="104" t="s">
        <v>117</v>
      </c>
      <c r="B33" s="84"/>
      <c r="C33" s="92" t="s">
        <v>118</v>
      </c>
      <c r="D33" s="108" t="s">
        <v>93</v>
      </c>
      <c r="E33" s="114">
        <v>32.4</v>
      </c>
      <c r="F33" s="61"/>
      <c r="G33" s="58"/>
      <c r="H33" s="43">
        <f t="shared" si="0"/>
        <v>0</v>
      </c>
      <c r="I33" s="58"/>
      <c r="J33" s="58"/>
      <c r="K33" s="44">
        <f t="shared" si="1"/>
        <v>0</v>
      </c>
      <c r="L33" s="45">
        <f t="shared" si="2"/>
        <v>0</v>
      </c>
      <c r="M33" s="43">
        <f t="shared" si="3"/>
        <v>0</v>
      </c>
      <c r="N33" s="43">
        <f t="shared" si="4"/>
        <v>0</v>
      </c>
      <c r="O33" s="43">
        <f t="shared" si="5"/>
        <v>0</v>
      </c>
      <c r="P33" s="44">
        <f t="shared" si="6"/>
        <v>0</v>
      </c>
    </row>
    <row r="34" spans="1:16" ht="51" x14ac:dyDescent="0.2">
      <c r="A34" s="104" t="s">
        <v>119</v>
      </c>
      <c r="B34" s="84"/>
      <c r="C34" s="152" t="s">
        <v>418</v>
      </c>
      <c r="D34" s="108" t="s">
        <v>93</v>
      </c>
      <c r="E34" s="114">
        <v>32.4</v>
      </c>
      <c r="F34" s="61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63.75" x14ac:dyDescent="0.2">
      <c r="A35" s="104" t="s">
        <v>120</v>
      </c>
      <c r="B35" s="84"/>
      <c r="C35" s="152" t="s">
        <v>417</v>
      </c>
      <c r="D35" s="108" t="s">
        <v>93</v>
      </c>
      <c r="E35" s="114">
        <v>32.4</v>
      </c>
      <c r="F35" s="61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12.75" x14ac:dyDescent="0.2">
      <c r="A36" s="104"/>
      <c r="B36" s="84"/>
      <c r="C36" s="105" t="s">
        <v>121</v>
      </c>
      <c r="D36" s="113"/>
      <c r="E36" s="114"/>
      <c r="F36" s="61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12.75" x14ac:dyDescent="0.2">
      <c r="A37" s="104" t="s">
        <v>122</v>
      </c>
      <c r="B37" s="84"/>
      <c r="C37" s="92" t="s">
        <v>123</v>
      </c>
      <c r="D37" s="108" t="s">
        <v>93</v>
      </c>
      <c r="E37" s="114">
        <v>12.8</v>
      </c>
      <c r="F37" s="61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25.5" x14ac:dyDescent="0.2">
      <c r="A38" s="104" t="s">
        <v>124</v>
      </c>
      <c r="B38" s="84"/>
      <c r="C38" s="152" t="s">
        <v>419</v>
      </c>
      <c r="D38" s="113" t="s">
        <v>90</v>
      </c>
      <c r="E38" s="114">
        <v>4</v>
      </c>
      <c r="F38" s="61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51" x14ac:dyDescent="0.2">
      <c r="A39" s="104" t="s">
        <v>126</v>
      </c>
      <c r="B39" s="84"/>
      <c r="C39" s="152" t="s">
        <v>420</v>
      </c>
      <c r="D39" s="108" t="s">
        <v>93</v>
      </c>
      <c r="E39" s="114">
        <v>12.8</v>
      </c>
      <c r="F39" s="61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51" x14ac:dyDescent="0.2">
      <c r="A40" s="104" t="s">
        <v>128</v>
      </c>
      <c r="B40" s="84"/>
      <c r="C40" s="152" t="s">
        <v>418</v>
      </c>
      <c r="D40" s="108" t="s">
        <v>93</v>
      </c>
      <c r="E40" s="114">
        <v>12.8</v>
      </c>
      <c r="F40" s="61"/>
      <c r="G40" s="58"/>
      <c r="H40" s="43">
        <f t="shared" si="0"/>
        <v>0</v>
      </c>
      <c r="I40" s="58"/>
      <c r="J40" s="58"/>
      <c r="K40" s="44">
        <f t="shared" si="1"/>
        <v>0</v>
      </c>
      <c r="L40" s="45">
        <f t="shared" si="2"/>
        <v>0</v>
      </c>
      <c r="M40" s="43">
        <f t="shared" si="3"/>
        <v>0</v>
      </c>
      <c r="N40" s="43">
        <f t="shared" si="4"/>
        <v>0</v>
      </c>
      <c r="O40" s="43">
        <f t="shared" si="5"/>
        <v>0</v>
      </c>
      <c r="P40" s="44">
        <f t="shared" si="6"/>
        <v>0</v>
      </c>
    </row>
    <row r="41" spans="1:16" ht="63.75" x14ac:dyDescent="0.2">
      <c r="A41" s="104" t="s">
        <v>129</v>
      </c>
      <c r="B41" s="84"/>
      <c r="C41" s="152" t="s">
        <v>417</v>
      </c>
      <c r="D41" s="108" t="s">
        <v>93</v>
      </c>
      <c r="E41" s="114">
        <v>12.8</v>
      </c>
      <c r="F41" s="61"/>
      <c r="G41" s="58"/>
      <c r="H41" s="43">
        <f t="shared" si="0"/>
        <v>0</v>
      </c>
      <c r="I41" s="58"/>
      <c r="J41" s="58"/>
      <c r="K41" s="44">
        <f t="shared" si="1"/>
        <v>0</v>
      </c>
      <c r="L41" s="45">
        <f t="shared" si="2"/>
        <v>0</v>
      </c>
      <c r="M41" s="43">
        <f t="shared" si="3"/>
        <v>0</v>
      </c>
      <c r="N41" s="43">
        <f t="shared" si="4"/>
        <v>0</v>
      </c>
      <c r="O41" s="43">
        <f t="shared" si="5"/>
        <v>0</v>
      </c>
      <c r="P41" s="44">
        <f t="shared" si="6"/>
        <v>0</v>
      </c>
    </row>
    <row r="42" spans="1:16" ht="51" x14ac:dyDescent="0.2">
      <c r="A42" s="104" t="s">
        <v>130</v>
      </c>
      <c r="B42" s="84"/>
      <c r="C42" s="152" t="s">
        <v>421</v>
      </c>
      <c r="D42" s="113" t="s">
        <v>90</v>
      </c>
      <c r="E42" s="114">
        <v>80</v>
      </c>
      <c r="F42" s="61"/>
      <c r="G42" s="58"/>
      <c r="H42" s="43">
        <f t="shared" si="0"/>
        <v>0</v>
      </c>
      <c r="I42" s="58"/>
      <c r="J42" s="58"/>
      <c r="K42" s="44">
        <f t="shared" si="1"/>
        <v>0</v>
      </c>
      <c r="L42" s="45">
        <f t="shared" si="2"/>
        <v>0</v>
      </c>
      <c r="M42" s="43">
        <f t="shared" si="3"/>
        <v>0</v>
      </c>
      <c r="N42" s="43">
        <f t="shared" si="4"/>
        <v>0</v>
      </c>
      <c r="O42" s="43">
        <f t="shared" si="5"/>
        <v>0</v>
      </c>
      <c r="P42" s="44">
        <f t="shared" si="6"/>
        <v>0</v>
      </c>
    </row>
    <row r="43" spans="1:16" ht="12.75" x14ac:dyDescent="0.2">
      <c r="A43" s="104"/>
      <c r="B43" s="84"/>
      <c r="C43" s="105" t="s">
        <v>131</v>
      </c>
      <c r="D43" s="113"/>
      <c r="E43" s="114"/>
      <c r="F43" s="61"/>
      <c r="G43" s="58"/>
      <c r="H43" s="43">
        <f t="shared" si="0"/>
        <v>0</v>
      </c>
      <c r="I43" s="58"/>
      <c r="J43" s="58"/>
      <c r="K43" s="44">
        <f t="shared" si="1"/>
        <v>0</v>
      </c>
      <c r="L43" s="45">
        <f t="shared" si="2"/>
        <v>0</v>
      </c>
      <c r="M43" s="43">
        <f t="shared" si="3"/>
        <v>0</v>
      </c>
      <c r="N43" s="43">
        <f t="shared" si="4"/>
        <v>0</v>
      </c>
      <c r="O43" s="43">
        <f t="shared" si="5"/>
        <v>0</v>
      </c>
      <c r="P43" s="44">
        <f t="shared" si="6"/>
        <v>0</v>
      </c>
    </row>
    <row r="44" spans="1:16" ht="12.75" x14ac:dyDescent="0.2">
      <c r="A44" s="104" t="s">
        <v>132</v>
      </c>
      <c r="B44" s="84"/>
      <c r="C44" s="92" t="s">
        <v>133</v>
      </c>
      <c r="D44" s="108" t="s">
        <v>93</v>
      </c>
      <c r="E44" s="114">
        <v>12.8</v>
      </c>
      <c r="F44" s="61"/>
      <c r="G44" s="58"/>
      <c r="H44" s="43">
        <f t="shared" si="0"/>
        <v>0</v>
      </c>
      <c r="I44" s="58"/>
      <c r="J44" s="58"/>
      <c r="K44" s="44">
        <f t="shared" si="1"/>
        <v>0</v>
      </c>
      <c r="L44" s="45">
        <f t="shared" si="2"/>
        <v>0</v>
      </c>
      <c r="M44" s="43">
        <f t="shared" si="3"/>
        <v>0</v>
      </c>
      <c r="N44" s="43">
        <f t="shared" si="4"/>
        <v>0</v>
      </c>
      <c r="O44" s="43">
        <f t="shared" si="5"/>
        <v>0</v>
      </c>
      <c r="P44" s="44">
        <f t="shared" si="6"/>
        <v>0</v>
      </c>
    </row>
    <row r="45" spans="1:16" ht="25.5" x14ac:dyDescent="0.2">
      <c r="A45" s="104" t="s">
        <v>134</v>
      </c>
      <c r="B45" s="84"/>
      <c r="C45" s="152" t="s">
        <v>125</v>
      </c>
      <c r="D45" s="113" t="s">
        <v>90</v>
      </c>
      <c r="E45" s="114">
        <v>4</v>
      </c>
      <c r="F45" s="61"/>
      <c r="G45" s="58"/>
      <c r="H45" s="43">
        <f t="shared" si="0"/>
        <v>0</v>
      </c>
      <c r="I45" s="58"/>
      <c r="J45" s="58"/>
      <c r="K45" s="44">
        <f t="shared" si="1"/>
        <v>0</v>
      </c>
      <c r="L45" s="45">
        <f t="shared" si="2"/>
        <v>0</v>
      </c>
      <c r="M45" s="43">
        <f t="shared" si="3"/>
        <v>0</v>
      </c>
      <c r="N45" s="43">
        <f t="shared" si="4"/>
        <v>0</v>
      </c>
      <c r="O45" s="43">
        <f t="shared" si="5"/>
        <v>0</v>
      </c>
      <c r="P45" s="44">
        <f t="shared" si="6"/>
        <v>0</v>
      </c>
    </row>
    <row r="46" spans="1:16" ht="51" x14ac:dyDescent="0.2">
      <c r="A46" s="104" t="s">
        <v>135</v>
      </c>
      <c r="B46" s="84"/>
      <c r="C46" s="152" t="s">
        <v>127</v>
      </c>
      <c r="D46" s="108" t="s">
        <v>93</v>
      </c>
      <c r="E46" s="114">
        <v>12.8</v>
      </c>
      <c r="F46" s="61"/>
      <c r="G46" s="58"/>
      <c r="H46" s="43">
        <f t="shared" si="0"/>
        <v>0</v>
      </c>
      <c r="I46" s="58"/>
      <c r="J46" s="58"/>
      <c r="K46" s="44">
        <f t="shared" si="1"/>
        <v>0</v>
      </c>
      <c r="L46" s="45">
        <f t="shared" si="2"/>
        <v>0</v>
      </c>
      <c r="M46" s="43">
        <f t="shared" si="3"/>
        <v>0</v>
      </c>
      <c r="N46" s="43">
        <f t="shared" si="4"/>
        <v>0</v>
      </c>
      <c r="O46" s="43">
        <f t="shared" si="5"/>
        <v>0</v>
      </c>
      <c r="P46" s="44">
        <f t="shared" si="6"/>
        <v>0</v>
      </c>
    </row>
    <row r="47" spans="1:16" ht="25.5" x14ac:dyDescent="0.2">
      <c r="A47" s="104" t="s">
        <v>136</v>
      </c>
      <c r="B47" s="84"/>
      <c r="C47" s="92" t="s">
        <v>137</v>
      </c>
      <c r="D47" s="108" t="s">
        <v>93</v>
      </c>
      <c r="E47" s="114">
        <v>38.4</v>
      </c>
      <c r="F47" s="61"/>
      <c r="G47" s="58"/>
      <c r="H47" s="43">
        <f t="shared" si="0"/>
        <v>0</v>
      </c>
      <c r="I47" s="58"/>
      <c r="J47" s="58"/>
      <c r="K47" s="44">
        <f t="shared" si="1"/>
        <v>0</v>
      </c>
      <c r="L47" s="45">
        <f t="shared" si="2"/>
        <v>0</v>
      </c>
      <c r="M47" s="43">
        <f t="shared" si="3"/>
        <v>0</v>
      </c>
      <c r="N47" s="43">
        <f t="shared" si="4"/>
        <v>0</v>
      </c>
      <c r="O47" s="43">
        <f t="shared" si="5"/>
        <v>0</v>
      </c>
      <c r="P47" s="44">
        <f t="shared" si="6"/>
        <v>0</v>
      </c>
    </row>
    <row r="48" spans="1:16" ht="51.75" thickBot="1" x14ac:dyDescent="0.25">
      <c r="A48" s="104" t="s">
        <v>138</v>
      </c>
      <c r="B48" s="84"/>
      <c r="C48" s="152" t="s">
        <v>421</v>
      </c>
      <c r="D48" s="113" t="s">
        <v>90</v>
      </c>
      <c r="E48" s="114">
        <v>80</v>
      </c>
      <c r="F48" s="61"/>
      <c r="G48" s="58"/>
      <c r="H48" s="43">
        <f t="shared" si="0"/>
        <v>0</v>
      </c>
      <c r="I48" s="58"/>
      <c r="J48" s="58"/>
      <c r="K48" s="44">
        <f t="shared" si="1"/>
        <v>0</v>
      </c>
      <c r="L48" s="45">
        <f t="shared" si="2"/>
        <v>0</v>
      </c>
      <c r="M48" s="43">
        <f t="shared" si="3"/>
        <v>0</v>
      </c>
      <c r="N48" s="43">
        <f t="shared" si="4"/>
        <v>0</v>
      </c>
      <c r="O48" s="43">
        <f t="shared" si="5"/>
        <v>0</v>
      </c>
      <c r="P48" s="44">
        <f t="shared" si="6"/>
        <v>0</v>
      </c>
    </row>
    <row r="49" spans="1:16" ht="12" thickBot="1" x14ac:dyDescent="0.25">
      <c r="A49" s="219" t="s">
        <v>54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  <c r="L49" s="62">
        <f>SUM(L14:L48)</f>
        <v>0</v>
      </c>
      <c r="M49" s="63">
        <f>SUM(M14:M48)</f>
        <v>0</v>
      </c>
      <c r="N49" s="63">
        <f>SUM(N14:N48)</f>
        <v>0</v>
      </c>
      <c r="O49" s="63">
        <f>SUM(O14:O48)</f>
        <v>0</v>
      </c>
      <c r="P49" s="64">
        <f>SUM(P14:P48)</f>
        <v>0</v>
      </c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" t="s">
        <v>14</v>
      </c>
      <c r="B52" s="15"/>
      <c r="C52" s="218">
        <f>'Kops a'!C35:H35</f>
        <v>0</v>
      </c>
      <c r="D52" s="218"/>
      <c r="E52" s="218"/>
      <c r="F52" s="218"/>
      <c r="G52" s="218"/>
      <c r="H52" s="218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69" t="s">
        <v>15</v>
      </c>
      <c r="D53" s="169"/>
      <c r="E53" s="169"/>
      <c r="F53" s="169"/>
      <c r="G53" s="169"/>
      <c r="H53" s="169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74" t="str">
        <f>'Kops a'!A38</f>
        <v>Tāme sastādīta 20__. gada __. _________</v>
      </c>
      <c r="B55" s="75"/>
      <c r="C55" s="75"/>
      <c r="D55" s="7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x14ac:dyDescent="0.2">
      <c r="A57" s="1" t="s">
        <v>38</v>
      </c>
      <c r="B57" s="15"/>
      <c r="C57" s="218">
        <f>'Kops a'!C40:H40</f>
        <v>0</v>
      </c>
      <c r="D57" s="218"/>
      <c r="E57" s="218"/>
      <c r="F57" s="218"/>
      <c r="G57" s="218"/>
      <c r="H57" s="218"/>
      <c r="I57" s="15"/>
      <c r="J57" s="15"/>
      <c r="K57" s="15"/>
      <c r="L57" s="15"/>
      <c r="M57" s="15"/>
      <c r="N57" s="15"/>
      <c r="O57" s="15"/>
      <c r="P57" s="15"/>
    </row>
    <row r="58" spans="1:16" x14ac:dyDescent="0.2">
      <c r="A58" s="15"/>
      <c r="B58" s="15"/>
      <c r="C58" s="169" t="s">
        <v>15</v>
      </c>
      <c r="D58" s="169"/>
      <c r="E58" s="169"/>
      <c r="F58" s="169"/>
      <c r="G58" s="169"/>
      <c r="H58" s="169"/>
      <c r="I58" s="15"/>
      <c r="J58" s="15"/>
      <c r="K58" s="15"/>
      <c r="L58" s="15"/>
      <c r="M58" s="15"/>
      <c r="N58" s="15"/>
      <c r="O58" s="15"/>
      <c r="P58" s="15"/>
    </row>
    <row r="59" spans="1:16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">
      <c r="A60" s="74" t="s">
        <v>57</v>
      </c>
      <c r="B60" s="75"/>
      <c r="C60" s="79">
        <f>'Kops a'!C43</f>
        <v>0</v>
      </c>
      <c r="D60" s="4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8:H58"/>
    <mergeCell ref="C4:I4"/>
    <mergeCell ref="F12:K12"/>
    <mergeCell ref="A9:F9"/>
    <mergeCell ref="J9:M9"/>
    <mergeCell ref="D8:L8"/>
    <mergeCell ref="A49:K49"/>
    <mergeCell ref="C52:H52"/>
    <mergeCell ref="C53:H53"/>
    <mergeCell ref="C57:H57"/>
  </mergeCells>
  <conditionalFormatting sqref="A14:B48 I14:J48 D14:G48">
    <cfRule type="cellIs" dxfId="195" priority="22" operator="equal">
      <formula>0</formula>
    </cfRule>
  </conditionalFormatting>
  <conditionalFormatting sqref="N9:O9">
    <cfRule type="cellIs" dxfId="194" priority="21" operator="equal">
      <formula>0</formula>
    </cfRule>
  </conditionalFormatting>
  <conditionalFormatting sqref="A9:F9">
    <cfRule type="containsText" dxfId="193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92" priority="18" operator="equal">
      <formula>0</formula>
    </cfRule>
  </conditionalFormatting>
  <conditionalFormatting sqref="O10">
    <cfRule type="cellIs" dxfId="191" priority="17" operator="equal">
      <formula>"20__. gada __. _________"</formula>
    </cfRule>
  </conditionalFormatting>
  <conditionalFormatting sqref="A49:K49">
    <cfRule type="containsText" dxfId="190" priority="16" operator="containsText" text="Tiešās izmaksas kopā, t. sk. darba devēja sociālais nodoklis __.__% ">
      <formula>NOT(ISERROR(SEARCH("Tiešās izmaksas kopā, t. sk. darba devēja sociālais nodoklis __.__% ",A49)))</formula>
    </cfRule>
  </conditionalFormatting>
  <conditionalFormatting sqref="H14:H48 K14:P48 L49:P49">
    <cfRule type="cellIs" dxfId="189" priority="11" operator="equal">
      <formula>0</formula>
    </cfRule>
  </conditionalFormatting>
  <conditionalFormatting sqref="C4:I4">
    <cfRule type="cellIs" dxfId="188" priority="10" operator="equal">
      <formula>0</formula>
    </cfRule>
  </conditionalFormatting>
  <conditionalFormatting sqref="C14:C48">
    <cfRule type="cellIs" dxfId="187" priority="9" operator="equal">
      <formula>0</formula>
    </cfRule>
  </conditionalFormatting>
  <conditionalFormatting sqref="D5:L8">
    <cfRule type="cellIs" dxfId="186" priority="8" operator="equal">
      <formula>0</formula>
    </cfRule>
  </conditionalFormatting>
  <conditionalFormatting sqref="P10">
    <cfRule type="cellIs" dxfId="185" priority="7" operator="equal">
      <formula>"20__. gada __. _________"</formula>
    </cfRule>
  </conditionalFormatting>
  <conditionalFormatting sqref="C57:H57">
    <cfRule type="cellIs" dxfId="184" priority="4" operator="equal">
      <formula>0</formula>
    </cfRule>
  </conditionalFormatting>
  <conditionalFormatting sqref="C52:H52">
    <cfRule type="cellIs" dxfId="183" priority="3" operator="equal">
      <formula>0</formula>
    </cfRule>
  </conditionalFormatting>
  <conditionalFormatting sqref="C57:H57 C60 C52:H52">
    <cfRule type="cellIs" dxfId="182" priority="2" operator="equal">
      <formula>0</formula>
    </cfRule>
  </conditionalFormatting>
  <conditionalFormatting sqref="D1">
    <cfRule type="cellIs" dxfId="181" priority="1" operator="equal">
      <formula>0</formula>
    </cfRule>
  </conditionalFormatting>
  <pageMargins left="0.7" right="0.7" top="0.75" bottom="0.75" header="0.3" footer="0.3"/>
  <pageSetup scale="8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______________",A55)))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_________________________________",A60)))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68"/>
  <sheetViews>
    <sheetView topLeftCell="A34" workbookViewId="0">
      <selection activeCell="F37" sqref="F37"/>
    </sheetView>
  </sheetViews>
  <sheetFormatPr defaultRowHeight="11.25" x14ac:dyDescent="0.2"/>
  <cols>
    <col min="1" max="1" width="5.710937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a'!A17</f>
        <v>3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63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P56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A62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02" t="s">
        <v>139</v>
      </c>
      <c r="B14" s="84"/>
      <c r="C14" s="103" t="s">
        <v>63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115"/>
      <c r="B15" s="84"/>
      <c r="C15" s="105" t="s">
        <v>63</v>
      </c>
      <c r="D15" s="23"/>
      <c r="E15" s="60"/>
      <c r="F15" s="61"/>
      <c r="G15" s="58"/>
      <c r="H15" s="43">
        <f t="shared" ref="H15:H55" si="0">ROUND(F15*G15,2)</f>
        <v>0</v>
      </c>
      <c r="I15" s="58"/>
      <c r="J15" s="58"/>
      <c r="K15" s="44">
        <f t="shared" ref="K15:K55" si="1">SUM(H15:J15)</f>
        <v>0</v>
      </c>
      <c r="L15" s="45">
        <f t="shared" ref="L15:L55" si="2">ROUND(E15*F15,2)</f>
        <v>0</v>
      </c>
      <c r="M15" s="43">
        <f t="shared" ref="M15:M55" si="3">ROUND(H15*E15,2)</f>
        <v>0</v>
      </c>
      <c r="N15" s="43">
        <f t="shared" ref="N15:N55" si="4">ROUND(I15*E15,2)</f>
        <v>0</v>
      </c>
      <c r="O15" s="43">
        <f t="shared" ref="O15:O55" si="5">ROUND(J15*E15,2)</f>
        <v>0</v>
      </c>
      <c r="P15" s="44">
        <f t="shared" ref="P15:P55" si="6">SUM(M15:O15)</f>
        <v>0</v>
      </c>
    </row>
    <row r="16" spans="1:16" ht="25.5" x14ac:dyDescent="0.2">
      <c r="A16" s="104" t="s">
        <v>140</v>
      </c>
      <c r="B16" s="84"/>
      <c r="C16" s="91" t="s">
        <v>141</v>
      </c>
      <c r="D16" s="23" t="s">
        <v>93</v>
      </c>
      <c r="E16" s="60">
        <v>186.1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12.75" x14ac:dyDescent="0.2">
      <c r="A17" s="104" t="s">
        <v>142</v>
      </c>
      <c r="B17" s="84"/>
      <c r="C17" s="91" t="s">
        <v>143</v>
      </c>
      <c r="D17" s="23" t="s">
        <v>93</v>
      </c>
      <c r="E17" s="60">
        <v>179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25.5" x14ac:dyDescent="0.2">
      <c r="A18" s="104" t="s">
        <v>144</v>
      </c>
      <c r="B18" s="84"/>
      <c r="C18" s="91" t="s">
        <v>145</v>
      </c>
      <c r="D18" s="23" t="s">
        <v>90</v>
      </c>
      <c r="E18" s="60">
        <v>84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51" x14ac:dyDescent="0.2">
      <c r="A19" s="104" t="s">
        <v>146</v>
      </c>
      <c r="B19" s="84"/>
      <c r="C19" s="91" t="s">
        <v>147</v>
      </c>
      <c r="D19" s="23" t="s">
        <v>90</v>
      </c>
      <c r="E19" s="60">
        <v>20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63.75" x14ac:dyDescent="0.2">
      <c r="A20" s="104" t="s">
        <v>148</v>
      </c>
      <c r="B20" s="84"/>
      <c r="C20" s="91" t="s">
        <v>149</v>
      </c>
      <c r="D20" s="23" t="s">
        <v>90</v>
      </c>
      <c r="E20" s="60">
        <v>16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51" x14ac:dyDescent="0.2">
      <c r="A21" s="104" t="s">
        <v>150</v>
      </c>
      <c r="B21" s="84"/>
      <c r="C21" s="91" t="s">
        <v>151</v>
      </c>
      <c r="D21" s="23" t="s">
        <v>90</v>
      </c>
      <c r="E21" s="60">
        <v>3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51" x14ac:dyDescent="0.2">
      <c r="A22" s="104" t="s">
        <v>152</v>
      </c>
      <c r="B22" s="84"/>
      <c r="C22" s="91" t="s">
        <v>153</v>
      </c>
      <c r="D22" s="23" t="s">
        <v>90</v>
      </c>
      <c r="E22" s="60">
        <v>6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51" x14ac:dyDescent="0.2">
      <c r="A23" s="104" t="s">
        <v>154</v>
      </c>
      <c r="B23" s="84"/>
      <c r="C23" s="91" t="s">
        <v>155</v>
      </c>
      <c r="D23" s="23" t="s">
        <v>90</v>
      </c>
      <c r="E23" s="60">
        <v>11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51" x14ac:dyDescent="0.2">
      <c r="A24" s="104" t="s">
        <v>156</v>
      </c>
      <c r="B24" s="84"/>
      <c r="C24" s="91" t="s">
        <v>157</v>
      </c>
      <c r="D24" s="23" t="s">
        <v>90</v>
      </c>
      <c r="E24" s="60">
        <v>4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25.5" x14ac:dyDescent="0.2">
      <c r="A25" s="104" t="s">
        <v>158</v>
      </c>
      <c r="B25" s="84"/>
      <c r="C25" s="153" t="s">
        <v>422</v>
      </c>
      <c r="D25" s="23" t="s">
        <v>90</v>
      </c>
      <c r="E25" s="60">
        <v>144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25.5" x14ac:dyDescent="0.2">
      <c r="A26" s="104" t="s">
        <v>159</v>
      </c>
      <c r="B26" s="84"/>
      <c r="C26" s="153" t="s">
        <v>423</v>
      </c>
      <c r="D26" s="23" t="s">
        <v>90</v>
      </c>
      <c r="E26" s="60">
        <v>60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12.75" x14ac:dyDescent="0.2">
      <c r="A27" s="104" t="s">
        <v>160</v>
      </c>
      <c r="B27" s="84"/>
      <c r="C27" s="116" t="s">
        <v>161</v>
      </c>
      <c r="D27" s="23" t="s">
        <v>90</v>
      </c>
      <c r="E27" s="60">
        <v>10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12.75" x14ac:dyDescent="0.2">
      <c r="A28" s="104" t="s">
        <v>162</v>
      </c>
      <c r="B28" s="84"/>
      <c r="C28" s="116" t="s">
        <v>163</v>
      </c>
      <c r="D28" s="23" t="s">
        <v>90</v>
      </c>
      <c r="E28" s="60">
        <v>18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12.75" x14ac:dyDescent="0.2">
      <c r="A29" s="104" t="s">
        <v>164</v>
      </c>
      <c r="B29" s="84"/>
      <c r="C29" s="116" t="s">
        <v>165</v>
      </c>
      <c r="D29" s="23" t="s">
        <v>90</v>
      </c>
      <c r="E29" s="60">
        <v>22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12.75" x14ac:dyDescent="0.2">
      <c r="A30" s="104" t="s">
        <v>166</v>
      </c>
      <c r="B30" s="84"/>
      <c r="C30" s="116" t="s">
        <v>167</v>
      </c>
      <c r="D30" s="23" t="s">
        <v>90</v>
      </c>
      <c r="E30" s="60">
        <v>4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25.5" x14ac:dyDescent="0.2">
      <c r="A31" s="104" t="s">
        <v>168</v>
      </c>
      <c r="B31" s="84"/>
      <c r="C31" s="116" t="s">
        <v>169</v>
      </c>
      <c r="D31" s="23" t="s">
        <v>90</v>
      </c>
      <c r="E31" s="60">
        <v>2</v>
      </c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51" x14ac:dyDescent="0.2">
      <c r="A32" s="104" t="s">
        <v>170</v>
      </c>
      <c r="B32" s="84"/>
      <c r="C32" s="117" t="s">
        <v>171</v>
      </c>
      <c r="D32" s="23" t="s">
        <v>90</v>
      </c>
      <c r="E32" s="60">
        <v>4</v>
      </c>
      <c r="F32" s="61"/>
      <c r="G32" s="58"/>
      <c r="H32" s="43">
        <f t="shared" si="0"/>
        <v>0</v>
      </c>
      <c r="I32" s="58"/>
      <c r="J32" s="58"/>
      <c r="K32" s="44">
        <f t="shared" si="1"/>
        <v>0</v>
      </c>
      <c r="L32" s="45">
        <f t="shared" si="2"/>
        <v>0</v>
      </c>
      <c r="M32" s="43">
        <f t="shared" si="3"/>
        <v>0</v>
      </c>
      <c r="N32" s="43">
        <f t="shared" si="4"/>
        <v>0</v>
      </c>
      <c r="O32" s="43">
        <f t="shared" si="5"/>
        <v>0</v>
      </c>
      <c r="P32" s="44">
        <f t="shared" si="6"/>
        <v>0</v>
      </c>
    </row>
    <row r="33" spans="1:16" ht="63.75" x14ac:dyDescent="0.2">
      <c r="A33" s="104" t="s">
        <v>172</v>
      </c>
      <c r="B33" s="84"/>
      <c r="C33" s="116" t="s">
        <v>173</v>
      </c>
      <c r="D33" s="23" t="s">
        <v>90</v>
      </c>
      <c r="E33" s="60">
        <v>2</v>
      </c>
      <c r="F33" s="61"/>
      <c r="G33" s="58"/>
      <c r="H33" s="43">
        <f t="shared" si="0"/>
        <v>0</v>
      </c>
      <c r="I33" s="58"/>
      <c r="J33" s="58"/>
      <c r="K33" s="44">
        <f t="shared" si="1"/>
        <v>0</v>
      </c>
      <c r="L33" s="45">
        <f t="shared" si="2"/>
        <v>0</v>
      </c>
      <c r="M33" s="43">
        <f t="shared" si="3"/>
        <v>0</v>
      </c>
      <c r="N33" s="43">
        <f t="shared" si="4"/>
        <v>0</v>
      </c>
      <c r="O33" s="43">
        <f t="shared" si="5"/>
        <v>0</v>
      </c>
      <c r="P33" s="44">
        <f t="shared" si="6"/>
        <v>0</v>
      </c>
    </row>
    <row r="34" spans="1:16" ht="51" x14ac:dyDescent="0.2">
      <c r="A34" s="104" t="s">
        <v>174</v>
      </c>
      <c r="B34" s="84"/>
      <c r="C34" s="117" t="s">
        <v>175</v>
      </c>
      <c r="D34" s="23" t="s">
        <v>90</v>
      </c>
      <c r="E34" s="60">
        <v>4</v>
      </c>
      <c r="F34" s="61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51" x14ac:dyDescent="0.2">
      <c r="A35" s="104" t="s">
        <v>176</v>
      </c>
      <c r="B35" s="84"/>
      <c r="C35" s="117" t="s">
        <v>177</v>
      </c>
      <c r="D35" s="23" t="s">
        <v>90</v>
      </c>
      <c r="E35" s="60">
        <v>4</v>
      </c>
      <c r="F35" s="61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63.75" x14ac:dyDescent="0.2">
      <c r="A36" s="104" t="s">
        <v>178</v>
      </c>
      <c r="B36" s="84"/>
      <c r="C36" s="117" t="s">
        <v>441</v>
      </c>
      <c r="D36" s="23" t="s">
        <v>90</v>
      </c>
      <c r="E36" s="60">
        <v>4</v>
      </c>
      <c r="F36" s="61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76.5" x14ac:dyDescent="0.2">
      <c r="A37" s="104" t="s">
        <v>179</v>
      </c>
      <c r="B37" s="84"/>
      <c r="C37" s="117" t="s">
        <v>442</v>
      </c>
      <c r="D37" s="23" t="s">
        <v>90</v>
      </c>
      <c r="E37" s="60">
        <v>4</v>
      </c>
      <c r="F37" s="61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12.75" x14ac:dyDescent="0.2">
      <c r="A38" s="104"/>
      <c r="B38" s="84"/>
      <c r="C38" s="118" t="s">
        <v>180</v>
      </c>
      <c r="D38" s="23"/>
      <c r="E38" s="60"/>
      <c r="F38" s="61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63.75" x14ac:dyDescent="0.2">
      <c r="A39" s="104" t="s">
        <v>181</v>
      </c>
      <c r="B39" s="84"/>
      <c r="C39" s="154" t="s">
        <v>424</v>
      </c>
      <c r="D39" s="23" t="s">
        <v>93</v>
      </c>
      <c r="E39" s="60">
        <v>345</v>
      </c>
      <c r="F39" s="61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12.75" x14ac:dyDescent="0.2">
      <c r="A40" s="104" t="s">
        <v>182</v>
      </c>
      <c r="B40" s="84"/>
      <c r="C40" s="154" t="s">
        <v>425</v>
      </c>
      <c r="D40" s="23" t="s">
        <v>93</v>
      </c>
      <c r="E40" s="60">
        <v>345</v>
      </c>
      <c r="F40" s="61"/>
      <c r="G40" s="58"/>
      <c r="H40" s="43">
        <f t="shared" si="0"/>
        <v>0</v>
      </c>
      <c r="I40" s="58"/>
      <c r="J40" s="58"/>
      <c r="K40" s="44">
        <f t="shared" si="1"/>
        <v>0</v>
      </c>
      <c r="L40" s="45">
        <f t="shared" si="2"/>
        <v>0</v>
      </c>
      <c r="M40" s="43">
        <f t="shared" si="3"/>
        <v>0</v>
      </c>
      <c r="N40" s="43">
        <f t="shared" si="4"/>
        <v>0</v>
      </c>
      <c r="O40" s="43">
        <f t="shared" si="5"/>
        <v>0</v>
      </c>
      <c r="P40" s="44">
        <f t="shared" si="6"/>
        <v>0</v>
      </c>
    </row>
    <row r="41" spans="1:16" ht="12.75" x14ac:dyDescent="0.2">
      <c r="A41" s="104" t="s">
        <v>183</v>
      </c>
      <c r="B41" s="84"/>
      <c r="C41" s="119" t="s">
        <v>184</v>
      </c>
      <c r="D41" s="23" t="s">
        <v>93</v>
      </c>
      <c r="E41" s="60">
        <v>345</v>
      </c>
      <c r="F41" s="61"/>
      <c r="G41" s="58"/>
      <c r="H41" s="43">
        <f t="shared" si="0"/>
        <v>0</v>
      </c>
      <c r="I41" s="58"/>
      <c r="J41" s="58"/>
      <c r="K41" s="44">
        <f t="shared" si="1"/>
        <v>0</v>
      </c>
      <c r="L41" s="45">
        <f t="shared" si="2"/>
        <v>0</v>
      </c>
      <c r="M41" s="43">
        <f t="shared" si="3"/>
        <v>0</v>
      </c>
      <c r="N41" s="43">
        <f t="shared" si="4"/>
        <v>0</v>
      </c>
      <c r="O41" s="43">
        <f t="shared" si="5"/>
        <v>0</v>
      </c>
      <c r="P41" s="44">
        <f t="shared" si="6"/>
        <v>0</v>
      </c>
    </row>
    <row r="42" spans="1:16" ht="12.75" x14ac:dyDescent="0.2">
      <c r="A42" s="104"/>
      <c r="B42" s="84"/>
      <c r="C42" s="118" t="s">
        <v>185</v>
      </c>
      <c r="D42" s="23"/>
      <c r="E42" s="60"/>
      <c r="F42" s="61"/>
      <c r="G42" s="58"/>
      <c r="H42" s="43">
        <f t="shared" si="0"/>
        <v>0</v>
      </c>
      <c r="I42" s="58"/>
      <c r="J42" s="58"/>
      <c r="K42" s="44">
        <f t="shared" si="1"/>
        <v>0</v>
      </c>
      <c r="L42" s="45">
        <f t="shared" si="2"/>
        <v>0</v>
      </c>
      <c r="M42" s="43">
        <f t="shared" si="3"/>
        <v>0</v>
      </c>
      <c r="N42" s="43">
        <f t="shared" si="4"/>
        <v>0</v>
      </c>
      <c r="O42" s="43">
        <f t="shared" si="5"/>
        <v>0</v>
      </c>
      <c r="P42" s="44">
        <f t="shared" si="6"/>
        <v>0</v>
      </c>
    </row>
    <row r="43" spans="1:16" ht="38.25" x14ac:dyDescent="0.2">
      <c r="A43" s="104" t="s">
        <v>186</v>
      </c>
      <c r="B43" s="84"/>
      <c r="C43" s="91" t="s">
        <v>187</v>
      </c>
      <c r="D43" s="23" t="s">
        <v>93</v>
      </c>
      <c r="E43" s="60">
        <v>315</v>
      </c>
      <c r="F43" s="61"/>
      <c r="G43" s="58"/>
      <c r="H43" s="43">
        <f t="shared" si="0"/>
        <v>0</v>
      </c>
      <c r="I43" s="58"/>
      <c r="J43" s="58"/>
      <c r="K43" s="44">
        <f t="shared" si="1"/>
        <v>0</v>
      </c>
      <c r="L43" s="45">
        <f t="shared" si="2"/>
        <v>0</v>
      </c>
      <c r="M43" s="43">
        <f t="shared" si="3"/>
        <v>0</v>
      </c>
      <c r="N43" s="43">
        <f t="shared" si="4"/>
        <v>0</v>
      </c>
      <c r="O43" s="43">
        <f t="shared" si="5"/>
        <v>0</v>
      </c>
      <c r="P43" s="44">
        <f t="shared" si="6"/>
        <v>0</v>
      </c>
    </row>
    <row r="44" spans="1:16" ht="51" x14ac:dyDescent="0.2">
      <c r="A44" s="104" t="s">
        <v>188</v>
      </c>
      <c r="B44" s="84"/>
      <c r="C44" s="153" t="s">
        <v>426</v>
      </c>
      <c r="D44" s="23" t="s">
        <v>93</v>
      </c>
      <c r="E44" s="60">
        <v>315</v>
      </c>
      <c r="F44" s="61"/>
      <c r="G44" s="58"/>
      <c r="H44" s="43">
        <f t="shared" si="0"/>
        <v>0</v>
      </c>
      <c r="I44" s="58"/>
      <c r="J44" s="58"/>
      <c r="K44" s="44">
        <f t="shared" si="1"/>
        <v>0</v>
      </c>
      <c r="L44" s="45">
        <f t="shared" si="2"/>
        <v>0</v>
      </c>
      <c r="M44" s="43">
        <f t="shared" si="3"/>
        <v>0</v>
      </c>
      <c r="N44" s="43">
        <f t="shared" si="4"/>
        <v>0</v>
      </c>
      <c r="O44" s="43">
        <f t="shared" si="5"/>
        <v>0</v>
      </c>
      <c r="P44" s="44">
        <f t="shared" si="6"/>
        <v>0</v>
      </c>
    </row>
    <row r="45" spans="1:16" ht="38.25" x14ac:dyDescent="0.2">
      <c r="A45" s="120">
        <v>3.28</v>
      </c>
      <c r="B45" s="84"/>
      <c r="C45" s="153" t="s">
        <v>436</v>
      </c>
      <c r="D45" s="23" t="s">
        <v>93</v>
      </c>
      <c r="E45" s="60">
        <v>315</v>
      </c>
      <c r="F45" s="61"/>
      <c r="G45" s="58"/>
      <c r="H45" s="43">
        <f t="shared" si="0"/>
        <v>0</v>
      </c>
      <c r="I45" s="58"/>
      <c r="J45" s="58"/>
      <c r="K45" s="44">
        <f t="shared" si="1"/>
        <v>0</v>
      </c>
      <c r="L45" s="45">
        <f t="shared" si="2"/>
        <v>0</v>
      </c>
      <c r="M45" s="43">
        <f t="shared" si="3"/>
        <v>0</v>
      </c>
      <c r="N45" s="43">
        <f t="shared" si="4"/>
        <v>0</v>
      </c>
      <c r="O45" s="43">
        <f t="shared" si="5"/>
        <v>0</v>
      </c>
      <c r="P45" s="44">
        <f t="shared" si="6"/>
        <v>0</v>
      </c>
    </row>
    <row r="46" spans="1:16" ht="38.25" x14ac:dyDescent="0.2">
      <c r="A46" s="104" t="s">
        <v>189</v>
      </c>
      <c r="B46" s="84"/>
      <c r="C46" s="153" t="s">
        <v>190</v>
      </c>
      <c r="D46" s="23" t="s">
        <v>93</v>
      </c>
      <c r="E46" s="60">
        <v>315</v>
      </c>
      <c r="F46" s="61"/>
      <c r="G46" s="58"/>
      <c r="H46" s="43">
        <f t="shared" si="0"/>
        <v>0</v>
      </c>
      <c r="I46" s="58"/>
      <c r="J46" s="58"/>
      <c r="K46" s="44">
        <f t="shared" si="1"/>
        <v>0</v>
      </c>
      <c r="L46" s="45">
        <f t="shared" si="2"/>
        <v>0</v>
      </c>
      <c r="M46" s="43">
        <f t="shared" si="3"/>
        <v>0</v>
      </c>
      <c r="N46" s="43">
        <f t="shared" si="4"/>
        <v>0</v>
      </c>
      <c r="O46" s="43">
        <f t="shared" si="5"/>
        <v>0</v>
      </c>
      <c r="P46" s="44">
        <f t="shared" si="6"/>
        <v>0</v>
      </c>
    </row>
    <row r="47" spans="1:16" ht="12.75" x14ac:dyDescent="0.2">
      <c r="A47" s="104"/>
      <c r="B47" s="84"/>
      <c r="C47" s="118" t="s">
        <v>191</v>
      </c>
      <c r="D47" s="23"/>
      <c r="E47" s="60"/>
      <c r="F47" s="61"/>
      <c r="G47" s="58"/>
      <c r="H47" s="43">
        <f t="shared" si="0"/>
        <v>0</v>
      </c>
      <c r="I47" s="58"/>
      <c r="J47" s="58"/>
      <c r="K47" s="44">
        <f t="shared" si="1"/>
        <v>0</v>
      </c>
      <c r="L47" s="45">
        <f t="shared" si="2"/>
        <v>0</v>
      </c>
      <c r="M47" s="43">
        <f t="shared" si="3"/>
        <v>0</v>
      </c>
      <c r="N47" s="43">
        <f t="shared" si="4"/>
        <v>0</v>
      </c>
      <c r="O47" s="43">
        <f t="shared" si="5"/>
        <v>0</v>
      </c>
      <c r="P47" s="44">
        <f t="shared" si="6"/>
        <v>0</v>
      </c>
    </row>
    <row r="48" spans="1:16" ht="25.5" x14ac:dyDescent="0.2">
      <c r="A48" s="104" t="s">
        <v>192</v>
      </c>
      <c r="B48" s="84"/>
      <c r="C48" s="91" t="s">
        <v>193</v>
      </c>
      <c r="D48" s="23" t="s">
        <v>93</v>
      </c>
      <c r="E48" s="60">
        <v>267.3</v>
      </c>
      <c r="F48" s="61"/>
      <c r="G48" s="58"/>
      <c r="H48" s="43">
        <f t="shared" si="0"/>
        <v>0</v>
      </c>
      <c r="I48" s="58"/>
      <c r="J48" s="58"/>
      <c r="K48" s="44">
        <f t="shared" si="1"/>
        <v>0</v>
      </c>
      <c r="L48" s="45">
        <f t="shared" si="2"/>
        <v>0</v>
      </c>
      <c r="M48" s="43">
        <f t="shared" si="3"/>
        <v>0</v>
      </c>
      <c r="N48" s="43">
        <f t="shared" si="4"/>
        <v>0</v>
      </c>
      <c r="O48" s="43">
        <f t="shared" si="5"/>
        <v>0</v>
      </c>
      <c r="P48" s="44">
        <f t="shared" si="6"/>
        <v>0</v>
      </c>
    </row>
    <row r="49" spans="1:16" ht="12.75" x14ac:dyDescent="0.2">
      <c r="A49" s="104" t="s">
        <v>194</v>
      </c>
      <c r="B49" s="84"/>
      <c r="C49" s="91" t="s">
        <v>195</v>
      </c>
      <c r="D49" s="23" t="s">
        <v>93</v>
      </c>
      <c r="E49" s="60">
        <v>267.3</v>
      </c>
      <c r="F49" s="61"/>
      <c r="G49" s="58"/>
      <c r="H49" s="43">
        <f t="shared" si="0"/>
        <v>0</v>
      </c>
      <c r="I49" s="58"/>
      <c r="J49" s="58"/>
      <c r="K49" s="44">
        <f t="shared" si="1"/>
        <v>0</v>
      </c>
      <c r="L49" s="45">
        <f t="shared" si="2"/>
        <v>0</v>
      </c>
      <c r="M49" s="43">
        <f t="shared" si="3"/>
        <v>0</v>
      </c>
      <c r="N49" s="43">
        <f t="shared" si="4"/>
        <v>0</v>
      </c>
      <c r="O49" s="43">
        <f t="shared" si="5"/>
        <v>0</v>
      </c>
      <c r="P49" s="44">
        <f t="shared" si="6"/>
        <v>0</v>
      </c>
    </row>
    <row r="50" spans="1:16" ht="25.5" x14ac:dyDescent="0.2">
      <c r="A50" s="121">
        <v>3.32</v>
      </c>
      <c r="B50" s="84"/>
      <c r="C50" s="91" t="s">
        <v>196</v>
      </c>
      <c r="D50" s="23" t="s">
        <v>93</v>
      </c>
      <c r="E50" s="60">
        <v>267.3</v>
      </c>
      <c r="F50" s="61"/>
      <c r="G50" s="58"/>
      <c r="H50" s="43">
        <f t="shared" si="0"/>
        <v>0</v>
      </c>
      <c r="I50" s="58"/>
      <c r="J50" s="58"/>
      <c r="K50" s="44">
        <f t="shared" si="1"/>
        <v>0</v>
      </c>
      <c r="L50" s="45">
        <f t="shared" si="2"/>
        <v>0</v>
      </c>
      <c r="M50" s="43">
        <f t="shared" si="3"/>
        <v>0</v>
      </c>
      <c r="N50" s="43">
        <f t="shared" si="4"/>
        <v>0</v>
      </c>
      <c r="O50" s="43">
        <f t="shared" si="5"/>
        <v>0</v>
      </c>
      <c r="P50" s="44">
        <f t="shared" si="6"/>
        <v>0</v>
      </c>
    </row>
    <row r="51" spans="1:16" ht="12.75" x14ac:dyDescent="0.2">
      <c r="A51" s="121">
        <v>3.33</v>
      </c>
      <c r="B51" s="84"/>
      <c r="C51" s="122" t="s">
        <v>197</v>
      </c>
      <c r="D51" s="23" t="s">
        <v>93</v>
      </c>
      <c r="E51" s="60">
        <v>267.3</v>
      </c>
      <c r="F51" s="61"/>
      <c r="G51" s="58"/>
      <c r="H51" s="43">
        <f t="shared" si="0"/>
        <v>0</v>
      </c>
      <c r="I51" s="58"/>
      <c r="J51" s="58"/>
      <c r="K51" s="44">
        <f t="shared" si="1"/>
        <v>0</v>
      </c>
      <c r="L51" s="45">
        <f t="shared" si="2"/>
        <v>0</v>
      </c>
      <c r="M51" s="43">
        <f t="shared" si="3"/>
        <v>0</v>
      </c>
      <c r="N51" s="43">
        <f t="shared" si="4"/>
        <v>0</v>
      </c>
      <c r="O51" s="43">
        <f t="shared" si="5"/>
        <v>0</v>
      </c>
      <c r="P51" s="44">
        <f t="shared" si="6"/>
        <v>0</v>
      </c>
    </row>
    <row r="52" spans="1:16" ht="12.75" x14ac:dyDescent="0.2">
      <c r="A52" s="104"/>
      <c r="B52" s="84"/>
      <c r="C52" s="118" t="s">
        <v>198</v>
      </c>
      <c r="D52" s="23"/>
      <c r="E52" s="60"/>
      <c r="F52" s="61"/>
      <c r="G52" s="58"/>
      <c r="H52" s="43">
        <f t="shared" si="0"/>
        <v>0</v>
      </c>
      <c r="I52" s="58"/>
      <c r="J52" s="58"/>
      <c r="K52" s="44">
        <f t="shared" si="1"/>
        <v>0</v>
      </c>
      <c r="L52" s="45">
        <f t="shared" si="2"/>
        <v>0</v>
      </c>
      <c r="M52" s="43">
        <f t="shared" si="3"/>
        <v>0</v>
      </c>
      <c r="N52" s="43">
        <f t="shared" si="4"/>
        <v>0</v>
      </c>
      <c r="O52" s="43">
        <f t="shared" si="5"/>
        <v>0</v>
      </c>
      <c r="P52" s="44">
        <f t="shared" si="6"/>
        <v>0</v>
      </c>
    </row>
    <row r="53" spans="1:16" ht="12.75" x14ac:dyDescent="0.2">
      <c r="A53" s="104" t="s">
        <v>199</v>
      </c>
      <c r="B53" s="84"/>
      <c r="C53" s="91" t="s">
        <v>200</v>
      </c>
      <c r="D53" s="23" t="s">
        <v>93</v>
      </c>
      <c r="E53" s="60">
        <v>374.2</v>
      </c>
      <c r="F53" s="61"/>
      <c r="G53" s="58"/>
      <c r="H53" s="43">
        <f t="shared" si="0"/>
        <v>0</v>
      </c>
      <c r="I53" s="58"/>
      <c r="J53" s="58"/>
      <c r="K53" s="44">
        <f t="shared" si="1"/>
        <v>0</v>
      </c>
      <c r="L53" s="45">
        <f t="shared" si="2"/>
        <v>0</v>
      </c>
      <c r="M53" s="43">
        <f t="shared" si="3"/>
        <v>0</v>
      </c>
      <c r="N53" s="43">
        <f t="shared" si="4"/>
        <v>0</v>
      </c>
      <c r="O53" s="43">
        <f t="shared" si="5"/>
        <v>0</v>
      </c>
      <c r="P53" s="44">
        <f t="shared" si="6"/>
        <v>0</v>
      </c>
    </row>
    <row r="54" spans="1:16" ht="12.75" x14ac:dyDescent="0.2">
      <c r="A54" s="121">
        <v>3.35</v>
      </c>
      <c r="B54" s="84"/>
      <c r="C54" s="153" t="s">
        <v>427</v>
      </c>
      <c r="D54" s="23" t="s">
        <v>93</v>
      </c>
      <c r="E54" s="60">
        <v>374.2</v>
      </c>
      <c r="F54" s="61"/>
      <c r="G54" s="58"/>
      <c r="H54" s="43">
        <f t="shared" si="0"/>
        <v>0</v>
      </c>
      <c r="I54" s="58"/>
      <c r="J54" s="58"/>
      <c r="K54" s="44">
        <f t="shared" si="1"/>
        <v>0</v>
      </c>
      <c r="L54" s="45">
        <f t="shared" si="2"/>
        <v>0</v>
      </c>
      <c r="M54" s="43">
        <f t="shared" si="3"/>
        <v>0</v>
      </c>
      <c r="N54" s="43">
        <f t="shared" si="4"/>
        <v>0</v>
      </c>
      <c r="O54" s="43">
        <f t="shared" si="5"/>
        <v>0</v>
      </c>
      <c r="P54" s="44">
        <f t="shared" si="6"/>
        <v>0</v>
      </c>
    </row>
    <row r="55" spans="1:16" ht="13.5" thickBot="1" x14ac:dyDescent="0.25">
      <c r="A55" s="121">
        <v>3.36</v>
      </c>
      <c r="B55" s="84"/>
      <c r="C55" s="91" t="s">
        <v>201</v>
      </c>
      <c r="D55" s="23" t="s">
        <v>93</v>
      </c>
      <c r="E55" s="60">
        <v>374.2</v>
      </c>
      <c r="F55" s="61"/>
      <c r="G55" s="58"/>
      <c r="H55" s="43">
        <f t="shared" si="0"/>
        <v>0</v>
      </c>
      <c r="I55" s="58"/>
      <c r="J55" s="58"/>
      <c r="K55" s="44">
        <f t="shared" si="1"/>
        <v>0</v>
      </c>
      <c r="L55" s="45">
        <f t="shared" si="2"/>
        <v>0</v>
      </c>
      <c r="M55" s="43">
        <f t="shared" si="3"/>
        <v>0</v>
      </c>
      <c r="N55" s="43">
        <f t="shared" si="4"/>
        <v>0</v>
      </c>
      <c r="O55" s="43">
        <f t="shared" si="5"/>
        <v>0</v>
      </c>
      <c r="P55" s="44">
        <f t="shared" si="6"/>
        <v>0</v>
      </c>
    </row>
    <row r="56" spans="1:16" ht="12" thickBot="1" x14ac:dyDescent="0.25">
      <c r="A56" s="219" t="s">
        <v>54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1"/>
      <c r="L56" s="62">
        <f>SUM(L14:L55)</f>
        <v>0</v>
      </c>
      <c r="M56" s="63">
        <f>SUM(M14:M55)</f>
        <v>0</v>
      </c>
      <c r="N56" s="63">
        <f>SUM(N14:N55)</f>
        <v>0</v>
      </c>
      <c r="O56" s="63">
        <f>SUM(O14:O55)</f>
        <v>0</v>
      </c>
      <c r="P56" s="64">
        <f>SUM(P14:P55)</f>
        <v>0</v>
      </c>
    </row>
    <row r="57" spans="1:16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">
      <c r="A59" s="1" t="s">
        <v>14</v>
      </c>
      <c r="B59" s="15"/>
      <c r="C59" s="218">
        <f>'Kops a'!C35:H35</f>
        <v>0</v>
      </c>
      <c r="D59" s="218"/>
      <c r="E59" s="218"/>
      <c r="F59" s="218"/>
      <c r="G59" s="218"/>
      <c r="H59" s="218"/>
      <c r="I59" s="15"/>
      <c r="J59" s="15"/>
      <c r="K59" s="15"/>
      <c r="L59" s="15"/>
      <c r="M59" s="15"/>
      <c r="N59" s="15"/>
      <c r="O59" s="15"/>
      <c r="P59" s="15"/>
    </row>
    <row r="60" spans="1:16" x14ac:dyDescent="0.2">
      <c r="A60" s="15"/>
      <c r="B60" s="15"/>
      <c r="C60" s="169" t="s">
        <v>15</v>
      </c>
      <c r="D60" s="169"/>
      <c r="E60" s="169"/>
      <c r="F60" s="169"/>
      <c r="G60" s="169"/>
      <c r="H60" s="169"/>
      <c r="I60" s="15"/>
      <c r="J60" s="15"/>
      <c r="K60" s="15"/>
      <c r="L60" s="15"/>
      <c r="M60" s="15"/>
      <c r="N60" s="15"/>
      <c r="O60" s="15"/>
      <c r="P60" s="15"/>
    </row>
    <row r="61" spans="1:16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2">
      <c r="A62" s="74" t="str">
        <f>'Kops a'!A38</f>
        <v>Tāme sastādīta 20__. gada __. _________</v>
      </c>
      <c r="B62" s="75"/>
      <c r="C62" s="75"/>
      <c r="D62" s="7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">
      <c r="A64" s="1" t="s">
        <v>38</v>
      </c>
      <c r="B64" s="15"/>
      <c r="C64" s="218">
        <f>'Kops a'!C40:H40</f>
        <v>0</v>
      </c>
      <c r="D64" s="218"/>
      <c r="E64" s="218"/>
      <c r="F64" s="218"/>
      <c r="G64" s="218"/>
      <c r="H64" s="218"/>
      <c r="I64" s="15"/>
      <c r="J64" s="15"/>
      <c r="K64" s="15"/>
      <c r="L64" s="15"/>
      <c r="M64" s="15"/>
      <c r="N64" s="15"/>
      <c r="O64" s="15"/>
      <c r="P64" s="15"/>
    </row>
    <row r="65" spans="1:16" x14ac:dyDescent="0.2">
      <c r="A65" s="15"/>
      <c r="B65" s="15"/>
      <c r="C65" s="169" t="s">
        <v>15</v>
      </c>
      <c r="D65" s="169"/>
      <c r="E65" s="169"/>
      <c r="F65" s="169"/>
      <c r="G65" s="169"/>
      <c r="H65" s="169"/>
      <c r="I65" s="15"/>
      <c r="J65" s="15"/>
      <c r="K65" s="15"/>
      <c r="L65" s="15"/>
      <c r="M65" s="15"/>
      <c r="N65" s="15"/>
      <c r="O65" s="15"/>
      <c r="P65" s="15"/>
    </row>
    <row r="66" spans="1:16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2">
      <c r="A67" s="74" t="s">
        <v>57</v>
      </c>
      <c r="B67" s="75"/>
      <c r="C67" s="79">
        <f>'Kops a'!C43</f>
        <v>0</v>
      </c>
      <c r="D67" s="4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5:H65"/>
    <mergeCell ref="C4:I4"/>
    <mergeCell ref="F12:K12"/>
    <mergeCell ref="A9:F9"/>
    <mergeCell ref="J9:M9"/>
    <mergeCell ref="D8:L8"/>
    <mergeCell ref="A56:K56"/>
    <mergeCell ref="C59:H59"/>
    <mergeCell ref="C60:H60"/>
    <mergeCell ref="C64:H64"/>
  </mergeCells>
  <conditionalFormatting sqref="A15:B55 I15:J55 D15:G55">
    <cfRule type="cellIs" dxfId="178" priority="26" operator="equal">
      <formula>0</formula>
    </cfRule>
  </conditionalFormatting>
  <conditionalFormatting sqref="N9:O9">
    <cfRule type="cellIs" dxfId="177" priority="25" operator="equal">
      <formula>0</formula>
    </cfRule>
  </conditionalFormatting>
  <conditionalFormatting sqref="A9:F9">
    <cfRule type="containsText" dxfId="17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5" priority="22" operator="equal">
      <formula>0</formula>
    </cfRule>
  </conditionalFormatting>
  <conditionalFormatting sqref="O10">
    <cfRule type="cellIs" dxfId="174" priority="21" operator="equal">
      <formula>"20__. gada __. _________"</formula>
    </cfRule>
  </conditionalFormatting>
  <conditionalFormatting sqref="A56:K56">
    <cfRule type="containsText" dxfId="173" priority="20" operator="containsText" text="Tiešās izmaksas kopā, t. sk. darba devēja sociālais nodoklis __.__% ">
      <formula>NOT(ISERROR(SEARCH("Tiešās izmaksas kopā, t. sk. darba devēja sociālais nodoklis __.__% ",A56)))</formula>
    </cfRule>
  </conditionalFormatting>
  <conditionalFormatting sqref="H14:H55 K14:P55 L56:P56">
    <cfRule type="cellIs" dxfId="172" priority="15" operator="equal">
      <formula>0</formula>
    </cfRule>
  </conditionalFormatting>
  <conditionalFormatting sqref="C4:I4">
    <cfRule type="cellIs" dxfId="171" priority="14" operator="equal">
      <formula>0</formula>
    </cfRule>
  </conditionalFormatting>
  <conditionalFormatting sqref="C15:C55">
    <cfRule type="cellIs" dxfId="170" priority="13" operator="equal">
      <formula>0</formula>
    </cfRule>
  </conditionalFormatting>
  <conditionalFormatting sqref="D5:L8">
    <cfRule type="cellIs" dxfId="169" priority="11" operator="equal">
      <formula>0</formula>
    </cfRule>
  </conditionalFormatting>
  <conditionalFormatting sqref="A14:B14 D14:G14">
    <cfRule type="cellIs" dxfId="168" priority="10" operator="equal">
      <formula>0</formula>
    </cfRule>
  </conditionalFormatting>
  <conditionalFormatting sqref="C14">
    <cfRule type="cellIs" dxfId="167" priority="9" operator="equal">
      <formula>0</formula>
    </cfRule>
  </conditionalFormatting>
  <conditionalFormatting sqref="I14:J14">
    <cfRule type="cellIs" dxfId="166" priority="8" operator="equal">
      <formula>0</formula>
    </cfRule>
  </conditionalFormatting>
  <conditionalFormatting sqref="P10">
    <cfRule type="cellIs" dxfId="165" priority="7" operator="equal">
      <formula>"20__. gada __. _________"</formula>
    </cfRule>
  </conditionalFormatting>
  <conditionalFormatting sqref="C64:H64">
    <cfRule type="cellIs" dxfId="164" priority="4" operator="equal">
      <formula>0</formula>
    </cfRule>
  </conditionalFormatting>
  <conditionalFormatting sqref="C59:H59">
    <cfRule type="cellIs" dxfId="163" priority="3" operator="equal">
      <formula>0</formula>
    </cfRule>
  </conditionalFormatting>
  <conditionalFormatting sqref="C64:H64 C67 C59:H59">
    <cfRule type="cellIs" dxfId="162" priority="2" operator="equal">
      <formula>0</formula>
    </cfRule>
  </conditionalFormatting>
  <conditionalFormatting sqref="D1">
    <cfRule type="cellIs" dxfId="161" priority="1" operator="equal">
      <formula>0</formula>
    </cfRule>
  </conditionalFormatting>
  <pageMargins left="0.7" right="0.7" top="0.75" bottom="0.75" header="0.3" footer="0.3"/>
  <pageSetup paperSize="9" scale="92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______________",A62)))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_________________________________",A67)))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53"/>
  <sheetViews>
    <sheetView topLeftCell="A28" zoomScaleNormal="100" workbookViewId="0">
      <selection activeCell="H36" sqref="H3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a'!A18</f>
        <v>4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64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P41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A47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23" t="s">
        <v>202</v>
      </c>
      <c r="B14" s="84"/>
      <c r="C14" s="124" t="s">
        <v>64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101"/>
      <c r="B15" s="84"/>
      <c r="C15" s="105" t="s">
        <v>203</v>
      </c>
      <c r="D15" s="23"/>
      <c r="E15" s="60"/>
      <c r="F15" s="61"/>
      <c r="G15" s="58"/>
      <c r="H15" s="43">
        <f t="shared" ref="H15:H40" si="0">ROUND(F15*G15,2)</f>
        <v>0</v>
      </c>
      <c r="I15" s="58"/>
      <c r="J15" s="58"/>
      <c r="K15" s="44">
        <f t="shared" ref="K15:K40" si="1">SUM(H15:J15)</f>
        <v>0</v>
      </c>
      <c r="L15" s="45">
        <f t="shared" ref="L15:L40" si="2">ROUND(E15*F15,2)</f>
        <v>0</v>
      </c>
      <c r="M15" s="43">
        <f t="shared" ref="M15:M40" si="3">ROUND(H15*E15,2)</f>
        <v>0</v>
      </c>
      <c r="N15" s="43">
        <f t="shared" ref="N15:N40" si="4">ROUND(I15*E15,2)</f>
        <v>0</v>
      </c>
      <c r="O15" s="43">
        <f t="shared" ref="O15:O40" si="5">ROUND(J15*E15,2)</f>
        <v>0</v>
      </c>
      <c r="P15" s="44">
        <f t="shared" ref="P15:P40" si="6">SUM(M15:O15)</f>
        <v>0</v>
      </c>
    </row>
    <row r="16" spans="1:16" ht="25.5" x14ac:dyDescent="0.2">
      <c r="A16" s="88">
        <v>4.0999999999999996</v>
      </c>
      <c r="B16" s="84"/>
      <c r="C16" s="91" t="s">
        <v>204</v>
      </c>
      <c r="D16" s="23" t="s">
        <v>93</v>
      </c>
      <c r="E16" s="60">
        <v>91.2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25.5" x14ac:dyDescent="0.2">
      <c r="A17" s="88">
        <v>4.2</v>
      </c>
      <c r="B17" s="84"/>
      <c r="C17" s="91" t="s">
        <v>205</v>
      </c>
      <c r="D17" s="23" t="s">
        <v>221</v>
      </c>
      <c r="E17" s="60">
        <v>39.200000000000003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25.5" x14ac:dyDescent="0.2">
      <c r="A18" s="88">
        <v>4.3</v>
      </c>
      <c r="B18" s="84"/>
      <c r="C18" s="91" t="s">
        <v>206</v>
      </c>
      <c r="D18" s="23" t="s">
        <v>221</v>
      </c>
      <c r="E18" s="60">
        <v>22.26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25.5" x14ac:dyDescent="0.2">
      <c r="A19" s="88">
        <v>4.4000000000000004</v>
      </c>
      <c r="B19" s="84"/>
      <c r="C19" s="91" t="s">
        <v>207</v>
      </c>
      <c r="D19" s="23" t="s">
        <v>221</v>
      </c>
      <c r="E19" s="60">
        <v>11.3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12.75" x14ac:dyDescent="0.2">
      <c r="A20" s="88">
        <v>4.5</v>
      </c>
      <c r="B20" s="84"/>
      <c r="C20" s="91" t="s">
        <v>208</v>
      </c>
      <c r="D20" s="23" t="s">
        <v>221</v>
      </c>
      <c r="E20" s="60">
        <v>5.64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25.5" x14ac:dyDescent="0.2">
      <c r="A21" s="88">
        <v>4.5999999999999996</v>
      </c>
      <c r="B21" s="84"/>
      <c r="C21" s="91" t="s">
        <v>209</v>
      </c>
      <c r="D21" s="23" t="s">
        <v>93</v>
      </c>
      <c r="E21" s="60">
        <v>95.6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12.75" x14ac:dyDescent="0.2">
      <c r="A22" s="88">
        <v>4.7</v>
      </c>
      <c r="B22" s="84"/>
      <c r="C22" s="91" t="s">
        <v>210</v>
      </c>
      <c r="D22" s="23" t="s">
        <v>93</v>
      </c>
      <c r="E22" s="60">
        <v>16.8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12.75" x14ac:dyDescent="0.2">
      <c r="A23" s="88"/>
      <c r="B23" s="84"/>
      <c r="C23" s="105" t="s">
        <v>211</v>
      </c>
      <c r="D23" s="23"/>
      <c r="E23" s="60"/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25.5" x14ac:dyDescent="0.2">
      <c r="A24" s="88">
        <v>4.8</v>
      </c>
      <c r="B24" s="84"/>
      <c r="C24" s="91" t="s">
        <v>212</v>
      </c>
      <c r="D24" s="23" t="s">
        <v>93</v>
      </c>
      <c r="E24" s="60">
        <v>281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38.25" x14ac:dyDescent="0.2">
      <c r="A25" s="88">
        <v>4.9000000000000004</v>
      </c>
      <c r="B25" s="84"/>
      <c r="C25" s="91" t="s">
        <v>213</v>
      </c>
      <c r="D25" s="23" t="s">
        <v>93</v>
      </c>
      <c r="E25" s="60">
        <v>281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38.25" x14ac:dyDescent="0.2">
      <c r="A26" s="94">
        <v>4.0999999999999996</v>
      </c>
      <c r="B26" s="84"/>
      <c r="C26" s="153" t="s">
        <v>428</v>
      </c>
      <c r="D26" s="23" t="s">
        <v>93</v>
      </c>
      <c r="E26" s="60">
        <v>281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76.5" x14ac:dyDescent="0.2">
      <c r="A27" s="94">
        <v>4.1100000000000003</v>
      </c>
      <c r="B27" s="84"/>
      <c r="C27" s="91" t="s">
        <v>214</v>
      </c>
      <c r="D27" s="23" t="s">
        <v>93</v>
      </c>
      <c r="E27" s="60">
        <v>281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38.25" x14ac:dyDescent="0.2">
      <c r="A28" s="94">
        <v>4.12</v>
      </c>
      <c r="B28" s="84"/>
      <c r="C28" s="91" t="s">
        <v>215</v>
      </c>
      <c r="D28" s="23" t="s">
        <v>93</v>
      </c>
      <c r="E28" s="60">
        <v>124.2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51" x14ac:dyDescent="0.2">
      <c r="A29" s="94">
        <v>4.13</v>
      </c>
      <c r="B29" s="84"/>
      <c r="C29" s="153" t="s">
        <v>429</v>
      </c>
      <c r="D29" s="23" t="s">
        <v>93</v>
      </c>
      <c r="E29" s="60">
        <v>124.2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12.75" x14ac:dyDescent="0.2">
      <c r="A30" s="94">
        <v>4.1399999999999997</v>
      </c>
      <c r="B30" s="84"/>
      <c r="C30" s="91" t="s">
        <v>444</v>
      </c>
      <c r="D30" s="23" t="s">
        <v>93</v>
      </c>
      <c r="E30" s="60">
        <v>124.2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12.75" x14ac:dyDescent="0.2">
      <c r="A31" s="94">
        <v>4.1500000000000004</v>
      </c>
      <c r="B31" s="84"/>
      <c r="C31" s="91" t="s">
        <v>216</v>
      </c>
      <c r="D31" s="23" t="s">
        <v>91</v>
      </c>
      <c r="E31" s="60">
        <v>156.80000000000001</v>
      </c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12.75" x14ac:dyDescent="0.2">
      <c r="A32" s="94">
        <v>4.16</v>
      </c>
      <c r="B32" s="84"/>
      <c r="C32" s="91" t="s">
        <v>217</v>
      </c>
      <c r="D32" s="23" t="s">
        <v>91</v>
      </c>
      <c r="E32" s="60">
        <v>156.80000000000001</v>
      </c>
      <c r="F32" s="61"/>
      <c r="G32" s="58"/>
      <c r="H32" s="43">
        <f t="shared" si="0"/>
        <v>0</v>
      </c>
      <c r="I32" s="58"/>
      <c r="J32" s="58"/>
      <c r="K32" s="44">
        <f t="shared" si="1"/>
        <v>0</v>
      </c>
      <c r="L32" s="45">
        <f t="shared" si="2"/>
        <v>0</v>
      </c>
      <c r="M32" s="43">
        <f t="shared" si="3"/>
        <v>0</v>
      </c>
      <c r="N32" s="43">
        <f t="shared" si="4"/>
        <v>0</v>
      </c>
      <c r="O32" s="43">
        <f t="shared" si="5"/>
        <v>0</v>
      </c>
      <c r="P32" s="44">
        <f t="shared" si="6"/>
        <v>0</v>
      </c>
    </row>
    <row r="33" spans="1:16" ht="12.75" x14ac:dyDescent="0.2">
      <c r="A33" s="94"/>
      <c r="B33" s="84"/>
      <c r="C33" s="105" t="s">
        <v>218</v>
      </c>
      <c r="D33" s="23"/>
      <c r="E33" s="60"/>
      <c r="F33" s="61"/>
      <c r="G33" s="58"/>
      <c r="H33" s="43">
        <f t="shared" si="0"/>
        <v>0</v>
      </c>
      <c r="I33" s="58"/>
      <c r="J33" s="58"/>
      <c r="K33" s="44">
        <f t="shared" si="1"/>
        <v>0</v>
      </c>
      <c r="L33" s="45">
        <f t="shared" si="2"/>
        <v>0</v>
      </c>
      <c r="M33" s="43">
        <f t="shared" si="3"/>
        <v>0</v>
      </c>
      <c r="N33" s="43">
        <f t="shared" si="4"/>
        <v>0</v>
      </c>
      <c r="O33" s="43">
        <f t="shared" si="5"/>
        <v>0</v>
      </c>
      <c r="P33" s="44">
        <f t="shared" si="6"/>
        <v>0</v>
      </c>
    </row>
    <row r="34" spans="1:16" ht="25.5" x14ac:dyDescent="0.2">
      <c r="A34" s="94">
        <v>4.17</v>
      </c>
      <c r="B34" s="84"/>
      <c r="C34" s="91" t="s">
        <v>219</v>
      </c>
      <c r="D34" s="23" t="s">
        <v>93</v>
      </c>
      <c r="E34" s="60">
        <v>7.4</v>
      </c>
      <c r="F34" s="61"/>
      <c r="G34" s="58"/>
      <c r="H34" s="43">
        <f t="shared" si="0"/>
        <v>0</v>
      </c>
      <c r="I34" s="58"/>
      <c r="J34" s="58"/>
      <c r="K34" s="44">
        <f t="shared" si="1"/>
        <v>0</v>
      </c>
      <c r="L34" s="45">
        <f t="shared" si="2"/>
        <v>0</v>
      </c>
      <c r="M34" s="43">
        <f t="shared" si="3"/>
        <v>0</v>
      </c>
      <c r="N34" s="43">
        <f t="shared" si="4"/>
        <v>0</v>
      </c>
      <c r="O34" s="43">
        <f t="shared" si="5"/>
        <v>0</v>
      </c>
      <c r="P34" s="44">
        <f t="shared" si="6"/>
        <v>0</v>
      </c>
    </row>
    <row r="35" spans="1:16" ht="38.25" x14ac:dyDescent="0.2">
      <c r="A35" s="94">
        <v>4.18</v>
      </c>
      <c r="B35" s="84"/>
      <c r="C35" s="153" t="s">
        <v>430</v>
      </c>
      <c r="D35" s="23" t="s">
        <v>93</v>
      </c>
      <c r="E35" s="60">
        <v>7.4</v>
      </c>
      <c r="F35" s="61"/>
      <c r="G35" s="58"/>
      <c r="H35" s="43">
        <f t="shared" si="0"/>
        <v>0</v>
      </c>
      <c r="I35" s="58"/>
      <c r="J35" s="58"/>
      <c r="K35" s="44">
        <f t="shared" si="1"/>
        <v>0</v>
      </c>
      <c r="L35" s="45">
        <f t="shared" si="2"/>
        <v>0</v>
      </c>
      <c r="M35" s="43">
        <f t="shared" si="3"/>
        <v>0</v>
      </c>
      <c r="N35" s="43">
        <f t="shared" si="4"/>
        <v>0</v>
      </c>
      <c r="O35" s="43">
        <f t="shared" si="5"/>
        <v>0</v>
      </c>
      <c r="P35" s="44">
        <f t="shared" si="6"/>
        <v>0</v>
      </c>
    </row>
    <row r="36" spans="1:16" ht="76.5" x14ac:dyDescent="0.2">
      <c r="A36" s="94">
        <v>4.1900000000000004</v>
      </c>
      <c r="B36" s="84"/>
      <c r="C36" s="91" t="s">
        <v>214</v>
      </c>
      <c r="D36" s="23" t="s">
        <v>93</v>
      </c>
      <c r="E36" s="60">
        <v>7.4</v>
      </c>
      <c r="F36" s="61"/>
      <c r="G36" s="58"/>
      <c r="H36" s="43">
        <f t="shared" si="0"/>
        <v>0</v>
      </c>
      <c r="I36" s="58"/>
      <c r="J36" s="58"/>
      <c r="K36" s="44">
        <f t="shared" si="1"/>
        <v>0</v>
      </c>
      <c r="L36" s="45">
        <f t="shared" si="2"/>
        <v>0</v>
      </c>
      <c r="M36" s="43">
        <f t="shared" si="3"/>
        <v>0</v>
      </c>
      <c r="N36" s="43">
        <f t="shared" si="4"/>
        <v>0</v>
      </c>
      <c r="O36" s="43">
        <f t="shared" si="5"/>
        <v>0</v>
      </c>
      <c r="P36" s="44">
        <f t="shared" si="6"/>
        <v>0</v>
      </c>
    </row>
    <row r="37" spans="1:16" ht="38.25" x14ac:dyDescent="0.2">
      <c r="A37" s="94">
        <v>4.2</v>
      </c>
      <c r="B37" s="84"/>
      <c r="C37" s="91" t="s">
        <v>215</v>
      </c>
      <c r="D37" s="23" t="s">
        <v>93</v>
      </c>
      <c r="E37" s="60">
        <v>7.4</v>
      </c>
      <c r="F37" s="61"/>
      <c r="G37" s="58"/>
      <c r="H37" s="43">
        <f t="shared" si="0"/>
        <v>0</v>
      </c>
      <c r="I37" s="58"/>
      <c r="J37" s="58"/>
      <c r="K37" s="44">
        <f t="shared" si="1"/>
        <v>0</v>
      </c>
      <c r="L37" s="45">
        <f t="shared" si="2"/>
        <v>0</v>
      </c>
      <c r="M37" s="43">
        <f t="shared" si="3"/>
        <v>0</v>
      </c>
      <c r="N37" s="43">
        <f t="shared" si="4"/>
        <v>0</v>
      </c>
      <c r="O37" s="43">
        <f t="shared" si="5"/>
        <v>0</v>
      </c>
      <c r="P37" s="44">
        <f t="shared" si="6"/>
        <v>0</v>
      </c>
    </row>
    <row r="38" spans="1:16" ht="51" x14ac:dyDescent="0.2">
      <c r="A38" s="94">
        <v>4.21</v>
      </c>
      <c r="B38" s="84"/>
      <c r="C38" s="153" t="s">
        <v>431</v>
      </c>
      <c r="D38" s="23" t="s">
        <v>93</v>
      </c>
      <c r="E38" s="60">
        <v>7.4</v>
      </c>
      <c r="F38" s="61"/>
      <c r="G38" s="58"/>
      <c r="H38" s="43">
        <f t="shared" si="0"/>
        <v>0</v>
      </c>
      <c r="I38" s="58"/>
      <c r="J38" s="58"/>
      <c r="K38" s="44">
        <f t="shared" si="1"/>
        <v>0</v>
      </c>
      <c r="L38" s="45">
        <f t="shared" si="2"/>
        <v>0</v>
      </c>
      <c r="M38" s="43">
        <f t="shared" si="3"/>
        <v>0</v>
      </c>
      <c r="N38" s="43">
        <f t="shared" si="4"/>
        <v>0</v>
      </c>
      <c r="O38" s="43">
        <f t="shared" si="5"/>
        <v>0</v>
      </c>
      <c r="P38" s="44">
        <f t="shared" si="6"/>
        <v>0</v>
      </c>
    </row>
    <row r="39" spans="1:16" ht="12.75" x14ac:dyDescent="0.2">
      <c r="A39" s="94">
        <v>4.22</v>
      </c>
      <c r="B39" s="84"/>
      <c r="C39" s="91" t="s">
        <v>443</v>
      </c>
      <c r="D39" s="23" t="s">
        <v>93</v>
      </c>
      <c r="E39" s="60">
        <v>7.4</v>
      </c>
      <c r="F39" s="61"/>
      <c r="G39" s="58"/>
      <c r="H39" s="43">
        <f t="shared" si="0"/>
        <v>0</v>
      </c>
      <c r="I39" s="58"/>
      <c r="J39" s="58"/>
      <c r="K39" s="44">
        <f t="shared" si="1"/>
        <v>0</v>
      </c>
      <c r="L39" s="45">
        <f t="shared" si="2"/>
        <v>0</v>
      </c>
      <c r="M39" s="43">
        <f t="shared" si="3"/>
        <v>0</v>
      </c>
      <c r="N39" s="43">
        <f t="shared" si="4"/>
        <v>0</v>
      </c>
      <c r="O39" s="43">
        <f t="shared" si="5"/>
        <v>0</v>
      </c>
      <c r="P39" s="44">
        <f t="shared" si="6"/>
        <v>0</v>
      </c>
    </row>
    <row r="40" spans="1:16" ht="26.25" thickBot="1" x14ac:dyDescent="0.25">
      <c r="A40" s="94">
        <v>4.2300000000000004</v>
      </c>
      <c r="B40" s="84"/>
      <c r="C40" s="91" t="s">
        <v>220</v>
      </c>
      <c r="D40" s="23" t="s">
        <v>221</v>
      </c>
      <c r="E40" s="60">
        <v>1.82</v>
      </c>
      <c r="F40" s="61"/>
      <c r="G40" s="58"/>
      <c r="H40" s="43">
        <f t="shared" si="0"/>
        <v>0</v>
      </c>
      <c r="I40" s="58"/>
      <c r="J40" s="58"/>
      <c r="K40" s="44">
        <f t="shared" si="1"/>
        <v>0</v>
      </c>
      <c r="L40" s="45">
        <f t="shared" si="2"/>
        <v>0</v>
      </c>
      <c r="M40" s="43">
        <f t="shared" si="3"/>
        <v>0</v>
      </c>
      <c r="N40" s="43">
        <f t="shared" si="4"/>
        <v>0</v>
      </c>
      <c r="O40" s="43">
        <f t="shared" si="5"/>
        <v>0</v>
      </c>
      <c r="P40" s="44">
        <f t="shared" si="6"/>
        <v>0</v>
      </c>
    </row>
    <row r="41" spans="1:16" ht="12" thickBot="1" x14ac:dyDescent="0.25">
      <c r="A41" s="219" t="s">
        <v>54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1"/>
      <c r="L41" s="62">
        <f>SUM(L14:L40)</f>
        <v>0</v>
      </c>
      <c r="M41" s="63">
        <f>SUM(M14:M40)</f>
        <v>0</v>
      </c>
      <c r="N41" s="63">
        <f>SUM(N14:N40)</f>
        <v>0</v>
      </c>
      <c r="O41" s="63">
        <f>SUM(O14:O40)</f>
        <v>0</v>
      </c>
      <c r="P41" s="64">
        <f>SUM(P14:P40)</f>
        <v>0</v>
      </c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" t="s">
        <v>14</v>
      </c>
      <c r="B44" s="15"/>
      <c r="C44" s="218">
        <f>'Kops a'!C35:H35</f>
        <v>0</v>
      </c>
      <c r="D44" s="218"/>
      <c r="E44" s="218"/>
      <c r="F44" s="218"/>
      <c r="G44" s="218"/>
      <c r="H44" s="218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69" t="s">
        <v>15</v>
      </c>
      <c r="D45" s="169"/>
      <c r="E45" s="169"/>
      <c r="F45" s="169"/>
      <c r="G45" s="169"/>
      <c r="H45" s="169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74" t="str">
        <f>'Kops a'!A38</f>
        <v>Tāme sastādīta 20__. gada __. _________</v>
      </c>
      <c r="B47" s="75"/>
      <c r="C47" s="75"/>
      <c r="D47" s="7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" t="s">
        <v>38</v>
      </c>
      <c r="B49" s="15"/>
      <c r="C49" s="218">
        <f>'Kops a'!C40:H40</f>
        <v>0</v>
      </c>
      <c r="D49" s="218"/>
      <c r="E49" s="218"/>
      <c r="F49" s="218"/>
      <c r="G49" s="218"/>
      <c r="H49" s="218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69" t="s">
        <v>15</v>
      </c>
      <c r="D50" s="169"/>
      <c r="E50" s="169"/>
      <c r="F50" s="169"/>
      <c r="G50" s="169"/>
      <c r="H50" s="169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74" t="s">
        <v>57</v>
      </c>
      <c r="B52" s="75"/>
      <c r="C52" s="79">
        <f>'Kops a'!C43</f>
        <v>0</v>
      </c>
      <c r="D52" s="4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0:H50"/>
    <mergeCell ref="C4:I4"/>
    <mergeCell ref="F12:K12"/>
    <mergeCell ref="A9:F9"/>
    <mergeCell ref="J9:M9"/>
    <mergeCell ref="D8:L8"/>
    <mergeCell ref="A41:K41"/>
    <mergeCell ref="C44:H44"/>
    <mergeCell ref="C45:H45"/>
    <mergeCell ref="C49:H49"/>
  </mergeCells>
  <conditionalFormatting sqref="A15:B40 I15:J40 D15:G40">
    <cfRule type="cellIs" dxfId="158" priority="26" operator="equal">
      <formula>0</formula>
    </cfRule>
  </conditionalFormatting>
  <conditionalFormatting sqref="N9:O9">
    <cfRule type="cellIs" dxfId="157" priority="25" operator="equal">
      <formula>0</formula>
    </cfRule>
  </conditionalFormatting>
  <conditionalFormatting sqref="A9:F9">
    <cfRule type="containsText" dxfId="15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5" priority="22" operator="equal">
      <formula>0</formula>
    </cfRule>
  </conditionalFormatting>
  <conditionalFormatting sqref="O10">
    <cfRule type="cellIs" dxfId="154" priority="21" operator="equal">
      <formula>"20__. gada __. _________"</formula>
    </cfRule>
  </conditionalFormatting>
  <conditionalFormatting sqref="A41:K41">
    <cfRule type="containsText" dxfId="153" priority="20" operator="containsText" text="Tiešās izmaksas kopā, t. sk. darba devēja sociālais nodoklis __.__% ">
      <formula>NOT(ISERROR(SEARCH("Tiešās izmaksas kopā, t. sk. darba devēja sociālais nodoklis __.__% ",A41)))</formula>
    </cfRule>
  </conditionalFormatting>
  <conditionalFormatting sqref="H14:H40 K14:P40 L41:P41">
    <cfRule type="cellIs" dxfId="152" priority="15" operator="equal">
      <formula>0</formula>
    </cfRule>
  </conditionalFormatting>
  <conditionalFormatting sqref="C4:I4">
    <cfRule type="cellIs" dxfId="151" priority="14" operator="equal">
      <formula>0</formula>
    </cfRule>
  </conditionalFormatting>
  <conditionalFormatting sqref="C15:C40">
    <cfRule type="cellIs" dxfId="150" priority="13" operator="equal">
      <formula>0</formula>
    </cfRule>
  </conditionalFormatting>
  <conditionalFormatting sqref="D5:L8">
    <cfRule type="cellIs" dxfId="149" priority="11" operator="equal">
      <formula>0</formula>
    </cfRule>
  </conditionalFormatting>
  <conditionalFormatting sqref="A14:B14 D14:G14">
    <cfRule type="cellIs" dxfId="148" priority="10" operator="equal">
      <formula>0</formula>
    </cfRule>
  </conditionalFormatting>
  <conditionalFormatting sqref="C14">
    <cfRule type="cellIs" dxfId="147" priority="9" operator="equal">
      <formula>0</formula>
    </cfRule>
  </conditionalFormatting>
  <conditionalFormatting sqref="I14:J14">
    <cfRule type="cellIs" dxfId="146" priority="8" operator="equal">
      <formula>0</formula>
    </cfRule>
  </conditionalFormatting>
  <conditionalFormatting sqref="P10">
    <cfRule type="cellIs" dxfId="145" priority="7" operator="equal">
      <formula>"20__. gada __. _________"</formula>
    </cfRule>
  </conditionalFormatting>
  <conditionalFormatting sqref="C49:H49">
    <cfRule type="cellIs" dxfId="144" priority="4" operator="equal">
      <formula>0</formula>
    </cfRule>
  </conditionalFormatting>
  <conditionalFormatting sqref="C44:H44">
    <cfRule type="cellIs" dxfId="143" priority="3" operator="equal">
      <formula>0</formula>
    </cfRule>
  </conditionalFormatting>
  <conditionalFormatting sqref="C49:H49 C52 C44:H44">
    <cfRule type="cellIs" dxfId="142" priority="2" operator="equal">
      <formula>0</formula>
    </cfRule>
  </conditionalFormatting>
  <conditionalFormatting sqref="D1">
    <cfRule type="cellIs" dxfId="141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______________",A47)))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_________________________________",A52)))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29"/>
  <sheetViews>
    <sheetView workbookViewId="0">
      <selection activeCell="J23" sqref="J23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a'!A19</f>
        <v>5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65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P17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A23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83" t="s">
        <v>222</v>
      </c>
      <c r="B14" s="84"/>
      <c r="C14" s="125" t="s">
        <v>65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38.25" x14ac:dyDescent="0.2">
      <c r="A15" s="126" t="s">
        <v>223</v>
      </c>
      <c r="B15" s="84"/>
      <c r="C15" s="91" t="s">
        <v>224</v>
      </c>
      <c r="D15" s="23" t="s">
        <v>92</v>
      </c>
      <c r="E15" s="60">
        <v>1</v>
      </c>
      <c r="F15" s="61"/>
      <c r="G15" s="58"/>
      <c r="H15" s="43">
        <f t="shared" ref="H15:H16" si="0">ROUND(F15*G15,2)</f>
        <v>0</v>
      </c>
      <c r="I15" s="58"/>
      <c r="J15" s="58"/>
      <c r="K15" s="44">
        <f t="shared" ref="K15:K16" si="1">SUM(H15:J15)</f>
        <v>0</v>
      </c>
      <c r="L15" s="45">
        <f t="shared" ref="L15:L16" si="2">ROUND(E15*F15,2)</f>
        <v>0</v>
      </c>
      <c r="M15" s="43">
        <f t="shared" ref="M15:M16" si="3">ROUND(H15*E15,2)</f>
        <v>0</v>
      </c>
      <c r="N15" s="43">
        <f t="shared" ref="N15:N16" si="4">ROUND(I15*E15,2)</f>
        <v>0</v>
      </c>
      <c r="O15" s="43">
        <f t="shared" ref="O15:O16" si="5">ROUND(J15*E15,2)</f>
        <v>0</v>
      </c>
      <c r="P15" s="44">
        <f t="shared" ref="P15:P16" si="6">SUM(M15:O15)</f>
        <v>0</v>
      </c>
    </row>
    <row r="16" spans="1:16" ht="39" thickBot="1" x14ac:dyDescent="0.25">
      <c r="A16" s="127">
        <v>5.2</v>
      </c>
      <c r="B16" s="84"/>
      <c r="C16" s="91" t="s">
        <v>445</v>
      </c>
      <c r="D16" s="23" t="s">
        <v>93</v>
      </c>
      <c r="E16" s="60">
        <v>605.79999999999995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12" thickBot="1" x14ac:dyDescent="0.25">
      <c r="A17" s="219" t="s">
        <v>54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1"/>
      <c r="L17" s="62">
        <f>SUM(L14:L16)</f>
        <v>0</v>
      </c>
      <c r="M17" s="63">
        <f>SUM(M14:M16)</f>
        <v>0</v>
      </c>
      <c r="N17" s="63">
        <f>SUM(N14:N16)</f>
        <v>0</v>
      </c>
      <c r="O17" s="63">
        <f>SUM(O14:O16)</f>
        <v>0</v>
      </c>
      <c r="P17" s="64">
        <f>SUM(P14:P16)</f>
        <v>0</v>
      </c>
    </row>
    <row r="18" spans="1:1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1" t="s">
        <v>14</v>
      </c>
      <c r="B20" s="15"/>
      <c r="C20" s="218">
        <f>'Kops a'!C35:H35</f>
        <v>0</v>
      </c>
      <c r="D20" s="218"/>
      <c r="E20" s="218"/>
      <c r="F20" s="218"/>
      <c r="G20" s="218"/>
      <c r="H20" s="218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15"/>
      <c r="B21" s="15"/>
      <c r="C21" s="169" t="s">
        <v>15</v>
      </c>
      <c r="D21" s="169"/>
      <c r="E21" s="169"/>
      <c r="F21" s="169"/>
      <c r="G21" s="169"/>
      <c r="H21" s="169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A23" s="74" t="str">
        <f>'Kops a'!A38</f>
        <v>Tāme sastādīta 20__. gada __. _________</v>
      </c>
      <c r="B23" s="75"/>
      <c r="C23" s="75"/>
      <c r="D23" s="7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">
      <c r="A25" s="1" t="s">
        <v>38</v>
      </c>
      <c r="B25" s="15"/>
      <c r="C25" s="218">
        <f>'Kops a'!C40:H40</f>
        <v>0</v>
      </c>
      <c r="D25" s="218"/>
      <c r="E25" s="218"/>
      <c r="F25" s="218"/>
      <c r="G25" s="218"/>
      <c r="H25" s="218"/>
      <c r="I25" s="15"/>
      <c r="J25" s="15"/>
      <c r="K25" s="15"/>
      <c r="L25" s="15"/>
      <c r="M25" s="15"/>
      <c r="N25" s="15"/>
      <c r="O25" s="15"/>
      <c r="P25" s="15"/>
    </row>
    <row r="26" spans="1:16" x14ac:dyDescent="0.2">
      <c r="A26" s="15"/>
      <c r="B26" s="15"/>
      <c r="C26" s="169" t="s">
        <v>15</v>
      </c>
      <c r="D26" s="169"/>
      <c r="E26" s="169"/>
      <c r="F26" s="169"/>
      <c r="G26" s="169"/>
      <c r="H26" s="169"/>
      <c r="I26" s="15"/>
      <c r="J26" s="15"/>
      <c r="K26" s="15"/>
      <c r="L26" s="15"/>
      <c r="M26" s="15"/>
      <c r="N26" s="15"/>
      <c r="O26" s="15"/>
      <c r="P26" s="15"/>
    </row>
    <row r="27" spans="1:16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">
      <c r="A28" s="74" t="s">
        <v>57</v>
      </c>
      <c r="B28" s="75"/>
      <c r="C28" s="79">
        <f>'Kops a'!C43</f>
        <v>0</v>
      </c>
      <c r="D28" s="4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6:H26"/>
    <mergeCell ref="C4:I4"/>
    <mergeCell ref="F12:K12"/>
    <mergeCell ref="A9:F9"/>
    <mergeCell ref="J9:M9"/>
    <mergeCell ref="D8:L8"/>
    <mergeCell ref="A17:K17"/>
    <mergeCell ref="C20:H20"/>
    <mergeCell ref="C21:H21"/>
    <mergeCell ref="C25:H25"/>
  </mergeCells>
  <conditionalFormatting sqref="A15:B16 I15:J16 D15:G16">
    <cfRule type="cellIs" dxfId="138" priority="26" operator="equal">
      <formula>0</formula>
    </cfRule>
  </conditionalFormatting>
  <conditionalFormatting sqref="N9:O9">
    <cfRule type="cellIs" dxfId="137" priority="25" operator="equal">
      <formula>0</formula>
    </cfRule>
  </conditionalFormatting>
  <conditionalFormatting sqref="A9:F9">
    <cfRule type="containsText" dxfId="13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5" priority="22" operator="equal">
      <formula>0</formula>
    </cfRule>
  </conditionalFormatting>
  <conditionalFormatting sqref="O10">
    <cfRule type="cellIs" dxfId="134" priority="21" operator="equal">
      <formula>"20__. gada __. _________"</formula>
    </cfRule>
  </conditionalFormatting>
  <conditionalFormatting sqref="A17:K17">
    <cfRule type="containsText" dxfId="133" priority="20" operator="containsText" text="Tiešās izmaksas kopā, t. sk. darba devēja sociālais nodoklis __.__% ">
      <formula>NOT(ISERROR(SEARCH("Tiešās izmaksas kopā, t. sk. darba devēja sociālais nodoklis __.__% ",A17)))</formula>
    </cfRule>
  </conditionalFormatting>
  <conditionalFormatting sqref="H14:H16 K14:P16 L17:P17">
    <cfRule type="cellIs" dxfId="132" priority="15" operator="equal">
      <formula>0</formula>
    </cfRule>
  </conditionalFormatting>
  <conditionalFormatting sqref="C4:I4">
    <cfRule type="cellIs" dxfId="131" priority="14" operator="equal">
      <formula>0</formula>
    </cfRule>
  </conditionalFormatting>
  <conditionalFormatting sqref="C15:C16">
    <cfRule type="cellIs" dxfId="130" priority="13" operator="equal">
      <formula>0</formula>
    </cfRule>
  </conditionalFormatting>
  <conditionalFormatting sqref="D5:L8">
    <cfRule type="cellIs" dxfId="129" priority="11" operator="equal">
      <formula>0</formula>
    </cfRule>
  </conditionalFormatting>
  <conditionalFormatting sqref="A14:B14 D14:G14">
    <cfRule type="cellIs" dxfId="128" priority="10" operator="equal">
      <formula>0</formula>
    </cfRule>
  </conditionalFormatting>
  <conditionalFormatting sqref="C14">
    <cfRule type="cellIs" dxfId="127" priority="9" operator="equal">
      <formula>0</formula>
    </cfRule>
  </conditionalFormatting>
  <conditionalFormatting sqref="I14:J14">
    <cfRule type="cellIs" dxfId="126" priority="8" operator="equal">
      <formula>0</formula>
    </cfRule>
  </conditionalFormatting>
  <conditionalFormatting sqref="P10">
    <cfRule type="cellIs" dxfId="125" priority="7" operator="equal">
      <formula>"20__. gada __. _________"</formula>
    </cfRule>
  </conditionalFormatting>
  <conditionalFormatting sqref="C25:H25">
    <cfRule type="cellIs" dxfId="124" priority="4" operator="equal">
      <formula>0</formula>
    </cfRule>
  </conditionalFormatting>
  <conditionalFormatting sqref="C20:H20">
    <cfRule type="cellIs" dxfId="123" priority="3" operator="equal">
      <formula>0</formula>
    </cfRule>
  </conditionalFormatting>
  <conditionalFormatting sqref="C25:H25 C28 C20:H20">
    <cfRule type="cellIs" dxfId="122" priority="2" operator="equal">
      <formula>0</formula>
    </cfRule>
  </conditionalFormatting>
  <conditionalFormatting sqref="D1">
    <cfRule type="cellIs" dxfId="121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______________",A23)))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_________________________________",A28)))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44"/>
  <sheetViews>
    <sheetView topLeftCell="A19" workbookViewId="0">
      <selection activeCell="C25" sqref="C25"/>
    </sheetView>
  </sheetViews>
  <sheetFormatPr defaultRowHeight="11.25" x14ac:dyDescent="0.2"/>
  <cols>
    <col min="1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a'!A20</f>
        <v>6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66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P32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A38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02" t="s">
        <v>225</v>
      </c>
      <c r="B14" s="84"/>
      <c r="C14" s="103" t="s">
        <v>66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12.75" x14ac:dyDescent="0.2">
      <c r="A15" s="128"/>
      <c r="B15" s="84"/>
      <c r="C15" s="105" t="s">
        <v>226</v>
      </c>
      <c r="D15" s="23"/>
      <c r="E15" s="60"/>
      <c r="F15" s="61"/>
      <c r="G15" s="58"/>
      <c r="H15" s="43">
        <f t="shared" ref="H15:H31" si="0">ROUND(F15*G15,2)</f>
        <v>0</v>
      </c>
      <c r="I15" s="58"/>
      <c r="J15" s="58"/>
      <c r="K15" s="44">
        <f t="shared" ref="K15:K31" si="1">SUM(H15:J15)</f>
        <v>0</v>
      </c>
      <c r="L15" s="45">
        <f t="shared" ref="L15:L31" si="2">ROUND(E15*F15,2)</f>
        <v>0</v>
      </c>
      <c r="M15" s="43">
        <f t="shared" ref="M15:M31" si="3">ROUND(H15*E15,2)</f>
        <v>0</v>
      </c>
      <c r="N15" s="43">
        <f t="shared" ref="N15:N31" si="4">ROUND(I15*E15,2)</f>
        <v>0</v>
      </c>
      <c r="O15" s="43">
        <f t="shared" ref="O15:O31" si="5">ROUND(J15*E15,2)</f>
        <v>0</v>
      </c>
      <c r="P15" s="44">
        <f t="shared" ref="P15:P31" si="6">SUM(M15:O15)</f>
        <v>0</v>
      </c>
    </row>
    <row r="16" spans="1:16" ht="38.25" x14ac:dyDescent="0.2">
      <c r="A16" s="129">
        <v>6.1</v>
      </c>
      <c r="B16" s="84"/>
      <c r="C16" s="130" t="s">
        <v>227</v>
      </c>
      <c r="D16" s="23" t="s">
        <v>93</v>
      </c>
      <c r="E16" s="60">
        <v>651.29999999999995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12.75" x14ac:dyDescent="0.2">
      <c r="A17" s="129">
        <v>6.2</v>
      </c>
      <c r="B17" s="84"/>
      <c r="C17" s="131" t="s">
        <v>228</v>
      </c>
      <c r="D17" s="23" t="s">
        <v>93</v>
      </c>
      <c r="E17" s="60">
        <v>716.4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12.75" x14ac:dyDescent="0.2">
      <c r="A18" s="129">
        <v>6.3</v>
      </c>
      <c r="B18" s="84"/>
      <c r="C18" s="131" t="s">
        <v>229</v>
      </c>
      <c r="D18" s="23" t="s">
        <v>93</v>
      </c>
      <c r="E18" s="60">
        <v>651.29999999999995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12.75" x14ac:dyDescent="0.2">
      <c r="A19" s="129"/>
      <c r="B19" s="84"/>
      <c r="C19" s="105" t="s">
        <v>230</v>
      </c>
      <c r="D19" s="23"/>
      <c r="E19" s="60"/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25.5" x14ac:dyDescent="0.2">
      <c r="A20" s="129">
        <v>6.4</v>
      </c>
      <c r="B20" s="84"/>
      <c r="C20" s="92" t="s">
        <v>231</v>
      </c>
      <c r="D20" s="23" t="s">
        <v>93</v>
      </c>
      <c r="E20" s="60">
        <v>41.1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51" x14ac:dyDescent="0.2">
      <c r="A21" s="129">
        <v>6.5</v>
      </c>
      <c r="B21" s="84"/>
      <c r="C21" s="152" t="s">
        <v>432</v>
      </c>
      <c r="D21" s="23" t="s">
        <v>93</v>
      </c>
      <c r="E21" s="60">
        <v>41.1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63.75" x14ac:dyDescent="0.2">
      <c r="A22" s="129">
        <v>6.6</v>
      </c>
      <c r="B22" s="84"/>
      <c r="C22" s="152" t="s">
        <v>433</v>
      </c>
      <c r="D22" s="23" t="s">
        <v>93</v>
      </c>
      <c r="E22" s="60">
        <v>41.1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12.75" x14ac:dyDescent="0.2">
      <c r="A23" s="129"/>
      <c r="B23" s="84"/>
      <c r="C23" s="105" t="s">
        <v>232</v>
      </c>
      <c r="D23" s="23"/>
      <c r="E23" s="60"/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25.5" x14ac:dyDescent="0.2">
      <c r="A24" s="129">
        <v>6.7</v>
      </c>
      <c r="B24" s="84"/>
      <c r="C24" s="92" t="s">
        <v>231</v>
      </c>
      <c r="D24" s="23" t="s">
        <v>93</v>
      </c>
      <c r="E24" s="60">
        <v>115.2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51" x14ac:dyDescent="0.2">
      <c r="A25" s="129">
        <v>6.8</v>
      </c>
      <c r="B25" s="84"/>
      <c r="C25" s="152" t="s">
        <v>432</v>
      </c>
      <c r="D25" s="23" t="s">
        <v>93</v>
      </c>
      <c r="E25" s="60">
        <v>115.2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12.75" x14ac:dyDescent="0.2">
      <c r="A26" s="129"/>
      <c r="B26" s="84"/>
      <c r="C26" s="108" t="s">
        <v>233</v>
      </c>
      <c r="D26" s="23"/>
      <c r="E26" s="60"/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25.5" x14ac:dyDescent="0.2">
      <c r="A27" s="129">
        <v>6.9</v>
      </c>
      <c r="B27" s="84"/>
      <c r="C27" s="92" t="s">
        <v>234</v>
      </c>
      <c r="D27" s="23" t="s">
        <v>221</v>
      </c>
      <c r="E27" s="60">
        <v>0.51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25.5" x14ac:dyDescent="0.2">
      <c r="A28" s="132">
        <v>6.1</v>
      </c>
      <c r="B28" s="84"/>
      <c r="C28" s="92" t="s">
        <v>235</v>
      </c>
      <c r="D28" s="23" t="s">
        <v>221</v>
      </c>
      <c r="E28" s="60">
        <v>1.93</v>
      </c>
      <c r="F28" s="61"/>
      <c r="G28" s="58"/>
      <c r="H28" s="43">
        <f t="shared" si="0"/>
        <v>0</v>
      </c>
      <c r="I28" s="58"/>
      <c r="J28" s="58"/>
      <c r="K28" s="44">
        <f t="shared" si="1"/>
        <v>0</v>
      </c>
      <c r="L28" s="45">
        <f t="shared" si="2"/>
        <v>0</v>
      </c>
      <c r="M28" s="43">
        <f t="shared" si="3"/>
        <v>0</v>
      </c>
      <c r="N28" s="43">
        <f t="shared" si="4"/>
        <v>0</v>
      </c>
      <c r="O28" s="43">
        <f t="shared" si="5"/>
        <v>0</v>
      </c>
      <c r="P28" s="44">
        <f t="shared" si="6"/>
        <v>0</v>
      </c>
    </row>
    <row r="29" spans="1:16" ht="25.5" x14ac:dyDescent="0.2">
      <c r="A29" s="129">
        <v>6.11</v>
      </c>
      <c r="B29" s="84"/>
      <c r="C29" s="92" t="s">
        <v>236</v>
      </c>
      <c r="D29" s="23" t="s">
        <v>221</v>
      </c>
      <c r="E29" s="60">
        <v>3.22</v>
      </c>
      <c r="F29" s="61"/>
      <c r="G29" s="58"/>
      <c r="H29" s="43">
        <f t="shared" si="0"/>
        <v>0</v>
      </c>
      <c r="I29" s="58"/>
      <c r="J29" s="58"/>
      <c r="K29" s="44">
        <f t="shared" si="1"/>
        <v>0</v>
      </c>
      <c r="L29" s="45">
        <f t="shared" si="2"/>
        <v>0</v>
      </c>
      <c r="M29" s="43">
        <f t="shared" si="3"/>
        <v>0</v>
      </c>
      <c r="N29" s="43">
        <f t="shared" si="4"/>
        <v>0</v>
      </c>
      <c r="O29" s="43">
        <f t="shared" si="5"/>
        <v>0</v>
      </c>
      <c r="P29" s="44">
        <f t="shared" si="6"/>
        <v>0</v>
      </c>
    </row>
    <row r="30" spans="1:16" ht="12.75" x14ac:dyDescent="0.2">
      <c r="A30" s="132">
        <v>6.12</v>
      </c>
      <c r="B30" s="84"/>
      <c r="C30" s="92" t="s">
        <v>237</v>
      </c>
      <c r="D30" s="23" t="s">
        <v>93</v>
      </c>
      <c r="E30" s="60">
        <v>5</v>
      </c>
      <c r="F30" s="61"/>
      <c r="G30" s="58"/>
      <c r="H30" s="43">
        <f t="shared" si="0"/>
        <v>0</v>
      </c>
      <c r="I30" s="58"/>
      <c r="J30" s="58"/>
      <c r="K30" s="44">
        <f t="shared" si="1"/>
        <v>0</v>
      </c>
      <c r="L30" s="45">
        <f t="shared" si="2"/>
        <v>0</v>
      </c>
      <c r="M30" s="43">
        <f t="shared" si="3"/>
        <v>0</v>
      </c>
      <c r="N30" s="43">
        <f t="shared" si="4"/>
        <v>0</v>
      </c>
      <c r="O30" s="43">
        <f t="shared" si="5"/>
        <v>0</v>
      </c>
      <c r="P30" s="44">
        <f t="shared" si="6"/>
        <v>0</v>
      </c>
    </row>
    <row r="31" spans="1:16" ht="13.5" thickBot="1" x14ac:dyDescent="0.25">
      <c r="A31" s="129">
        <v>6.13</v>
      </c>
      <c r="B31" s="84"/>
      <c r="C31" s="92" t="s">
        <v>238</v>
      </c>
      <c r="D31" s="23" t="s">
        <v>92</v>
      </c>
      <c r="E31" s="60">
        <v>1</v>
      </c>
      <c r="F31" s="61"/>
      <c r="G31" s="58"/>
      <c r="H31" s="43">
        <f t="shared" si="0"/>
        <v>0</v>
      </c>
      <c r="I31" s="58"/>
      <c r="J31" s="58"/>
      <c r="K31" s="44">
        <f t="shared" si="1"/>
        <v>0</v>
      </c>
      <c r="L31" s="45">
        <f t="shared" si="2"/>
        <v>0</v>
      </c>
      <c r="M31" s="43">
        <f t="shared" si="3"/>
        <v>0</v>
      </c>
      <c r="N31" s="43">
        <f t="shared" si="4"/>
        <v>0</v>
      </c>
      <c r="O31" s="43">
        <f t="shared" si="5"/>
        <v>0</v>
      </c>
      <c r="P31" s="44">
        <f t="shared" si="6"/>
        <v>0</v>
      </c>
    </row>
    <row r="32" spans="1:16" ht="12" thickBot="1" x14ac:dyDescent="0.25">
      <c r="A32" s="219" t="s">
        <v>54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  <c r="L32" s="62">
        <f>SUM(L14:L31)</f>
        <v>0</v>
      </c>
      <c r="M32" s="63">
        <f>SUM(M14:M31)</f>
        <v>0</v>
      </c>
      <c r="N32" s="63">
        <f>SUM(N14:N31)</f>
        <v>0</v>
      </c>
      <c r="O32" s="63">
        <f>SUM(O14:O31)</f>
        <v>0</v>
      </c>
      <c r="P32" s="64">
        <f>SUM(P14:P31)</f>
        <v>0</v>
      </c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" t="s">
        <v>14</v>
      </c>
      <c r="B35" s="15"/>
      <c r="C35" s="218">
        <f>'Kops a'!C35:H35</f>
        <v>0</v>
      </c>
      <c r="D35" s="218"/>
      <c r="E35" s="218"/>
      <c r="F35" s="218"/>
      <c r="G35" s="218"/>
      <c r="H35" s="218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69" t="s">
        <v>15</v>
      </c>
      <c r="D36" s="169"/>
      <c r="E36" s="169"/>
      <c r="F36" s="169"/>
      <c r="G36" s="169"/>
      <c r="H36" s="169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74" t="str">
        <f>'Kops a'!A38</f>
        <v>Tāme sastādīta 20__. gada __. _________</v>
      </c>
      <c r="B38" s="75"/>
      <c r="C38" s="75"/>
      <c r="D38" s="7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" t="s">
        <v>38</v>
      </c>
      <c r="B40" s="15"/>
      <c r="C40" s="218">
        <f>'Kops a'!C40:H40</f>
        <v>0</v>
      </c>
      <c r="D40" s="218"/>
      <c r="E40" s="218"/>
      <c r="F40" s="218"/>
      <c r="G40" s="218"/>
      <c r="H40" s="218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69" t="s">
        <v>15</v>
      </c>
      <c r="D41" s="169"/>
      <c r="E41" s="169"/>
      <c r="F41" s="169"/>
      <c r="G41" s="169"/>
      <c r="H41" s="169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74" t="s">
        <v>57</v>
      </c>
      <c r="B43" s="75"/>
      <c r="C43" s="79">
        <f>'Kops a'!C43</f>
        <v>0</v>
      </c>
      <c r="D43" s="4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1:H41"/>
    <mergeCell ref="C4:I4"/>
    <mergeCell ref="F12:K12"/>
    <mergeCell ref="A9:F9"/>
    <mergeCell ref="J9:M9"/>
    <mergeCell ref="D8:L8"/>
    <mergeCell ref="A32:K32"/>
    <mergeCell ref="C35:H35"/>
    <mergeCell ref="C36:H36"/>
    <mergeCell ref="C40:H40"/>
  </mergeCells>
  <conditionalFormatting sqref="A15:B31 I15:J31 D15:G31">
    <cfRule type="cellIs" dxfId="118" priority="27" operator="equal">
      <formula>0</formula>
    </cfRule>
  </conditionalFormatting>
  <conditionalFormatting sqref="N9:O9">
    <cfRule type="cellIs" dxfId="117" priority="26" operator="equal">
      <formula>0</formula>
    </cfRule>
  </conditionalFormatting>
  <conditionalFormatting sqref="A9:F9">
    <cfRule type="containsText" dxfId="11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5" priority="23" operator="equal">
      <formula>0</formula>
    </cfRule>
  </conditionalFormatting>
  <conditionalFormatting sqref="O10">
    <cfRule type="cellIs" dxfId="114" priority="22" operator="equal">
      <formula>"20__. gada __. _________"</formula>
    </cfRule>
  </conditionalFormatting>
  <conditionalFormatting sqref="A32:K32">
    <cfRule type="containsText" dxfId="113" priority="21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H14:H31 K14:P31 L32:P32">
    <cfRule type="cellIs" dxfId="112" priority="16" operator="equal">
      <formula>0</formula>
    </cfRule>
  </conditionalFormatting>
  <conditionalFormatting sqref="C4:I4">
    <cfRule type="cellIs" dxfId="111" priority="15" operator="equal">
      <formula>0</formula>
    </cfRule>
  </conditionalFormatting>
  <conditionalFormatting sqref="C15:C31">
    <cfRule type="cellIs" dxfId="110" priority="14" operator="equal">
      <formula>0</formula>
    </cfRule>
  </conditionalFormatting>
  <conditionalFormatting sqref="D5:L8">
    <cfRule type="cellIs" dxfId="109" priority="11" operator="equal">
      <formula>0</formula>
    </cfRule>
  </conditionalFormatting>
  <conditionalFormatting sqref="A14:B14 D14:G14">
    <cfRule type="cellIs" dxfId="108" priority="10" operator="equal">
      <formula>0</formula>
    </cfRule>
  </conditionalFormatting>
  <conditionalFormatting sqref="C14">
    <cfRule type="cellIs" dxfId="107" priority="9" operator="equal">
      <formula>0</formula>
    </cfRule>
  </conditionalFormatting>
  <conditionalFormatting sqref="I14:J14">
    <cfRule type="cellIs" dxfId="106" priority="8" operator="equal">
      <formula>0</formula>
    </cfRule>
  </conditionalFormatting>
  <conditionalFormatting sqref="P10">
    <cfRule type="cellIs" dxfId="105" priority="7" operator="equal">
      <formula>"20__. gada __. _________"</formula>
    </cfRule>
  </conditionalFormatting>
  <conditionalFormatting sqref="C40:H40">
    <cfRule type="cellIs" dxfId="104" priority="4" operator="equal">
      <formula>0</formula>
    </cfRule>
  </conditionalFormatting>
  <conditionalFormatting sqref="C35:H35">
    <cfRule type="cellIs" dxfId="103" priority="3" operator="equal">
      <formula>0</formula>
    </cfRule>
  </conditionalFormatting>
  <conditionalFormatting sqref="C40:H40 C43 C35:H35">
    <cfRule type="cellIs" dxfId="102" priority="2" operator="equal">
      <formula>0</formula>
    </cfRule>
  </conditionalFormatting>
  <conditionalFormatting sqref="D1">
    <cfRule type="cellIs" dxfId="101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40"/>
  <sheetViews>
    <sheetView topLeftCell="A14" workbookViewId="0">
      <selection activeCell="C15" sqref="C1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39</v>
      </c>
      <c r="D1" s="47">
        <f>'Kops a'!A21</f>
        <v>7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22" t="s">
        <v>67</v>
      </c>
      <c r="D2" s="222"/>
      <c r="E2" s="222"/>
      <c r="F2" s="222"/>
      <c r="G2" s="222"/>
      <c r="H2" s="222"/>
      <c r="I2" s="222"/>
      <c r="J2" s="27"/>
    </row>
    <row r="3" spans="1:16" x14ac:dyDescent="0.2">
      <c r="A3" s="28"/>
      <c r="B3" s="28"/>
      <c r="C3" s="213" t="s">
        <v>18</v>
      </c>
      <c r="D3" s="213"/>
      <c r="E3" s="213"/>
      <c r="F3" s="213"/>
      <c r="G3" s="213"/>
      <c r="H3" s="213"/>
      <c r="I3" s="213"/>
      <c r="J3" s="28"/>
    </row>
    <row r="4" spans="1:16" x14ac:dyDescent="0.2">
      <c r="A4" s="28"/>
      <c r="B4" s="28"/>
      <c r="C4" s="223" t="s">
        <v>55</v>
      </c>
      <c r="D4" s="223"/>
      <c r="E4" s="223"/>
      <c r="F4" s="223"/>
      <c r="G4" s="223"/>
      <c r="H4" s="223"/>
      <c r="I4" s="223"/>
      <c r="J4" s="28"/>
    </row>
    <row r="5" spans="1:16" x14ac:dyDescent="0.2">
      <c r="A5" s="21"/>
      <c r="B5" s="21"/>
      <c r="C5" s="25" t="s">
        <v>5</v>
      </c>
      <c r="D5" s="236" t="str">
        <f>'Kops a'!D6</f>
        <v>DAUDZDZĪVOKĻU DZĪVOJAMĀ ĒKA</v>
      </c>
      <c r="E5" s="236"/>
      <c r="F5" s="236"/>
      <c r="G5" s="236"/>
      <c r="H5" s="236"/>
      <c r="I5" s="236"/>
      <c r="J5" s="236"/>
      <c r="K5" s="236"/>
      <c r="L5" s="236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36" t="str">
        <f>'Kops a'!D7</f>
        <v>ENERGOEFEKTIVITĀTES PAAUGSTINĀŠANA DAUDZDZĪVOKĻU DZĪVOJAMAI ĒKAI</v>
      </c>
      <c r="E6" s="236"/>
      <c r="F6" s="236"/>
      <c r="G6" s="236"/>
      <c r="H6" s="236"/>
      <c r="I6" s="236"/>
      <c r="J6" s="236"/>
      <c r="K6" s="236"/>
      <c r="L6" s="236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36" t="str">
        <f>'Kops a'!D8</f>
        <v>Meža iela 3, Jaunolaine, LV-2127</v>
      </c>
      <c r="E7" s="236"/>
      <c r="F7" s="236"/>
      <c r="G7" s="236"/>
      <c r="H7" s="236"/>
      <c r="I7" s="236"/>
      <c r="J7" s="236"/>
      <c r="K7" s="236"/>
      <c r="L7" s="236"/>
      <c r="M7" s="15"/>
      <c r="N7" s="15"/>
      <c r="O7" s="15"/>
      <c r="P7" s="15"/>
    </row>
    <row r="8" spans="1:16" x14ac:dyDescent="0.2">
      <c r="A8" s="21"/>
      <c r="B8" s="21"/>
      <c r="C8" s="3" t="s">
        <v>21</v>
      </c>
      <c r="D8" s="236" t="str">
        <f>'Kops a'!D9</f>
        <v>Iepirkums Nr. SIA Z 2019/05</v>
      </c>
      <c r="E8" s="236"/>
      <c r="F8" s="236"/>
      <c r="G8" s="236"/>
      <c r="H8" s="236"/>
      <c r="I8" s="236"/>
      <c r="J8" s="236"/>
      <c r="K8" s="236"/>
      <c r="L8" s="236"/>
      <c r="M8" s="15"/>
      <c r="N8" s="15"/>
      <c r="O8" s="15"/>
      <c r="P8" s="15"/>
    </row>
    <row r="9" spans="1:16" ht="11.25" customHeight="1" x14ac:dyDescent="0.2">
      <c r="A9" s="224" t="s">
        <v>40</v>
      </c>
      <c r="B9" s="224"/>
      <c r="C9" s="224"/>
      <c r="D9" s="224"/>
      <c r="E9" s="224"/>
      <c r="F9" s="224"/>
      <c r="G9" s="29"/>
      <c r="H9" s="29"/>
      <c r="I9" s="29"/>
      <c r="J9" s="228" t="s">
        <v>41</v>
      </c>
      <c r="K9" s="228"/>
      <c r="L9" s="228"/>
      <c r="M9" s="228"/>
      <c r="N9" s="235">
        <f>P28</f>
        <v>0</v>
      </c>
      <c r="O9" s="235"/>
      <c r="P9" s="29"/>
    </row>
    <row r="10" spans="1:16" x14ac:dyDescent="0.2">
      <c r="A10" s="30"/>
      <c r="B10" s="31"/>
      <c r="C10" s="3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77"/>
      <c r="P10" s="76" t="str">
        <f>A34</f>
        <v>Tāme sastādīta 20__. gada __. _________</v>
      </c>
    </row>
    <row r="11" spans="1:16" ht="12" thickBot="1" x14ac:dyDescent="0.25">
      <c r="A11" s="30"/>
      <c r="B11" s="31"/>
      <c r="C11" s="3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91" t="s">
        <v>24</v>
      </c>
      <c r="B12" s="230" t="s">
        <v>42</v>
      </c>
      <c r="C12" s="226" t="s">
        <v>43</v>
      </c>
      <c r="D12" s="233" t="s">
        <v>44</v>
      </c>
      <c r="E12" s="216" t="s">
        <v>45</v>
      </c>
      <c r="F12" s="225" t="s">
        <v>46</v>
      </c>
      <c r="G12" s="226"/>
      <c r="H12" s="226"/>
      <c r="I12" s="226"/>
      <c r="J12" s="226"/>
      <c r="K12" s="227"/>
      <c r="L12" s="225" t="s">
        <v>47</v>
      </c>
      <c r="M12" s="226"/>
      <c r="N12" s="226"/>
      <c r="O12" s="226"/>
      <c r="P12" s="227"/>
    </row>
    <row r="13" spans="1:16" ht="126.75" customHeight="1" thickBot="1" x14ac:dyDescent="0.25">
      <c r="A13" s="229"/>
      <c r="B13" s="231"/>
      <c r="C13" s="232"/>
      <c r="D13" s="234"/>
      <c r="E13" s="217"/>
      <c r="F13" s="34" t="s">
        <v>48</v>
      </c>
      <c r="G13" s="35" t="s">
        <v>49</v>
      </c>
      <c r="H13" s="35" t="s">
        <v>50</v>
      </c>
      <c r="I13" s="35" t="s">
        <v>51</v>
      </c>
      <c r="J13" s="35" t="s">
        <v>52</v>
      </c>
      <c r="K13" s="56" t="s">
        <v>53</v>
      </c>
      <c r="L13" s="34" t="s">
        <v>48</v>
      </c>
      <c r="M13" s="35" t="s">
        <v>50</v>
      </c>
      <c r="N13" s="35" t="s">
        <v>51</v>
      </c>
      <c r="O13" s="35" t="s">
        <v>52</v>
      </c>
      <c r="P13" s="56" t="s">
        <v>53</v>
      </c>
    </row>
    <row r="14" spans="1:16" ht="12.75" x14ac:dyDescent="0.2">
      <c r="A14" s="133" t="s">
        <v>239</v>
      </c>
      <c r="B14" s="134"/>
      <c r="C14" s="135" t="s">
        <v>67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ht="25.5" x14ac:dyDescent="0.2">
      <c r="A15" s="136" t="s">
        <v>240</v>
      </c>
      <c r="B15" s="134"/>
      <c r="C15" s="137" t="s">
        <v>241</v>
      </c>
      <c r="D15" s="23" t="s">
        <v>90</v>
      </c>
      <c r="E15" s="60">
        <v>4</v>
      </c>
      <c r="F15" s="61"/>
      <c r="G15" s="58"/>
      <c r="H15" s="43">
        <f t="shared" ref="H15:H27" si="0">ROUND(F15*G15,2)</f>
        <v>0</v>
      </c>
      <c r="I15" s="58"/>
      <c r="J15" s="58"/>
      <c r="K15" s="44">
        <f t="shared" ref="K15:K27" si="1">SUM(H15:J15)</f>
        <v>0</v>
      </c>
      <c r="L15" s="45">
        <f t="shared" ref="L15:L27" si="2">ROUND(E15*F15,2)</f>
        <v>0</v>
      </c>
      <c r="M15" s="43">
        <f t="shared" ref="M15:M27" si="3">ROUND(H15*E15,2)</f>
        <v>0</v>
      </c>
      <c r="N15" s="43">
        <f t="shared" ref="N15:N27" si="4">ROUND(I15*E15,2)</f>
        <v>0</v>
      </c>
      <c r="O15" s="43">
        <f t="shared" ref="O15:O27" si="5">ROUND(J15*E15,2)</f>
        <v>0</v>
      </c>
      <c r="P15" s="44">
        <f t="shared" ref="P15:P27" si="6">SUM(M15:O15)</f>
        <v>0</v>
      </c>
    </row>
    <row r="16" spans="1:16" ht="127.5" x14ac:dyDescent="0.2">
      <c r="A16" s="136" t="s">
        <v>242</v>
      </c>
      <c r="B16" s="134"/>
      <c r="C16" s="155" t="s">
        <v>434</v>
      </c>
      <c r="D16" s="23" t="s">
        <v>93</v>
      </c>
      <c r="E16" s="60">
        <v>276.39999999999998</v>
      </c>
      <c r="F16" s="61"/>
      <c r="G16" s="58"/>
      <c r="H16" s="43">
        <f t="shared" si="0"/>
        <v>0</v>
      </c>
      <c r="I16" s="58"/>
      <c r="J16" s="58"/>
      <c r="K16" s="44">
        <f t="shared" si="1"/>
        <v>0</v>
      </c>
      <c r="L16" s="45">
        <f t="shared" si="2"/>
        <v>0</v>
      </c>
      <c r="M16" s="43">
        <f t="shared" si="3"/>
        <v>0</v>
      </c>
      <c r="N16" s="43">
        <f t="shared" si="4"/>
        <v>0</v>
      </c>
      <c r="O16" s="43">
        <f t="shared" si="5"/>
        <v>0</v>
      </c>
      <c r="P16" s="44">
        <f t="shared" si="6"/>
        <v>0</v>
      </c>
    </row>
    <row r="17" spans="1:16" ht="51" x14ac:dyDescent="0.2">
      <c r="A17" s="136" t="s">
        <v>243</v>
      </c>
      <c r="B17" s="134"/>
      <c r="C17" s="155" t="s">
        <v>435</v>
      </c>
      <c r="D17" s="23" t="s">
        <v>93</v>
      </c>
      <c r="E17" s="60">
        <v>276.39999999999998</v>
      </c>
      <c r="F17" s="61"/>
      <c r="G17" s="58"/>
      <c r="H17" s="43">
        <f t="shared" si="0"/>
        <v>0</v>
      </c>
      <c r="I17" s="58"/>
      <c r="J17" s="58"/>
      <c r="K17" s="44">
        <f t="shared" si="1"/>
        <v>0</v>
      </c>
      <c r="L17" s="45">
        <f t="shared" si="2"/>
        <v>0</v>
      </c>
      <c r="M17" s="43">
        <f t="shared" si="3"/>
        <v>0</v>
      </c>
      <c r="N17" s="43">
        <f t="shared" si="4"/>
        <v>0</v>
      </c>
      <c r="O17" s="43">
        <f t="shared" si="5"/>
        <v>0</v>
      </c>
      <c r="P17" s="44">
        <f t="shared" si="6"/>
        <v>0</v>
      </c>
    </row>
    <row r="18" spans="1:16" ht="165.75" x14ac:dyDescent="0.2">
      <c r="A18" s="136" t="s">
        <v>244</v>
      </c>
      <c r="B18" s="134"/>
      <c r="C18" s="156" t="s">
        <v>245</v>
      </c>
      <c r="D18" s="23" t="s">
        <v>93</v>
      </c>
      <c r="E18" s="60">
        <v>831</v>
      </c>
      <c r="F18" s="61"/>
      <c r="G18" s="58"/>
      <c r="H18" s="43">
        <f t="shared" si="0"/>
        <v>0</v>
      </c>
      <c r="I18" s="58"/>
      <c r="J18" s="58"/>
      <c r="K18" s="44">
        <f t="shared" si="1"/>
        <v>0</v>
      </c>
      <c r="L18" s="45">
        <f t="shared" si="2"/>
        <v>0</v>
      </c>
      <c r="M18" s="43">
        <f t="shared" si="3"/>
        <v>0</v>
      </c>
      <c r="N18" s="43">
        <f t="shared" si="4"/>
        <v>0</v>
      </c>
      <c r="O18" s="43">
        <f t="shared" si="5"/>
        <v>0</v>
      </c>
      <c r="P18" s="44">
        <f t="shared" si="6"/>
        <v>0</v>
      </c>
    </row>
    <row r="19" spans="1:16" ht="63.75" x14ac:dyDescent="0.2">
      <c r="A19" s="136" t="s">
        <v>246</v>
      </c>
      <c r="B19" s="134"/>
      <c r="C19" s="157" t="s">
        <v>247</v>
      </c>
      <c r="D19" s="23" t="s">
        <v>93</v>
      </c>
      <c r="E19" s="60">
        <v>831</v>
      </c>
      <c r="F19" s="61"/>
      <c r="G19" s="58"/>
      <c r="H19" s="43">
        <f t="shared" si="0"/>
        <v>0</v>
      </c>
      <c r="I19" s="58"/>
      <c r="J19" s="58"/>
      <c r="K19" s="44">
        <f t="shared" si="1"/>
        <v>0</v>
      </c>
      <c r="L19" s="45">
        <f t="shared" si="2"/>
        <v>0</v>
      </c>
      <c r="M19" s="43">
        <f t="shared" si="3"/>
        <v>0</v>
      </c>
      <c r="N19" s="43">
        <f t="shared" si="4"/>
        <v>0</v>
      </c>
      <c r="O19" s="43">
        <f t="shared" si="5"/>
        <v>0</v>
      </c>
      <c r="P19" s="44">
        <f t="shared" si="6"/>
        <v>0</v>
      </c>
    </row>
    <row r="20" spans="1:16" ht="63.75" x14ac:dyDescent="0.2">
      <c r="A20" s="136" t="s">
        <v>248</v>
      </c>
      <c r="B20" s="134"/>
      <c r="C20" s="155" t="s">
        <v>249</v>
      </c>
      <c r="D20" s="23" t="s">
        <v>93</v>
      </c>
      <c r="E20" s="60">
        <v>153.6</v>
      </c>
      <c r="F20" s="61"/>
      <c r="G20" s="58"/>
      <c r="H20" s="43">
        <f t="shared" si="0"/>
        <v>0</v>
      </c>
      <c r="I20" s="58"/>
      <c r="J20" s="58"/>
      <c r="K20" s="44">
        <f t="shared" si="1"/>
        <v>0</v>
      </c>
      <c r="L20" s="45">
        <f t="shared" si="2"/>
        <v>0</v>
      </c>
      <c r="M20" s="43">
        <f t="shared" si="3"/>
        <v>0</v>
      </c>
      <c r="N20" s="43">
        <f t="shared" si="4"/>
        <v>0</v>
      </c>
      <c r="O20" s="43">
        <f t="shared" si="5"/>
        <v>0</v>
      </c>
      <c r="P20" s="44">
        <f t="shared" si="6"/>
        <v>0</v>
      </c>
    </row>
    <row r="21" spans="1:16" ht="89.25" x14ac:dyDescent="0.2">
      <c r="A21" s="136" t="s">
        <v>250</v>
      </c>
      <c r="B21" s="134"/>
      <c r="C21" s="155" t="s">
        <v>251</v>
      </c>
      <c r="D21" s="23" t="s">
        <v>93</v>
      </c>
      <c r="E21" s="60">
        <v>153.6</v>
      </c>
      <c r="F21" s="61"/>
      <c r="G21" s="58"/>
      <c r="H21" s="43">
        <f t="shared" si="0"/>
        <v>0</v>
      </c>
      <c r="I21" s="58"/>
      <c r="J21" s="58"/>
      <c r="K21" s="44">
        <f t="shared" si="1"/>
        <v>0</v>
      </c>
      <c r="L21" s="45">
        <f t="shared" si="2"/>
        <v>0</v>
      </c>
      <c r="M21" s="43">
        <f t="shared" si="3"/>
        <v>0</v>
      </c>
      <c r="N21" s="43">
        <f t="shared" si="4"/>
        <v>0</v>
      </c>
      <c r="O21" s="43">
        <f t="shared" si="5"/>
        <v>0</v>
      </c>
      <c r="P21" s="44">
        <f t="shared" si="6"/>
        <v>0</v>
      </c>
    </row>
    <row r="22" spans="1:16" ht="63.75" x14ac:dyDescent="0.2">
      <c r="A22" s="136" t="s">
        <v>252</v>
      </c>
      <c r="B22" s="134"/>
      <c r="C22" s="155" t="s">
        <v>253</v>
      </c>
      <c r="D22" s="23" t="s">
        <v>93</v>
      </c>
      <c r="E22" s="60">
        <v>15.7</v>
      </c>
      <c r="F22" s="61"/>
      <c r="G22" s="58"/>
      <c r="H22" s="43">
        <f t="shared" si="0"/>
        <v>0</v>
      </c>
      <c r="I22" s="58"/>
      <c r="J22" s="58"/>
      <c r="K22" s="44">
        <f t="shared" si="1"/>
        <v>0</v>
      </c>
      <c r="L22" s="45">
        <f t="shared" si="2"/>
        <v>0</v>
      </c>
      <c r="M22" s="43">
        <f t="shared" si="3"/>
        <v>0</v>
      </c>
      <c r="N22" s="43">
        <f t="shared" si="4"/>
        <v>0</v>
      </c>
      <c r="O22" s="43">
        <f t="shared" si="5"/>
        <v>0</v>
      </c>
      <c r="P22" s="44">
        <f t="shared" si="6"/>
        <v>0</v>
      </c>
    </row>
    <row r="23" spans="1:16" ht="76.5" x14ac:dyDescent="0.2">
      <c r="A23" s="136" t="s">
        <v>254</v>
      </c>
      <c r="B23" s="134"/>
      <c r="C23" s="155" t="s">
        <v>255</v>
      </c>
      <c r="D23" s="23" t="s">
        <v>93</v>
      </c>
      <c r="E23" s="60">
        <v>15.7</v>
      </c>
      <c r="F23" s="61"/>
      <c r="G23" s="58"/>
      <c r="H23" s="43">
        <f t="shared" si="0"/>
        <v>0</v>
      </c>
      <c r="I23" s="58"/>
      <c r="J23" s="58"/>
      <c r="K23" s="44">
        <f t="shared" si="1"/>
        <v>0</v>
      </c>
      <c r="L23" s="45">
        <f t="shared" si="2"/>
        <v>0</v>
      </c>
      <c r="M23" s="43">
        <f t="shared" si="3"/>
        <v>0</v>
      </c>
      <c r="N23" s="43">
        <f t="shared" si="4"/>
        <v>0</v>
      </c>
      <c r="O23" s="43">
        <f t="shared" si="5"/>
        <v>0</v>
      </c>
      <c r="P23" s="44">
        <f t="shared" si="6"/>
        <v>0</v>
      </c>
    </row>
    <row r="24" spans="1:16" ht="51" x14ac:dyDescent="0.2">
      <c r="A24" s="136" t="s">
        <v>256</v>
      </c>
      <c r="B24" s="134"/>
      <c r="C24" s="155" t="s">
        <v>257</v>
      </c>
      <c r="D24" s="23" t="s">
        <v>93</v>
      </c>
      <c r="E24" s="60">
        <v>201.6</v>
      </c>
      <c r="F24" s="61"/>
      <c r="G24" s="58"/>
      <c r="H24" s="43">
        <f t="shared" si="0"/>
        <v>0</v>
      </c>
      <c r="I24" s="58"/>
      <c r="J24" s="58"/>
      <c r="K24" s="44">
        <f t="shared" si="1"/>
        <v>0</v>
      </c>
      <c r="L24" s="45">
        <f t="shared" si="2"/>
        <v>0</v>
      </c>
      <c r="M24" s="43">
        <f t="shared" si="3"/>
        <v>0</v>
      </c>
      <c r="N24" s="43">
        <f t="shared" si="4"/>
        <v>0</v>
      </c>
      <c r="O24" s="43">
        <f t="shared" si="5"/>
        <v>0</v>
      </c>
      <c r="P24" s="44">
        <f t="shared" si="6"/>
        <v>0</v>
      </c>
    </row>
    <row r="25" spans="1:16" ht="63.75" x14ac:dyDescent="0.2">
      <c r="A25" s="136" t="s">
        <v>258</v>
      </c>
      <c r="B25" s="134"/>
      <c r="C25" s="155" t="s">
        <v>259</v>
      </c>
      <c r="D25" s="23" t="s">
        <v>93</v>
      </c>
      <c r="E25" s="60">
        <v>201.6</v>
      </c>
      <c r="F25" s="61"/>
      <c r="G25" s="58"/>
      <c r="H25" s="43">
        <f t="shared" si="0"/>
        <v>0</v>
      </c>
      <c r="I25" s="58"/>
      <c r="J25" s="58"/>
      <c r="K25" s="44">
        <f t="shared" si="1"/>
        <v>0</v>
      </c>
      <c r="L25" s="45">
        <f t="shared" si="2"/>
        <v>0</v>
      </c>
      <c r="M25" s="43">
        <f t="shared" si="3"/>
        <v>0</v>
      </c>
      <c r="N25" s="43">
        <f t="shared" si="4"/>
        <v>0</v>
      </c>
      <c r="O25" s="43">
        <f t="shared" si="5"/>
        <v>0</v>
      </c>
      <c r="P25" s="44">
        <f t="shared" si="6"/>
        <v>0</v>
      </c>
    </row>
    <row r="26" spans="1:16" ht="51" x14ac:dyDescent="0.2">
      <c r="A26" s="136" t="s">
        <v>260</v>
      </c>
      <c r="B26" s="134"/>
      <c r="C26" s="119" t="s">
        <v>261</v>
      </c>
      <c r="D26" s="23" t="s">
        <v>91</v>
      </c>
      <c r="E26" s="60">
        <v>102</v>
      </c>
      <c r="F26" s="61"/>
      <c r="G26" s="58"/>
      <c r="H26" s="43">
        <f t="shared" si="0"/>
        <v>0</v>
      </c>
      <c r="I26" s="58"/>
      <c r="J26" s="58"/>
      <c r="K26" s="44">
        <f t="shared" si="1"/>
        <v>0</v>
      </c>
      <c r="L26" s="45">
        <f t="shared" si="2"/>
        <v>0</v>
      </c>
      <c r="M26" s="43">
        <f t="shared" si="3"/>
        <v>0</v>
      </c>
      <c r="N26" s="43">
        <f t="shared" si="4"/>
        <v>0</v>
      </c>
      <c r="O26" s="43">
        <f t="shared" si="5"/>
        <v>0</v>
      </c>
      <c r="P26" s="44">
        <f t="shared" si="6"/>
        <v>0</v>
      </c>
    </row>
    <row r="27" spans="1:16" ht="13.5" thickBot="1" x14ac:dyDescent="0.25">
      <c r="A27" s="136" t="s">
        <v>262</v>
      </c>
      <c r="B27" s="134"/>
      <c r="C27" s="119" t="s">
        <v>263</v>
      </c>
      <c r="D27" s="23" t="s">
        <v>90</v>
      </c>
      <c r="E27" s="60">
        <v>52</v>
      </c>
      <c r="F27" s="61"/>
      <c r="G27" s="58"/>
      <c r="H27" s="43">
        <f t="shared" si="0"/>
        <v>0</v>
      </c>
      <c r="I27" s="58"/>
      <c r="J27" s="58"/>
      <c r="K27" s="44">
        <f t="shared" si="1"/>
        <v>0</v>
      </c>
      <c r="L27" s="45">
        <f t="shared" si="2"/>
        <v>0</v>
      </c>
      <c r="M27" s="43">
        <f t="shared" si="3"/>
        <v>0</v>
      </c>
      <c r="N27" s="43">
        <f t="shared" si="4"/>
        <v>0</v>
      </c>
      <c r="O27" s="43">
        <f t="shared" si="5"/>
        <v>0</v>
      </c>
      <c r="P27" s="44">
        <f t="shared" si="6"/>
        <v>0</v>
      </c>
    </row>
    <row r="28" spans="1:16" ht="12" thickBot="1" x14ac:dyDescent="0.25">
      <c r="A28" s="219" t="s">
        <v>54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1"/>
      <c r="L28" s="62">
        <f>SUM(L14:L27)</f>
        <v>0</v>
      </c>
      <c r="M28" s="63">
        <f>SUM(M14:M27)</f>
        <v>0</v>
      </c>
      <c r="N28" s="63">
        <f>SUM(N14:N27)</f>
        <v>0</v>
      </c>
      <c r="O28" s="63">
        <f>SUM(O14:O27)</f>
        <v>0</v>
      </c>
      <c r="P28" s="64">
        <f>SUM(P14:P27)</f>
        <v>0</v>
      </c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" t="s">
        <v>14</v>
      </c>
      <c r="B31" s="15"/>
      <c r="C31" s="218">
        <f>'Kops a'!C35:H35</f>
        <v>0</v>
      </c>
      <c r="D31" s="218"/>
      <c r="E31" s="218"/>
      <c r="F31" s="218"/>
      <c r="G31" s="218"/>
      <c r="H31" s="218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69" t="s">
        <v>15</v>
      </c>
      <c r="D32" s="169"/>
      <c r="E32" s="169"/>
      <c r="F32" s="169"/>
      <c r="G32" s="169"/>
      <c r="H32" s="169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74" t="str">
        <f>'Kops a'!A38</f>
        <v>Tāme sastādīta 20__. gada __. _________</v>
      </c>
      <c r="B34" s="75"/>
      <c r="C34" s="75"/>
      <c r="D34" s="7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" t="s">
        <v>38</v>
      </c>
      <c r="B36" s="15"/>
      <c r="C36" s="218">
        <f>'Kops a'!C40:H40</f>
        <v>0</v>
      </c>
      <c r="D36" s="218"/>
      <c r="E36" s="218"/>
      <c r="F36" s="218"/>
      <c r="G36" s="218"/>
      <c r="H36" s="218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69" t="s">
        <v>15</v>
      </c>
      <c r="D37" s="169"/>
      <c r="E37" s="169"/>
      <c r="F37" s="169"/>
      <c r="G37" s="169"/>
      <c r="H37" s="169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74" t="s">
        <v>57</v>
      </c>
      <c r="B39" s="75"/>
      <c r="C39" s="79">
        <f>'Kops a'!C43</f>
        <v>0</v>
      </c>
      <c r="D39" s="4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7:H37"/>
    <mergeCell ref="C4:I4"/>
    <mergeCell ref="F12:K12"/>
    <mergeCell ref="A9:F9"/>
    <mergeCell ref="J9:M9"/>
    <mergeCell ref="D8:L8"/>
    <mergeCell ref="A28:K28"/>
    <mergeCell ref="C31:H31"/>
    <mergeCell ref="C32:H32"/>
    <mergeCell ref="C36:H36"/>
  </mergeCells>
  <conditionalFormatting sqref="A15:B27 I15:J27 D15:G27">
    <cfRule type="cellIs" dxfId="98" priority="27" operator="equal">
      <formula>0</formula>
    </cfRule>
  </conditionalFormatting>
  <conditionalFormatting sqref="N9:O9">
    <cfRule type="cellIs" dxfId="97" priority="26" operator="equal">
      <formula>0</formula>
    </cfRule>
  </conditionalFormatting>
  <conditionalFormatting sqref="A9:F9">
    <cfRule type="containsText" dxfId="9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5" priority="23" operator="equal">
      <formula>0</formula>
    </cfRule>
  </conditionalFormatting>
  <conditionalFormatting sqref="O10">
    <cfRule type="cellIs" dxfId="94" priority="22" operator="equal">
      <formula>"20__. gada __. _________"</formula>
    </cfRule>
  </conditionalFormatting>
  <conditionalFormatting sqref="A28:K28">
    <cfRule type="containsText" dxfId="93" priority="21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H14:H27 K14:P27 L28:P28">
    <cfRule type="cellIs" dxfId="92" priority="16" operator="equal">
      <formula>0</formula>
    </cfRule>
  </conditionalFormatting>
  <conditionalFormatting sqref="C4:I4">
    <cfRule type="cellIs" dxfId="91" priority="15" operator="equal">
      <formula>0</formula>
    </cfRule>
  </conditionalFormatting>
  <conditionalFormatting sqref="C15:C27">
    <cfRule type="cellIs" dxfId="90" priority="14" operator="equal">
      <formula>0</formula>
    </cfRule>
  </conditionalFormatting>
  <conditionalFormatting sqref="D5:L8">
    <cfRule type="cellIs" dxfId="89" priority="11" operator="equal">
      <formula>0</formula>
    </cfRule>
  </conditionalFormatting>
  <conditionalFormatting sqref="A14:B14 D14:G14">
    <cfRule type="cellIs" dxfId="88" priority="10" operator="equal">
      <formula>0</formula>
    </cfRule>
  </conditionalFormatting>
  <conditionalFormatting sqref="C14">
    <cfRule type="cellIs" dxfId="87" priority="9" operator="equal">
      <formula>0</formula>
    </cfRule>
  </conditionalFormatting>
  <conditionalFormatting sqref="I14:J14">
    <cfRule type="cellIs" dxfId="86" priority="8" operator="equal">
      <formula>0</formula>
    </cfRule>
  </conditionalFormatting>
  <conditionalFormatting sqref="P10">
    <cfRule type="cellIs" dxfId="85" priority="7" operator="equal">
      <formula>"20__. gada __. _________"</formula>
    </cfRule>
  </conditionalFormatting>
  <conditionalFormatting sqref="C36:H36">
    <cfRule type="cellIs" dxfId="84" priority="4" operator="equal">
      <formula>0</formula>
    </cfRule>
  </conditionalFormatting>
  <conditionalFormatting sqref="C31:H31">
    <cfRule type="cellIs" dxfId="83" priority="3" operator="equal">
      <formula>0</formula>
    </cfRule>
  </conditionalFormatting>
  <conditionalFormatting sqref="C36:H36 C39 C31:H31">
    <cfRule type="cellIs" dxfId="82" priority="2" operator="equal">
      <formula>0</formula>
    </cfRule>
  </conditionalFormatting>
  <conditionalFormatting sqref="D1">
    <cfRule type="cellIs" dxfId="81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13</vt:i4>
      </vt:variant>
    </vt:vector>
  </HeadingPairs>
  <TitlesOfParts>
    <vt:vector size="13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2020-09-21T06:55:15Z</cp:lastPrinted>
  <dcterms:created xsi:type="dcterms:W3CDTF">2019-03-11T11:42:22Z</dcterms:created>
  <dcterms:modified xsi:type="dcterms:W3CDTF">2020-09-21T07:13:50Z</dcterms:modified>
</cp:coreProperties>
</file>