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2\Administracija\Ēku renovācija\Aptaujas anketas mājas\Jelgavas 26\Iepirkums\"/>
    </mc:Choice>
  </mc:AlternateContent>
  <xr:revisionPtr revIDLastSave="0" documentId="13_ncr:1_{182F81B6-2BC6-4C87-A1A3-932F0929E7BC}" xr6:coauthVersionLast="47" xr6:coauthVersionMax="47" xr10:uidLastSave="{00000000-0000-0000-0000-000000000000}"/>
  <bookViews>
    <workbookView xWindow="-120" yWindow="-120" windowWidth="29040" windowHeight="15990" tabRatio="846" activeTab="11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  <sheet name="11a" sheetId="13" r:id="rId13"/>
    <sheet name="12a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3" i="14" l="1"/>
  <c r="A34" i="13"/>
  <c r="A9" i="12"/>
  <c r="A47" i="12"/>
  <c r="A41" i="11"/>
  <c r="A9" i="11"/>
  <c r="A40" i="10"/>
  <c r="A9" i="10"/>
  <c r="A65" i="9"/>
  <c r="A9" i="9"/>
  <c r="A135" i="8"/>
  <c r="A9" i="8"/>
  <c r="A76" i="7"/>
  <c r="A9" i="7"/>
  <c r="A79" i="6"/>
  <c r="A9" i="6"/>
  <c r="A75" i="5"/>
  <c r="A9" i="5"/>
  <c r="A76" i="4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C86" i="5" l="1"/>
  <c r="C83" i="5"/>
  <c r="C78" i="5"/>
  <c r="C90" i="6"/>
  <c r="C87" i="6"/>
  <c r="C82" i="6"/>
  <c r="C87" i="7"/>
  <c r="C84" i="7"/>
  <c r="C79" i="7"/>
  <c r="C146" i="8"/>
  <c r="C143" i="8"/>
  <c r="C138" i="8"/>
  <c r="C76" i="9"/>
  <c r="C73" i="9"/>
  <c r="C68" i="9"/>
  <c r="C51" i="10"/>
  <c r="C48" i="10"/>
  <c r="C43" i="10"/>
  <c r="C52" i="11"/>
  <c r="C49" i="11"/>
  <c r="C44" i="11"/>
  <c r="C58" i="12"/>
  <c r="C55" i="12"/>
  <c r="C50" i="12"/>
  <c r="C45" i="13"/>
  <c r="C42" i="13"/>
  <c r="C37" i="13"/>
  <c r="C74" i="14"/>
  <c r="C71" i="14"/>
  <c r="C66" i="14"/>
  <c r="C87" i="4"/>
  <c r="C84" i="4"/>
  <c r="C79" i="4"/>
  <c r="C43" i="3"/>
  <c r="C40" i="3"/>
  <c r="C35" i="3"/>
  <c r="A39" i="2"/>
  <c r="A81" i="5" s="1"/>
  <c r="P10" i="5" s="1"/>
  <c r="A38" i="3" l="1"/>
  <c r="P10" i="3" s="1"/>
  <c r="A69" i="14"/>
  <c r="P10" i="14" s="1"/>
  <c r="A53" i="12"/>
  <c r="P10" i="12" s="1"/>
  <c r="A46" i="10"/>
  <c r="P10" i="10" s="1"/>
  <c r="A141" i="8"/>
  <c r="P10" i="8" s="1"/>
  <c r="A85" i="6"/>
  <c r="P10" i="6" s="1"/>
  <c r="A82" i="4"/>
  <c r="P10" i="4" s="1"/>
  <c r="A40" i="13"/>
  <c r="P10" i="13" s="1"/>
  <c r="A47" i="11"/>
  <c r="P10" i="11" s="1"/>
  <c r="A71" i="9"/>
  <c r="P10" i="9" s="1"/>
  <c r="A82" i="7"/>
  <c r="P10" i="7" s="1"/>
  <c r="C24" i="2"/>
  <c r="D9" i="2"/>
  <c r="D8" i="2"/>
  <c r="D7" i="2"/>
  <c r="D6" i="2"/>
  <c r="D7" i="14" l="1"/>
  <c r="D7" i="13"/>
  <c r="D7" i="12"/>
  <c r="D7" i="11"/>
  <c r="D7" i="10"/>
  <c r="D7" i="9"/>
  <c r="D7" i="8"/>
  <c r="D7" i="7"/>
  <c r="D7" i="6"/>
  <c r="D7" i="5"/>
  <c r="D7" i="4"/>
  <c r="D8" i="14"/>
  <c r="D8" i="13"/>
  <c r="D8" i="12"/>
  <c r="D8" i="11"/>
  <c r="D8" i="10"/>
  <c r="D8" i="9"/>
  <c r="D8" i="8"/>
  <c r="D8" i="7"/>
  <c r="D8" i="6"/>
  <c r="D8" i="5"/>
  <c r="D8" i="4"/>
  <c r="D5" i="14"/>
  <c r="D5" i="13"/>
  <c r="D5" i="12"/>
  <c r="D5" i="11"/>
  <c r="D5" i="10"/>
  <c r="D5" i="9"/>
  <c r="D5" i="8"/>
  <c r="D5" i="7"/>
  <c r="D5" i="6"/>
  <c r="D5" i="5"/>
  <c r="D5" i="4"/>
  <c r="D6" i="14"/>
  <c r="D6" i="13"/>
  <c r="D6" i="12"/>
  <c r="D6" i="11"/>
  <c r="D6" i="10"/>
  <c r="D6" i="9"/>
  <c r="D6" i="8"/>
  <c r="D6" i="7"/>
  <c r="D6" i="6"/>
  <c r="D6" i="5"/>
  <c r="D6" i="4"/>
  <c r="D6" i="3"/>
  <c r="D7" i="3"/>
  <c r="D5" i="3"/>
  <c r="D8" i="3"/>
  <c r="H14" i="6"/>
  <c r="H14" i="7"/>
  <c r="H14" i="9"/>
  <c r="H14" i="10"/>
  <c r="H14" i="14"/>
  <c r="N14" i="4"/>
  <c r="C26" i="2"/>
  <c r="C25" i="2"/>
  <c r="C23" i="2"/>
  <c r="C22" i="2"/>
  <c r="C21" i="2"/>
  <c r="C20" i="2"/>
  <c r="C19" i="2"/>
  <c r="C18" i="2"/>
  <c r="C17" i="2"/>
  <c r="C16" i="2"/>
  <c r="C15" i="2"/>
  <c r="N14" i="5"/>
  <c r="L14" i="5"/>
  <c r="H14" i="5"/>
  <c r="M14" i="5" s="1"/>
  <c r="L14" i="4"/>
  <c r="H14" i="4"/>
  <c r="O14" i="4" s="1"/>
  <c r="N14" i="12" l="1"/>
  <c r="N14" i="8"/>
  <c r="L14" i="11"/>
  <c r="H14" i="11"/>
  <c r="K14" i="11" s="1"/>
  <c r="L14" i="12"/>
  <c r="H14" i="12"/>
  <c r="O14" i="12" s="1"/>
  <c r="L14" i="8"/>
  <c r="H14" i="8"/>
  <c r="M14" i="8" s="1"/>
  <c r="K14" i="4"/>
  <c r="K14" i="9"/>
  <c r="O14" i="9"/>
  <c r="O14" i="5"/>
  <c r="P14" i="5" s="1"/>
  <c r="L14" i="14"/>
  <c r="M14" i="14"/>
  <c r="L34" i="13"/>
  <c r="I25" i="2" s="1"/>
  <c r="L14" i="7"/>
  <c r="N14" i="7"/>
  <c r="L14" i="10"/>
  <c r="O14" i="10"/>
  <c r="O14" i="6"/>
  <c r="N14" i="6"/>
  <c r="L14" i="6"/>
  <c r="N14" i="14"/>
  <c r="N14" i="10"/>
  <c r="M14" i="10"/>
  <c r="O14" i="11"/>
  <c r="M14" i="4"/>
  <c r="P14" i="4" s="1"/>
  <c r="N75" i="5"/>
  <c r="G17" i="2" s="1"/>
  <c r="N14" i="9"/>
  <c r="L14" i="9"/>
  <c r="M14" i="9"/>
  <c r="K14" i="6"/>
  <c r="M14" i="6"/>
  <c r="L75" i="5"/>
  <c r="I17" i="2" s="1"/>
  <c r="M14" i="11"/>
  <c r="O14" i="7"/>
  <c r="N14" i="11"/>
  <c r="M14" i="12"/>
  <c r="K14" i="10"/>
  <c r="K14" i="7"/>
  <c r="M14" i="7"/>
  <c r="N76" i="4"/>
  <c r="G16" i="2" s="1"/>
  <c r="L76" i="4"/>
  <c r="I16" i="2" s="1"/>
  <c r="N135" i="8" l="1"/>
  <c r="G20" i="2" s="1"/>
  <c r="P14" i="6"/>
  <c r="P14" i="10"/>
  <c r="L63" i="14"/>
  <c r="I26" i="2" s="1"/>
  <c r="O14" i="8"/>
  <c r="P14" i="8" s="1"/>
  <c r="N63" i="14"/>
  <c r="G26" i="2" s="1"/>
  <c r="N79" i="6"/>
  <c r="G18" i="2" s="1"/>
  <c r="N34" i="13"/>
  <c r="G25" i="2" s="1"/>
  <c r="L79" i="6"/>
  <c r="I18" i="2" s="1"/>
  <c r="N41" i="11"/>
  <c r="G23" i="2" s="1"/>
  <c r="K14" i="14"/>
  <c r="O14" i="14"/>
  <c r="P14" i="14" s="1"/>
  <c r="N76" i="7"/>
  <c r="G19" i="2" s="1"/>
  <c r="L76" i="7"/>
  <c r="I19" i="2" s="1"/>
  <c r="L65" i="9"/>
  <c r="I21" i="2" s="1"/>
  <c r="L40" i="10"/>
  <c r="I22" i="2" s="1"/>
  <c r="P14" i="9"/>
  <c r="N47" i="12"/>
  <c r="G24" i="2" s="1"/>
  <c r="L47" i="12"/>
  <c r="I24" i="2" s="1"/>
  <c r="N65" i="9"/>
  <c r="G21" i="2" s="1"/>
  <c r="K14" i="12"/>
  <c r="K14" i="5"/>
  <c r="N40" i="10"/>
  <c r="G22" i="2" s="1"/>
  <c r="L135" i="8"/>
  <c r="I20" i="2" s="1"/>
  <c r="L41" i="11"/>
  <c r="I23" i="2" s="1"/>
  <c r="P14" i="11"/>
  <c r="M76" i="7"/>
  <c r="F19" i="2" s="1"/>
  <c r="P14" i="7"/>
  <c r="M40" i="10"/>
  <c r="F22" i="2" s="1"/>
  <c r="M65" i="9"/>
  <c r="F21" i="2" s="1"/>
  <c r="M79" i="6"/>
  <c r="F18" i="2" s="1"/>
  <c r="M75" i="5"/>
  <c r="F17" i="2" s="1"/>
  <c r="M135" i="8"/>
  <c r="F20" i="2" s="1"/>
  <c r="P14" i="12"/>
  <c r="M76" i="4"/>
  <c r="F16" i="2" s="1"/>
  <c r="K14" i="8" l="1"/>
  <c r="M47" i="12"/>
  <c r="F24" i="2" s="1"/>
  <c r="M41" i="11"/>
  <c r="F23" i="2" s="1"/>
  <c r="M63" i="14"/>
  <c r="F26" i="2" s="1"/>
  <c r="M34" i="13"/>
  <c r="F25" i="2" s="1"/>
  <c r="O76" i="7"/>
  <c r="H19" i="2" s="1"/>
  <c r="P76" i="4"/>
  <c r="E16" i="2" s="1"/>
  <c r="O76" i="4"/>
  <c r="H16" i="2" s="1"/>
  <c r="O40" i="10"/>
  <c r="H22" i="2" s="1"/>
  <c r="P40" i="10"/>
  <c r="E22" i="2" s="1"/>
  <c r="O135" i="8"/>
  <c r="H20" i="2" s="1"/>
  <c r="P135" i="8"/>
  <c r="N9" i="8" s="1"/>
  <c r="O79" i="6"/>
  <c r="H18" i="2" s="1"/>
  <c r="O75" i="5"/>
  <c r="H17" i="2" s="1"/>
  <c r="P75" i="5"/>
  <c r="E17" i="2" s="1"/>
  <c r="P76" i="7"/>
  <c r="E19" i="2" s="1"/>
  <c r="P79" i="6"/>
  <c r="N9" i="6" s="1"/>
  <c r="B16" i="2" l="1"/>
  <c r="D1" i="4"/>
  <c r="B17" i="2"/>
  <c r="D1" i="5"/>
  <c r="B22" i="2"/>
  <c r="D1" i="10"/>
  <c r="B19" i="2"/>
  <c r="D1" i="7"/>
  <c r="N9" i="4"/>
  <c r="O65" i="9"/>
  <c r="H21" i="2" s="1"/>
  <c r="O63" i="14"/>
  <c r="H26" i="2" s="1"/>
  <c r="O41" i="11"/>
  <c r="H23" i="2" s="1"/>
  <c r="P65" i="9"/>
  <c r="N9" i="9" s="1"/>
  <c r="O47" i="12"/>
  <c r="H24" i="2" s="1"/>
  <c r="P47" i="12"/>
  <c r="N9" i="12" s="1"/>
  <c r="P63" i="14"/>
  <c r="N9" i="14" s="1"/>
  <c r="O34" i="13"/>
  <c r="H25" i="2" s="1"/>
  <c r="E18" i="2"/>
  <c r="N9" i="5"/>
  <c r="P41" i="11"/>
  <c r="E23" i="2" s="1"/>
  <c r="P34" i="13"/>
  <c r="N9" i="13" s="1"/>
  <c r="N9" i="10"/>
  <c r="N9" i="7"/>
  <c r="E20" i="2"/>
  <c r="B18" i="2" l="1"/>
  <c r="D1" i="6"/>
  <c r="B20" i="2"/>
  <c r="D1" i="8"/>
  <c r="B23" i="2"/>
  <c r="D1" i="11"/>
  <c r="E21" i="2"/>
  <c r="E24" i="2"/>
  <c r="E26" i="2"/>
  <c r="N9" i="11"/>
  <c r="E25" i="2"/>
  <c r="B24" i="2" l="1"/>
  <c r="D1" i="12"/>
  <c r="B21" i="2"/>
  <c r="D1" i="9"/>
  <c r="B26" i="2"/>
  <c r="D1" i="14"/>
  <c r="B25" i="2"/>
  <c r="D1" i="13"/>
  <c r="L32" i="3" l="1"/>
  <c r="N32" i="3"/>
  <c r="G15" i="2" l="1"/>
  <c r="I15" i="2"/>
  <c r="M32" i="3"/>
  <c r="P32" i="3" l="1"/>
  <c r="O32" i="3"/>
  <c r="F15" i="2"/>
  <c r="H15" i="2" l="1"/>
  <c r="N9" i="3"/>
  <c r="E15" i="2"/>
  <c r="B15" i="2" l="1"/>
  <c r="D1" i="3"/>
  <c r="I27" i="2"/>
  <c r="H27" i="2"/>
  <c r="G27" i="2"/>
  <c r="F27" i="2"/>
  <c r="E27" i="2"/>
  <c r="E30" i="2" s="1"/>
  <c r="D11" i="2" l="1"/>
  <c r="E28" i="2"/>
  <c r="E29" i="2" s="1"/>
  <c r="E31" i="2" l="1"/>
  <c r="D10" i="2" l="1"/>
  <c r="C19" i="1"/>
  <c r="C21" i="1" l="1"/>
  <c r="C23" i="1" s="1"/>
  <c r="C20" i="1"/>
</calcChain>
</file>

<file path=xl/sharedStrings.xml><?xml version="1.0" encoding="utf-8"?>
<sst xmlns="http://schemas.openxmlformats.org/spreadsheetml/2006/main" count="1868" uniqueCount="514">
  <si>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</si>
  <si>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</si>
  <si>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</si>
  <si>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</si>
  <si>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</si>
  <si>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</si>
  <si>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</si>
  <si>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</si>
  <si>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</si>
  <si>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</si>
  <si>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</si>
  <si>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</si>
  <si>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</si>
  <si>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</si>
  <si>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</si>
  <si>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</si>
  <si>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</si>
  <si>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</si>
  <si>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</si>
  <si>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</si>
  <si>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</si>
  <si>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</si>
  <si>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</si>
  <si>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</si>
  <si>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</si>
  <si>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</si>
  <si>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</si>
  <si>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</si>
  <si>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</si>
  <si>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</si>
  <si>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</si>
  <si>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</si>
  <si>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</si>
  <si>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</si>
  <si>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</si>
  <si>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</si>
  <si>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</si>
  <si>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</si>
  <si>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</si>
  <si>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</si>
  <si>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</si>
  <si>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</si>
  <si>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</si>
  <si>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</si>
  <si>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</si>
  <si>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</si>
  <si>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</si>
  <si>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</si>
  <si>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</si>
  <si>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</si>
  <si>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</si>
  <si>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</si>
  <si>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</si>
  <si>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</si>
  <si>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</si>
  <si>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Jelgavas iela 26, Olaine, Olaines novads, LV-2114, Latvija</t>
  </si>
  <si>
    <t>Būvlaukuma iekārtošana un uzturēšana</t>
  </si>
  <si>
    <t>l.c.</t>
  </si>
  <si>
    <t>Pagaidu žogu 2,0m augstumā ar vārtiem montāža, nosēgšana ar armēto plēvi uz būvniecības laiku</t>
  </si>
  <si>
    <t xml:space="preserve">m </t>
  </si>
  <si>
    <t>Pagaidu žogu ikmēneša īres maksa</t>
  </si>
  <si>
    <t>obj.</t>
  </si>
  <si>
    <t>Ieejas mezgla aizsargtuneļa izbūve</t>
  </si>
  <si>
    <t>gb</t>
  </si>
  <si>
    <t>Būvtāfeles izgatavošana un montāža</t>
  </si>
  <si>
    <t>kpl</t>
  </si>
  <si>
    <t>Brīdinājuma zīmes montāža</t>
  </si>
  <si>
    <t>Ugunsdzēsības stenda montāža</t>
  </si>
  <si>
    <t>Ugunsdzēšamie aparāti PA-6 vai ekvivalents</t>
  </si>
  <si>
    <t>Vagoniņu (1gb) strādniekiem piegāde, montāža, aizvešana, ikmēneša īres maksa</t>
  </si>
  <si>
    <t>Slēgta inventāra noliktavas konteinera (1gb) piegāde, montāža, aizvešana, ikmēneša īres maksa</t>
  </si>
  <si>
    <t>Būvmateriālu pagaidu novietnes ierīkošana</t>
  </si>
  <si>
    <t>Materiālu nokrautnes laukumi</t>
  </si>
  <si>
    <t>Pagaidu elektropieslēguma  ierīkošana būvniecības vajadzībām, maksa par elektroenerģiju uz visu būvdarbu laiku</t>
  </si>
  <si>
    <t>Pagaidu ūdensvada pieslēguma ierīkošana būvniecības vajadzībām, maksa par ūdeni uz visu būvdarbu laiku</t>
  </si>
  <si>
    <t>Būvgružu savākšana, izvešana un utilizācija</t>
  </si>
  <si>
    <t>Zālāja atjaunošana pēc būvdarbu pabeigšanas</t>
  </si>
  <si>
    <t>m2</t>
  </si>
  <si>
    <t>Zālāja sēklas</t>
  </si>
  <si>
    <t>kg</t>
  </si>
  <si>
    <t>Pievedamā melnzeme</t>
  </si>
  <si>
    <t>m3</t>
  </si>
  <si>
    <t>Vispārbūvniecības darbi</t>
  </si>
  <si>
    <t>Cokola apdares darbi</t>
  </si>
  <si>
    <t xml:space="preserve">Sagatavošanas un demontāžas darbi </t>
  </si>
  <si>
    <t>Būvbedres rakšana pie esošās ēkas pamatiem mehanizēti un roku darbā, ievietojot grunts blakus tranšejai</t>
  </si>
  <si>
    <t xml:space="preserve">Pagraba  logu aiļu aizpildījuma demontāža </t>
  </si>
  <si>
    <t>Pagraba loga aiļu daļēja aizmūrēšana ar keramzītbetona blokiem, b=300 mm biezumā</t>
  </si>
  <si>
    <t>FIBO keramzīta bloki, 3 Mpa 300x185x490mm vai ekvivalents</t>
  </si>
  <si>
    <t>Mūrjava Sakret ZM vai ekvivalents</t>
  </si>
  <si>
    <t>Aizsargcaurules AS "Sadales tīkls" kabeļiem. Mehāniskā izturība 750N, EVOCAB SPLIT D110 vai ekvivalents</t>
  </si>
  <si>
    <t>m</t>
  </si>
  <si>
    <t>Pamatu virsmas attīrīšana no netīrumiem, atslāņotā un nodrupušā apmetuma un no visām abrazīvā daļiņām</t>
  </si>
  <si>
    <t>Betona bruģakmens pamatu aizsargjosla  (Mezgls 1, AR-13)</t>
  </si>
  <si>
    <t>Pamata bedres aizbēršana pie esošās ēkas pamatiem ar pievesto klāt smilti un blietēšana mehanizēti un roku darbā pa 200mm kārtām</t>
  </si>
  <si>
    <t>Vidēji rupjš smilts 0/2 ar piegādi</t>
  </si>
  <si>
    <t>Dolomīta šķembas pamatojuma izveidošana 100mm biezumā mehanizēti un roku darbā, ieskaitot blietēšanu pa kārtām</t>
  </si>
  <si>
    <t xml:space="preserve">Dolomīta šķembas 0/45mm ar piegādi </t>
  </si>
  <si>
    <t xml:space="preserve">Vidēji rūpjās smits pamatojuma izveidošana 95-120 mm biezumā  mehanizēti un roku darbā, ieskaitot blietēšanu </t>
  </si>
  <si>
    <t>Betona bruģakmens 60mm biezumā seguma izbūve (pelēkā krāsā)</t>
  </si>
  <si>
    <t>NORDBRIK Prizma 6 betona bruģis, Pelēks 200x100x60mm vai ekvivalents</t>
  </si>
  <si>
    <t>Apmales bruģa segumam izbūve no bortakmeņa piefiksējot ar cementa javu</t>
  </si>
  <si>
    <t>BRIKERS ietvju apmale pelēka 1000x200x50mm vai ekvivalents</t>
  </si>
  <si>
    <t>Betons C8/10 ar piegādi</t>
  </si>
  <si>
    <t>Oļu pamatu aizsargjosla  (Mezgls 2, AR-13)</t>
  </si>
  <si>
    <t xml:space="preserve">Oļu seguma izveidošana 150 mm biezumā mehanizēti un roku darbā, ieskaitot blietēšanu </t>
  </si>
  <si>
    <t>Mazgātie oļi frakcija 40-70mm ar piegādi</t>
  </si>
  <si>
    <t>Cokola siltināšana un apdares izveide, b=100mm  (C1)</t>
  </si>
  <si>
    <t>Baumit Fungo Fluid līdzeklis pret sēnītēm, aļģēm vai ekvivalents</t>
  </si>
  <si>
    <t>lit</t>
  </si>
  <si>
    <t>WEBER .tec 915 bituma hidroizolācija - līmjava (mastika) vai ekvivalents</t>
  </si>
  <si>
    <t>Bezšķīdinātāja divkomponentu līme ar polistirola pildvielu Baumit BituFix 2K vai ekvivalents</t>
  </si>
  <si>
    <t>TENAPORS Supra EPS 120 (Tenax) Putuplasts plāksnēs ar pusspundi 100mm vai ekvivalents</t>
  </si>
  <si>
    <t>Fasādes siltumizolācijas stiprinājuma dībeļi (virszemes daļai)</t>
  </si>
  <si>
    <t xml:space="preserve"> gb</t>
  </si>
  <si>
    <t>Armēšanas java Baumit ProContact vai ekvivalents</t>
  </si>
  <si>
    <t>Armējošais stiklašķiedras siets 160g/m2 Baumit StarTex 160 vai ekvivalents</t>
  </si>
  <si>
    <t>Grunts Baumit UniPrimer vai ekvivalents</t>
  </si>
  <si>
    <t>Fasādes krāsa uz silikona sveķu bāzes Baumit SiliconColor vai ekvivalents</t>
  </si>
  <si>
    <t>Baumit FlexProtect vai ekvivalents</t>
  </si>
  <si>
    <t>Cokola  apdares izveide  (S6)</t>
  </si>
  <si>
    <t>Līmjava Baumit StarContact vai ekvivalents</t>
  </si>
  <si>
    <t>Masā tonēts silikona apmetums Baumit SilikonTop (graudu lielums 2mm) vai ekvivalents</t>
  </si>
  <si>
    <t>Cokola šuvju, virsmas remonts (izlīdzināšana, atslāņojošo virsmu nokalšana), virsmas sagatavošana (pieņemti 30% no cokola virsmas)</t>
  </si>
  <si>
    <t>Cokola attīrīšana no aļģēm, apstrādāšana ar pretsēnīšu līdzekli Baumit Fungo Fluid vai ekvivalents (pieņemts apjoms 50% no kopējas platības)</t>
  </si>
  <si>
    <t>Cokola virsmu C1 hidroizolācija ar  uz ūdens bāzes veidota bitumena hidroizolāciju</t>
  </si>
  <si>
    <t xml:space="preserve">Cokola sienas C1 siltināšana ar putupolisterolu λ&lt;=0,038 W/(mK) 100mm biezumā stiprinot ar līmjavu Baumit ButiFix 2K </t>
  </si>
  <si>
    <t>Stiklašķiedras sieta 160g/m2 stiprināšana un izlīdzināšana ar līmjavu Baumit cokola virsmai C1</t>
  </si>
  <si>
    <t>Cokola sienas C1 pārrīvēšana ar Baumit armēšanas javu ProContact</t>
  </si>
  <si>
    <t>Cokola sienas C1 gruntēšana un krāsošana ar Baumit silikona sveķu tonēto krāsu SiliconColor divās kārtās</t>
  </si>
  <si>
    <t>Cokola sienas virsmas S6 gruntēšana un stiklašķiedras sieta 160g/m2 stiprināšana un izlīdzināšana ar līmjavu Baumit</t>
  </si>
  <si>
    <t>Cokola sienas virsmas S6 gruntēšana un apmešana ar Baumit dekoratīvo gatavu tonētu silikona apmetumu SilikonTop (grubulis)</t>
  </si>
  <si>
    <t>Fasādes apdares darbi</t>
  </si>
  <si>
    <t>Inventārās sastatnes, tīklu montāža un demontāža fasādes apdares darbu veikšanai, transportēšana uz un no objekta, īres maksa</t>
  </si>
  <si>
    <t xml:space="preserve">Sastatņu īre </t>
  </si>
  <si>
    <t>Tikls</t>
  </si>
  <si>
    <t>Plēves stiprināšana logu nosegšanai</t>
  </si>
  <si>
    <t>Polietilēna plēve</t>
  </si>
  <si>
    <t>Stiprinājuma elementi</t>
  </si>
  <si>
    <t>Karogkāta turētāja demontāža un utilizācija</t>
  </si>
  <si>
    <t xml:space="preserve">Ēkas Nr. zīmes demontāža ar saglabāsanu </t>
  </si>
  <si>
    <t>Sienu attīrīšana no netīrumiem, atslāņotā un nodrupušā apmetuma un no visām abrazīvā daļiņām</t>
  </si>
  <si>
    <t>Minerāla saķeres java Baumit BetoHaft vai ekvivalents</t>
  </si>
  <si>
    <t>Vienkomponenta, modificēta sausā renovēšanas java Baumit BetoFill vai ekvivalents</t>
  </si>
  <si>
    <t>Kāpņu telpu stikla bloku logu demontāža un utilizācija</t>
  </si>
  <si>
    <t>Kāpņu telpas loga aiļu daļēja daļēja vai pilnīga aizmūrēšana ar keramzītbetona blokiem, b=200 mm biezumā</t>
  </si>
  <si>
    <t>FIBO keramzīta bloki, 3 Mpa 200x185x490mm vai ekvivalents</t>
  </si>
  <si>
    <t>Stiegras Ø6 Bst500B katrā otrajā mūra šuvē</t>
  </si>
  <si>
    <t>Ķīmiskā enkurmasa</t>
  </si>
  <si>
    <t>Fasādes sienu siltināšana un apdare, S1,II un S1,III</t>
  </si>
  <si>
    <t>Paroc akmens vate   λ≤0.036 W/(Kxm²) Linio10 δ=150 mm vai ekvivalents</t>
  </si>
  <si>
    <t>Fasādes izolācijas stiprinājuma dībeļi</t>
  </si>
  <si>
    <t>Fasādes sienu apdare, S6</t>
  </si>
  <si>
    <t>Siltināto gala sienu pārkrāsošana</t>
  </si>
  <si>
    <t>Siltināto gala sienu gruntēšana un krāsošana ar Baumit silikona sveķu tonēto krāsu SiliconColor divās kārtās</t>
  </si>
  <si>
    <t>Papildus elementi</t>
  </si>
  <si>
    <t xml:space="preserve">Universāls stūra profia ar sietu Albau ALB-EC-U-R250 vai ekvivalents montāža </t>
  </si>
  <si>
    <t xml:space="preserve">Universāls stūra profis ar sietu Albau ALB-EC-U-R250 vai ekvivalents </t>
  </si>
  <si>
    <t xml:space="preserve">Tapa ar naglu </t>
  </si>
  <si>
    <t>Amortizācijas šuvju profilu Albau ALB-EM-E40-25 vai ekvivalents montāža</t>
  </si>
  <si>
    <t>Amortizācijas šuvju profils Albau ALB-EM-E40-25 vai ekvivalents</t>
  </si>
  <si>
    <t>Amortizācijas šuvju profila aizdares elementa Albau ALB-EM-COV-25 vai ekvivalents montāža</t>
  </si>
  <si>
    <t>Amortizcijas šuvju profila aizdares elements Albau ALB-EM-COV-25 vai ekvivalents</t>
  </si>
  <si>
    <t>PVC cokola profila EJOT Praktika 100 vai ekvivalents montāža</t>
  </si>
  <si>
    <t xml:space="preserve">PVC cokola profils EJOT Praktika 100 vai ekvivalents </t>
  </si>
  <si>
    <t>PVC deformācijas profila EJOT 120 plus vai ekvivalents montāža</t>
  </si>
  <si>
    <t xml:space="preserve">PVC deformācijas profils EJOT 120 plus vai ekvivalents </t>
  </si>
  <si>
    <t>Jaunu karoga kāta turētāju montāža</t>
  </si>
  <si>
    <t>Esošo Ēkas Nr. zīmes montāža</t>
  </si>
  <si>
    <t>Paneļu sienu un šuvju remonts, virsmu izlīdzināšana (pieņemts apjoms 20% no kopējas platības)</t>
  </si>
  <si>
    <t>Stiklašķiedras sieta 160g/m2 stiprināšana vienā kārtā un izlīdzināšana ar līmjavu Baumit fasādes sienām S1,II un S1,III</t>
  </si>
  <si>
    <t xml:space="preserve">Fasādes sienas S1,II un S1,III gruntēšana un apmešana ar Baumit dekoratīvo gatavu tonētu silikona apmetumu SilikonTop </t>
  </si>
  <si>
    <t>Fasādes sienas S6 virsmu gruntēšana, armējošo stiklašķiedras sietu 160g/m2 stiprināšana vienā kārtā un izlīdzināšana ar līmjavu Baumit</t>
  </si>
  <si>
    <t>Fasādes sienas S6 gruntēšana un apmešana ar Baumit dekoratīvo gatavu tonētu silikona apmetumu SilikonTop (grubulis)</t>
  </si>
  <si>
    <t>Siltināto gala sienu attīrīšana no aļģēm, apstrādāšana ar pretsēnīšu līdzekli Baumit Fungo Fluid vai ekvivalents (pieņemts apjoms 100% no kopējas platības)</t>
  </si>
  <si>
    <t>Logu aiļu apdares darbi</t>
  </si>
  <si>
    <t>Kāpņu telpas un dzīvokļu logu aiļu siltināšana un apdare, S2 b=30 mm</t>
  </si>
  <si>
    <t>Paroc akmens vate  λ≤0.036 W/(Kxm²) Linio15 δ=30 mm vai ekvivalents</t>
  </si>
  <si>
    <t>Kāpņu telpas un dzīvokļu logu aiļu apakšas siltināšana, S3 b=30 mm</t>
  </si>
  <si>
    <t>Fasādes logu ailu virsmu attīrīšana no netīrumiem, atslāņotā un nodrupušā apmetuma, bojātās vietas attīrīšana no visām abrazīvā daļiņām</t>
  </si>
  <si>
    <t>Paroc akmens vate   λ≤0.036 W/(Kxm²) Linio15 δ=30 mm vai ekvivalents</t>
  </si>
  <si>
    <t>Papildus elementi un palodzes</t>
  </si>
  <si>
    <t>Ārējo skārda palodžu līdz 350mm platumā montāža logiem (L-1, L-2, L-3, L-4, L-5, L-6; 270 logi)</t>
  </si>
  <si>
    <t>Ārējās skārda palodzes - karsti cinkota tērauda loksne, b=0.5 mm, ar rūpnieciski krāsotu  PURAL pārklājumu 350mm platumā</t>
  </si>
  <si>
    <t xml:space="preserve">Palodzes stiprinājuma elementi </t>
  </si>
  <si>
    <t>Ārējo skārda palodžu līdz 250mm platumā montāža logiem (L-7; 24 logi)</t>
  </si>
  <si>
    <t>Ārējās skārda palodzes - karsti cinkota tērauda loksne, b=0.5 mm, ar rūpnieciski krāsotu  PURAL pārklājumu 250mm platumā</t>
  </si>
  <si>
    <t>Zemapmetuma PVC stūra leņķa ar lāseni profila Albau ALB-ED-C(01)-25 un/vai ALB-ED-C(02)-25 montāža stūriem virs logu ailēm (L-1, L-7; 114 logi)</t>
  </si>
  <si>
    <t>Albau ALB-ED-C(01)-25 un/vai ALB-ED-C(02)-25 vai ekvivalents</t>
  </si>
  <si>
    <t>Universāls stūra profia ar sietu Albau ALB-EC-U-R250 vai ekvivalents montāža aiļu sānos (L-1, L-2, L-3, L-4, L-5, L-6, L-7; 294 logi)</t>
  </si>
  <si>
    <t>Loga pielaiduma profila Albau ALB-EW-06-25 un/vai ALB-EW-09-24 vai ekvivalents montāža logiem un durvīm (L-1, L-2, L-3, L-4, L-5, L-6, L-7; 294 logi)</t>
  </si>
  <si>
    <t>Loga pielaiduma profils Albau ALB-EW-06-25 un/vai ALB-EW-09-24 vai ekvivalents</t>
  </si>
  <si>
    <t>Palodzes sāna pieslēguma profila Albau ALB-EW-CS(01)-20 vai ekvivalents montāža logiem (L-1, L-2, L-3, L-4, L-5, L-6, L-7; 294 logi)</t>
  </si>
  <si>
    <t>Palodzes sāna pieslēguma profils Albau ALB-EW-CS(01)-20 vai ekvivalents vai ekvivalents</t>
  </si>
  <si>
    <t>Loga palodžu profila Albau ALB EW-US(01) vai ekvivalents montāža ( L-1, L-2, L-3, L-4, L-5, L-6, L-7; 294 logi)</t>
  </si>
  <si>
    <t>Palodzes profils Albau ALB EW-US(01)-20 vai ekvivalents</t>
  </si>
  <si>
    <t xml:space="preserve">Kāpņu telpas un dzīvokļu logu aiļu iekšējā apdare </t>
  </si>
  <si>
    <t>Loga ailu malas apdare ar mitrumiztuīga GKBI riģipša loksnēm 12.5mm stiprinot pie metāla karkasa, ieskaitot izolācijas kārtas no PAROC akmens vates 50mm izveidošanu</t>
  </si>
  <si>
    <t xml:space="preserve">KNAUF metāla profili </t>
  </si>
  <si>
    <t>KNAUF GKBI mitrumizturīga ģipškartona loksnes 1200x3000x12,5mm</t>
  </si>
  <si>
    <t>Paroc akmens vate λ&lt;=0,036 W/(mK) Paroc eXtra vai ekvivalents δ=50 mm</t>
  </si>
  <si>
    <t>Skrūves, stiprinājumi un palīgmateriāli</t>
  </si>
  <si>
    <t>Loga ailu malas gruntēšana, špaktelēšana, slīpēšana, stūra profila montāža</t>
  </si>
  <si>
    <t>Špakteļmassa UNIFLOT</t>
  </si>
  <si>
    <t>Sakret FIN vai ekvivalents</t>
  </si>
  <si>
    <t>Šuvju lente</t>
  </si>
  <si>
    <t>Smilšpapīrs</t>
  </si>
  <si>
    <t>Stūra profils</t>
  </si>
  <si>
    <t xml:space="preserve">Logu ailu malas gruntēšana </t>
  </si>
  <si>
    <t>Grunts krāsa</t>
  </si>
  <si>
    <t>Logu ailu malas krāsošana divās kārtās ar FLUGGER FLUTEX 10 matēto akrila krāsu</t>
  </si>
  <si>
    <t>FLUGGER FLUTEX 10 matēta akrila krāsa krāsa vai ekvivalents</t>
  </si>
  <si>
    <t>Iekšējo PVC palodžu 150mm platumā montāža logiem  (L-1, L-2, L-3, L-4, L-5, L-6; 69 logi)</t>
  </si>
  <si>
    <t>Balta matēta PVC palodze greenteq platums 150mm</t>
  </si>
  <si>
    <t>Stiprināšanas elementi</t>
  </si>
  <si>
    <t>Iekšējo PVC palodžu 250mm platumā montāža logiem  (L-6; 24 logi)</t>
  </si>
  <si>
    <t>Balta matēta PVC palodze greenteq platums 250mm</t>
  </si>
  <si>
    <t>Fasādes logu ailu virsmu S2 attīrīšana no netīrumiem, atslāņotā un nodrupušā apmetuma, bojātās vietas attīrīšana no visām abrazīvā daļiņām</t>
  </si>
  <si>
    <t>Loga ailu augšējās un sānu plākņu S2 gruntēšana, siltināšana līmējot akmens vates λ≤0.036 W/(Kxm²) plāksnes δ=30mm ar līmjavu Baumit un dībeļiem</t>
  </si>
  <si>
    <t>Logu aiļu augšējās un sānu plākņu S2 armējošo stiklašķiedras sietu 160g/m2 stiprināšana vienā kārtā un izlīdzināšana ar līmjavu Baumit</t>
  </si>
  <si>
    <t xml:space="preserve">Logu aiļu augšējās un sānu plākņu S2 gruntēšana un apmešana ar Baumit dekoratīvo gatavu tonētu silikona apmetumu SilikonTop </t>
  </si>
  <si>
    <t>Logu aiļu apakšējo plākņu plākņu S3 armējošo stiklašķiedras sietu 160g/m2 stiprināšana vienā kārtā un izlīdzināšana ar līmjavu Baumit</t>
  </si>
  <si>
    <t>Logu aiļu apakšējo plākņu plākņu S3 gruntēšana</t>
  </si>
  <si>
    <t>Lodžiju grīdu, griestu, margu atjaunošanas darbi</t>
  </si>
  <si>
    <t>Lodžiju margu dekoratīvo koka vairogu demontāža</t>
  </si>
  <si>
    <t>Lodžiju skārda lāseņu demontāža un utilizācija</t>
  </si>
  <si>
    <t>Lodžiju koka rāmja aizstiklojuma demontāža un utilizācija</t>
  </si>
  <si>
    <t>Lodžiju aizsargrestu demontāža un utilizācija</t>
  </si>
  <si>
    <t>Lodžiju plātņu remonts un apdare S5</t>
  </si>
  <si>
    <t>Lodžijas plātnes apakšējās un sānu virsmas attīrīšana no netīrumiem, atslāņotā un nodrupušā apmetuma un abrazīvā daļiņām</t>
  </si>
  <si>
    <t>Baumit BetoProtect vienkomponenta pretkorozijas java uz cementa bāzes vai ekvivalents</t>
  </si>
  <si>
    <t>Cementa špakteļmasa RenovierSpachtel G, pelēka vai ekvivalents</t>
  </si>
  <si>
    <t xml:space="preserve">Zemapmetuma stūra leņķa ar lāseni Albau ALB-ED-C vai ekvivalents montāža </t>
  </si>
  <si>
    <t>Zemapmetuma stūra leņķis ar lāseni Albau ALB-ED-C vai ekvivalents</t>
  </si>
  <si>
    <t>Lodžiju grīdas virskārtas atjaunošana (AR-17)</t>
  </si>
  <si>
    <t>Lodžijas grīdas virsmas attīrīšana</t>
  </si>
  <si>
    <t>Laika apstākļu un sala noturīga hidrauliski cietējoša sausā špaktele Baumit BetoFinish vai ekvivalents</t>
  </si>
  <si>
    <t>Lodžijas grīdas virsmu hidroizolācija ar Baumit Baumacol Protect vai ekvivalents divās kārtās, t.sk. pielaidums uz sienām</t>
  </si>
  <si>
    <t>Vienkomponenta tvaika caurlaidīga, elastīga hidroizolācijas java Baumit Baumacol Protect vai ekvivalents</t>
  </si>
  <si>
    <t>Skārda lāseņa montāža, šuves hermetizēšana</t>
  </si>
  <si>
    <t xml:space="preserve">Lāsenis - karsti cinkota tērauda loksne, b=0.6 mm ar rūpnieciski krāsotu PURAL pārklājumu </t>
  </si>
  <si>
    <t>Palīgmateriāli</t>
  </si>
  <si>
    <t>Elastīgas lentes Sakret D vai ekvivalents hidroizolācijas stiprināšanai vertikālo un horizontālo virsmu savienojuma vietās</t>
  </si>
  <si>
    <t>Lodžiju margu atjaunošana (AR-18)</t>
  </si>
  <si>
    <t>Esošo metāla margu attīrīšana, labošana, krāsošana</t>
  </si>
  <si>
    <t>HAMMERITE Smooth Finish krāsa vai ekvivalents</t>
  </si>
  <si>
    <t>Tērauda taisnstūra caurule 30x20x2 mm</t>
  </si>
  <si>
    <t xml:space="preserve">Tērauda leņķis 40x40x3x100 mm </t>
  </si>
  <si>
    <t>Palīgmateriāli un stiprinājumi</t>
  </si>
  <si>
    <t>Balkona margas RUUKKI T18 metāla nosegu ar roku margu izveidošana</t>
  </si>
  <si>
    <t>RUUKKI T18 metāla jumta segums - profila loksne t=0.5mm, ar rūpnieciski krāsotu PURAL pārklājumu. Stiprināt pie leņķiem katrā vilnī</t>
  </si>
  <si>
    <t>Nosegskārds 200mm platumā - Karsti cinkotas tērauda loksne, b=0.5 mm, ar rūpnieciski krāsotu PURAL pārklājumu</t>
  </si>
  <si>
    <t xml:space="preserve">Mitrumizturīgs saplāksnis, b=20mm </t>
  </si>
  <si>
    <t>Stiprinājumi un palīgmateriāli</t>
  </si>
  <si>
    <t>Lodžijas plātnes apakšējās un sānu virsmas S5 antikorozijas aizsargslāņa stiegrojumam izveidošana (pieņemts 20% no visas virsmas)</t>
  </si>
  <si>
    <t>Lodžijas plātnes apakšējās un sānu virsmas S5 gruntēšana un izlīdzināšana (pieņemts 30% no visas virsmas)</t>
  </si>
  <si>
    <t>Lodžijas plātnes apakšējās un sānu virsmas S5 gruntēšana un stiklašķiedras sieta 160g/m2 stiprināšana un izlīdzināšana ar līmjavu Baumit</t>
  </si>
  <si>
    <t>Lodžijas plātnes apakšējās un sānu virsmas S5 gruntēšana un špaktelēšana ar Baumit Renovierspachtel, slīpēšana</t>
  </si>
  <si>
    <t>Lodžijas plātnes apakšējās un sānu virsmas S5 krāsošana ar Baumit silikona sveķu tonēto krāsu SiliconColor divās kārtās</t>
  </si>
  <si>
    <t>Lodžijas grīdas betona virsmas remonts vietām, antikorozijas aizsargslāņa stiegrojumam izveidošana (pieņemts 20% no visas virsmas)</t>
  </si>
  <si>
    <t>Lodžijas grīdas betona virsmas gruntēšana un izlīdzināšana (pieņemts 30% no visas virsmas)</t>
  </si>
  <si>
    <t>Lodžijas grīdas betona virsmas špaktelēšana ar Baumit BetoFinish, slīpēšana  (pieņemts 30% no visas virsmas)</t>
  </si>
  <si>
    <t>Lodžijas sienas pie grīdas 200mm augstumā gruntēšana un siltināšana ar putupolisterolu λ&lt;=0,038 W/(mK) 120mm biezumā stiprinot ar līmjavu Baumit, blīvlentes montāža</t>
  </si>
  <si>
    <t>Jumta siltināšanas, apdares darbi</t>
  </si>
  <si>
    <t>Esošo skārda nosegdetaļu demontāža</t>
  </si>
  <si>
    <t xml:space="preserve">Jumta siltināšana un seguma izbūve (P1) </t>
  </si>
  <si>
    <t xml:space="preserve">Pārejas bortiņu ierīkošana pie vertikālām virsmām ar akmens vati λ≤0.036 W/(Kxm²) PAROC ROS 30 vai ekvivalents </t>
  </si>
  <si>
    <t>Jumta virsmas apakškārtas seguma  no bitumena ruļļu materiāla Icopal Ultra Base vai ekvivalents izveidošana, mehāniski nostiprinot ar teleskopiskajiem dībeļiem pie pamatnes (t.sk. pielaidums uz sienām)</t>
  </si>
  <si>
    <t xml:space="preserve"> Icopal Ultra Base apakškārta</t>
  </si>
  <si>
    <t>Gāze</t>
  </si>
  <si>
    <t xml:space="preserve"> Ejot EcoTek  Ø50 mm ar skrūvi FBS-R-6.3 vai ekvivalents</t>
  </si>
  <si>
    <t>Jumta virsmas  virskārtas seguma no bitumena ruļļu materiāla Icopal Ultra Top vai ekvivalents izveidošana (t.sk. pielaidums uz sienām)</t>
  </si>
  <si>
    <t>Icopal Ultra Top virskārta</t>
  </si>
  <si>
    <t>Jumta zemspiediena deflektoru Vilpe Alipai d110mm uzstādīšana, montāžas vetas hermetizēšana</t>
  </si>
  <si>
    <t>Zemspiediena deflektors Vilpe Alipai d110mm vai ekvivalents</t>
  </si>
  <si>
    <t>Jumta lietus ūdens savākšanas trāpu d110mm ar pretgružu sietu montāža, hermetizēšana un izolēšana</t>
  </si>
  <si>
    <t xml:space="preserve">Dzegas siltināšana. Mezgls 6 (AR-19) </t>
  </si>
  <si>
    <t>Apakškarkasa izbūve dzegai un nosegšana ar lāseni</t>
  </si>
  <si>
    <t>Antiseptētas un apstrādātas ar antipirēnu koka dēlis 40x120mm</t>
  </si>
  <si>
    <t>Antiseptētas un apstrādātas ar antipirēnu koka brusa 150(h)x45mm, L=1000mm, s=600mm</t>
  </si>
  <si>
    <t>Antiseptētas un apstrādātas ar antipirēnu koka brusa 60(h)x150mm, s=600mm</t>
  </si>
  <si>
    <t>Cinkots metāla leņķis 260x100x100x3, s=600mm</t>
  </si>
  <si>
    <t>Leņķis 90x90x65x2.5. Izvietot pamīšus, s=600mm</t>
  </si>
  <si>
    <t>Stiprinājuma dībeļi  10x135 mm vai ekvivalents</t>
  </si>
  <si>
    <t>OSB plāksne, h=185 mm, b=22 mm</t>
  </si>
  <si>
    <t>Nosegskārds/lāsenis 450mm - karsti cinkotas tērauda loksne, b=0.6mm, ar rūpnieciski krāsotas  PURAL pārklājumu, RUUKKI vai ekvivalents</t>
  </si>
  <si>
    <t>Gala sienu parapeta izbūve (AR-20)</t>
  </si>
  <si>
    <t>Gala sienu jumta parapeta mūrēšana ar keramzītbetona blokiem, b=300 mm biezumā</t>
  </si>
  <si>
    <t>Javas Baumit MM 100 vai ekvivalents</t>
  </si>
  <si>
    <t>Gala sienu jumta parapeta koka karkasu izbūve, siltināšana un apdare ar skārda nosegdetāļu (mezgls 8)</t>
  </si>
  <si>
    <t>Antiseptētas un apstrādātas ar antipirēnu koka lata 50(h)x50x600mm s=300mm</t>
  </si>
  <si>
    <t>Cinkotas saliektas stiprinājuma loksnes 150x150x100mm, b=1.5mm, Stiprināt pie saplākšņa ar soli 600mm.</t>
  </si>
  <si>
    <t>Cinkots leņķis 150x190x100x1.5mm. Stiprināt pie saplākšņa ar soli 600mm.</t>
  </si>
  <si>
    <t>Mitrumizturīgs saplāksnis SPANO b=12mm vai ekvivalents</t>
  </si>
  <si>
    <t>Paroc akmens vate   λ≤0.036 W/(Kxm²) Linio10 δ=50 mm vai ekvivalents</t>
  </si>
  <si>
    <t>Distanceris Paroc XFP 001</t>
  </si>
  <si>
    <t>Nosegskārds/lāsenis 1050mm - karsti cinkotas tērauda loksne, b=0.6mm, ar rūpnieciski krāsotas  PURAL pārklājumu, RUUKKI vai ekvivalents</t>
  </si>
  <si>
    <t>Palīgmateriāli, stiprinājumi, dībeļi</t>
  </si>
  <si>
    <t>Jumta vidus parapeta izbūve</t>
  </si>
  <si>
    <t>Jumta vidus parapeta mūrēšana ar keramzītbetona blokiem, b=300 mm biezumā</t>
  </si>
  <si>
    <t>Jumta vidus parapeta koka karkasu izbūve, siltināšana un apdare ar skārda nosegdetāļu</t>
  </si>
  <si>
    <t>Antiseptētas un apstrādātas ar antipirēnu koka lata 50(h)x50x450mm s=600mm</t>
  </si>
  <si>
    <t>Nosegskārds/lāsenis 1300mm - karsti cinkotas tērauda loksne, b=0.6mm, ar rūpnieciski krāsotas  PURAL pārklājumu, RUUKKI vai ekvivalents</t>
  </si>
  <si>
    <t>Ventilācijas skursteņu atjaunošana un pieslēguma vietu izbūve (AR-21)</t>
  </si>
  <si>
    <t>Ventilācijas skursteņu virsmas attīrīšana no netīrumiem, atslāņotā un nodrupušā apmetuma un abrazīvā daļiņām</t>
  </si>
  <si>
    <t>Ventilācijas skursteņu paaugstināšana ar silikāta ķeģeļa mūri</t>
  </si>
  <si>
    <t>Silikāta ķieģeļi</t>
  </si>
  <si>
    <t>Nobeiguma profila ar sietu ALB-EST vai ekvivalents montāža</t>
  </si>
  <si>
    <t>Nobeiguma profils ar sietu ALB-EST vai ekvivalents</t>
  </si>
  <si>
    <t>Skārda lāseņa montāža iefrezējot ventilācijas skursteņu sienā, šuves hermetizēšana</t>
  </si>
  <si>
    <t>Lāsenis - karsti cinkota tērauda loksne, b=0.6mm, ar rūpnieciski krāsotas  PURAL pārklājumu</t>
  </si>
  <si>
    <t xml:space="preserve">Ventilācijas skursteņa jumtiņu izgatavošana no karsti cinkota skārda b=0.6 mm komplektā karsti cinkota skārda stiprinājuma detaļām 30x4mm, montāža </t>
  </si>
  <si>
    <t>Karsti cinkota tērauda stati 30x4mm</t>
  </si>
  <si>
    <t>Cinkota tērauda gredzens 50x2mm pa ventilācijas kanāla perimetru</t>
  </si>
  <si>
    <t>Cinkots siets</t>
  </si>
  <si>
    <t xml:space="preserve">Karsti cinkots skārds b=0.6 mm, ar rūpnieciski krāsotu PURAL pārklājumu, RUUKKI vai ekvivalents </t>
  </si>
  <si>
    <t>Siltinājums ap jumta lūku (AR-21)</t>
  </si>
  <si>
    <t>Jumta balsta sienas siltināšana līmējot Paroc akmens vate Linio10  λ≤0.036 W/(Kxm²) plāksnes 70mm biezumā ar līmjavu Baumit</t>
  </si>
  <si>
    <t>Paroc akmens vate   λ≤0.036 W/(Kxm²) Linio10 δ=70 mm vai ekvivalents</t>
  </si>
  <si>
    <t>Skārda nosegprofila 250mm platumā montāža ap jumta lūku, šuves hermetizēšana</t>
  </si>
  <si>
    <t>Nosegskārds, karsti cinkota tērauda loksne, b=0,6mm ar rūpnieciski krāsotu PURAL pārklājumu, RUUKKI vai ekvivalents</t>
  </si>
  <si>
    <t>5. stāva lodžiju jumta segums (P3) (Mezgls 7, AR20)</t>
  </si>
  <si>
    <t>Alūminija cokola profia ar sietu Albau ALB-EB vai ekvivalents montāža</t>
  </si>
  <si>
    <t xml:space="preserve">Alūminija cokola profils Albau ALB-EB vai ekvivalents </t>
  </si>
  <si>
    <t>Papildus lāsenis ar sietu metāla cokola profilam Albau ALB-ED  vai ekvivalents montāža</t>
  </si>
  <si>
    <t>Papildus lāsenis ar sietu metāla cokola profilam Albau ALB-ED vai ekvivalents</t>
  </si>
  <si>
    <t>Lodžijas jumta dzegas apdare ar skārda nosegdetāļu</t>
  </si>
  <si>
    <t>Cinkots leņķis 200x100x150x1.5mm, stiprināt ar soli 300mm.</t>
  </si>
  <si>
    <t>Nosegskārds/lāsenis - karsti cinkotas tērauda loksne, b=0.6mm, ar rūpnieciski krāsotas  PURAL pārklājumu, RUUKKI vai ekvivalents</t>
  </si>
  <si>
    <t>Lodžijas jumta parapeta apdare ar skārda nosegdetāļu</t>
  </si>
  <si>
    <t>Nosegskārds 650mm platumā - karsti cinkotas tērauda loksne, b=0.6mm, ar rūpnieciski krāsotas  PURAL pārklājumu, RUUKKI vai ekvivalents</t>
  </si>
  <si>
    <t>Jumta virsmas P1 siltināšana ar akmens vati λ≤0.036 W/(Kxm²) PAROC ROS 30 δ=60mm vai ekvivalents</t>
  </si>
  <si>
    <t>Jumta virsmas P1 siltināšana ar akmens vati λ≤0.036 W/(Kxm²) PAROC ROS 30g δ=150mm vai ekvivalents</t>
  </si>
  <si>
    <t>Jumta virsmas P1 siltināšana ar akmens vati λ≤0.038W/(Kxm²) PAROC ROB 80 δ=40mm vai ekvivalents</t>
  </si>
  <si>
    <t>Ventilācijas skursteņu virsmas S5 gruntēšana un stiklašķiedras sieta 160g/m2 stiprināšana un izlīdzināšana ar līmjavu Baumit</t>
  </si>
  <si>
    <t>Ventilācijas skursteņu virsmas S5 gruntēšana un špaktelēšana ar Baumit Renovierspachtel, slīpēšana</t>
  </si>
  <si>
    <t>Ventilācijas skursteņu virsmas S5 krāsošana ar Baumit silikona sveķu tonēto krāsu SiliconColor divās kārtās</t>
  </si>
  <si>
    <t>Jumta virsmas P3 apakškārtas seguma  no bitumena ruļļu materiāla Icopal Ultra Base vai ekvivalents izveidošana, (t.sk. pielaidums uz sienām)</t>
  </si>
  <si>
    <t>Jumta virsmas P3 virskārtas seguma no bitumena ruļļu materiāla Icopal Ultra Top vai ekvivalents izveidošana (t.sk. pielaidums uz sienām)</t>
  </si>
  <si>
    <t>Sienas pie jumta 150mm augstumā gruntēšana un siltināšana ar putupolisterolu λ&lt;=0,038 W/(mK) 120mm biezumā stiprinot ar līmjavu Baumit</t>
  </si>
  <si>
    <t>Ieejas mezglu jumta atjaunošana  un seguma izbūve P3</t>
  </si>
  <si>
    <t xml:space="preserve">Ieejas mezgla jumta malu izbūve </t>
  </si>
  <si>
    <t>Ieejas mezgla jumta malu apdare ar skārda nosegdetāļu</t>
  </si>
  <si>
    <t>Nosegskārds/lāsenis 200mm platumā - karsti cinkotas tērauda loksne, b=0.6mm, ar rūpnieciski krāsotas  PURAL pārklājumu, RUUKKI vai ekvivalents</t>
  </si>
  <si>
    <t>Notekrenes d125mm montāža komplektā ar pituvēm un stiprinājumiem</t>
  </si>
  <si>
    <t xml:space="preserve">RUUKKI Notekrene, apaļa ∅125/90 mm - cinkotas tērauda loksnes, b=0.6 mm </t>
  </si>
  <si>
    <t xml:space="preserve">Piltuve/Konektors Ø125/90mm </t>
  </si>
  <si>
    <t>Notekcauruļu d90mm montāža komplektā ar stiprinājumiem</t>
  </si>
  <si>
    <t xml:space="preserve">RUUKKI Notekcurules, apaļa ∅90 mm - cinkotas tērauda loksnes, b=0.6 mm </t>
  </si>
  <si>
    <t>Stiprinājumi un alīgmateriāli</t>
  </si>
  <si>
    <t>Profila Albau ALB-EO-MC-20 vai ekvivalents metāla lokšņu savienošanai ar fasādi montāža</t>
  </si>
  <si>
    <t>Profils metāla lokšņu savienošanai ar fasādi Albau ALB-EO-MC-20 vai ekvivalents</t>
  </si>
  <si>
    <t>Ieejas mezgla jumta sānu malu nosegšana ar skārda detaļu savienojumam ar sienu</t>
  </si>
  <si>
    <t>Nosegskārds - karsti cinkotas tērauda loksne, b=0.6mm, ar rūpnieciski krāsotas  PURAL pārklājumu, RUUKKI vai ekvivalents</t>
  </si>
  <si>
    <t>Ieejas mezgla jumta apakšējās virsmas apdare, S5</t>
  </si>
  <si>
    <t>Ieejas mezgla jumta apakšējās virsmas attīrīšana no netīrumiem, atslāņotā un nodrupušā apmetuma un abrazīvā daļiņām</t>
  </si>
  <si>
    <t>Ieejas mezgla jumta apakšējās virsmas S5 gruntēšana un stiklašķiedras sieta 160g/m2 stiprināšana un izlīdzināšana ar līmjavu Baumit</t>
  </si>
  <si>
    <t>Ieejas mezgla jumta apakšējās virsmas S5 gruntēšana un špaktelēšana ar Baumit Renovierspachtel, slīpēšana</t>
  </si>
  <si>
    <t>Ieejas mezgla jumta apakšējās virsmas S5 krāsošana ar Baumit silikona sveķu tonēto krāsu SiliconColor divās kārtās</t>
  </si>
  <si>
    <t xml:space="preserve"> Ieejas mezgla jumta seguma atjaunošanas darbi</t>
  </si>
  <si>
    <t>Pagraba siltināšanas darbi</t>
  </si>
  <si>
    <t>Esošo koka starpsienu konstrukciju saīsināšana un utilizācija</t>
  </si>
  <si>
    <t>Pagarba griestu attīrīšana no netīrumiem, atslāņotā un nodrupušā apmetuma un visām abrazīvā daļiņām</t>
  </si>
  <si>
    <t>Esošo „Tet” kabeļu atvienošana no griestiem un sienām</t>
  </si>
  <si>
    <t xml:space="preserve">SIA „Tet” kabeļu stiprināšana virs siltumizolācijas slāņa ieguldot tos penāļos </t>
  </si>
  <si>
    <t>Pagraba griestu P2 siltināšana, b=100 mm</t>
  </si>
  <si>
    <t>Pagraba kāpņu telpas / dzīvokļa sienas siltināšana pirmā stāva līmenī, S4</t>
  </si>
  <si>
    <t>Pagraba griestu izdrupumu, šuvju remonts, gruntēšana un izlīdzināšana (pieņemts 10% no visas virsmas)</t>
  </si>
  <si>
    <t>Pagraba griestu P2 gruntēšana, siltināšana līmējot putu polisterolu λ&lt;=0,038 W/(mK) 100mm biezumā ar līmjavu Baumit</t>
  </si>
  <si>
    <t>Stiklašķiedras sieta 160g/m2 stiprināšana vienā kārtā un izlīdzināšana ar līmjavu Baumit pagraba griestiem P2</t>
  </si>
  <si>
    <t>Pagraba kāpņu telpas / dzīvokļa sienas S4 attīrīšana no netīrumiem, atslāņotā un nodrupušā apmetuma un no visām abrazīvā daļiņām</t>
  </si>
  <si>
    <t>Stiklašķiedras sieta 160g/m2 stiprināšana vienā kārtā un izlīdzināšana ar līmjavu Baumit Pagraba kāpņu telpas / dzīvokļa sienai S4</t>
  </si>
  <si>
    <t>Logi, durvis, restes</t>
  </si>
  <si>
    <t>Sagatavošanās un demontāžas darbi</t>
  </si>
  <si>
    <t>Maināmo logu L-1, L-2, L-3, L-4, L-5, L-6 demontāža un utilizācija</t>
  </si>
  <si>
    <t>Esošo aizsargrestu demontāža un utilizācija</t>
  </si>
  <si>
    <t>Esošo ieejas durvju bloka D-1 demontāža un utilizācija</t>
  </si>
  <si>
    <t>Esošo vējtvera durvju D-2 demontāža un utilizācija</t>
  </si>
  <si>
    <t>Esošo jumta lūku demontāža</t>
  </si>
  <si>
    <t>Esošo skārda palodžu demontāža</t>
  </si>
  <si>
    <t>Fasādes logi dzīvokļos, kāpņu telpas logi  (projekta lapa AR-22)</t>
  </si>
  <si>
    <t>Logu  (L-1, L-2, L-3, L-4, L-5, L-6, L-7; 69 logi) izolēšana ar tvaika zolācijas logu lenti ar akrila pašlīmējošu joslu Albau ALB-WTI vai ekvivalenta lenti no iekšpuses</t>
  </si>
  <si>
    <t>Tvaika izolācijas logu lente iekšējā ar pašlīmējošu butila joslu Albau ALB-WTI vai ekvivalents</t>
  </si>
  <si>
    <t>Logu (L-1, L-2, L-3, L-4, L-5, L-6, L-7; 294 logi) izolēšana ar vēja izolācijas ārējās logu lenti ar abpusēju butila un akrila līmjoslus Albau ALB-WTO no ārpuses (visiem logiem pirms siltumizolācijas ierīkošanas)</t>
  </si>
  <si>
    <t>Vēja izolācijas ārējā logu lente ar abpusēju butila un akrila līmjoslu Albau ALB-WTO vai ekvivalents</t>
  </si>
  <si>
    <t>Durvis (AR-22)</t>
  </si>
  <si>
    <t>Durvju D-1 (6 durvis) izolēšana ar tvaika zolācijas logu lenti ar akrila pašlīmējošu joslu Albau ALB-WTI vai ekvivalenta lenti no iekšpuses</t>
  </si>
  <si>
    <t xml:space="preserve">Durvju D-1 (6 durvis) izolēšana ar vēja izolācijas ārējās logu lenti ar abpusēju butila un akrila līmjoslus Albau ALB-WTO no ārpuses </t>
  </si>
  <si>
    <t xml:space="preserve">Citi elementi </t>
  </si>
  <si>
    <t>PVC profila dzīvokļa logu L-1 1450(h)x2350mm (U≤1.25 W/(m2xK) montāža. Rādītāji: krāsa - balta; PVC profils,  stiklu pakete ar Thermix starplikām.
vēja slodzes izturības klase - C2; 
gaisa caurlaidības klase - 4;
ūdens necaurlaidības klase - 9A</t>
  </si>
  <si>
    <t>Tas pats, L-2, L-3  1450(h)x1930mm</t>
  </si>
  <si>
    <t>Tas pats, L-4  1450(h)x1420mm</t>
  </si>
  <si>
    <t xml:space="preserve">Tas pats, lodžijas logs ar durvīm L5, L6  1450(h)x1520mm, balkona durvis 2150(h)mmx830mm </t>
  </si>
  <si>
    <t>Siltināto metāla durvju ieejas durvju bloku D-1  2250(h)mmx2800mm montāža. Aprīkot ar aizvērējmehānismu, mehānisko koda atslēgu un atduri. Stiklojumu pārklāt ar triecienizturīgu polimēra aizsargplēvi. Pagraba durvis aprīkot ar aizvērējmehanismu, atduri un slēdzeni</t>
  </si>
  <si>
    <t xml:space="preserve">Rūpnieciski krāsotas metāla ventilācijas restes R1 ar pretlietus žalūziju (650x150 mm). Vienas vēdināšanas atveres šķērsgriezuma laukums ir vismaz 0,17 m². Aprīkot ar pretinsektu sietu. </t>
  </si>
  <si>
    <t xml:space="preserve">Siltināta (U≤ 1.6 W(m²xK), ugunsdroša (EI30) jumta lūka JL-1 900x900 mm.  Lūku aprīkot ar pneimatiskām lūkas virām, slēdzeni, nodrošnāt aizsardzību pret vēju – divkāršs blīvējums pa perimetru.Nokļūšanai līdz jumta lūkai uzstādīt papildus kāpšļus. </t>
  </si>
  <si>
    <t>Sienas virsmu kosmētiskais remonts</t>
  </si>
  <si>
    <t>Sienu attīrīšana, nonoturīga krāsojuma noņemšana</t>
  </si>
  <si>
    <t>Sienu gruntēšana, špaktelēšana, slīpēšana</t>
  </si>
  <si>
    <t>WEBER (Vetonit) Viscum SAD-54 universāla grunts  vai ekvivalents</t>
  </si>
  <si>
    <t>Špaktelēšanas sastāvs Vetonit LR vai ekvivalents</t>
  </si>
  <si>
    <t xml:space="preserve">Sienu gruntēšana ar dzīļumgrunti </t>
  </si>
  <si>
    <t>Colorex Micro vai ekvivalents</t>
  </si>
  <si>
    <t>Sienu krāsošana divās kārtās ar tonētu nodilumizturīgu krāsu divās kārtās</t>
  </si>
  <si>
    <t xml:space="preserve">Matēta tonētu nodilumizturīgu krāsa sienām un griestiem </t>
  </si>
  <si>
    <t>Griestu virsmu kosmētiskais remonts</t>
  </si>
  <si>
    <t>Griestu un kāpņu laidu apakšējo virsmu  attīrīšana, nonoturīga krāsojuma noņemšana</t>
  </si>
  <si>
    <t>Griestu esošā apmetuma gruntēšana, špaktelēšana, slīpēšana</t>
  </si>
  <si>
    <t xml:space="preserve">Griestu gruntēšana ar dzīļumgrunti </t>
  </si>
  <si>
    <t>Griestu krāsošana divās kārtās ar nodilumizturīgu krāsu divās kārtās</t>
  </si>
  <si>
    <t>Matēta nodilumizturīgu krāsa sienām un griestiem</t>
  </si>
  <si>
    <t>Grīdu virsmu remonts (pieņemts 10 % no kopējās plaknes)</t>
  </si>
  <si>
    <t>Dažādi darbi kāpņu telpās</t>
  </si>
  <si>
    <t>Esošās metāla margas sagatavošana, tīrīšana, gruntēšana un krāsošana</t>
  </si>
  <si>
    <t>Alkīda matēta krāsa</t>
  </si>
  <si>
    <t>Kāpņu margas uzlikas 40x8 (piem.no REHAU) montāža</t>
  </si>
  <si>
    <t>Elektrības skapju sagatavošana, tīrīšana, gruntēšana un krāsošana</t>
  </si>
  <si>
    <t>Demontēt esošās pastkastes un uzstādīt jaunu pastkastu bloku</t>
  </si>
  <si>
    <t>Pastkastu bloks - 5 pastkastes</t>
  </si>
  <si>
    <t xml:space="preserve">Lietus ūdens kanalizācijas caurules nomaiņa, pieslēgums esošiem kanalizācijas tīkliem </t>
  </si>
  <si>
    <t>Ģipškartona apšuvums stāvvadiem kāpņu telpās ar lūkām revīzijām (ģipškartona špaktelēšana un krāsošana paredzēta pie kāpņu telpas sienas apdares dariem)</t>
  </si>
  <si>
    <t>Grīdas un pakāpienu betona virsmas attīrīšana, remonts vietām, aizsargslānis stiegrojumam un virsmas izlīdzināšana  (pieņemts apjoms 10% no kopējas platības)</t>
  </si>
  <si>
    <t>Kāpņu telpas kosmētiskā remonta darbi</t>
  </si>
  <si>
    <t>Zibens aizsardzības sistēma</t>
  </si>
  <si>
    <t xml:space="preserve">101001 PDC 3.3 </t>
  </si>
  <si>
    <t>918 212 S  Masts 6m ar tērauda pamatni un 25kg atsvariem</t>
  </si>
  <si>
    <t xml:space="preserve">111 012 Adapters </t>
  </si>
  <si>
    <t xml:space="preserve">1270 Multiklemme </t>
  </si>
  <si>
    <t xml:space="preserve">100 019 8mm ALU stieple </t>
  </si>
  <si>
    <t xml:space="preserve">100 123 8mm ALU PVC stieple </t>
  </si>
  <si>
    <t xml:space="preserve">100 010 10mm  stieple ievadam zemē </t>
  </si>
  <si>
    <t xml:space="preserve">2100 Mērklemme </t>
  </si>
  <si>
    <t xml:space="preserve">111 740 Stieples turētāji jumtam </t>
  </si>
  <si>
    <t xml:space="preserve">1152 Stieples turētāji sienai </t>
  </si>
  <si>
    <t xml:space="preserve">100 440 Zemējuma lenta 40x4mm </t>
  </si>
  <si>
    <t xml:space="preserve">110 020 Zemējuma stienis 1.5m/20mm </t>
  </si>
  <si>
    <t xml:space="preserve">111 356 Klemme stienis/lenta </t>
  </si>
  <si>
    <t xml:space="preserve">2058 Spice </t>
  </si>
  <si>
    <t xml:space="preserve">1024 Pretkorozijas lenta </t>
  </si>
  <si>
    <t>111730  Stieples turētājs</t>
  </si>
  <si>
    <t>110 160 Stieples turētājs</t>
  </si>
  <si>
    <t>Termouzmava d16mm 1m</t>
  </si>
  <si>
    <t>Bituma līme</t>
  </si>
  <si>
    <t>Apkure</t>
  </si>
  <si>
    <t>H1 sistēma</t>
  </si>
  <si>
    <t>Esošas sistēmas demontāžas darbi un utilizācija</t>
  </si>
  <si>
    <t>Atvērumu aizdare</t>
  </si>
  <si>
    <t>Līkumi un veidgabali</t>
  </si>
  <si>
    <t>Apkures sistēmas palaišana, ieregulēšana un nodošana</t>
  </si>
  <si>
    <t>Sagatavošanas un demontāžas darbi</t>
  </si>
  <si>
    <t>Fasādes sienas (tips S1,II un S1,III) gruntēšana, siltināšana, līmējot Paroc (vai ekvivalents) akmens vates (λ≤0.036 W/(Kxm²)) plāksnes 150 mm biezumā ar līmjavu Baumit (vai ekvivalents) un stiprinot ar dībeļiem</t>
  </si>
  <si>
    <t>Pagraba kāpņu telpas / dzīvokļa sienas S4 gruntēšana, siltināšana līmējot  akmens vates (λ≤0.038 W/(Kxm²)) plāksnes 50mm biezumā ar līmjavu Baumit (vai ekvivalents), stiprinot ar dībeļiem</t>
  </si>
  <si>
    <t>Ventilācijas iekārtu visiem dzīvokļu logiem (jaunajiem un saglabājamiem) un saglabājamiem lodžiju aizstiklojuma logiem (GECCO 3 vai ekvivalents) montāža</t>
  </si>
  <si>
    <t>Siltuma maksas sadalītājs (Alokators) Sontex 566 (vai ekvivalents)</t>
  </si>
  <si>
    <t>Esošo ventilācijas skursteņu tīrīšana</t>
  </si>
  <si>
    <t>Esošo ventilācijas skursteņu skārda jumtiņu demontāža</t>
  </si>
  <si>
    <t xml:space="preserve">Akmens vate   λ≤0.038 W/(Kxm²), δ=50 mm </t>
  </si>
  <si>
    <t>Loga ailu apakšējo plākņu S3 gruntēšana, siltināšana līmējot akmens vates λ≤0.036 W/(Kxm²) plāksnes δ=30mm ar līmjavu Baumit un dībeļiem</t>
  </si>
  <si>
    <t>Pagraba sienas hidroizolēšana ar Baumit FlexProtect (vai ekvivalents) virs armējošās javas kārtas (lietus ūdens novadjoslas pieslēgumas vieta ~200mm platumā) divās kārtās</t>
  </si>
  <si>
    <t>Pagaidu tualetes piegāde, montāža, aizvešana,  īre maksa un ikmēneša apkalpošana</t>
  </si>
  <si>
    <t>Daudzdzīvokļu dzīvojamās mājas vienkāršotas fasādes atjaunošana</t>
  </si>
  <si>
    <t>Daudzdzīvokļu dzīvojamās mājas, Jelgavas iela 26, Olainē vienkāršotas fasādes atjaunošana</t>
  </si>
  <si>
    <t>Iepirkums Nr.AS OŪS 2021/12_E</t>
  </si>
  <si>
    <t>Finanšu rezerve 3%</t>
  </si>
  <si>
    <t>%</t>
  </si>
  <si>
    <t>Tāme sastādīta 2021. gada __.________</t>
  </si>
  <si>
    <t>Tāme sastādīta  2021. gada tirgus cenās, pamatojoties uz DOP daļas rasējumiem</t>
  </si>
  <si>
    <t>Tāme sastādīta  2021. gada tirgus cenās, pamatojoties uz AR daļas rasējumiem</t>
  </si>
  <si>
    <t>Tāme sastādīta  2021. gada tirgus cenās, pamatojoties uz ELT daļas rasējumiem</t>
  </si>
  <si>
    <t>Tāme sastādīta  2021. gada tirgus cenās, pamatojoties uz AVK daļas rasējumiem</t>
  </si>
  <si>
    <t xml:space="preserve"> Icopal Ultra Base apakškārta vai ekvivalents</t>
  </si>
  <si>
    <t>Icopal Ultra Top virskārta vai ekvivalents</t>
  </si>
  <si>
    <t xml:space="preserve">Putu polistirola plāksnes ēku siltumizolācijai,  δ=100 mm, (λ&lt;=0,038 W/(mK)) </t>
  </si>
  <si>
    <t xml:space="preserve">Tiešās izmaksas kopā, t. sk. darba devēja sociālais nodoklis 23.59% </t>
  </si>
  <si>
    <t>Lodžijas papildus margas konstrukcijas izgatavošana no tērauda elementiem, montāža, krāsošana</t>
  </si>
  <si>
    <t>Jumta virsmu attīrīšana no netīrumiem un visām abrazīvām daļiņām (smiltis, sūnas). Virsmu remonts</t>
  </si>
  <si>
    <t>Slīpumu izveidošana virs blokiem ar mūrjavu</t>
  </si>
  <si>
    <t>PVC profila kāpņu telpas logu L-7 (1150(h)x2450mm (U≤1.5 W/(m2xK)) montāža. Rādītāji: PVC profils,  stiklu pakete ar Thermix starplikām.
vēja slodzes izturības klase - C2; 
gaisa caurlaidības klase - 4;
ūdens necaurlaidības klase - 9A</t>
  </si>
  <si>
    <t>Apkures radiators Purmo (vai ekvivalents) C11-400-1400  komplektā ar atgaisošanas skrūvi, korķi (2gab), stiprinājumu komplektu montāža</t>
  </si>
  <si>
    <t>Apkures radiators Purmo (vai ekvivalents)  C11-400-1100 komplektā ar atgaisošanas skrūvi, korķi (2gab), stiprinājumu komplektu montāža</t>
  </si>
  <si>
    <t>Apkures radiators Purmo (vai ekvivalents)  C11-400-800 komplektā ar atgaisošanas skrūvi, korķi (2gab), stiprinājumu komplektu montāža</t>
  </si>
  <si>
    <t>Apkures radiators Purmo (vai ekvivalents)  C11-400-600 komplektā ar atgaisošanas skrūvi, korķi (2gab), stiprinājumu komplektu montāža</t>
  </si>
  <si>
    <t>Apkures radiators Purmo (vai ekvivalents)  C33-400-900 komplektā ar atgaisošanas skrūvi, korķi (2gab), stiprinājumu komplektu montāža</t>
  </si>
  <si>
    <t>Apkures radiators Purmo (vai ekvivalents)  C11-400-1200 komplektā ar atgaisošanas skrūvi, korķi (2gab), stiprinājumu komplektu montāža</t>
  </si>
  <si>
    <t>Apkures radiators Purmo (vai ekvivalents)  C11-400-1000 komplektā ar atgaisošanas skrūvi, korķi (2gab), stiprinājumu komplektu montāža</t>
  </si>
  <si>
    <t>Apkures radiators Purmo (vai ekvivalents)  C11-400-900 komplektā ar atgaisošanas skrūvi, korķi (2gab), stiprinājumu komplektu montāža</t>
  </si>
  <si>
    <t>Apkures radiators Purmo (vai ekvivalents)  C11-400-700 komplektā ar atgaisošanas skrūvi, korķi (2gab), stiprinājumu komplektu montāža</t>
  </si>
  <si>
    <t>Apkures radiators Purmo (vai ekvivalents)  C11-400-500 komplektā ar atgaisošanas skrūvi, korķi (2gab), stiprinājumu komplektu montāža</t>
  </si>
  <si>
    <t>Termostatu galva Danfoss (vai ekvivalents)  RA-N DN15 013G4202 montāža</t>
  </si>
  <si>
    <t>Radiatoru termostatu vārsts Danfoss (vai ekvivalents)  RA 2945 013G2945 montāža</t>
  </si>
  <si>
    <t>Radiatoru noslēgvārsts Danfoss (vai ekvivalents)  RLV-S DN15 003L0354 montāža</t>
  </si>
  <si>
    <t>Presējams vara cauruļvads d28 ar 30mm izolāciju (λd≤0.045 W/(K*m²) Hvac Section AluCoat T (vai ekvivalents)+ skārda apšuvumu montāža</t>
  </si>
  <si>
    <t>Presējams vara cauruļvads d 35 ar 30mm izolāciju (λd≤0.045 W/(K*m²)  Hvac Section AluCoat T (vai ekvivalents) + skārda apšuvumu montāža</t>
  </si>
  <si>
    <t>Presējams vara cauruļvads d22 ar 30mm izolāciju (λd≤0.045 W/(K*m²)  Hvac Section AluCoat T (vai ekvivalents) + skārda apšuvumu montāža</t>
  </si>
  <si>
    <t>Presējams vara cauruļvads d 35 ar 30mm izolāciju (λd≤0.045 W/(K*m²) Hvac Section AluCoat T (vai ekvivalents) + skārda apšuvumu montāža</t>
  </si>
  <si>
    <t>Presējams vara cauruļvads d42 ar 30mm izolāciju (λd≤0.045 W/(K*m²) Hvac Section AluCoat T (vai ekvivalents) + skārda apšuvumu montāža</t>
  </si>
  <si>
    <t>Presējams vara cauruļvads d54 ar 30mm izolāciju (λd≤0.045 W/(K*m²) Hvac Section AluCoat T (vai ekvivalents) + skārda apšuvumu montāža</t>
  </si>
  <si>
    <t>Presējams vara cauruļvads d54 ar 30mm izolāciju (λd≤0.045 W/(K*m²) Hvac Section AluCoat T (vai ekvivalents)+ skārda apšuvumu montāža</t>
  </si>
  <si>
    <t>Presējams vara cauruļvads d28 ar 30mm izolāciju (λd≤0.045 W/(K*m²) Hvac Section AluCoat T(vai ekvivalents)+ skārda apšuvumu montāža</t>
  </si>
  <si>
    <t>Presējams vara cauruļvads d18 ar 30mm izolāciju (λd≤0.045 W/(K*m²) Hvac Section AluCoat T(vai ekvivalents)+ skārda apšuvumu montāža</t>
  </si>
  <si>
    <t>Presējams vara cauruļvads d15 Viega (vai ekvivalents) ar 30mm izolāciju + skārda apšuvumu montāža</t>
  </si>
  <si>
    <t>Presējams vara cauruļvads d22 ar 30mm izolāciju (λd≤0.045 W/(K*m²) Hvac Section AluCoat T (vai ekvivalents)+ skārda apšuvumu montāža</t>
  </si>
  <si>
    <t>Presējams vara cauruļvads d15 ar 30mm izolāciju (λd≤0.045 W/(K*m²) Hvac Section AluCoat T(vai ekvivalents)+ skārda apšuvumu montāža</t>
  </si>
  <si>
    <t>Presējams vara cauruļvads d 35 ar 30mm izolāciju (λd≤0.045 W/(K*m²) Hvac Section AluCoat T(vai ekvivalents)+ skārda apšuvumu montāža</t>
  </si>
  <si>
    <t>Presējams vara cauruļvads d22 ar 30mm izolāciju (λd≤0.045 W/(K*m²) Hvac Section AluCoat T(vai ekvivalents)+ skārda apšuvumu montāža</t>
  </si>
  <si>
    <t>Presējams vara cauruļvads d15 Viega (vai ekvivalents) montāža</t>
  </si>
  <si>
    <t>Lodveida noslēgvārsts 15-15 montāža</t>
  </si>
  <si>
    <t>Lodveida noslēgvārsts 15-15 ar korķi montāža</t>
  </si>
  <si>
    <t>Lodveida noslēgvārsts 25-25 montāža</t>
  </si>
  <si>
    <t>Lodveida noslēgvārsts 32-32 montāža</t>
  </si>
  <si>
    <t>Automātiskais spiediena starpības regulators 15-15 STAP-15 (vai ekvivalents)  (5-25kPA) montāža</t>
  </si>
  <si>
    <t>Balansējošais vārsts ar pozīcijas indikāciju 15-15 STAD/F-15/14 (vai ekvivalents) montāža</t>
  </si>
  <si>
    <t>Automātiskais spiediena starpības regulators 25-25 STAD/F-40 (vai ekvivalents) montāža</t>
  </si>
  <si>
    <t>Automātiskais spiediena starpības regulators 32-32 STAD/F-40 (vai ekvivalents) montāža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</si>
</sst>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;;"/>
    <numFmt numFmtId="165" formatCode="0;;"/>
    <numFmt numFmtId="166" formatCode="0.0%"/>
    <numFmt numFmtId="167" formatCode="#,##0.0"/>
    <numFmt numFmtId="168" formatCode="0.0"/>
    <numFmt numFmtId="169" formatCode="#,##0.000"/>
    <numFmt numFmtId="170" formatCode="_-&quot;Ls&quot;\ * #,##0.00_-;\-&quot;Ls&quot;\ * #,##0.00_-;_-&quot;Ls&quot;\ * &quot;-&quot;??_-;_-@_-"/>
  </numFmts>
  <fonts count="23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b/>
      <sz val="8"/>
      <color indexed="12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8"/>
      <color indexed="8"/>
      <name val="Arial"/>
      <family val="2"/>
      <charset val="186"/>
    </font>
    <font>
      <sz val="10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indexed="17"/>
      <name val="Calibri"/>
      <family val="2"/>
      <charset val="204"/>
    </font>
    <font>
      <sz val="8"/>
      <color theme="1"/>
      <name val="Arial"/>
      <family val="2"/>
      <charset val="186"/>
    </font>
    <font>
      <i/>
      <sz val="8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sz val="8"/>
      <color theme="1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b/>
      <i/>
      <sz val="8"/>
      <name val="Arial"/>
      <family val="2"/>
      <charset val="186"/>
    </font>
    <font>
      <b/>
      <sz val="8"/>
      <name val="Arial"/>
      <family val="2"/>
    </font>
    <font>
      <sz val="8"/>
      <name val="Calibri"/>
      <family val="2"/>
      <charset val="186"/>
      <scheme val="minor"/>
    </font>
    <font>
      <i/>
      <sz val="11"/>
      <color rgb="FF7F7F7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0">
    <xf numFmtId="0" fontId="0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10" fillId="0" borderId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0" fontId="7" fillId="0" borderId="0"/>
    <xf numFmtId="0" fontId="8" fillId="0" borderId="0"/>
    <xf numFmtId="0" fontId="3" fillId="0" borderId="0"/>
    <xf numFmtId="0" fontId="2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0" borderId="0"/>
    <xf numFmtId="0" fontId="7" fillId="0" borderId="0"/>
    <xf numFmtId="0" fontId="3" fillId="0" borderId="0"/>
  </cellStyleXfs>
  <cellXfs count="50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vertical="top" wrapText="1"/>
    </xf>
    <xf numFmtId="164" fontId="2" fillId="0" borderId="44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45" xfId="2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29" xfId="0" applyNumberFormat="1" applyFont="1" applyBorder="1" applyAlignment="1">
      <alignment horizontal="right" vertical="top" wrapText="1"/>
    </xf>
    <xf numFmtId="0" fontId="1" fillId="0" borderId="2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9" fontId="1" fillId="0" borderId="0" xfId="0" applyNumberFormat="1" applyFont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6" fillId="0" borderId="29" xfId="0" applyFont="1" applyFill="1" applyBorder="1" applyAlignment="1">
      <alignment horizontal="right" vertical="center" wrapText="1"/>
    </xf>
    <xf numFmtId="0" fontId="9" fillId="2" borderId="29" xfId="0" applyFont="1" applyFill="1" applyBorder="1" applyAlignment="1">
      <alignment horizontal="right" vertical="center" wrapText="1"/>
    </xf>
    <xf numFmtId="2" fontId="1" fillId="0" borderId="29" xfId="0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>
      <alignment vertical="center" wrapText="1"/>
    </xf>
    <xf numFmtId="0" fontId="1" fillId="0" borderId="29" xfId="4" applyFont="1" applyFill="1" applyBorder="1" applyAlignment="1">
      <alignment horizontal="center" vertical="center" wrapText="1"/>
    </xf>
    <xf numFmtId="0" fontId="1" fillId="2" borderId="29" xfId="0" applyNumberFormat="1" applyFont="1" applyFill="1" applyBorder="1" applyAlignment="1" applyProtection="1">
      <alignment horizontal="center" vertical="center" wrapText="1"/>
    </xf>
    <xf numFmtId="0" fontId="9" fillId="2" borderId="29" xfId="0" applyFont="1" applyFill="1" applyBorder="1" applyAlignment="1">
      <alignment vertical="center" wrapText="1"/>
    </xf>
    <xf numFmtId="167" fontId="1" fillId="2" borderId="29" xfId="0" applyNumberFormat="1" applyFont="1" applyFill="1" applyBorder="1" applyAlignment="1">
      <alignment horizontal="center" vertical="center" wrapText="1"/>
    </xf>
    <xf numFmtId="2" fontId="1" fillId="2" borderId="29" xfId="0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right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2" fontId="1" fillId="0" borderId="29" xfId="0" applyNumberFormat="1" applyFont="1" applyFill="1" applyBorder="1" applyAlignment="1">
      <alignment horizontal="right" vertical="center" wrapText="1"/>
    </xf>
    <xf numFmtId="2" fontId="1" fillId="3" borderId="29" xfId="7" applyNumberFormat="1" applyFont="1" applyFill="1" applyBorder="1" applyAlignment="1">
      <alignment horizontal="justify" vertical="center" wrapText="1"/>
    </xf>
    <xf numFmtId="2" fontId="1" fillId="3" borderId="29" xfId="7" applyNumberFormat="1" applyFont="1" applyFill="1" applyBorder="1" applyAlignment="1">
      <alignment horizontal="center" vertical="center" wrapText="1"/>
    </xf>
    <xf numFmtId="49" fontId="1" fillId="3" borderId="29" xfId="6" applyNumberFormat="1" applyFont="1" applyFill="1" applyBorder="1" applyAlignment="1">
      <alignment horizontal="center" vertical="center" wrapText="1"/>
    </xf>
    <xf numFmtId="2" fontId="1" fillId="3" borderId="29" xfId="7" applyNumberFormat="1" applyFont="1" applyFill="1" applyBorder="1" applyAlignment="1">
      <alignment horizontal="right" vertical="center" wrapText="1"/>
    </xf>
    <xf numFmtId="2" fontId="1" fillId="3" borderId="29" xfId="7" applyNumberFormat="1" applyFont="1" applyFill="1" applyBorder="1" applyAlignment="1">
      <alignment horizontal="left" vertical="center" wrapText="1"/>
    </xf>
    <xf numFmtId="49" fontId="1" fillId="3" borderId="29" xfId="0" applyNumberFormat="1" applyFont="1" applyFill="1" applyBorder="1" applyAlignment="1">
      <alignment horizontal="center" vertical="center" wrapText="1"/>
    </xf>
    <xf numFmtId="43" fontId="1" fillId="3" borderId="29" xfId="8" applyFont="1" applyFill="1" applyBorder="1" applyAlignment="1">
      <alignment vertical="center" wrapText="1"/>
    </xf>
    <xf numFmtId="0" fontId="1" fillId="3" borderId="29" xfId="5" applyFont="1" applyFill="1" applyBorder="1" applyAlignment="1">
      <alignment horizontal="center" vertical="center" wrapText="1"/>
    </xf>
    <xf numFmtId="2" fontId="1" fillId="3" borderId="29" xfId="2" applyNumberFormat="1" applyFont="1" applyFill="1" applyBorder="1" applyAlignment="1">
      <alignment horizontal="center" vertical="center" wrapText="1"/>
    </xf>
    <xf numFmtId="49" fontId="1" fillId="0" borderId="29" xfId="6" applyNumberFormat="1" applyFont="1" applyFill="1" applyBorder="1" applyAlignment="1">
      <alignment horizontal="center" vertical="center" wrapText="1"/>
    </xf>
    <xf numFmtId="0" fontId="1" fillId="0" borderId="29" xfId="2" applyFont="1" applyFill="1" applyBorder="1" applyAlignment="1">
      <alignment horizontal="right" vertical="center" wrapText="1"/>
    </xf>
    <xf numFmtId="2" fontId="1" fillId="0" borderId="29" xfId="7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justify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right" vertical="center" wrapText="1"/>
    </xf>
    <xf numFmtId="2" fontId="1" fillId="2" borderId="29" xfId="0" applyNumberFormat="1" applyFont="1" applyFill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right" vertical="center" wrapText="1"/>
    </xf>
    <xf numFmtId="167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 applyProtection="1">
      <alignment vertical="center" wrapText="1"/>
    </xf>
    <xf numFmtId="2" fontId="1" fillId="0" borderId="29" xfId="0" applyNumberFormat="1" applyFont="1" applyFill="1" applyBorder="1" applyAlignment="1">
      <alignment vertical="center" wrapText="1"/>
    </xf>
    <xf numFmtId="0" fontId="9" fillId="0" borderId="29" xfId="0" applyFont="1" applyBorder="1" applyAlignment="1">
      <alignment horizontal="center" vertical="center" wrapText="1"/>
    </xf>
    <xf numFmtId="2" fontId="1" fillId="0" borderId="29" xfId="0" applyNumberFormat="1" applyFont="1" applyFill="1" applyBorder="1" applyAlignment="1">
      <alignment horizontal="justify" vertical="center" wrapText="1"/>
    </xf>
    <xf numFmtId="0" fontId="1" fillId="0" borderId="27" xfId="0" applyNumberFormat="1" applyFont="1" applyFill="1" applyBorder="1" applyAlignment="1" applyProtection="1">
      <alignment horizontal="center" vertical="center" wrapText="1"/>
    </xf>
    <xf numFmtId="0" fontId="1" fillId="0" borderId="46" xfId="9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 wrapText="1"/>
    </xf>
    <xf numFmtId="0" fontId="1" fillId="0" borderId="29" xfId="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 wrapText="1"/>
    </xf>
    <xf numFmtId="0" fontId="18" fillId="0" borderId="29" xfId="0" applyFont="1" applyFill="1" applyBorder="1" applyAlignment="1">
      <alignment horizontal="right" vertical="center" wrapText="1"/>
    </xf>
    <xf numFmtId="0" fontId="18" fillId="2" borderId="29" xfId="0" applyFont="1" applyFill="1" applyBorder="1" applyAlignment="1">
      <alignment horizontal="right" vertical="center" wrapText="1"/>
    </xf>
    <xf numFmtId="0" fontId="9" fillId="0" borderId="47" xfId="0" applyFont="1" applyFill="1" applyBorder="1" applyAlignment="1">
      <alignment horizontal="center" vertical="center" wrapText="1"/>
    </xf>
    <xf numFmtId="4" fontId="1" fillId="0" borderId="47" xfId="0" applyNumberFormat="1" applyFont="1" applyFill="1" applyBorder="1" applyAlignment="1">
      <alignment horizontal="center" vertical="center" wrapText="1"/>
    </xf>
    <xf numFmtId="2" fontId="1" fillId="0" borderId="47" xfId="0" applyNumberFormat="1" applyFont="1" applyFill="1" applyBorder="1" applyAlignment="1">
      <alignment horizontal="center" vertical="center" wrapText="1"/>
    </xf>
    <xf numFmtId="4" fontId="1" fillId="2" borderId="47" xfId="0" applyNumberFormat="1" applyFont="1" applyFill="1" applyBorder="1" applyAlignment="1">
      <alignment horizontal="center" vertical="center" wrapText="1"/>
    </xf>
    <xf numFmtId="167" fontId="1" fillId="2" borderId="47" xfId="0" applyNumberFormat="1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right" vertical="center" wrapText="1"/>
    </xf>
    <xf numFmtId="4" fontId="14" fillId="0" borderId="47" xfId="0" applyNumberFormat="1" applyFont="1" applyFill="1" applyBorder="1" applyAlignment="1">
      <alignment horizontal="center" vertical="center" wrapText="1"/>
    </xf>
    <xf numFmtId="4" fontId="14" fillId="3" borderId="47" xfId="0" applyNumberFormat="1" applyFont="1" applyFill="1" applyBorder="1" applyAlignment="1">
      <alignment horizontal="center" vertical="center" wrapText="1"/>
    </xf>
    <xf numFmtId="4" fontId="1" fillId="3" borderId="47" xfId="6" applyNumberFormat="1" applyFont="1" applyFill="1" applyBorder="1" applyAlignment="1">
      <alignment horizontal="center" vertical="center" wrapText="1"/>
    </xf>
    <xf numFmtId="167" fontId="1" fillId="3" borderId="47" xfId="6" applyNumberFormat="1" applyFont="1" applyFill="1" applyBorder="1" applyAlignment="1">
      <alignment horizontal="center" vertical="center" wrapText="1"/>
    </xf>
    <xf numFmtId="167" fontId="1" fillId="0" borderId="47" xfId="6" applyNumberFormat="1" applyFont="1" applyFill="1" applyBorder="1" applyAlignment="1">
      <alignment horizontal="center" vertical="center" wrapText="1"/>
    </xf>
    <xf numFmtId="4" fontId="1" fillId="0" borderId="47" xfId="0" applyNumberFormat="1" applyFont="1" applyBorder="1" applyAlignment="1">
      <alignment horizontal="center" vertical="center" wrapText="1"/>
    </xf>
    <xf numFmtId="167" fontId="1" fillId="0" borderId="47" xfId="0" applyNumberFormat="1" applyFont="1" applyFill="1" applyBorder="1" applyAlignment="1">
      <alignment horizontal="center" vertical="center" wrapText="1"/>
    </xf>
    <xf numFmtId="2" fontId="1" fillId="0" borderId="47" xfId="0" applyNumberFormat="1" applyFont="1" applyFill="1" applyBorder="1" applyAlignment="1">
      <alignment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2" fontId="9" fillId="2" borderId="30" xfId="0" applyNumberFormat="1" applyFont="1" applyFill="1" applyBorder="1" applyAlignment="1">
      <alignment horizontal="center" vertical="center" wrapText="1"/>
    </xf>
    <xf numFmtId="1" fontId="9" fillId="2" borderId="30" xfId="0" applyNumberFormat="1" applyFont="1" applyFill="1" applyBorder="1" applyAlignment="1">
      <alignment horizontal="center" vertical="center" wrapText="1"/>
    </xf>
    <xf numFmtId="4" fontId="1" fillId="2" borderId="30" xfId="0" applyNumberFormat="1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2" fontId="1" fillId="2" borderId="30" xfId="5" applyNumberFormat="1" applyFont="1" applyFill="1" applyBorder="1" applyAlignment="1">
      <alignment horizontal="center" vertical="center" wrapText="1"/>
    </xf>
    <xf numFmtId="2" fontId="9" fillId="2" borderId="30" xfId="7" applyNumberFormat="1" applyFont="1" applyFill="1" applyBorder="1" applyAlignment="1">
      <alignment horizontal="center" vertical="center"/>
    </xf>
    <xf numFmtId="2" fontId="1" fillId="2" borderId="30" xfId="0" applyNumberFormat="1" applyFont="1" applyFill="1" applyBorder="1" applyAlignment="1">
      <alignment horizontal="center" vertical="center" wrapText="1"/>
    </xf>
    <xf numFmtId="2" fontId="15" fillId="2" borderId="45" xfId="0" applyNumberFormat="1" applyFont="1" applyFill="1" applyBorder="1" applyAlignment="1">
      <alignment horizontal="center" vertical="center" wrapText="1"/>
    </xf>
    <xf numFmtId="1" fontId="1" fillId="2" borderId="45" xfId="0" applyNumberFormat="1" applyFont="1" applyFill="1" applyBorder="1" applyAlignment="1">
      <alignment horizontal="center" vertical="center" wrapText="1"/>
    </xf>
    <xf numFmtId="2" fontId="15" fillId="2" borderId="48" xfId="0" applyNumberFormat="1" applyFont="1" applyFill="1" applyBorder="1" applyAlignment="1">
      <alignment horizontal="center" vertical="top" wrapText="1"/>
    </xf>
    <xf numFmtId="2" fontId="15" fillId="2" borderId="30" xfId="0" applyNumberFormat="1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2" fontId="15" fillId="2" borderId="30" xfId="0" applyNumberFormat="1" applyFont="1" applyFill="1" applyBorder="1" applyAlignment="1">
      <alignment horizontal="center" vertical="top" wrapText="1"/>
    </xf>
    <xf numFmtId="2" fontId="15" fillId="0" borderId="30" xfId="0" applyNumberFormat="1" applyFont="1" applyBorder="1" applyAlignment="1">
      <alignment horizontal="center" vertical="top" wrapText="1"/>
    </xf>
    <xf numFmtId="2" fontId="15" fillId="0" borderId="30" xfId="0" applyNumberFormat="1" applyFont="1" applyBorder="1" applyAlignment="1">
      <alignment horizontal="center" vertical="center" wrapText="1"/>
    </xf>
    <xf numFmtId="2" fontId="1" fillId="2" borderId="34" xfId="0" applyNumberFormat="1" applyFont="1" applyFill="1" applyBorder="1" applyAlignment="1">
      <alignment horizontal="center" vertical="center" wrapText="1"/>
    </xf>
    <xf numFmtId="168" fontId="1" fillId="0" borderId="47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center" vertical="center" wrapText="1"/>
    </xf>
    <xf numFmtId="3" fontId="1" fillId="2" borderId="34" xfId="0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9" fillId="0" borderId="29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justify" vertical="center" wrapText="1"/>
    </xf>
    <xf numFmtId="0" fontId="5" fillId="0" borderId="29" xfId="0" applyFont="1" applyBorder="1" applyAlignment="1">
      <alignment horizontal="right" vertical="center" wrapText="1"/>
    </xf>
    <xf numFmtId="0" fontId="5" fillId="0" borderId="29" xfId="0" applyFont="1" applyFill="1" applyBorder="1" applyAlignment="1">
      <alignment horizontal="right" vertical="center" wrapText="1"/>
    </xf>
    <xf numFmtId="0" fontId="5" fillId="0" borderId="29" xfId="0" applyFont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right" vertical="center" wrapText="1"/>
    </xf>
    <xf numFmtId="0" fontId="5" fillId="2" borderId="29" xfId="0" applyFont="1" applyFill="1" applyBorder="1" applyAlignment="1">
      <alignment vertical="center" wrapText="1"/>
    </xf>
    <xf numFmtId="2" fontId="5" fillId="0" borderId="29" xfId="0" applyNumberFormat="1" applyFont="1" applyFill="1" applyBorder="1" applyAlignment="1">
      <alignment horizontal="justify" vertical="center" wrapText="1"/>
    </xf>
    <xf numFmtId="0" fontId="20" fillId="2" borderId="29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top" wrapText="1"/>
    </xf>
    <xf numFmtId="167" fontId="5" fillId="0" borderId="29" xfId="0" applyNumberFormat="1" applyFont="1" applyFill="1" applyBorder="1" applyAlignment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center" vertical="center" wrapText="1"/>
    </xf>
    <xf numFmtId="2" fontId="5" fillId="0" borderId="29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 applyProtection="1">
      <alignment horizontal="center" vertical="center" wrapText="1"/>
    </xf>
    <xf numFmtId="0" fontId="5" fillId="0" borderId="27" xfId="0" applyNumberFormat="1" applyFont="1" applyFill="1" applyBorder="1" applyAlignment="1" applyProtection="1">
      <alignment horizontal="center" vertical="center" wrapText="1"/>
    </xf>
    <xf numFmtId="0" fontId="5" fillId="0" borderId="29" xfId="9" applyFont="1" applyFill="1" applyBorder="1" applyAlignment="1">
      <alignment horizontal="center" vertical="center" wrapText="1"/>
    </xf>
    <xf numFmtId="2" fontId="5" fillId="2" borderId="27" xfId="0" applyNumberFormat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167" fontId="5" fillId="2" borderId="29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2" fontId="5" fillId="0" borderId="29" xfId="0" applyNumberFormat="1" applyFont="1" applyFill="1" applyBorder="1" applyAlignment="1">
      <alignment horizontal="right" vertical="center" wrapText="1"/>
    </xf>
    <xf numFmtId="2" fontId="5" fillId="0" borderId="29" xfId="10" applyNumberFormat="1" applyFont="1" applyFill="1" applyBorder="1" applyAlignment="1">
      <alignment horizontal="right" vertical="center" wrapText="1"/>
    </xf>
    <xf numFmtId="2" fontId="5" fillId="0" borderId="29" xfId="1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 wrapText="1"/>
    </xf>
    <xf numFmtId="0" fontId="5" fillId="0" borderId="29" xfId="1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right" vertical="center" wrapText="1"/>
    </xf>
    <xf numFmtId="167" fontId="5" fillId="0" borderId="47" xfId="0" applyNumberFormat="1" applyFont="1" applyFill="1" applyBorder="1" applyAlignment="1">
      <alignment horizontal="center" vertical="center" wrapText="1"/>
    </xf>
    <xf numFmtId="2" fontId="5" fillId="0" borderId="47" xfId="0" applyNumberFormat="1" applyFont="1" applyFill="1" applyBorder="1" applyAlignment="1">
      <alignment horizontal="center" vertical="center" wrapText="1"/>
    </xf>
    <xf numFmtId="4" fontId="5" fillId="2" borderId="47" xfId="0" applyNumberFormat="1" applyFont="1" applyFill="1" applyBorder="1" applyAlignment="1">
      <alignment horizontal="center" vertical="center" wrapText="1"/>
    </xf>
    <xf numFmtId="4" fontId="5" fillId="2" borderId="26" xfId="0" applyNumberFormat="1" applyFont="1" applyFill="1" applyBorder="1" applyAlignment="1">
      <alignment horizontal="center" vertical="center" wrapText="1"/>
    </xf>
    <xf numFmtId="4" fontId="5" fillId="0" borderId="47" xfId="0" applyNumberFormat="1" applyFont="1" applyFill="1" applyBorder="1" applyAlignment="1">
      <alignment horizontal="center" vertical="center" wrapText="1"/>
    </xf>
    <xf numFmtId="167" fontId="5" fillId="2" borderId="47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2" fontId="5" fillId="2" borderId="30" xfId="0" applyNumberFormat="1" applyFont="1" applyFill="1" applyBorder="1" applyAlignment="1">
      <alignment horizontal="center" vertical="center" wrapText="1"/>
    </xf>
    <xf numFmtId="2" fontId="5" fillId="0" borderId="30" xfId="0" applyNumberFormat="1" applyFont="1" applyBorder="1" applyAlignment="1">
      <alignment horizontal="center" vertical="top" wrapText="1"/>
    </xf>
    <xf numFmtId="0" fontId="5" fillId="2" borderId="30" xfId="0" applyFont="1" applyFill="1" applyBorder="1" applyAlignment="1">
      <alignment horizontal="center" vertical="center" wrapText="1"/>
    </xf>
    <xf numFmtId="2" fontId="5" fillId="0" borderId="30" xfId="0" applyNumberFormat="1" applyFont="1" applyBorder="1" applyAlignment="1">
      <alignment horizontal="center" vertical="center" wrapText="1"/>
    </xf>
    <xf numFmtId="2" fontId="5" fillId="2" borderId="49" xfId="0" applyNumberFormat="1" applyFont="1" applyFill="1" applyBorder="1" applyAlignment="1">
      <alignment horizontal="center"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2" fontId="5" fillId="0" borderId="30" xfId="0" applyNumberFormat="1" applyFont="1" applyFill="1" applyBorder="1" applyAlignment="1">
      <alignment horizontal="center" vertical="center" wrapText="1"/>
    </xf>
    <xf numFmtId="1" fontId="5" fillId="0" borderId="30" xfId="0" applyNumberFormat="1" applyFont="1" applyFill="1" applyBorder="1" applyAlignment="1">
      <alignment horizontal="center" vertical="center" wrapText="1"/>
    </xf>
    <xf numFmtId="2" fontId="5" fillId="0" borderId="30" xfId="10" applyNumberFormat="1" applyFont="1" applyFill="1" applyBorder="1" applyAlignment="1">
      <alignment horizontal="center" vertical="center" wrapText="1"/>
    </xf>
    <xf numFmtId="4" fontId="5" fillId="0" borderId="30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Border="1" applyAlignment="1">
      <alignment horizontal="left" wrapText="1"/>
    </xf>
    <xf numFmtId="0" fontId="6" fillId="0" borderId="29" xfId="11" applyFont="1" applyBorder="1" applyAlignment="1">
      <alignment horizontal="right" vertical="center" wrapText="1"/>
    </xf>
    <xf numFmtId="0" fontId="9" fillId="0" borderId="29" xfId="11" applyFont="1" applyBorder="1" applyAlignment="1">
      <alignment horizontal="center" vertical="center" wrapText="1"/>
    </xf>
    <xf numFmtId="167" fontId="1" fillId="0" borderId="29" xfId="11" applyNumberFormat="1" applyFont="1" applyFill="1" applyBorder="1" applyAlignment="1">
      <alignment horizontal="center" vertical="center" wrapText="1"/>
    </xf>
    <xf numFmtId="0" fontId="1" fillId="0" borderId="29" xfId="4" applyFont="1" applyFill="1" applyBorder="1" applyAlignment="1">
      <alignment horizontal="right" vertical="center" wrapText="1"/>
    </xf>
    <xf numFmtId="0" fontId="1" fillId="0" borderId="29" xfId="12" applyFont="1" applyFill="1" applyBorder="1" applyAlignment="1">
      <alignment horizontal="right" vertical="center" wrapText="1"/>
    </xf>
    <xf numFmtId="0" fontId="2" fillId="0" borderId="29" xfId="11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167" fontId="1" fillId="0" borderId="47" xfId="11" applyNumberFormat="1" applyFont="1" applyFill="1" applyBorder="1" applyAlignment="1">
      <alignment horizontal="center" vertical="center" wrapText="1"/>
    </xf>
    <xf numFmtId="0" fontId="9" fillId="2" borderId="30" xfId="11" applyFont="1" applyFill="1" applyBorder="1" applyAlignment="1">
      <alignment horizontal="center" vertical="center" wrapText="1"/>
    </xf>
    <xf numFmtId="2" fontId="15" fillId="0" borderId="45" xfId="0" applyNumberFormat="1" applyFont="1" applyBorder="1" applyAlignment="1">
      <alignment horizontal="center" vertical="center" wrapText="1"/>
    </xf>
    <xf numFmtId="2" fontId="1" fillId="2" borderId="30" xfId="4" applyNumberFormat="1" applyFont="1" applyFill="1" applyBorder="1" applyAlignment="1">
      <alignment horizontal="center" vertical="center" wrapText="1"/>
    </xf>
    <xf numFmtId="1" fontId="1" fillId="2" borderId="30" xfId="4" applyNumberFormat="1" applyFont="1" applyFill="1" applyBorder="1" applyAlignment="1">
      <alignment horizontal="center" vertical="center" wrapText="1"/>
    </xf>
    <xf numFmtId="2" fontId="1" fillId="2" borderId="30" xfId="12" applyNumberFormat="1" applyFont="1" applyFill="1" applyBorder="1" applyAlignment="1">
      <alignment horizontal="center" vertical="center" wrapText="1"/>
    </xf>
    <xf numFmtId="1" fontId="1" fillId="2" borderId="30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1" fontId="1" fillId="2" borderId="34" xfId="4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center" vertical="center"/>
    </xf>
    <xf numFmtId="167" fontId="1" fillId="0" borderId="29" xfId="0" applyNumberFormat="1" applyFont="1" applyFill="1" applyBorder="1" applyAlignment="1">
      <alignment horizontal="center" vertical="center"/>
    </xf>
    <xf numFmtId="0" fontId="1" fillId="0" borderId="29" xfId="12" applyFont="1" applyFill="1" applyBorder="1" applyAlignment="1">
      <alignment horizontal="center" vertical="center" wrapText="1"/>
    </xf>
    <xf numFmtId="0" fontId="1" fillId="2" borderId="29" xfId="12" applyFont="1" applyFill="1" applyBorder="1" applyAlignment="1">
      <alignment horizontal="right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29" xfId="13" applyFont="1" applyFill="1" applyBorder="1" applyAlignment="1">
      <alignment horizontal="right" vertical="top" wrapText="1"/>
    </xf>
    <xf numFmtId="0" fontId="1" fillId="2" borderId="29" xfId="4" applyFont="1" applyFill="1" applyBorder="1" applyAlignment="1">
      <alignment horizontal="center" vertical="center" wrapText="1"/>
    </xf>
    <xf numFmtId="167" fontId="1" fillId="0" borderId="47" xfId="0" applyNumberFormat="1" applyFont="1" applyFill="1" applyBorder="1" applyAlignment="1">
      <alignment horizontal="center" vertical="center"/>
    </xf>
    <xf numFmtId="169" fontId="1" fillId="0" borderId="47" xfId="0" applyNumberFormat="1" applyFont="1" applyFill="1" applyBorder="1" applyAlignment="1">
      <alignment horizontal="center" vertical="center" wrapText="1"/>
    </xf>
    <xf numFmtId="168" fontId="1" fillId="2" borderId="47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1" fontId="1" fillId="2" borderId="30" xfId="12" applyNumberFormat="1" applyFont="1" applyFill="1" applyBorder="1" applyAlignment="1">
      <alignment horizontal="center" vertical="center" wrapText="1"/>
    </xf>
    <xf numFmtId="1" fontId="15" fillId="0" borderId="45" xfId="0" applyNumberFormat="1" applyFont="1" applyBorder="1" applyAlignment="1">
      <alignment horizontal="center" vertical="center" wrapText="1"/>
    </xf>
    <xf numFmtId="1" fontId="15" fillId="2" borderId="45" xfId="0" applyNumberFormat="1" applyFont="1" applyFill="1" applyBorder="1" applyAlignment="1">
      <alignment horizontal="center" vertical="center" wrapText="1"/>
    </xf>
    <xf numFmtId="2" fontId="9" fillId="0" borderId="30" xfId="0" applyNumberFormat="1" applyFont="1" applyFill="1" applyBorder="1" applyAlignment="1">
      <alignment horizontal="center" vertical="center" wrapText="1"/>
    </xf>
    <xf numFmtId="2" fontId="1" fillId="2" borderId="30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1" fontId="9" fillId="2" borderId="34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right" vertical="center" wrapText="1"/>
    </xf>
    <xf numFmtId="0" fontId="2" fillId="2" borderId="29" xfId="0" applyFont="1" applyFill="1" applyBorder="1" applyAlignment="1">
      <alignment vertical="center" wrapText="1"/>
    </xf>
    <xf numFmtId="0" fontId="19" fillId="0" borderId="29" xfId="0" applyFont="1" applyFill="1" applyBorder="1" applyAlignment="1">
      <alignment horizontal="right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top" wrapText="1"/>
    </xf>
    <xf numFmtId="0" fontId="6" fillId="2" borderId="29" xfId="0" applyFont="1" applyFill="1" applyBorder="1" applyAlignment="1">
      <alignment horizontal="right" vertical="center" wrapText="1"/>
    </xf>
    <xf numFmtId="4" fontId="9" fillId="0" borderId="47" xfId="0" applyNumberFormat="1" applyFont="1" applyFill="1" applyBorder="1" applyAlignment="1">
      <alignment horizontal="right" vertical="center" wrapText="1"/>
    </xf>
    <xf numFmtId="168" fontId="9" fillId="2" borderId="30" xfId="0" applyNumberFormat="1" applyFont="1" applyFill="1" applyBorder="1" applyAlignment="1">
      <alignment horizontal="center" vertical="center" wrapText="1"/>
    </xf>
    <xf numFmtId="0" fontId="5" fillId="0" borderId="29" xfId="11" applyNumberFormat="1" applyFont="1" applyFill="1" applyBorder="1" applyAlignment="1" applyProtection="1">
      <alignment horizontal="center" vertical="center" wrapText="1"/>
    </xf>
    <xf numFmtId="0" fontId="5" fillId="2" borderId="29" xfId="11" applyNumberFormat="1" applyFont="1" applyFill="1" applyBorder="1" applyAlignment="1" applyProtection="1">
      <alignment horizontal="center" vertical="center" wrapText="1"/>
    </xf>
    <xf numFmtId="0" fontId="5" fillId="2" borderId="29" xfId="11" applyFont="1" applyFill="1" applyBorder="1" applyAlignment="1">
      <alignment horizontal="right" vertical="center" wrapText="1"/>
    </xf>
    <xf numFmtId="0" fontId="1" fillId="0" borderId="29" xfId="11" applyNumberFormat="1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>
      <alignment horizontal="right" vertical="top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29" xfId="11" applyFont="1" applyBorder="1" applyAlignment="1">
      <alignment vertical="center" wrapText="1"/>
    </xf>
    <xf numFmtId="0" fontId="5" fillId="0" borderId="29" xfId="11" applyFont="1" applyBorder="1" applyAlignment="1">
      <alignment horizontal="center" vertical="center" wrapText="1"/>
    </xf>
    <xf numFmtId="0" fontId="5" fillId="2" borderId="29" xfId="11" applyFont="1" applyFill="1" applyBorder="1" applyAlignment="1">
      <alignment horizontal="center" vertical="center" wrapText="1"/>
    </xf>
    <xf numFmtId="0" fontId="5" fillId="2" borderId="29" xfId="11" applyFont="1" applyFill="1" applyBorder="1" applyAlignment="1">
      <alignment vertical="center" wrapText="1"/>
    </xf>
    <xf numFmtId="0" fontId="20" fillId="0" borderId="29" xfId="11" applyFont="1" applyBorder="1" applyAlignment="1">
      <alignment horizontal="right" vertical="center" wrapText="1"/>
    </xf>
    <xf numFmtId="0" fontId="20" fillId="0" borderId="29" xfId="11" applyFont="1" applyBorder="1" applyAlignment="1">
      <alignment vertical="center" wrapText="1"/>
    </xf>
    <xf numFmtId="0" fontId="2" fillId="3" borderId="29" xfId="11" applyFont="1" applyFill="1" applyBorder="1" applyAlignment="1">
      <alignment horizontal="right" vertical="center" wrapText="1"/>
    </xf>
    <xf numFmtId="0" fontId="2" fillId="3" borderId="29" xfId="11" applyFont="1" applyFill="1" applyBorder="1" applyAlignment="1">
      <alignment vertical="center" wrapText="1"/>
    </xf>
    <xf numFmtId="0" fontId="1" fillId="2" borderId="29" xfId="11" applyFont="1" applyFill="1" applyBorder="1" applyAlignment="1">
      <alignment horizontal="center" vertical="center" wrapText="1"/>
    </xf>
    <xf numFmtId="0" fontId="1" fillId="3" borderId="29" xfId="11" applyFont="1" applyFill="1" applyBorder="1" applyAlignment="1">
      <alignment wrapText="1"/>
    </xf>
    <xf numFmtId="0" fontId="1" fillId="2" borderId="29" xfId="11" applyFont="1" applyFill="1" applyBorder="1" applyAlignment="1">
      <alignment horizontal="right" vertical="center" wrapText="1"/>
    </xf>
    <xf numFmtId="0" fontId="1" fillId="0" borderId="29" xfId="11" applyFont="1" applyBorder="1" applyAlignment="1">
      <alignment horizontal="center" vertical="center" wrapText="1"/>
    </xf>
    <xf numFmtId="0" fontId="1" fillId="0" borderId="29" xfId="11" applyFont="1" applyFill="1" applyBorder="1" applyAlignment="1">
      <alignment vertical="center" wrapText="1"/>
    </xf>
    <xf numFmtId="0" fontId="1" fillId="0" borderId="29" xfId="11" applyFont="1" applyFill="1" applyBorder="1" applyAlignment="1">
      <alignment horizontal="center" vertical="center" wrapText="1"/>
    </xf>
    <xf numFmtId="0" fontId="1" fillId="2" borderId="29" xfId="11" applyFont="1" applyFill="1" applyBorder="1" applyAlignment="1">
      <alignment vertical="center" wrapText="1"/>
    </xf>
    <xf numFmtId="0" fontId="21" fillId="0" borderId="29" xfId="0" applyFont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 wrapText="1"/>
    </xf>
    <xf numFmtId="4" fontId="5" fillId="0" borderId="47" xfId="11" applyNumberFormat="1" applyFont="1" applyFill="1" applyBorder="1" applyAlignment="1">
      <alignment horizontal="center" vertical="center" wrapText="1"/>
    </xf>
    <xf numFmtId="4" fontId="5" fillId="2" borderId="47" xfId="11" applyNumberFormat="1" applyFont="1" applyFill="1" applyBorder="1" applyAlignment="1">
      <alignment horizontal="center" vertical="center" wrapText="1"/>
    </xf>
    <xf numFmtId="167" fontId="5" fillId="2" borderId="47" xfId="11" applyNumberFormat="1" applyFont="1" applyFill="1" applyBorder="1" applyAlignment="1">
      <alignment horizontal="center" vertical="center" wrapText="1"/>
    </xf>
    <xf numFmtId="0" fontId="5" fillId="0" borderId="47" xfId="11" applyFont="1" applyBorder="1" applyAlignment="1">
      <alignment horizontal="center" vertical="center" wrapText="1"/>
    </xf>
    <xf numFmtId="4" fontId="1" fillId="0" borderId="47" xfId="11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 vertical="center" wrapText="1"/>
    </xf>
    <xf numFmtId="2" fontId="5" fillId="2" borderId="30" xfId="11" applyNumberFormat="1" applyFont="1" applyFill="1" applyBorder="1" applyAlignment="1">
      <alignment horizontal="center" vertical="center" wrapText="1"/>
    </xf>
    <xf numFmtId="4" fontId="5" fillId="2" borderId="30" xfId="11" applyNumberFormat="1" applyFont="1" applyFill="1" applyBorder="1" applyAlignment="1">
      <alignment horizontal="center" vertical="center" wrapText="1"/>
    </xf>
    <xf numFmtId="0" fontId="5" fillId="2" borderId="30" xfId="11" applyFont="1" applyFill="1" applyBorder="1" applyAlignment="1">
      <alignment horizontal="center" vertical="center" wrapText="1"/>
    </xf>
    <xf numFmtId="2" fontId="1" fillId="0" borderId="30" xfId="0" applyNumberFormat="1" applyFont="1" applyFill="1" applyBorder="1" applyAlignment="1">
      <alignment horizontal="center" vertical="center" wrapText="1"/>
    </xf>
    <xf numFmtId="0" fontId="1" fillId="2" borderId="30" xfId="11" applyFont="1" applyFill="1" applyBorder="1" applyAlignment="1">
      <alignment horizontal="center" vertical="center" wrapText="1"/>
    </xf>
    <xf numFmtId="2" fontId="1" fillId="2" borderId="30" xfId="11" applyNumberFormat="1" applyFont="1" applyFill="1" applyBorder="1" applyAlignment="1">
      <alignment horizontal="center" vertical="center" wrapText="1"/>
    </xf>
    <xf numFmtId="1" fontId="1" fillId="2" borderId="30" xfId="11" applyNumberFormat="1" applyFont="1" applyFill="1" applyBorder="1" applyAlignment="1">
      <alignment horizontal="center" vertical="center" wrapText="1"/>
    </xf>
    <xf numFmtId="1" fontId="5" fillId="2" borderId="30" xfId="11" applyNumberFormat="1" applyFont="1" applyFill="1" applyBorder="1" applyAlignment="1">
      <alignment horizontal="center" vertical="center" wrapText="1"/>
    </xf>
    <xf numFmtId="2" fontId="21" fillId="0" borderId="30" xfId="0" applyNumberFormat="1" applyFont="1" applyBorder="1" applyAlignment="1">
      <alignment horizontal="center" vertical="center"/>
    </xf>
    <xf numFmtId="2" fontId="21" fillId="0" borderId="34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right" vertical="top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1" fontId="1" fillId="3" borderId="5" xfId="6" applyNumberFormat="1" applyFont="1" applyFill="1" applyBorder="1" applyAlignment="1">
      <alignment horizontal="center" vertical="center" wrapText="1"/>
    </xf>
    <xf numFmtId="0" fontId="1" fillId="3" borderId="5" xfId="6" applyNumberFormat="1" applyFont="1" applyFill="1" applyBorder="1" applyAlignment="1">
      <alignment horizontal="center" vertical="center" wrapText="1"/>
    </xf>
    <xf numFmtId="0" fontId="1" fillId="0" borderId="5" xfId="6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2" borderId="32" xfId="0" applyNumberFormat="1" applyFont="1" applyFill="1" applyBorder="1" applyAlignment="1">
      <alignment horizontal="center" vertical="center" wrapText="1"/>
    </xf>
    <xf numFmtId="0" fontId="1" fillId="2" borderId="33" xfId="0" applyNumberFormat="1" applyFont="1" applyFill="1" applyBorder="1" applyAlignment="1" applyProtection="1">
      <alignment horizontal="center" vertical="center" wrapText="1"/>
    </xf>
    <xf numFmtId="2" fontId="1" fillId="2" borderId="33" xfId="0" applyNumberFormat="1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vertical="center" wrapText="1"/>
    </xf>
    <xf numFmtId="0" fontId="1" fillId="0" borderId="33" xfId="0" applyNumberFormat="1" applyFont="1" applyFill="1" applyBorder="1" applyAlignment="1" applyProtection="1">
      <alignment horizontal="center" vertical="center" wrapText="1"/>
    </xf>
    <xf numFmtId="0" fontId="5" fillId="2" borderId="51" xfId="0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" fontId="5" fillId="2" borderId="32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right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" fontId="1" fillId="0" borderId="5" xfId="11" applyNumberFormat="1" applyFont="1" applyFill="1" applyBorder="1" applyAlignment="1">
      <alignment horizontal="center" vertical="center" wrapText="1"/>
    </xf>
    <xf numFmtId="1" fontId="1" fillId="0" borderId="32" xfId="0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right" vertical="center" wrapText="1"/>
    </xf>
    <xf numFmtId="0" fontId="1" fillId="0" borderId="33" xfId="4" applyFont="1" applyFill="1" applyBorder="1" applyAlignment="1">
      <alignment horizontal="right" vertical="center" wrapText="1"/>
    </xf>
    <xf numFmtId="0" fontId="1" fillId="0" borderId="33" xfId="4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right" vertical="center" wrapText="1"/>
    </xf>
    <xf numFmtId="0" fontId="9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right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horizontal="center" vertical="center" wrapText="1"/>
    </xf>
    <xf numFmtId="1" fontId="5" fillId="0" borderId="5" xfId="11" applyNumberFormat="1" applyFont="1" applyFill="1" applyBorder="1" applyAlignment="1">
      <alignment horizontal="center" vertical="center" wrapText="1"/>
    </xf>
    <xf numFmtId="1" fontId="5" fillId="2" borderId="5" xfId="11" applyNumberFormat="1" applyFont="1" applyFill="1" applyBorder="1" applyAlignment="1">
      <alignment horizontal="center" vertical="center" wrapText="1"/>
    </xf>
    <xf numFmtId="2" fontId="5" fillId="0" borderId="5" xfId="11" applyNumberFormat="1" applyFont="1" applyFill="1" applyBorder="1" applyAlignment="1">
      <alignment horizontal="center" vertical="center" wrapText="1"/>
    </xf>
    <xf numFmtId="2" fontId="1" fillId="2" borderId="5" xfId="11" applyNumberFormat="1" applyFont="1" applyFill="1" applyBorder="1" applyAlignment="1">
      <alignment horizontal="center" vertical="center" wrapText="1"/>
    </xf>
    <xf numFmtId="1" fontId="1" fillId="3" borderId="5" xfId="11" applyNumberFormat="1" applyFont="1" applyFill="1" applyBorder="1" applyAlignment="1">
      <alignment horizontal="center" vertical="center"/>
    </xf>
    <xf numFmtId="1" fontId="1" fillId="2" borderId="5" xfId="11" applyNumberFormat="1" applyFont="1" applyFill="1" applyBorder="1" applyAlignment="1">
      <alignment horizontal="center" vertical="center" wrapText="1"/>
    </xf>
    <xf numFmtId="1" fontId="5" fillId="0" borderId="32" xfId="0" applyNumberFormat="1" applyFont="1" applyFill="1" applyBorder="1" applyAlignment="1">
      <alignment horizontal="center" vertical="center" wrapText="1"/>
    </xf>
    <xf numFmtId="0" fontId="5" fillId="0" borderId="52" xfId="0" applyNumberFormat="1" applyFont="1" applyFill="1" applyBorder="1" applyAlignment="1" applyProtection="1">
      <alignment horizontal="center" vertical="center" wrapText="1"/>
    </xf>
    <xf numFmtId="0" fontId="1" fillId="2" borderId="33" xfId="11" applyFont="1" applyFill="1" applyBorder="1" applyAlignment="1">
      <alignment vertical="center" wrapText="1"/>
    </xf>
    <xf numFmtId="0" fontId="5" fillId="0" borderId="33" xfId="1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wrapText="1"/>
    </xf>
    <xf numFmtId="164" fontId="1" fillId="0" borderId="33" xfId="0" applyNumberFormat="1" applyFont="1" applyBorder="1" applyAlignment="1">
      <alignment vertical="top" wrapText="1"/>
    </xf>
    <xf numFmtId="2" fontId="15" fillId="0" borderId="45" xfId="0" applyNumberFormat="1" applyFont="1" applyFill="1" applyBorder="1" applyAlignment="1">
      <alignment horizontal="center" vertical="center" wrapText="1"/>
    </xf>
    <xf numFmtId="2" fontId="15" fillId="0" borderId="45" xfId="0" applyNumberFormat="1" applyFont="1" applyFill="1" applyBorder="1" applyAlignment="1">
      <alignment horizontal="center" vertical="top" wrapText="1"/>
    </xf>
    <xf numFmtId="2" fontId="15" fillId="0" borderId="30" xfId="0" applyNumberFormat="1" applyFont="1" applyFill="1" applyBorder="1" applyAlignment="1">
      <alignment horizontal="center" vertical="center" wrapText="1"/>
    </xf>
    <xf numFmtId="2" fontId="15" fillId="0" borderId="48" xfId="0" applyNumberFormat="1" applyFont="1" applyFill="1" applyBorder="1" applyAlignment="1">
      <alignment horizontal="center" vertical="top" wrapText="1"/>
    </xf>
    <xf numFmtId="2" fontId="9" fillId="0" borderId="30" xfId="0" applyNumberFormat="1" applyFont="1" applyFill="1" applyBorder="1" applyAlignment="1">
      <alignment horizontal="center" vertical="center" wrapText="1"/>
    </xf>
    <xf numFmtId="164" fontId="1" fillId="0" borderId="29" xfId="0" applyNumberFormat="1" applyFont="1" applyFill="1" applyBorder="1" applyAlignment="1">
      <alignment vertical="top" wrapText="1"/>
    </xf>
    <xf numFmtId="2" fontId="9" fillId="0" borderId="30" xfId="0" applyNumberFormat="1" applyFont="1" applyFill="1" applyBorder="1" applyAlignment="1">
      <alignment horizontal="center" vertical="center" wrapText="1"/>
    </xf>
    <xf numFmtId="1" fontId="1" fillId="0" borderId="30" xfId="0" applyNumberFormat="1" applyFont="1" applyFill="1" applyBorder="1" applyAlignment="1">
      <alignment horizontal="center" vertical="center" wrapText="1"/>
    </xf>
    <xf numFmtId="1" fontId="9" fillId="0" borderId="30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164" fontId="1" fillId="0" borderId="44" xfId="2" applyNumberFormat="1" applyFont="1" applyBorder="1" applyAlignment="1">
      <alignment horizontal="center" vertical="center"/>
    </xf>
    <xf numFmtId="2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center" vertical="center" wrapText="1"/>
    </xf>
    <xf numFmtId="0" fontId="1" fillId="0" borderId="29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justify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53" xfId="0" applyNumberFormat="1" applyFont="1" applyBorder="1" applyAlignment="1">
      <alignment horizontal="center" vertical="center" wrapText="1"/>
    </xf>
    <xf numFmtId="0" fontId="1" fillId="0" borderId="24" xfId="0" applyFont="1" applyBorder="1"/>
    <xf numFmtId="4" fontId="1" fillId="0" borderId="54" xfId="0" applyNumberFormat="1" applyFont="1" applyBorder="1" applyAlignment="1">
      <alignment horizontal="center" vertical="center"/>
    </xf>
    <xf numFmtId="0" fontId="9" fillId="5" borderId="29" xfId="0" applyFont="1" applyFill="1" applyBorder="1" applyAlignment="1">
      <alignment horizontal="right" vertical="center" wrapText="1"/>
    </xf>
    <xf numFmtId="0" fontId="9" fillId="5" borderId="29" xfId="0" applyFont="1" applyFill="1" applyBorder="1" applyAlignment="1">
      <alignment vertical="center" wrapText="1"/>
    </xf>
    <xf numFmtId="2" fontId="1" fillId="5" borderId="29" xfId="7" applyNumberFormat="1" applyFont="1" applyFill="1" applyBorder="1" applyAlignment="1">
      <alignment horizontal="right" vertical="center" wrapText="1"/>
    </xf>
    <xf numFmtId="0" fontId="1" fillId="5" borderId="29" xfId="2" applyFont="1" applyFill="1" applyBorder="1" applyAlignment="1">
      <alignment horizontal="right" vertical="center" wrapText="1"/>
    </xf>
    <xf numFmtId="0" fontId="1" fillId="5" borderId="29" xfId="0" applyNumberFormat="1" applyFont="1" applyFill="1" applyBorder="1" applyAlignment="1">
      <alignment horizontal="justify" vertical="center" wrapText="1"/>
    </xf>
    <xf numFmtId="0" fontId="1" fillId="5" borderId="29" xfId="0" applyFont="1" applyFill="1" applyBorder="1" applyAlignment="1">
      <alignment horizontal="right" vertical="center" wrapText="1"/>
    </xf>
    <xf numFmtId="0" fontId="1" fillId="5" borderId="29" xfId="0" applyFont="1" applyFill="1" applyBorder="1" applyAlignment="1">
      <alignment horizontal="justify" vertical="center" wrapText="1"/>
    </xf>
    <xf numFmtId="2" fontId="1" fillId="5" borderId="29" xfId="0" applyNumberFormat="1" applyFont="1" applyFill="1" applyBorder="1" applyAlignment="1">
      <alignment horizontal="justify" vertical="center" wrapText="1"/>
    </xf>
    <xf numFmtId="0" fontId="1" fillId="5" borderId="46" xfId="9" applyFont="1" applyFill="1" applyBorder="1" applyAlignment="1">
      <alignment horizontal="right" vertical="center" wrapText="1"/>
    </xf>
    <xf numFmtId="0" fontId="1" fillId="5" borderId="29" xfId="9" applyFont="1" applyFill="1" applyBorder="1" applyAlignment="1">
      <alignment horizontal="right" vertical="center" wrapText="1"/>
    </xf>
    <xf numFmtId="0" fontId="1" fillId="5" borderId="33" xfId="0" applyFont="1" applyFill="1" applyBorder="1" applyAlignment="1">
      <alignment horizontal="right" vertical="center" wrapText="1"/>
    </xf>
    <xf numFmtId="0" fontId="5" fillId="5" borderId="29" xfId="0" applyFont="1" applyFill="1" applyBorder="1" applyAlignment="1">
      <alignment horizontal="right" vertical="center" wrapText="1"/>
    </xf>
    <xf numFmtId="0" fontId="5" fillId="5" borderId="29" xfId="0" applyFont="1" applyFill="1" applyBorder="1" applyAlignment="1">
      <alignment vertical="center" wrapText="1"/>
    </xf>
    <xf numFmtId="0" fontId="5" fillId="5" borderId="29" xfId="9" applyFont="1" applyFill="1" applyBorder="1" applyAlignment="1">
      <alignment horizontal="right" vertical="center" wrapText="1"/>
    </xf>
    <xf numFmtId="2" fontId="5" fillId="5" borderId="29" xfId="0" applyNumberFormat="1" applyFont="1" applyFill="1" applyBorder="1" applyAlignment="1">
      <alignment horizontal="justify" vertical="center" wrapText="1"/>
    </xf>
    <xf numFmtId="0" fontId="5" fillId="5" borderId="29" xfId="0" applyNumberFormat="1" applyFont="1" applyFill="1" applyBorder="1" applyAlignment="1">
      <alignment horizontal="justify" vertical="center" wrapText="1"/>
    </xf>
    <xf numFmtId="0" fontId="5" fillId="5" borderId="46" xfId="9" applyFont="1" applyFill="1" applyBorder="1" applyAlignment="1">
      <alignment horizontal="right" vertical="center" wrapText="1"/>
    </xf>
    <xf numFmtId="0" fontId="5" fillId="5" borderId="29" xfId="0" applyFont="1" applyFill="1" applyBorder="1" applyAlignment="1">
      <alignment horizontal="left" vertical="center" wrapText="1"/>
    </xf>
    <xf numFmtId="2" fontId="5" fillId="5" borderId="29" xfId="0" applyNumberFormat="1" applyFont="1" applyFill="1" applyBorder="1" applyAlignment="1">
      <alignment horizontal="right" vertical="center" wrapText="1"/>
    </xf>
    <xf numFmtId="2" fontId="5" fillId="5" borderId="29" xfId="10" applyNumberFormat="1" applyFont="1" applyFill="1" applyBorder="1" applyAlignment="1">
      <alignment horizontal="right" vertical="center" wrapText="1"/>
    </xf>
    <xf numFmtId="0" fontId="1" fillId="5" borderId="29" xfId="0" applyFont="1" applyFill="1" applyBorder="1" applyAlignment="1">
      <alignment horizontal="left" vertical="center" wrapText="1"/>
    </xf>
    <xf numFmtId="0" fontId="1" fillId="5" borderId="29" xfId="4" applyFont="1" applyFill="1" applyBorder="1" applyAlignment="1">
      <alignment horizontal="right" vertical="center" wrapText="1"/>
    </xf>
    <xf numFmtId="0" fontId="1" fillId="5" borderId="29" xfId="0" applyFont="1" applyFill="1" applyBorder="1" applyAlignment="1">
      <alignment vertical="center" wrapText="1"/>
    </xf>
    <xf numFmtId="0" fontId="1" fillId="5" borderId="29" xfId="12" applyFont="1" applyFill="1" applyBorder="1" applyAlignment="1">
      <alignment horizontal="right" vertical="center" wrapText="1"/>
    </xf>
    <xf numFmtId="0" fontId="1" fillId="5" borderId="29" xfId="12" applyFont="1" applyFill="1" applyBorder="1" applyAlignment="1">
      <alignment horizontal="justify" vertical="center" wrapText="1"/>
    </xf>
    <xf numFmtId="0" fontId="1" fillId="5" borderId="29" xfId="9" applyNumberFormat="1" applyFont="1" applyFill="1" applyBorder="1" applyAlignment="1" applyProtection="1">
      <alignment horizontal="left" vertical="center" wrapText="1"/>
    </xf>
    <xf numFmtId="0" fontId="1" fillId="5" borderId="29" xfId="13" applyFont="1" applyFill="1" applyBorder="1" applyAlignment="1">
      <alignment horizontal="right" vertical="top" wrapText="1"/>
    </xf>
    <xf numFmtId="0" fontId="1" fillId="5" borderId="29" xfId="0" applyFont="1" applyFill="1" applyBorder="1" applyAlignment="1">
      <alignment horizontal="right" vertical="center"/>
    </xf>
    <xf numFmtId="2" fontId="1" fillId="5" borderId="29" xfId="0" applyNumberFormat="1" applyFont="1" applyFill="1" applyBorder="1" applyAlignment="1">
      <alignment horizontal="right" vertical="center" wrapText="1"/>
    </xf>
    <xf numFmtId="0" fontId="5" fillId="5" borderId="29" xfId="11" applyFont="1" applyFill="1" applyBorder="1" applyAlignment="1">
      <alignment horizontal="right" vertical="center" wrapText="1"/>
    </xf>
    <xf numFmtId="0" fontId="1" fillId="5" borderId="29" xfId="11" applyFont="1" applyFill="1" applyBorder="1" applyAlignment="1">
      <alignment vertical="center" wrapText="1"/>
    </xf>
    <xf numFmtId="164" fontId="1" fillId="5" borderId="29" xfId="0" applyNumberFormat="1" applyFont="1" applyFill="1" applyBorder="1" applyAlignment="1">
      <alignment vertical="top" wrapText="1"/>
    </xf>
    <xf numFmtId="164" fontId="1" fillId="2" borderId="29" xfId="0" applyNumberFormat="1" applyFont="1" applyFill="1" applyBorder="1" applyAlignment="1">
      <alignment vertical="top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justify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horizontal="right"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5" fillId="0" borderId="2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20">
    <cellStyle name="Comma 2 3 2" xfId="8" xr:uid="{00000000-0005-0000-0000-000000000000}"/>
    <cellStyle name="Comma 2 3 2 2" xfId="15" xr:uid="{62714B4C-431F-44EE-A411-173E00C41C23}"/>
    <cellStyle name="Currency 3" xfId="16" xr:uid="{39107F9B-DE21-44D9-9559-2009147DD61B}"/>
    <cellStyle name="Excel_BuiltIn_Good 1" xfId="9" xr:uid="{00000000-0005-0000-0000-000001000000}"/>
    <cellStyle name="Normal 10" xfId="10" xr:uid="{00000000-0005-0000-0000-000002000000}"/>
    <cellStyle name="Normal 13" xfId="18" xr:uid="{8302EA93-CCE5-44D9-A46D-3EE58F3844B6}"/>
    <cellStyle name="Normal 2" xfId="2" xr:uid="{00000000-0005-0000-0000-000003000000}"/>
    <cellStyle name="Normal 2 2 2" xfId="6" xr:uid="{00000000-0005-0000-0000-000004000000}"/>
    <cellStyle name="Normal 2_1_Tame LBN 501 Vidrizi Birini" xfId="17" xr:uid="{F467F200-523D-4917-936F-B203B91C80C7}"/>
    <cellStyle name="Normal 3" xfId="19" xr:uid="{C2D3CD9F-2EFB-446A-8D93-09C62EA65E03}"/>
    <cellStyle name="Normal 4" xfId="7" xr:uid="{00000000-0005-0000-0000-000005000000}"/>
    <cellStyle name="Normal 5" xfId="11" xr:uid="{00000000-0005-0000-0000-000006000000}"/>
    <cellStyle name="Normal_Būvd" xfId="13" xr:uid="{00000000-0005-0000-0000-000007000000}"/>
    <cellStyle name="Normal_tame" xfId="5" xr:uid="{00000000-0005-0000-0000-000008000000}"/>
    <cellStyle name="Parasts" xfId="0" builtinId="0"/>
    <cellStyle name="Paskaidrojošs teksts 2" xfId="14" xr:uid="{8EEFA905-5568-45DE-B47D-CE229DDD5B6B}"/>
    <cellStyle name="Style 1" xfId="4" xr:uid="{00000000-0005-0000-0000-00000A000000}"/>
    <cellStyle name="Обычный_33. OZOLNIEKU NOVADA DOME_OZO SKOLA_TELPU, GAITENU, KAPNU TELPU REMONTS_TAME_VADIMS_2011_02_25_melnraksts" xfId="1" xr:uid="{00000000-0005-0000-0000-00000B000000}"/>
    <cellStyle name="Обычный_saulkrasti_tame" xfId="3" xr:uid="{00000000-0005-0000-0000-00000C000000}"/>
    <cellStyle name="Стиль 1" xfId="12" xr:uid="{00000000-0005-0000-0000-00000D000000}"/>
  </cellStyles>
  <dxfs count="294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73</xdr:row>
      <xdr:rowOff>133350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72</xdr:row>
      <xdr:rowOff>0</xdr:rowOff>
    </xdr:from>
    <xdr:to>
      <xdr:col>2</xdr:col>
      <xdr:colOff>838200</xdr:colOff>
      <xdr:row>75</xdr:row>
      <xdr:rowOff>9525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1447800" y="200882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78</xdr:row>
      <xdr:rowOff>0</xdr:rowOff>
    </xdr:from>
    <xdr:to>
      <xdr:col>2</xdr:col>
      <xdr:colOff>838200</xdr:colOff>
      <xdr:row>79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1447800" y="236982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31"/>
  <sheetViews>
    <sheetView view="pageBreakPreview" zoomScaleNormal="100" zoomScaleSheetLayoutView="100" workbookViewId="0">
      <selection activeCell="K22" sqref="K22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441" t="s">
        <v>1</v>
      </c>
      <c r="C4" s="441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442" t="s">
        <v>3</v>
      </c>
      <c r="C8" s="442"/>
    </row>
    <row r="11" spans="1:3" x14ac:dyDescent="0.2">
      <c r="B11" s="2" t="s">
        <v>4</v>
      </c>
    </row>
    <row r="12" spans="1:3" x14ac:dyDescent="0.2">
      <c r="B12" s="81" t="s">
        <v>52</v>
      </c>
    </row>
    <row r="13" spans="1:3" ht="22.5" x14ac:dyDescent="0.2">
      <c r="A13" s="4" t="s">
        <v>5</v>
      </c>
      <c r="B13" s="78" t="s">
        <v>460</v>
      </c>
      <c r="C13" s="78"/>
    </row>
    <row r="14" spans="1:3" ht="22.5" x14ac:dyDescent="0.2">
      <c r="A14" s="4" t="s">
        <v>6</v>
      </c>
      <c r="B14" s="78" t="s">
        <v>461</v>
      </c>
      <c r="C14" s="78"/>
    </row>
    <row r="15" spans="1:3" ht="22.5" x14ac:dyDescent="0.2">
      <c r="A15" s="4" t="s">
        <v>7</v>
      </c>
      <c r="B15" s="77" t="s">
        <v>55</v>
      </c>
      <c r="C15" s="77"/>
    </row>
    <row r="16" spans="1:3" x14ac:dyDescent="0.2">
      <c r="A16" s="4" t="s">
        <v>8</v>
      </c>
      <c r="B16" s="239" t="s">
        <v>462</v>
      </c>
      <c r="C16" s="76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80">
        <v>1</v>
      </c>
      <c r="B19" s="8" t="s">
        <v>82</v>
      </c>
      <c r="C19" s="9" t="e">
        <f>'Kops a'!E31</f>
        <v>#VALUE!</v>
      </c>
    </row>
    <row r="20" spans="1:3" ht="12" thickBot="1" x14ac:dyDescent="0.25">
      <c r="A20" s="404">
        <v>2</v>
      </c>
      <c r="B20" s="405" t="s">
        <v>463</v>
      </c>
      <c r="C20" s="406" t="e">
        <f>ROUND(C19*0.03,2)</f>
        <v>#VALUE!</v>
      </c>
    </row>
    <row r="21" spans="1:3" ht="12" thickBot="1" x14ac:dyDescent="0.25">
      <c r="A21" s="10"/>
      <c r="B21" s="11" t="s">
        <v>12</v>
      </c>
      <c r="C21" s="12" t="e">
        <f>SUM(C19:C19)</f>
        <v>#VALUE!</v>
      </c>
    </row>
    <row r="22" spans="1:3" ht="12" thickBot="1" x14ac:dyDescent="0.25">
      <c r="B22" s="13"/>
      <c r="C22" s="14"/>
    </row>
    <row r="23" spans="1:3" ht="12" thickBot="1" x14ac:dyDescent="0.25">
      <c r="A23" s="443" t="s">
        <v>13</v>
      </c>
      <c r="B23" s="444"/>
      <c r="C23" s="15" t="e">
        <f>ROUND(C21*21%,2)</f>
        <v>#VALUE!</v>
      </c>
    </row>
    <row r="26" spans="1:3" x14ac:dyDescent="0.2">
      <c r="A26" s="1" t="s">
        <v>14</v>
      </c>
      <c r="B26" s="445"/>
      <c r="C26" s="445"/>
    </row>
    <row r="27" spans="1:3" x14ac:dyDescent="0.2">
      <c r="B27" s="440" t="s">
        <v>15</v>
      </c>
      <c r="C27" s="440"/>
    </row>
    <row r="29" spans="1:3" x14ac:dyDescent="0.2">
      <c r="A29" s="1" t="s">
        <v>53</v>
      </c>
      <c r="B29" s="16"/>
      <c r="C29" s="16"/>
    </row>
    <row r="30" spans="1:3" x14ac:dyDescent="0.2">
      <c r="A30" s="16"/>
      <c r="B30" s="16"/>
      <c r="C30" s="16"/>
    </row>
    <row r="31" spans="1:3" x14ac:dyDescent="0.2">
      <c r="A31" s="1" t="s">
        <v>465</v>
      </c>
    </row>
  </sheetData>
  <mergeCells count="5">
    <mergeCell ref="B27:C27"/>
    <mergeCell ref="B4:C4"/>
    <mergeCell ref="B8:C8"/>
    <mergeCell ref="A23:B23"/>
    <mergeCell ref="B26:C26"/>
  </mergeCells>
  <conditionalFormatting sqref="C19:C21 C23">
    <cfRule type="cellIs" dxfId="293" priority="13" operator="equal">
      <formula>0</formula>
    </cfRule>
  </conditionalFormatting>
  <conditionalFormatting sqref="B13 B15:B16">
    <cfRule type="cellIs" dxfId="292" priority="12" operator="equal">
      <formula>0</formula>
    </cfRule>
  </conditionalFormatting>
  <conditionalFormatting sqref="B19:B20">
    <cfRule type="cellIs" dxfId="291" priority="11" operator="equal">
      <formula>0</formula>
    </cfRule>
  </conditionalFormatting>
  <conditionalFormatting sqref="A19:A20">
    <cfRule type="cellIs" dxfId="290" priority="6" operator="equal">
      <formula>0</formula>
    </cfRule>
  </conditionalFormatting>
  <conditionalFormatting sqref="B29">
    <cfRule type="cellIs" dxfId="289" priority="4" operator="equal">
      <formula>0</formula>
    </cfRule>
  </conditionalFormatting>
  <conditionalFormatting sqref="A31">
    <cfRule type="containsText" dxfId="288" priority="2" operator="containsText" text="Tāme sastādīta 20__. gada __. _________">
      <formula>NOT(ISERROR(SEARCH("Tāme sastādīta 20__. gada __. _________",A31)))</formula>
    </cfRule>
  </conditionalFormatting>
  <conditionalFormatting sqref="B26:C26">
    <cfRule type="cellIs" dxfId="287" priority="3" operator="equal">
      <formula>0</formula>
    </cfRule>
  </conditionalFormatting>
  <conditionalFormatting sqref="B14">
    <cfRule type="cellIs" dxfId="286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52"/>
  <sheetViews>
    <sheetView view="pageBreakPreview" topLeftCell="A10" zoomScaleNormal="100" zoomScaleSheetLayoutView="100" workbookViewId="0">
      <selection activeCell="K27" sqref="K2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a'!A22</f>
        <v>8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492" t="s">
        <v>360</v>
      </c>
      <c r="D2" s="492"/>
      <c r="E2" s="492"/>
      <c r="F2" s="492"/>
      <c r="G2" s="492"/>
      <c r="H2" s="492"/>
      <c r="I2" s="492"/>
      <c r="J2" s="28"/>
    </row>
    <row r="3" spans="1:16" x14ac:dyDescent="0.2">
      <c r="A3" s="29"/>
      <c r="B3" s="29"/>
      <c r="C3" s="483" t="s">
        <v>17</v>
      </c>
      <c r="D3" s="483"/>
      <c r="E3" s="483"/>
      <c r="F3" s="483"/>
      <c r="G3" s="483"/>
      <c r="H3" s="483"/>
      <c r="I3" s="483"/>
      <c r="J3" s="29"/>
    </row>
    <row r="4" spans="1:16" x14ac:dyDescent="0.2">
      <c r="A4" s="29"/>
      <c r="B4" s="29"/>
      <c r="C4" s="493" t="s">
        <v>52</v>
      </c>
      <c r="D4" s="493"/>
      <c r="E4" s="493"/>
      <c r="F4" s="493"/>
      <c r="G4" s="493"/>
      <c r="H4" s="493"/>
      <c r="I4" s="493"/>
      <c r="J4" s="29"/>
    </row>
    <row r="5" spans="1:16" x14ac:dyDescent="0.2">
      <c r="A5" s="22"/>
      <c r="B5" s="22"/>
      <c r="C5" s="26" t="s">
        <v>5</v>
      </c>
      <c r="D5" s="506" t="str">
        <f>'Kops a'!D6</f>
        <v>Daudzdzīvokļu dzīvojamās mājas vienkāršotas fasādes atjaunošana</v>
      </c>
      <c r="E5" s="506"/>
      <c r="F5" s="506"/>
      <c r="G5" s="506"/>
      <c r="H5" s="506"/>
      <c r="I5" s="506"/>
      <c r="J5" s="506"/>
      <c r="K5" s="506"/>
      <c r="L5" s="506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506" t="str">
        <f>'Kops a'!D7</f>
        <v>Daudzdzīvokļu dzīvojamās mājas, Jelgavas iela 26, Olainē vienkāršotas fasādes atjaunošana</v>
      </c>
      <c r="E6" s="506"/>
      <c r="F6" s="506"/>
      <c r="G6" s="506"/>
      <c r="H6" s="506"/>
      <c r="I6" s="506"/>
      <c r="J6" s="506"/>
      <c r="K6" s="506"/>
      <c r="L6" s="506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506" t="str">
        <f>'Kops a'!D8</f>
        <v>Jelgavas iela 26, Olaine, Olaines novads, LV-2114, Latvija</v>
      </c>
      <c r="E7" s="506"/>
      <c r="F7" s="506"/>
      <c r="G7" s="506"/>
      <c r="H7" s="506"/>
      <c r="I7" s="506"/>
      <c r="J7" s="506"/>
      <c r="K7" s="506"/>
      <c r="L7" s="506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506" t="str">
        <f>'Kops a'!D9</f>
        <v>Iepirkums Nr.AS OŪS 2021/12_E</v>
      </c>
      <c r="E8" s="506"/>
      <c r="F8" s="506"/>
      <c r="G8" s="506"/>
      <c r="H8" s="506"/>
      <c r="I8" s="506"/>
      <c r="J8" s="506"/>
      <c r="K8" s="506"/>
      <c r="L8" s="506"/>
      <c r="M8" s="16"/>
      <c r="N8" s="16"/>
      <c r="O8" s="16"/>
      <c r="P8" s="16"/>
    </row>
    <row r="9" spans="1:16" ht="11.25" customHeight="1" x14ac:dyDescent="0.2">
      <c r="A9" s="494" t="str">
        <f>'2a'!A9:F9</f>
        <v>Tāme sastādīta  2021. gada tirgus cenās, pamatojoties uz AR daļas rasējumiem</v>
      </c>
      <c r="B9" s="494"/>
      <c r="C9" s="494"/>
      <c r="D9" s="494"/>
      <c r="E9" s="494"/>
      <c r="F9" s="494"/>
      <c r="G9" s="30"/>
      <c r="H9" s="30"/>
      <c r="I9" s="30"/>
      <c r="J9" s="498" t="s">
        <v>39</v>
      </c>
      <c r="K9" s="498"/>
      <c r="L9" s="498"/>
      <c r="M9" s="498"/>
      <c r="N9" s="505">
        <f>P40</f>
        <v>0</v>
      </c>
      <c r="O9" s="505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5" t="str">
        <f>A46</f>
        <v>Tāme sastādīta 2021. gada __.________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473" t="s">
        <v>23</v>
      </c>
      <c r="B12" s="500" t="s">
        <v>40</v>
      </c>
      <c r="C12" s="496" t="s">
        <v>41</v>
      </c>
      <c r="D12" s="503" t="s">
        <v>42</v>
      </c>
      <c r="E12" s="486" t="s">
        <v>43</v>
      </c>
      <c r="F12" s="495" t="s">
        <v>44</v>
      </c>
      <c r="G12" s="496"/>
      <c r="H12" s="496"/>
      <c r="I12" s="496"/>
      <c r="J12" s="496"/>
      <c r="K12" s="497"/>
      <c r="L12" s="495" t="s">
        <v>45</v>
      </c>
      <c r="M12" s="496"/>
      <c r="N12" s="496"/>
      <c r="O12" s="496"/>
      <c r="P12" s="497"/>
    </row>
    <row r="13" spans="1:16" ht="126.75" customHeight="1" thickBot="1" x14ac:dyDescent="0.25">
      <c r="A13" s="499"/>
      <c r="B13" s="501"/>
      <c r="C13" s="502"/>
      <c r="D13" s="504"/>
      <c r="E13" s="48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x14ac:dyDescent="0.2">
      <c r="A14" s="335"/>
      <c r="B14" s="275"/>
      <c r="C14" s="145" t="s">
        <v>84</v>
      </c>
      <c r="D14" s="127"/>
      <c r="E14" s="280"/>
      <c r="F14" s="278"/>
      <c r="G14" s="101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33">
        <v>1</v>
      </c>
      <c r="B15" s="104" t="s">
        <v>57</v>
      </c>
      <c r="C15" s="186" t="s">
        <v>361</v>
      </c>
      <c r="D15" s="127" t="s">
        <v>61</v>
      </c>
      <c r="E15" s="253">
        <v>1.2</v>
      </c>
      <c r="F15" s="151"/>
      <c r="G15" s="101"/>
      <c r="H15" s="46"/>
      <c r="I15" s="64"/>
      <c r="J15" s="64"/>
      <c r="K15" s="47"/>
      <c r="L15" s="48"/>
      <c r="M15" s="46"/>
      <c r="N15" s="46"/>
      <c r="O15" s="46"/>
      <c r="P15" s="47"/>
    </row>
    <row r="16" spans="1:16" ht="22.5" x14ac:dyDescent="0.2">
      <c r="A16" s="333">
        <v>2</v>
      </c>
      <c r="B16" s="104" t="s">
        <v>57</v>
      </c>
      <c r="C16" s="147" t="s">
        <v>362</v>
      </c>
      <c r="D16" s="127" t="s">
        <v>77</v>
      </c>
      <c r="E16" s="172">
        <v>890</v>
      </c>
      <c r="F16" s="152"/>
      <c r="G16" s="101"/>
      <c r="H16" s="46"/>
      <c r="I16" s="64"/>
      <c r="J16" s="64"/>
      <c r="K16" s="47"/>
      <c r="L16" s="48"/>
      <c r="M16" s="46"/>
      <c r="N16" s="46"/>
      <c r="O16" s="46"/>
      <c r="P16" s="47"/>
    </row>
    <row r="17" spans="1:16" ht="33.75" x14ac:dyDescent="0.2">
      <c r="A17" s="333">
        <v>3</v>
      </c>
      <c r="B17" s="104" t="s">
        <v>57</v>
      </c>
      <c r="C17" s="126" t="s">
        <v>367</v>
      </c>
      <c r="D17" s="127" t="s">
        <v>77</v>
      </c>
      <c r="E17" s="172">
        <v>89</v>
      </c>
      <c r="F17" s="151"/>
      <c r="G17" s="101"/>
      <c r="H17" s="46"/>
      <c r="I17" s="64"/>
      <c r="J17" s="64"/>
      <c r="K17" s="47"/>
      <c r="L17" s="48"/>
      <c r="M17" s="46"/>
      <c r="N17" s="46"/>
      <c r="O17" s="46"/>
      <c r="P17" s="47"/>
    </row>
    <row r="18" spans="1:16" ht="22.5" x14ac:dyDescent="0.2">
      <c r="A18" s="334"/>
      <c r="B18" s="107"/>
      <c r="C18" s="412" t="s">
        <v>142</v>
      </c>
      <c r="D18" s="110" t="s">
        <v>79</v>
      </c>
      <c r="E18" s="172">
        <v>178</v>
      </c>
      <c r="F18" s="153"/>
      <c r="G18" s="110"/>
      <c r="H18" s="46"/>
      <c r="I18" s="64"/>
      <c r="J18" s="64"/>
      <c r="K18" s="47"/>
      <c r="L18" s="48"/>
      <c r="M18" s="46"/>
      <c r="N18" s="46"/>
      <c r="O18" s="46"/>
      <c r="P18" s="47"/>
    </row>
    <row r="19" spans="1:16" ht="22.5" x14ac:dyDescent="0.2">
      <c r="A19" s="334"/>
      <c r="B19" s="107"/>
      <c r="C19" s="412" t="s">
        <v>143</v>
      </c>
      <c r="D19" s="110" t="s">
        <v>79</v>
      </c>
      <c r="E19" s="172">
        <v>890</v>
      </c>
      <c r="F19" s="153"/>
      <c r="G19" s="110"/>
      <c r="H19" s="46"/>
      <c r="I19" s="64"/>
      <c r="J19" s="64"/>
      <c r="K19" s="47"/>
      <c r="L19" s="48"/>
      <c r="M19" s="46"/>
      <c r="N19" s="46"/>
      <c r="O19" s="46"/>
      <c r="P19" s="47"/>
    </row>
    <row r="20" spans="1:16" ht="22.5" x14ac:dyDescent="0.2">
      <c r="A20" s="333">
        <v>4</v>
      </c>
      <c r="B20" s="104" t="s">
        <v>57</v>
      </c>
      <c r="C20" s="147" t="s">
        <v>363</v>
      </c>
      <c r="D20" s="127" t="s">
        <v>91</v>
      </c>
      <c r="E20" s="172">
        <v>156</v>
      </c>
      <c r="F20" s="151"/>
      <c r="G20" s="101"/>
      <c r="H20" s="46"/>
      <c r="I20" s="64"/>
      <c r="J20" s="64"/>
      <c r="K20" s="47"/>
      <c r="L20" s="48"/>
      <c r="M20" s="46"/>
      <c r="N20" s="46"/>
      <c r="O20" s="46"/>
      <c r="P20" s="47"/>
    </row>
    <row r="21" spans="1:16" ht="22.5" x14ac:dyDescent="0.2">
      <c r="A21" s="333">
        <v>5</v>
      </c>
      <c r="B21" s="104" t="s">
        <v>57</v>
      </c>
      <c r="C21" s="147" t="s">
        <v>364</v>
      </c>
      <c r="D21" s="127" t="s">
        <v>91</v>
      </c>
      <c r="E21" s="172">
        <v>156</v>
      </c>
      <c r="F21" s="151"/>
      <c r="G21" s="101"/>
      <c r="H21" s="46"/>
      <c r="I21" s="64"/>
      <c r="J21" s="64"/>
      <c r="K21" s="47"/>
      <c r="L21" s="48"/>
      <c r="M21" s="46"/>
      <c r="N21" s="46"/>
      <c r="O21" s="46"/>
      <c r="P21" s="47"/>
    </row>
    <row r="22" spans="1:16" x14ac:dyDescent="0.2">
      <c r="A22" s="335"/>
      <c r="B22" s="275"/>
      <c r="C22" s="276" t="s">
        <v>365</v>
      </c>
      <c r="D22" s="127"/>
      <c r="E22" s="254"/>
      <c r="F22" s="279"/>
      <c r="G22" s="132"/>
      <c r="H22" s="46"/>
      <c r="I22" s="64"/>
      <c r="J22" s="64"/>
      <c r="K22" s="47"/>
      <c r="L22" s="48"/>
      <c r="M22" s="46"/>
      <c r="N22" s="46"/>
      <c r="O22" s="46"/>
      <c r="P22" s="47"/>
    </row>
    <row r="23" spans="1:16" ht="33.75" x14ac:dyDescent="0.2">
      <c r="A23" s="333">
        <v>6</v>
      </c>
      <c r="B23" s="104" t="s">
        <v>57</v>
      </c>
      <c r="C23" s="429" t="s">
        <v>368</v>
      </c>
      <c r="D23" s="97" t="s">
        <v>77</v>
      </c>
      <c r="E23" s="172">
        <v>890</v>
      </c>
      <c r="F23" s="151"/>
      <c r="G23" s="101"/>
      <c r="H23" s="46"/>
      <c r="I23" s="64"/>
      <c r="J23" s="64"/>
      <c r="K23" s="47"/>
      <c r="L23" s="48"/>
      <c r="M23" s="46"/>
      <c r="N23" s="46"/>
      <c r="O23" s="46"/>
      <c r="P23" s="47"/>
    </row>
    <row r="24" spans="1:16" x14ac:dyDescent="0.2">
      <c r="A24" s="340"/>
      <c r="B24" s="140"/>
      <c r="C24" s="416" t="s">
        <v>117</v>
      </c>
      <c r="D24" s="143" t="s">
        <v>79</v>
      </c>
      <c r="E24" s="281">
        <v>195.8</v>
      </c>
      <c r="F24" s="164"/>
      <c r="G24" s="142"/>
      <c r="H24" s="46"/>
      <c r="I24" s="64"/>
      <c r="J24" s="64"/>
      <c r="K24" s="47"/>
      <c r="L24" s="48"/>
      <c r="M24" s="46"/>
      <c r="N24" s="46"/>
      <c r="O24" s="46"/>
      <c r="P24" s="47"/>
    </row>
    <row r="25" spans="1:16" x14ac:dyDescent="0.2">
      <c r="A25" s="333"/>
      <c r="B25" s="134"/>
      <c r="C25" s="412" t="s">
        <v>121</v>
      </c>
      <c r="D25" s="97" t="s">
        <v>79</v>
      </c>
      <c r="E25" s="281">
        <v>5340</v>
      </c>
      <c r="F25" s="162"/>
      <c r="G25" s="101"/>
      <c r="H25" s="46"/>
      <c r="I25" s="64"/>
      <c r="J25" s="64"/>
      <c r="K25" s="47"/>
      <c r="L25" s="48"/>
      <c r="M25" s="46"/>
      <c r="N25" s="46"/>
      <c r="O25" s="46"/>
      <c r="P25" s="47"/>
    </row>
    <row r="26" spans="1:16" ht="22.5" x14ac:dyDescent="0.2">
      <c r="A26" s="333"/>
      <c r="B26" s="134"/>
      <c r="C26" s="131" t="s">
        <v>472</v>
      </c>
      <c r="D26" s="97" t="s">
        <v>77</v>
      </c>
      <c r="E26" s="172">
        <v>934.5</v>
      </c>
      <c r="F26" s="162"/>
      <c r="G26" s="101"/>
      <c r="H26" s="46"/>
      <c r="I26" s="64"/>
      <c r="J26" s="64"/>
      <c r="K26" s="47"/>
      <c r="L26" s="48"/>
      <c r="M26" s="46"/>
      <c r="N26" s="46"/>
      <c r="O26" s="46"/>
      <c r="P26" s="47"/>
    </row>
    <row r="27" spans="1:16" ht="33.75" x14ac:dyDescent="0.2">
      <c r="A27" s="333">
        <v>7</v>
      </c>
      <c r="B27" s="104" t="s">
        <v>57</v>
      </c>
      <c r="C27" s="414" t="s">
        <v>369</v>
      </c>
      <c r="D27" s="97" t="s">
        <v>77</v>
      </c>
      <c r="E27" s="172">
        <v>890</v>
      </c>
      <c r="F27" s="151"/>
      <c r="G27" s="101"/>
      <c r="H27" s="46"/>
      <c r="I27" s="64"/>
      <c r="J27" s="64"/>
      <c r="K27" s="47"/>
      <c r="L27" s="48"/>
      <c r="M27" s="46"/>
      <c r="N27" s="46"/>
      <c r="O27" s="46"/>
      <c r="P27" s="47"/>
    </row>
    <row r="28" spans="1:16" x14ac:dyDescent="0.2">
      <c r="A28" s="333"/>
      <c r="B28" s="134"/>
      <c r="C28" s="412" t="s">
        <v>121</v>
      </c>
      <c r="D28" s="97" t="s">
        <v>79</v>
      </c>
      <c r="E28" s="281">
        <v>5340</v>
      </c>
      <c r="F28" s="162"/>
      <c r="G28" s="101"/>
      <c r="H28" s="46"/>
      <c r="I28" s="64"/>
      <c r="J28" s="64"/>
      <c r="K28" s="47"/>
      <c r="L28" s="48"/>
      <c r="M28" s="46"/>
      <c r="N28" s="46"/>
      <c r="O28" s="46"/>
      <c r="P28" s="47"/>
    </row>
    <row r="29" spans="1:16" ht="22.5" x14ac:dyDescent="0.2">
      <c r="A29" s="333"/>
      <c r="B29" s="134"/>
      <c r="C29" s="412" t="s">
        <v>116</v>
      </c>
      <c r="D29" s="97" t="s">
        <v>77</v>
      </c>
      <c r="E29" s="172">
        <v>1023.5</v>
      </c>
      <c r="F29" s="162"/>
      <c r="G29" s="101"/>
      <c r="H29" s="46"/>
      <c r="I29" s="64"/>
      <c r="J29" s="64"/>
      <c r="K29" s="47"/>
      <c r="L29" s="48"/>
      <c r="M29" s="46"/>
      <c r="N29" s="46"/>
      <c r="O29" s="46"/>
      <c r="P29" s="47"/>
    </row>
    <row r="30" spans="1:16" ht="21" x14ac:dyDescent="0.2">
      <c r="A30" s="333"/>
      <c r="B30" s="277"/>
      <c r="C30" s="188" t="s">
        <v>366</v>
      </c>
      <c r="D30" s="132"/>
      <c r="E30" s="172"/>
      <c r="F30" s="162"/>
      <c r="G30" s="135"/>
      <c r="H30" s="46"/>
      <c r="I30" s="64"/>
      <c r="J30" s="64"/>
      <c r="K30" s="47"/>
      <c r="L30" s="48"/>
      <c r="M30" s="46"/>
      <c r="N30" s="46"/>
      <c r="O30" s="46"/>
      <c r="P30" s="47"/>
    </row>
    <row r="31" spans="1:16" ht="33.75" x14ac:dyDescent="0.2">
      <c r="A31" s="333">
        <v>8</v>
      </c>
      <c r="B31" s="104" t="s">
        <v>57</v>
      </c>
      <c r="C31" s="147" t="s">
        <v>370</v>
      </c>
      <c r="D31" s="127" t="s">
        <v>77</v>
      </c>
      <c r="E31" s="172">
        <v>30</v>
      </c>
      <c r="F31" s="152"/>
      <c r="G31" s="101"/>
      <c r="H31" s="46"/>
      <c r="I31" s="64"/>
      <c r="J31" s="64"/>
      <c r="K31" s="47"/>
      <c r="L31" s="48"/>
      <c r="M31" s="46"/>
      <c r="N31" s="46"/>
      <c r="O31" s="46"/>
      <c r="P31" s="47"/>
    </row>
    <row r="32" spans="1:16" ht="45" x14ac:dyDescent="0.2">
      <c r="A32" s="333">
        <v>9</v>
      </c>
      <c r="B32" s="104" t="s">
        <v>57</v>
      </c>
      <c r="C32" s="429" t="s">
        <v>451</v>
      </c>
      <c r="D32" s="97" t="s">
        <v>77</v>
      </c>
      <c r="E32" s="172">
        <v>30</v>
      </c>
      <c r="F32" s="151"/>
      <c r="G32" s="101"/>
      <c r="H32" s="46"/>
      <c r="I32" s="64"/>
      <c r="J32" s="64"/>
      <c r="K32" s="47"/>
      <c r="L32" s="48"/>
      <c r="M32" s="46"/>
      <c r="N32" s="46"/>
      <c r="O32" s="46"/>
      <c r="P32" s="47"/>
    </row>
    <row r="33" spans="1:16" x14ac:dyDescent="0.2">
      <c r="A33" s="340"/>
      <c r="B33" s="140"/>
      <c r="C33" s="416" t="s">
        <v>117</v>
      </c>
      <c r="D33" s="143" t="s">
        <v>79</v>
      </c>
      <c r="E33" s="281">
        <v>6.6</v>
      </c>
      <c r="F33" s="164"/>
      <c r="G33" s="142"/>
      <c r="H33" s="46"/>
      <c r="I33" s="64"/>
      <c r="J33" s="64"/>
      <c r="K33" s="47"/>
      <c r="L33" s="48"/>
      <c r="M33" s="46"/>
      <c r="N33" s="46"/>
      <c r="O33" s="46"/>
      <c r="P33" s="47"/>
    </row>
    <row r="34" spans="1:16" x14ac:dyDescent="0.2">
      <c r="A34" s="333"/>
      <c r="B34" s="134"/>
      <c r="C34" s="412" t="s">
        <v>121</v>
      </c>
      <c r="D34" s="97" t="s">
        <v>79</v>
      </c>
      <c r="E34" s="281">
        <v>180</v>
      </c>
      <c r="F34" s="162"/>
      <c r="G34" s="101"/>
      <c r="H34" s="46"/>
      <c r="I34" s="64"/>
      <c r="J34" s="64"/>
      <c r="K34" s="47"/>
      <c r="L34" s="48"/>
      <c r="M34" s="46"/>
      <c r="N34" s="46"/>
      <c r="O34" s="46"/>
      <c r="P34" s="47"/>
    </row>
    <row r="35" spans="1:16" x14ac:dyDescent="0.2">
      <c r="A35" s="333"/>
      <c r="B35" s="134"/>
      <c r="C35" s="400" t="s">
        <v>456</v>
      </c>
      <c r="D35" s="97" t="s">
        <v>77</v>
      </c>
      <c r="E35" s="172">
        <v>31.5</v>
      </c>
      <c r="F35" s="162"/>
      <c r="G35" s="101"/>
      <c r="H35" s="46"/>
      <c r="I35" s="64"/>
      <c r="J35" s="64"/>
      <c r="K35" s="47"/>
      <c r="L35" s="48"/>
      <c r="M35" s="46"/>
      <c r="N35" s="46"/>
      <c r="O35" s="46"/>
      <c r="P35" s="47"/>
    </row>
    <row r="36" spans="1:16" x14ac:dyDescent="0.2">
      <c r="A36" s="333"/>
      <c r="B36" s="104"/>
      <c r="C36" s="129" t="s">
        <v>151</v>
      </c>
      <c r="D36" s="127" t="s">
        <v>63</v>
      </c>
      <c r="E36" s="254">
        <v>270</v>
      </c>
      <c r="F36" s="152"/>
      <c r="G36" s="101"/>
      <c r="H36" s="46"/>
      <c r="I36" s="64"/>
      <c r="J36" s="64"/>
      <c r="K36" s="47"/>
      <c r="L36" s="48"/>
      <c r="M36" s="46"/>
      <c r="N36" s="46"/>
      <c r="O36" s="46"/>
      <c r="P36" s="47"/>
    </row>
    <row r="37" spans="1:16" ht="33.75" x14ac:dyDescent="0.2">
      <c r="A37" s="333">
        <v>10</v>
      </c>
      <c r="B37" s="104" t="s">
        <v>57</v>
      </c>
      <c r="C37" s="414" t="s">
        <v>371</v>
      </c>
      <c r="D37" s="97" t="s">
        <v>77</v>
      </c>
      <c r="E37" s="172">
        <v>30</v>
      </c>
      <c r="F37" s="151"/>
      <c r="G37" s="101"/>
      <c r="H37" s="46"/>
      <c r="I37" s="64"/>
      <c r="J37" s="64"/>
      <c r="K37" s="47"/>
      <c r="L37" s="48"/>
      <c r="M37" s="46"/>
      <c r="N37" s="46"/>
      <c r="O37" s="46"/>
      <c r="P37" s="47"/>
    </row>
    <row r="38" spans="1:16" x14ac:dyDescent="0.2">
      <c r="A38" s="333"/>
      <c r="B38" s="134"/>
      <c r="C38" s="412" t="s">
        <v>121</v>
      </c>
      <c r="D38" s="97" t="s">
        <v>79</v>
      </c>
      <c r="E38" s="281">
        <v>180</v>
      </c>
      <c r="F38" s="162"/>
      <c r="G38" s="101"/>
      <c r="H38" s="46"/>
      <c r="I38" s="64"/>
      <c r="J38" s="64"/>
      <c r="K38" s="47"/>
      <c r="L38" s="48"/>
      <c r="M38" s="46"/>
      <c r="N38" s="46"/>
      <c r="O38" s="46"/>
      <c r="P38" s="47"/>
    </row>
    <row r="39" spans="1:16" ht="23.25" thickBot="1" x14ac:dyDescent="0.25">
      <c r="A39" s="360"/>
      <c r="B39" s="367"/>
      <c r="C39" s="417" t="s">
        <v>116</v>
      </c>
      <c r="D39" s="325" t="s">
        <v>77</v>
      </c>
      <c r="E39" s="181">
        <v>34.5</v>
      </c>
      <c r="F39" s="162"/>
      <c r="G39" s="101"/>
      <c r="H39" s="46"/>
      <c r="I39" s="64"/>
      <c r="J39" s="64"/>
      <c r="K39" s="47"/>
      <c r="L39" s="48"/>
      <c r="M39" s="46"/>
      <c r="N39" s="46"/>
      <c r="O39" s="46"/>
      <c r="P39" s="47"/>
    </row>
    <row r="40" spans="1:16" ht="12" thickBot="1" x14ac:dyDescent="0.25">
      <c r="A40" s="489" t="str">
        <f>'1a'!A32:K32</f>
        <v xml:space="preserve">Tiešās izmaksas kopā, t. sk. darba devēja sociālais nodoklis 23.59% </v>
      </c>
      <c r="B40" s="490"/>
      <c r="C40" s="490"/>
      <c r="D40" s="490"/>
      <c r="E40" s="490"/>
      <c r="F40" s="490"/>
      <c r="G40" s="490"/>
      <c r="H40" s="490"/>
      <c r="I40" s="490"/>
      <c r="J40" s="490"/>
      <c r="K40" s="491"/>
      <c r="L40" s="68">
        <f>SUM(L14:L39)</f>
        <v>0</v>
      </c>
      <c r="M40" s="69">
        <f>SUM(M14:M39)</f>
        <v>0</v>
      </c>
      <c r="N40" s="69">
        <f>SUM(N14:N39)</f>
        <v>0</v>
      </c>
      <c r="O40" s="69">
        <f>SUM(O14:O39)</f>
        <v>0</v>
      </c>
      <c r="P40" s="70">
        <f>SUM(P14:P39)</f>
        <v>0</v>
      </c>
    </row>
    <row r="41" spans="1:16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" t="s">
        <v>14</v>
      </c>
      <c r="B43" s="16"/>
      <c r="C43" s="488">
        <f>'Kops a'!C36:H36</f>
        <v>0</v>
      </c>
      <c r="D43" s="488"/>
      <c r="E43" s="488"/>
      <c r="F43" s="488"/>
      <c r="G43" s="488"/>
      <c r="H43" s="488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16"/>
      <c r="C44" s="440" t="s">
        <v>15</v>
      </c>
      <c r="D44" s="440"/>
      <c r="E44" s="440"/>
      <c r="F44" s="440"/>
      <c r="G44" s="440"/>
      <c r="H44" s="440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2">
      <c r="A46" s="83" t="str">
        <f>'Kops a'!A39</f>
        <v>Tāme sastādīta 2021. gada __.________</v>
      </c>
      <c r="B46" s="84"/>
      <c r="C46" s="84"/>
      <c r="D46" s="84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2">
      <c r="A48" s="1" t="s">
        <v>37</v>
      </c>
      <c r="B48" s="16"/>
      <c r="C48" s="488">
        <f>'Kops a'!C41:H41</f>
        <v>0</v>
      </c>
      <c r="D48" s="488"/>
      <c r="E48" s="488"/>
      <c r="F48" s="488"/>
      <c r="G48" s="488"/>
      <c r="H48" s="488"/>
      <c r="I48" s="16"/>
      <c r="J48" s="16"/>
      <c r="K48" s="16"/>
      <c r="L48" s="16"/>
      <c r="M48" s="16"/>
      <c r="N48" s="16"/>
      <c r="O48" s="16"/>
      <c r="P48" s="16"/>
    </row>
    <row r="49" spans="1:16" x14ac:dyDescent="0.2">
      <c r="A49" s="16"/>
      <c r="B49" s="16"/>
      <c r="C49" s="440" t="s">
        <v>15</v>
      </c>
      <c r="D49" s="440"/>
      <c r="E49" s="440"/>
      <c r="F49" s="440"/>
      <c r="G49" s="440"/>
      <c r="H49" s="440"/>
      <c r="I49" s="16"/>
      <c r="J49" s="16"/>
      <c r="K49" s="16"/>
      <c r="L49" s="16"/>
      <c r="M49" s="16"/>
      <c r="N49" s="16"/>
      <c r="O49" s="16"/>
      <c r="P49" s="16"/>
    </row>
    <row r="50" spans="1:16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x14ac:dyDescent="0.2">
      <c r="A51" s="83" t="s">
        <v>54</v>
      </c>
      <c r="B51" s="84"/>
      <c r="C51" s="88">
        <f>'Kops a'!C44</f>
        <v>0</v>
      </c>
      <c r="D51" s="49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9:H49"/>
    <mergeCell ref="C4:I4"/>
    <mergeCell ref="F12:K12"/>
    <mergeCell ref="A9:F9"/>
    <mergeCell ref="J9:M9"/>
    <mergeCell ref="D8:L8"/>
    <mergeCell ref="A40:K40"/>
    <mergeCell ref="C43:H43"/>
    <mergeCell ref="C44:H44"/>
    <mergeCell ref="C48:H48"/>
  </mergeCells>
  <conditionalFormatting sqref="I15:J39">
    <cfRule type="cellIs" dxfId="98" priority="35" operator="equal">
      <formula>0</formula>
    </cfRule>
  </conditionalFormatting>
  <conditionalFormatting sqref="N9:O9">
    <cfRule type="cellIs" dxfId="97" priority="34" operator="equal">
      <formula>0</formula>
    </cfRule>
  </conditionalFormatting>
  <conditionalFormatting sqref="A9:F9">
    <cfRule type="containsText" dxfId="96" priority="3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5" priority="31" operator="equal">
      <formula>0</formula>
    </cfRule>
  </conditionalFormatting>
  <conditionalFormatting sqref="O10">
    <cfRule type="cellIs" dxfId="94" priority="30" operator="equal">
      <formula>"20__. gada __. _________"</formula>
    </cfRule>
  </conditionalFormatting>
  <conditionalFormatting sqref="A40:K40">
    <cfRule type="containsText" dxfId="93" priority="29" operator="containsText" text="Tiešās izmaksas kopā, t. sk. darba devēja sociālais nodoklis __.__% ">
      <formula>NOT(ISERROR(SEARCH("Tiešās izmaksas kopā, t. sk. darba devēja sociālais nodoklis __.__% ",A40)))</formula>
    </cfRule>
  </conditionalFormatting>
  <conditionalFormatting sqref="H14:H39 K14:P39 L40:P40">
    <cfRule type="cellIs" dxfId="92" priority="24" operator="equal">
      <formula>0</formula>
    </cfRule>
  </conditionalFormatting>
  <conditionalFormatting sqref="C4:I4">
    <cfRule type="cellIs" dxfId="91" priority="23" operator="equal">
      <formula>0</formula>
    </cfRule>
  </conditionalFormatting>
  <conditionalFormatting sqref="D5:L8">
    <cfRule type="cellIs" dxfId="90" priority="19" operator="equal">
      <formula>0</formula>
    </cfRule>
  </conditionalFormatting>
  <conditionalFormatting sqref="I14:J14">
    <cfRule type="cellIs" dxfId="89" priority="16" operator="equal">
      <formula>0</formula>
    </cfRule>
  </conditionalFormatting>
  <conditionalFormatting sqref="P10">
    <cfRule type="cellIs" dxfId="88" priority="15" operator="equal">
      <formula>"20__. gada __. _________"</formula>
    </cfRule>
  </conditionalFormatting>
  <conditionalFormatting sqref="C48:H48">
    <cfRule type="cellIs" dxfId="87" priority="12" operator="equal">
      <formula>0</formula>
    </cfRule>
  </conditionalFormatting>
  <conditionalFormatting sqref="C43:H43">
    <cfRule type="cellIs" dxfId="86" priority="11" operator="equal">
      <formula>0</formula>
    </cfRule>
  </conditionalFormatting>
  <conditionalFormatting sqref="C48:H48 C51 C43:H43">
    <cfRule type="cellIs" dxfId="85" priority="10" operator="equal">
      <formula>0</formula>
    </cfRule>
  </conditionalFormatting>
  <conditionalFormatting sqref="D1">
    <cfRule type="cellIs" dxfId="84" priority="9" operator="equal">
      <formula>0</formula>
    </cfRule>
  </conditionalFormatting>
  <conditionalFormatting sqref="C25:E25">
    <cfRule type="cellIs" dxfId="83" priority="8" operator="equal">
      <formula>0</formula>
    </cfRule>
  </conditionalFormatting>
  <conditionalFormatting sqref="C34:E34">
    <cfRule type="cellIs" dxfId="82" priority="4" operator="equal">
      <formula>0</formula>
    </cfRule>
  </conditionalFormatting>
  <conditionalFormatting sqref="C24:E24">
    <cfRule type="cellIs" dxfId="81" priority="7" operator="equal">
      <formula>0</formula>
    </cfRule>
  </conditionalFormatting>
  <conditionalFormatting sqref="C28:D28">
    <cfRule type="cellIs" dxfId="80" priority="6" operator="equal">
      <formula>0</formula>
    </cfRule>
  </conditionalFormatting>
  <conditionalFormatting sqref="E28">
    <cfRule type="cellIs" dxfId="79" priority="5" operator="equal">
      <formula>0</formula>
    </cfRule>
  </conditionalFormatting>
  <conditionalFormatting sqref="C38:D38">
    <cfRule type="cellIs" dxfId="78" priority="2" operator="equal">
      <formula>0</formula>
    </cfRule>
  </conditionalFormatting>
  <conditionalFormatting sqref="E38">
    <cfRule type="cellIs" dxfId="77" priority="1" operator="equal">
      <formula>0</formula>
    </cfRule>
  </conditionalFormatting>
  <conditionalFormatting sqref="C33:E33">
    <cfRule type="cellIs" dxfId="76" priority="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P53"/>
  <sheetViews>
    <sheetView view="pageBreakPreview" topLeftCell="A25" zoomScaleNormal="100" zoomScaleSheetLayoutView="100" workbookViewId="0">
      <selection activeCell="H22" sqref="H22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a'!A23</f>
        <v>9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492" t="s">
        <v>372</v>
      </c>
      <c r="D2" s="492"/>
      <c r="E2" s="492"/>
      <c r="F2" s="492"/>
      <c r="G2" s="492"/>
      <c r="H2" s="492"/>
      <c r="I2" s="492"/>
      <c r="J2" s="28"/>
    </row>
    <row r="3" spans="1:16" x14ac:dyDescent="0.2">
      <c r="A3" s="29"/>
      <c r="B3" s="29"/>
      <c r="C3" s="483" t="s">
        <v>17</v>
      </c>
      <c r="D3" s="483"/>
      <c r="E3" s="483"/>
      <c r="F3" s="483"/>
      <c r="G3" s="483"/>
      <c r="H3" s="483"/>
      <c r="I3" s="483"/>
      <c r="J3" s="29"/>
    </row>
    <row r="4" spans="1:16" x14ac:dyDescent="0.2">
      <c r="A4" s="29"/>
      <c r="B4" s="29"/>
      <c r="C4" s="493" t="s">
        <v>52</v>
      </c>
      <c r="D4" s="493"/>
      <c r="E4" s="493"/>
      <c r="F4" s="493"/>
      <c r="G4" s="493"/>
      <c r="H4" s="493"/>
      <c r="I4" s="493"/>
      <c r="J4" s="29"/>
    </row>
    <row r="5" spans="1:16" x14ac:dyDescent="0.2">
      <c r="A5" s="22"/>
      <c r="B5" s="22"/>
      <c r="C5" s="26" t="s">
        <v>5</v>
      </c>
      <c r="D5" s="506" t="str">
        <f>'Kops a'!D6</f>
        <v>Daudzdzīvokļu dzīvojamās mājas vienkāršotas fasādes atjaunošana</v>
      </c>
      <c r="E5" s="506"/>
      <c r="F5" s="506"/>
      <c r="G5" s="506"/>
      <c r="H5" s="506"/>
      <c r="I5" s="506"/>
      <c r="J5" s="506"/>
      <c r="K5" s="506"/>
      <c r="L5" s="506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506" t="str">
        <f>'Kops a'!D7</f>
        <v>Daudzdzīvokļu dzīvojamās mājas, Jelgavas iela 26, Olainē vienkāršotas fasādes atjaunošana</v>
      </c>
      <c r="E6" s="506"/>
      <c r="F6" s="506"/>
      <c r="G6" s="506"/>
      <c r="H6" s="506"/>
      <c r="I6" s="506"/>
      <c r="J6" s="506"/>
      <c r="K6" s="506"/>
      <c r="L6" s="506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506" t="str">
        <f>'Kops a'!D8</f>
        <v>Jelgavas iela 26, Olaine, Olaines novads, LV-2114, Latvija</v>
      </c>
      <c r="E7" s="506"/>
      <c r="F7" s="506"/>
      <c r="G7" s="506"/>
      <c r="H7" s="506"/>
      <c r="I7" s="506"/>
      <c r="J7" s="506"/>
      <c r="K7" s="506"/>
      <c r="L7" s="506"/>
      <c r="M7" s="16"/>
      <c r="N7" s="16"/>
      <c r="O7" s="16"/>
      <c r="P7" s="16"/>
    </row>
    <row r="8" spans="1:16" x14ac:dyDescent="0.2">
      <c r="A8" s="22"/>
      <c r="B8" s="22"/>
      <c r="C8" s="90" t="s">
        <v>20</v>
      </c>
      <c r="D8" s="506" t="str">
        <f>'Kops a'!D9</f>
        <v>Iepirkums Nr.AS OŪS 2021/12_E</v>
      </c>
      <c r="E8" s="506"/>
      <c r="F8" s="506"/>
      <c r="G8" s="506"/>
      <c r="H8" s="506"/>
      <c r="I8" s="506"/>
      <c r="J8" s="506"/>
      <c r="K8" s="506"/>
      <c r="L8" s="506"/>
      <c r="M8" s="16"/>
      <c r="N8" s="16"/>
      <c r="O8" s="16"/>
      <c r="P8" s="16"/>
    </row>
    <row r="9" spans="1:16" ht="11.25" customHeight="1" x14ac:dyDescent="0.2">
      <c r="A9" s="494" t="str">
        <f>'2a'!A9:F9</f>
        <v>Tāme sastādīta  2021. gada tirgus cenās, pamatojoties uz AR daļas rasējumiem</v>
      </c>
      <c r="B9" s="494"/>
      <c r="C9" s="494"/>
      <c r="D9" s="494"/>
      <c r="E9" s="494"/>
      <c r="F9" s="494"/>
      <c r="G9" s="30"/>
      <c r="H9" s="30"/>
      <c r="I9" s="30"/>
      <c r="J9" s="498" t="s">
        <v>39</v>
      </c>
      <c r="K9" s="498"/>
      <c r="L9" s="498"/>
      <c r="M9" s="498"/>
      <c r="N9" s="505">
        <f>P41</f>
        <v>0</v>
      </c>
      <c r="O9" s="505"/>
      <c r="P9" s="30"/>
    </row>
    <row r="10" spans="1:16" x14ac:dyDescent="0.2">
      <c r="A10" s="31"/>
      <c r="B10" s="32"/>
      <c r="C10" s="90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5" t="str">
        <f>A47</f>
        <v>Tāme sastādīta 2021. gada __.________</v>
      </c>
    </row>
    <row r="11" spans="1:16" ht="12" thickBot="1" x14ac:dyDescent="0.25">
      <c r="A11" s="31"/>
      <c r="B11" s="32"/>
      <c r="C11" s="90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473" t="s">
        <v>23</v>
      </c>
      <c r="B12" s="500" t="s">
        <v>40</v>
      </c>
      <c r="C12" s="496" t="s">
        <v>41</v>
      </c>
      <c r="D12" s="503" t="s">
        <v>42</v>
      </c>
      <c r="E12" s="486" t="s">
        <v>43</v>
      </c>
      <c r="F12" s="495" t="s">
        <v>44</v>
      </c>
      <c r="G12" s="496"/>
      <c r="H12" s="496"/>
      <c r="I12" s="496"/>
      <c r="J12" s="496"/>
      <c r="K12" s="497"/>
      <c r="L12" s="495" t="s">
        <v>45</v>
      </c>
      <c r="M12" s="496"/>
      <c r="N12" s="496"/>
      <c r="O12" s="496"/>
      <c r="P12" s="497"/>
    </row>
    <row r="13" spans="1:16" ht="126.75" customHeight="1" thickBot="1" x14ac:dyDescent="0.25">
      <c r="A13" s="499"/>
      <c r="B13" s="501"/>
      <c r="C13" s="502"/>
      <c r="D13" s="504"/>
      <c r="E13" s="48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x14ac:dyDescent="0.2">
      <c r="A14" s="368"/>
      <c r="B14" s="282"/>
      <c r="C14" s="276" t="s">
        <v>373</v>
      </c>
      <c r="D14" s="103"/>
      <c r="E14" s="165"/>
      <c r="F14" s="150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34">
        <v>1</v>
      </c>
      <c r="B15" s="107" t="s">
        <v>57</v>
      </c>
      <c r="C15" s="187" t="s">
        <v>374</v>
      </c>
      <c r="D15" s="103" t="s">
        <v>63</v>
      </c>
      <c r="E15" s="167">
        <v>69</v>
      </c>
      <c r="F15" s="153"/>
      <c r="G15" s="64"/>
      <c r="H15" s="46"/>
      <c r="I15" s="64"/>
      <c r="J15" s="64"/>
      <c r="K15" s="47"/>
      <c r="L15" s="48"/>
      <c r="M15" s="46"/>
      <c r="N15" s="46"/>
      <c r="O15" s="46"/>
      <c r="P15" s="47"/>
    </row>
    <row r="16" spans="1:16" x14ac:dyDescent="0.2">
      <c r="A16" s="334">
        <v>2</v>
      </c>
      <c r="B16" s="107" t="s">
        <v>57</v>
      </c>
      <c r="C16" s="187" t="s">
        <v>375</v>
      </c>
      <c r="D16" s="103" t="s">
        <v>63</v>
      </c>
      <c r="E16" s="167">
        <v>5</v>
      </c>
      <c r="F16" s="153"/>
      <c r="G16" s="64"/>
      <c r="H16" s="46"/>
      <c r="I16" s="64"/>
      <c r="J16" s="64"/>
      <c r="K16" s="47"/>
      <c r="L16" s="48"/>
      <c r="M16" s="46"/>
      <c r="N16" s="46"/>
      <c r="O16" s="46"/>
      <c r="P16" s="47"/>
    </row>
    <row r="17" spans="1:16" ht="22.5" x14ac:dyDescent="0.2">
      <c r="A17" s="334">
        <v>3</v>
      </c>
      <c r="B17" s="104" t="s">
        <v>57</v>
      </c>
      <c r="C17" s="187" t="s">
        <v>376</v>
      </c>
      <c r="D17" s="103" t="s">
        <v>63</v>
      </c>
      <c r="E17" s="167">
        <v>6</v>
      </c>
      <c r="F17" s="153"/>
      <c r="G17" s="64"/>
      <c r="H17" s="46"/>
      <c r="I17" s="64"/>
      <c r="J17" s="64"/>
      <c r="K17" s="47"/>
      <c r="L17" s="48"/>
      <c r="M17" s="46"/>
      <c r="N17" s="46"/>
      <c r="O17" s="46"/>
      <c r="P17" s="47"/>
    </row>
    <row r="18" spans="1:16" x14ac:dyDescent="0.2">
      <c r="A18" s="334">
        <v>4</v>
      </c>
      <c r="B18" s="107" t="s">
        <v>57</v>
      </c>
      <c r="C18" s="187" t="s">
        <v>377</v>
      </c>
      <c r="D18" s="103" t="s">
        <v>63</v>
      </c>
      <c r="E18" s="167">
        <v>6</v>
      </c>
      <c r="F18" s="153"/>
      <c r="G18" s="64"/>
      <c r="H18" s="46"/>
      <c r="I18" s="64"/>
      <c r="J18" s="64"/>
      <c r="K18" s="47"/>
      <c r="L18" s="48"/>
      <c r="M18" s="46"/>
      <c r="N18" s="46"/>
      <c r="O18" s="46"/>
      <c r="P18" s="47"/>
    </row>
    <row r="19" spans="1:16" x14ac:dyDescent="0.2">
      <c r="A19" s="334">
        <v>5</v>
      </c>
      <c r="B19" s="107" t="s">
        <v>57</v>
      </c>
      <c r="C19" s="187" t="s">
        <v>378</v>
      </c>
      <c r="D19" s="103" t="s">
        <v>63</v>
      </c>
      <c r="E19" s="167">
        <v>2</v>
      </c>
      <c r="F19" s="153"/>
      <c r="G19" s="64"/>
      <c r="H19" s="46"/>
      <c r="I19" s="64"/>
      <c r="J19" s="64"/>
      <c r="K19" s="47"/>
      <c r="L19" s="48"/>
      <c r="M19" s="46"/>
      <c r="N19" s="46"/>
      <c r="O19" s="46"/>
      <c r="P19" s="47"/>
    </row>
    <row r="20" spans="1:16" x14ac:dyDescent="0.2">
      <c r="A20" s="334">
        <v>6</v>
      </c>
      <c r="B20" s="107" t="s">
        <v>57</v>
      </c>
      <c r="C20" s="187" t="s">
        <v>379</v>
      </c>
      <c r="D20" s="103" t="s">
        <v>91</v>
      </c>
      <c r="E20" s="284">
        <v>526.79999999999995</v>
      </c>
      <c r="F20" s="153"/>
      <c r="G20" s="64"/>
      <c r="H20" s="46"/>
      <c r="I20" s="64"/>
      <c r="J20" s="64"/>
      <c r="K20" s="47"/>
      <c r="L20" s="48"/>
      <c r="M20" s="46"/>
      <c r="N20" s="46"/>
      <c r="O20" s="46"/>
      <c r="P20" s="47"/>
    </row>
    <row r="21" spans="1:16" x14ac:dyDescent="0.2">
      <c r="A21" s="335"/>
      <c r="B21" s="99"/>
      <c r="C21" s="146" t="s">
        <v>380</v>
      </c>
      <c r="D21" s="102"/>
      <c r="E21" s="183"/>
      <c r="F21" s="155"/>
      <c r="G21" s="64"/>
      <c r="H21" s="46"/>
      <c r="I21" s="64"/>
      <c r="J21" s="64"/>
      <c r="K21" s="47"/>
      <c r="L21" s="48"/>
      <c r="M21" s="46"/>
      <c r="N21" s="46"/>
      <c r="O21" s="46"/>
      <c r="P21" s="47"/>
    </row>
    <row r="22" spans="1:16" ht="67.5" x14ac:dyDescent="0.2">
      <c r="A22" s="333">
        <v>7</v>
      </c>
      <c r="B22" s="104" t="s">
        <v>57</v>
      </c>
      <c r="C22" s="429" t="s">
        <v>389</v>
      </c>
      <c r="D22" s="102" t="s">
        <v>63</v>
      </c>
      <c r="E22" s="167">
        <v>24</v>
      </c>
      <c r="F22" s="153"/>
      <c r="G22" s="64"/>
      <c r="H22" s="46"/>
      <c r="I22" s="64"/>
      <c r="J22" s="64"/>
      <c r="K22" s="47"/>
      <c r="L22" s="48"/>
      <c r="M22" s="46"/>
      <c r="N22" s="46"/>
      <c r="O22" s="46"/>
      <c r="P22" s="47"/>
    </row>
    <row r="23" spans="1:16" x14ac:dyDescent="0.2">
      <c r="A23" s="334">
        <v>8</v>
      </c>
      <c r="B23" s="107" t="s">
        <v>57</v>
      </c>
      <c r="C23" s="130" t="s">
        <v>390</v>
      </c>
      <c r="D23" s="103" t="s">
        <v>63</v>
      </c>
      <c r="E23" s="167">
        <v>19</v>
      </c>
      <c r="F23" s="153"/>
      <c r="G23" s="64"/>
      <c r="H23" s="46"/>
      <c r="I23" s="64"/>
      <c r="J23" s="64"/>
      <c r="K23" s="47"/>
      <c r="L23" s="48"/>
      <c r="M23" s="46"/>
      <c r="N23" s="46"/>
      <c r="O23" s="46"/>
      <c r="P23" s="47"/>
    </row>
    <row r="24" spans="1:16" x14ac:dyDescent="0.2">
      <c r="A24" s="334">
        <v>9</v>
      </c>
      <c r="B24" s="107" t="s">
        <v>57</v>
      </c>
      <c r="C24" s="130" t="s">
        <v>391</v>
      </c>
      <c r="D24" s="103" t="s">
        <v>63</v>
      </c>
      <c r="E24" s="167">
        <v>3</v>
      </c>
      <c r="F24" s="153"/>
      <c r="G24" s="64"/>
      <c r="H24" s="46"/>
      <c r="I24" s="64"/>
      <c r="J24" s="64"/>
      <c r="K24" s="47"/>
      <c r="L24" s="48"/>
      <c r="M24" s="46"/>
      <c r="N24" s="46"/>
      <c r="O24" s="46"/>
      <c r="P24" s="47"/>
    </row>
    <row r="25" spans="1:16" ht="33.75" x14ac:dyDescent="0.2">
      <c r="A25" s="334">
        <v>10</v>
      </c>
      <c r="B25" s="107" t="s">
        <v>57</v>
      </c>
      <c r="C25" s="130" t="s">
        <v>392</v>
      </c>
      <c r="D25" s="103" t="s">
        <v>63</v>
      </c>
      <c r="E25" s="167">
        <v>23</v>
      </c>
      <c r="F25" s="153"/>
      <c r="G25" s="64"/>
      <c r="H25" s="46"/>
      <c r="I25" s="64"/>
      <c r="J25" s="64"/>
      <c r="K25" s="47"/>
      <c r="L25" s="48"/>
      <c r="M25" s="46"/>
      <c r="N25" s="46"/>
      <c r="O25" s="46"/>
      <c r="P25" s="47"/>
    </row>
    <row r="26" spans="1:16" ht="67.5" x14ac:dyDescent="0.2">
      <c r="A26" s="334">
        <v>11</v>
      </c>
      <c r="B26" s="107" t="s">
        <v>57</v>
      </c>
      <c r="C26" s="429" t="s">
        <v>477</v>
      </c>
      <c r="D26" s="103" t="s">
        <v>63</v>
      </c>
      <c r="E26" s="167">
        <v>20</v>
      </c>
      <c r="F26" s="153"/>
      <c r="G26" s="64"/>
      <c r="H26" s="46"/>
      <c r="I26" s="64"/>
      <c r="J26" s="64"/>
      <c r="K26" s="47"/>
      <c r="L26" s="48"/>
      <c r="M26" s="46"/>
      <c r="N26" s="46"/>
      <c r="O26" s="46"/>
      <c r="P26" s="47"/>
    </row>
    <row r="27" spans="1:16" ht="45" x14ac:dyDescent="0.2">
      <c r="A27" s="334">
        <v>12</v>
      </c>
      <c r="B27" s="107" t="s">
        <v>57</v>
      </c>
      <c r="C27" s="429" t="s">
        <v>381</v>
      </c>
      <c r="D27" s="103" t="s">
        <v>91</v>
      </c>
      <c r="E27" s="166">
        <v>690</v>
      </c>
      <c r="F27" s="153"/>
      <c r="G27" s="64"/>
      <c r="H27" s="46"/>
      <c r="I27" s="64"/>
      <c r="J27" s="64"/>
      <c r="K27" s="47"/>
      <c r="L27" s="48"/>
      <c r="M27" s="46"/>
      <c r="N27" s="46"/>
      <c r="O27" s="46"/>
      <c r="P27" s="47"/>
    </row>
    <row r="28" spans="1:16" ht="22.5" x14ac:dyDescent="0.2">
      <c r="A28" s="334"/>
      <c r="B28" s="100"/>
      <c r="C28" s="412" t="s">
        <v>382</v>
      </c>
      <c r="D28" s="103" t="s">
        <v>91</v>
      </c>
      <c r="E28" s="166">
        <v>759</v>
      </c>
      <c r="F28" s="154"/>
      <c r="G28" s="64"/>
      <c r="H28" s="46"/>
      <c r="I28" s="64"/>
      <c r="J28" s="64"/>
      <c r="K28" s="47"/>
      <c r="L28" s="48"/>
      <c r="M28" s="46"/>
      <c r="N28" s="46"/>
      <c r="O28" s="46"/>
      <c r="P28" s="47"/>
    </row>
    <row r="29" spans="1:16" ht="56.25" x14ac:dyDescent="0.2">
      <c r="A29" s="334">
        <v>13</v>
      </c>
      <c r="B29" s="107" t="s">
        <v>57</v>
      </c>
      <c r="C29" s="429" t="s">
        <v>383</v>
      </c>
      <c r="D29" s="103" t="s">
        <v>91</v>
      </c>
      <c r="E29" s="166">
        <v>2300</v>
      </c>
      <c r="F29" s="153"/>
      <c r="G29" s="64"/>
      <c r="H29" s="46"/>
      <c r="I29" s="64"/>
      <c r="J29" s="64"/>
      <c r="K29" s="47"/>
      <c r="L29" s="48"/>
      <c r="M29" s="46"/>
      <c r="N29" s="46"/>
      <c r="O29" s="46"/>
      <c r="P29" s="47"/>
    </row>
    <row r="30" spans="1:16" ht="22.5" x14ac:dyDescent="0.2">
      <c r="A30" s="333"/>
      <c r="B30" s="133"/>
      <c r="C30" s="412" t="s">
        <v>384</v>
      </c>
      <c r="D30" s="102" t="s">
        <v>91</v>
      </c>
      <c r="E30" s="166">
        <v>2530</v>
      </c>
      <c r="F30" s="162"/>
      <c r="G30" s="64"/>
      <c r="H30" s="46"/>
      <c r="I30" s="64"/>
      <c r="J30" s="64"/>
      <c r="K30" s="47"/>
      <c r="L30" s="48"/>
      <c r="M30" s="46"/>
      <c r="N30" s="46"/>
      <c r="O30" s="46"/>
      <c r="P30" s="47"/>
    </row>
    <row r="31" spans="1:16" ht="45" x14ac:dyDescent="0.2">
      <c r="A31" s="333">
        <v>14</v>
      </c>
      <c r="B31" s="104" t="s">
        <v>57</v>
      </c>
      <c r="C31" s="429" t="s">
        <v>452</v>
      </c>
      <c r="D31" s="103" t="s">
        <v>63</v>
      </c>
      <c r="E31" s="391">
        <v>335</v>
      </c>
      <c r="F31" s="153"/>
      <c r="G31" s="64"/>
      <c r="H31" s="46"/>
      <c r="I31" s="64"/>
      <c r="J31" s="64"/>
      <c r="K31" s="47"/>
      <c r="L31" s="48"/>
      <c r="M31" s="46"/>
      <c r="N31" s="46"/>
      <c r="O31" s="46"/>
      <c r="P31" s="47"/>
    </row>
    <row r="32" spans="1:16" x14ac:dyDescent="0.2">
      <c r="A32" s="335"/>
      <c r="B32" s="99"/>
      <c r="C32" s="146" t="s">
        <v>385</v>
      </c>
      <c r="D32" s="102"/>
      <c r="E32" s="183"/>
      <c r="F32" s="283"/>
      <c r="G32" s="64"/>
      <c r="H32" s="46"/>
      <c r="I32" s="64"/>
      <c r="J32" s="64"/>
      <c r="K32" s="47"/>
      <c r="L32" s="48"/>
      <c r="M32" s="46"/>
      <c r="N32" s="46"/>
      <c r="O32" s="46"/>
      <c r="P32" s="47"/>
    </row>
    <row r="33" spans="1:16" ht="67.5" x14ac:dyDescent="0.2">
      <c r="A33" s="333">
        <v>15</v>
      </c>
      <c r="B33" s="104" t="s">
        <v>57</v>
      </c>
      <c r="C33" s="147" t="s">
        <v>393</v>
      </c>
      <c r="D33" s="102" t="s">
        <v>63</v>
      </c>
      <c r="E33" s="183">
        <v>6</v>
      </c>
      <c r="F33" s="153"/>
      <c r="G33" s="64"/>
      <c r="H33" s="46"/>
      <c r="I33" s="64"/>
      <c r="J33" s="64"/>
      <c r="K33" s="47"/>
      <c r="L33" s="48"/>
      <c r="M33" s="46"/>
      <c r="N33" s="46"/>
      <c r="O33" s="46"/>
      <c r="P33" s="47"/>
    </row>
    <row r="34" spans="1:16" ht="33.75" x14ac:dyDescent="0.2">
      <c r="A34" s="334">
        <v>16</v>
      </c>
      <c r="B34" s="107" t="s">
        <v>57</v>
      </c>
      <c r="C34" s="429" t="s">
        <v>386</v>
      </c>
      <c r="D34" s="103" t="s">
        <v>91</v>
      </c>
      <c r="E34" s="176">
        <v>45.6</v>
      </c>
      <c r="F34" s="153"/>
      <c r="G34" s="64"/>
      <c r="H34" s="46"/>
      <c r="I34" s="64"/>
      <c r="J34" s="64"/>
      <c r="K34" s="47"/>
      <c r="L34" s="48"/>
      <c r="M34" s="46"/>
      <c r="N34" s="46"/>
      <c r="O34" s="46"/>
      <c r="P34" s="47"/>
    </row>
    <row r="35" spans="1:16" ht="22.5" x14ac:dyDescent="0.2">
      <c r="A35" s="334"/>
      <c r="B35" s="100"/>
      <c r="C35" s="412" t="s">
        <v>382</v>
      </c>
      <c r="D35" s="103" t="s">
        <v>91</v>
      </c>
      <c r="E35" s="166">
        <v>50.16</v>
      </c>
      <c r="F35" s="154"/>
      <c r="G35" s="64"/>
      <c r="H35" s="46"/>
      <c r="I35" s="64"/>
      <c r="J35" s="64"/>
      <c r="K35" s="47"/>
      <c r="L35" s="48"/>
      <c r="M35" s="46"/>
      <c r="N35" s="46"/>
      <c r="O35" s="46"/>
      <c r="P35" s="47"/>
    </row>
    <row r="36" spans="1:16" ht="33.75" x14ac:dyDescent="0.2">
      <c r="A36" s="334">
        <v>17</v>
      </c>
      <c r="B36" s="107" t="s">
        <v>57</v>
      </c>
      <c r="C36" s="429" t="s">
        <v>387</v>
      </c>
      <c r="D36" s="103" t="s">
        <v>91</v>
      </c>
      <c r="E36" s="166">
        <v>45.6</v>
      </c>
      <c r="F36" s="153"/>
      <c r="G36" s="64"/>
      <c r="H36" s="46"/>
      <c r="I36" s="64"/>
      <c r="J36" s="64"/>
      <c r="K36" s="47"/>
      <c r="L36" s="48"/>
      <c r="M36" s="46"/>
      <c r="N36" s="46"/>
      <c r="O36" s="46"/>
      <c r="P36" s="47"/>
    </row>
    <row r="37" spans="1:16" ht="22.5" x14ac:dyDescent="0.2">
      <c r="A37" s="333"/>
      <c r="B37" s="133"/>
      <c r="C37" s="412" t="s">
        <v>384</v>
      </c>
      <c r="D37" s="102" t="s">
        <v>91</v>
      </c>
      <c r="E37" s="166">
        <v>50.16</v>
      </c>
      <c r="F37" s="162"/>
      <c r="G37" s="64"/>
      <c r="H37" s="46"/>
      <c r="I37" s="64"/>
      <c r="J37" s="64"/>
      <c r="K37" s="47"/>
      <c r="L37" s="48"/>
      <c r="M37" s="46"/>
      <c r="N37" s="46"/>
      <c r="O37" s="46"/>
      <c r="P37" s="47"/>
    </row>
    <row r="38" spans="1:16" x14ac:dyDescent="0.2">
      <c r="A38" s="335"/>
      <c r="B38" s="99"/>
      <c r="C38" s="146" t="s">
        <v>388</v>
      </c>
      <c r="D38" s="102"/>
      <c r="E38" s="273"/>
      <c r="F38" s="150"/>
      <c r="G38" s="64"/>
      <c r="H38" s="46"/>
      <c r="I38" s="64"/>
      <c r="J38" s="64"/>
      <c r="K38" s="47"/>
      <c r="L38" s="48"/>
      <c r="M38" s="46"/>
      <c r="N38" s="46"/>
      <c r="O38" s="46"/>
      <c r="P38" s="47"/>
    </row>
    <row r="39" spans="1:16" ht="45" x14ac:dyDescent="0.2">
      <c r="A39" s="333">
        <v>18</v>
      </c>
      <c r="B39" s="104" t="s">
        <v>57</v>
      </c>
      <c r="C39" s="147" t="s">
        <v>394</v>
      </c>
      <c r="D39" s="102" t="s">
        <v>63</v>
      </c>
      <c r="E39" s="273">
        <v>24</v>
      </c>
      <c r="F39" s="153"/>
      <c r="G39" s="64"/>
      <c r="H39" s="46"/>
      <c r="I39" s="64"/>
      <c r="J39" s="64"/>
      <c r="K39" s="47"/>
      <c r="L39" s="48"/>
      <c r="M39" s="46"/>
      <c r="N39" s="46"/>
      <c r="O39" s="46"/>
      <c r="P39" s="47"/>
    </row>
    <row r="40" spans="1:16" ht="57" thickBot="1" x14ac:dyDescent="0.25">
      <c r="A40" s="360">
        <v>19</v>
      </c>
      <c r="B40" s="345" t="s">
        <v>57</v>
      </c>
      <c r="C40" s="369" t="s">
        <v>395</v>
      </c>
      <c r="D40" s="370" t="s">
        <v>63</v>
      </c>
      <c r="E40" s="274">
        <v>2</v>
      </c>
      <c r="F40" s="153"/>
      <c r="G40" s="64"/>
      <c r="H40" s="46"/>
      <c r="I40" s="64"/>
      <c r="J40" s="64"/>
      <c r="K40" s="47"/>
      <c r="L40" s="48"/>
      <c r="M40" s="46"/>
      <c r="N40" s="46"/>
      <c r="O40" s="46"/>
      <c r="P40" s="47"/>
    </row>
    <row r="41" spans="1:16" ht="12" thickBot="1" x14ac:dyDescent="0.25">
      <c r="A41" s="489" t="str">
        <f>'1a'!A32:K32</f>
        <v xml:space="preserve">Tiešās izmaksas kopā, t. sk. darba devēja sociālais nodoklis 23.59% </v>
      </c>
      <c r="B41" s="490"/>
      <c r="C41" s="490"/>
      <c r="D41" s="490"/>
      <c r="E41" s="490"/>
      <c r="F41" s="490"/>
      <c r="G41" s="490"/>
      <c r="H41" s="490"/>
      <c r="I41" s="490"/>
      <c r="J41" s="490"/>
      <c r="K41" s="491"/>
      <c r="L41" s="68">
        <f>SUM(L14:L40)</f>
        <v>0</v>
      </c>
      <c r="M41" s="69">
        <f>SUM(M14:M40)</f>
        <v>0</v>
      </c>
      <c r="N41" s="69">
        <f>SUM(N14:N40)</f>
        <v>0</v>
      </c>
      <c r="O41" s="69">
        <f>SUM(O14:O40)</f>
        <v>0</v>
      </c>
      <c r="P41" s="70">
        <f>SUM(P14:P40)</f>
        <v>0</v>
      </c>
    </row>
    <row r="42" spans="1:16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" t="s">
        <v>14</v>
      </c>
      <c r="B44" s="16"/>
      <c r="C44" s="488">
        <f>'Kops a'!C36:H36</f>
        <v>0</v>
      </c>
      <c r="D44" s="488"/>
      <c r="E44" s="488"/>
      <c r="F44" s="488"/>
      <c r="G44" s="488"/>
      <c r="H44" s="488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16"/>
      <c r="B45" s="16"/>
      <c r="C45" s="440" t="s">
        <v>15</v>
      </c>
      <c r="D45" s="440"/>
      <c r="E45" s="440"/>
      <c r="F45" s="440"/>
      <c r="G45" s="440"/>
      <c r="H45" s="440"/>
      <c r="I45" s="16"/>
      <c r="J45" s="16"/>
      <c r="K45" s="16"/>
      <c r="L45" s="16"/>
      <c r="M45" s="16"/>
      <c r="N45" s="16"/>
      <c r="O45" s="16"/>
      <c r="P45" s="16"/>
    </row>
    <row r="46" spans="1:16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2">
      <c r="A47" s="83" t="str">
        <f>'Kops a'!A39</f>
        <v>Tāme sastādīta 2021. gada __.________</v>
      </c>
      <c r="B47" s="84"/>
      <c r="C47" s="84"/>
      <c r="D47" s="84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x14ac:dyDescent="0.2">
      <c r="A49" s="1" t="s">
        <v>37</v>
      </c>
      <c r="B49" s="16"/>
      <c r="C49" s="488">
        <f>'Kops a'!C41:H41</f>
        <v>0</v>
      </c>
      <c r="D49" s="488"/>
      <c r="E49" s="488"/>
      <c r="F49" s="488"/>
      <c r="G49" s="488"/>
      <c r="H49" s="488"/>
      <c r="I49" s="16"/>
      <c r="J49" s="16"/>
      <c r="K49" s="16"/>
      <c r="L49" s="16"/>
      <c r="M49" s="16"/>
      <c r="N49" s="16"/>
      <c r="O49" s="16"/>
      <c r="P49" s="16"/>
    </row>
    <row r="50" spans="1:16" x14ac:dyDescent="0.2">
      <c r="A50" s="16"/>
      <c r="B50" s="16"/>
      <c r="C50" s="440" t="s">
        <v>15</v>
      </c>
      <c r="D50" s="440"/>
      <c r="E50" s="440"/>
      <c r="F50" s="440"/>
      <c r="G50" s="440"/>
      <c r="H50" s="440"/>
      <c r="I50" s="16"/>
      <c r="J50" s="16"/>
      <c r="K50" s="16"/>
      <c r="L50" s="16"/>
      <c r="M50" s="16"/>
      <c r="N50" s="16"/>
      <c r="O50" s="16"/>
      <c r="P50" s="16"/>
    </row>
    <row r="51" spans="1:16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x14ac:dyDescent="0.2">
      <c r="A52" s="83" t="s">
        <v>54</v>
      </c>
      <c r="B52" s="84"/>
      <c r="C52" s="88">
        <f>'Kops a'!C44</f>
        <v>0</v>
      </c>
      <c r="D52" s="49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50:H50"/>
    <mergeCell ref="C4:I4"/>
    <mergeCell ref="F12:K12"/>
    <mergeCell ref="A9:F9"/>
    <mergeCell ref="J9:M9"/>
    <mergeCell ref="D8:L8"/>
    <mergeCell ref="A41:K41"/>
    <mergeCell ref="C44:H44"/>
    <mergeCell ref="C45:H45"/>
    <mergeCell ref="C49:H49"/>
  </mergeCells>
  <conditionalFormatting sqref="A15:B40 I15:J40 D15:G40">
    <cfRule type="cellIs" dxfId="75" priority="27" operator="equal">
      <formula>0</formula>
    </cfRule>
  </conditionalFormatting>
  <conditionalFormatting sqref="N9:O9">
    <cfRule type="cellIs" dxfId="74" priority="26" operator="equal">
      <formula>0</formula>
    </cfRule>
  </conditionalFormatting>
  <conditionalFormatting sqref="A9:F9">
    <cfRule type="containsText" dxfId="73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2" priority="23" operator="equal">
      <formula>0</formula>
    </cfRule>
  </conditionalFormatting>
  <conditionalFormatting sqref="O10">
    <cfRule type="cellIs" dxfId="71" priority="22" operator="equal">
      <formula>"20__. gada __. _________"</formula>
    </cfRule>
  </conditionalFormatting>
  <conditionalFormatting sqref="A41:K41">
    <cfRule type="containsText" dxfId="70" priority="21" operator="containsText" text="Tiešās izmaksas kopā, t. sk. darba devēja sociālais nodoklis __.__% ">
      <formula>NOT(ISERROR(SEARCH("Tiešās izmaksas kopā, t. sk. darba devēja sociālais nodoklis __.__% ",A41)))</formula>
    </cfRule>
  </conditionalFormatting>
  <conditionalFormatting sqref="H14:H40 K14:P40 L41:P41">
    <cfRule type="cellIs" dxfId="69" priority="16" operator="equal">
      <formula>0</formula>
    </cfRule>
  </conditionalFormatting>
  <conditionalFormatting sqref="C4:I4">
    <cfRule type="cellIs" dxfId="68" priority="15" operator="equal">
      <formula>0</formula>
    </cfRule>
  </conditionalFormatting>
  <conditionalFormatting sqref="C15:C40">
    <cfRule type="cellIs" dxfId="67" priority="14" operator="equal">
      <formula>0</formula>
    </cfRule>
  </conditionalFormatting>
  <conditionalFormatting sqref="D5:L8">
    <cfRule type="cellIs" dxfId="66" priority="11" operator="equal">
      <formula>0</formula>
    </cfRule>
  </conditionalFormatting>
  <conditionalFormatting sqref="A14:B14 D14:G14">
    <cfRule type="cellIs" dxfId="65" priority="10" operator="equal">
      <formula>0</formula>
    </cfRule>
  </conditionalFormatting>
  <conditionalFormatting sqref="C14">
    <cfRule type="cellIs" dxfId="64" priority="9" operator="equal">
      <formula>0</formula>
    </cfRule>
  </conditionalFormatting>
  <conditionalFormatting sqref="I14:J14">
    <cfRule type="cellIs" dxfId="63" priority="8" operator="equal">
      <formula>0</formula>
    </cfRule>
  </conditionalFormatting>
  <conditionalFormatting sqref="P10">
    <cfRule type="cellIs" dxfId="62" priority="7" operator="equal">
      <formula>"20__. gada __. _________"</formula>
    </cfRule>
  </conditionalFormatting>
  <conditionalFormatting sqref="C49:H49">
    <cfRule type="cellIs" dxfId="61" priority="4" operator="equal">
      <formula>0</formula>
    </cfRule>
  </conditionalFormatting>
  <conditionalFormatting sqref="C44:H44">
    <cfRule type="cellIs" dxfId="60" priority="3" operator="equal">
      <formula>0</formula>
    </cfRule>
  </conditionalFormatting>
  <conditionalFormatting sqref="C49:H49 C52 C44:H44">
    <cfRule type="cellIs" dxfId="59" priority="2" operator="equal">
      <formula>0</formula>
    </cfRule>
  </conditionalFormatting>
  <conditionalFormatting sqref="D1">
    <cfRule type="cellIs" dxfId="5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2" manualBreakCount="2">
    <brk id="22" max="16383" man="1"/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P59"/>
  <sheetViews>
    <sheetView tabSelected="1" view="pageBreakPreview" zoomScaleNormal="100" zoomScaleSheetLayoutView="100" workbookViewId="0">
      <selection activeCell="X15" sqref="X15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a'!A24</f>
        <v>10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492" t="s">
        <v>422</v>
      </c>
      <c r="D2" s="492"/>
      <c r="E2" s="492"/>
      <c r="F2" s="492"/>
      <c r="G2" s="492"/>
      <c r="H2" s="492"/>
      <c r="I2" s="492"/>
      <c r="J2" s="28"/>
    </row>
    <row r="3" spans="1:16" x14ac:dyDescent="0.2">
      <c r="A3" s="29"/>
      <c r="B3" s="29"/>
      <c r="C3" s="483" t="s">
        <v>17</v>
      </c>
      <c r="D3" s="483"/>
      <c r="E3" s="483"/>
      <c r="F3" s="483"/>
      <c r="G3" s="483"/>
      <c r="H3" s="483"/>
      <c r="I3" s="483"/>
      <c r="J3" s="29"/>
    </row>
    <row r="4" spans="1:16" x14ac:dyDescent="0.2">
      <c r="A4" s="29"/>
      <c r="B4" s="29"/>
      <c r="C4" s="493" t="s">
        <v>52</v>
      </c>
      <c r="D4" s="493"/>
      <c r="E4" s="493"/>
      <c r="F4" s="493"/>
      <c r="G4" s="493"/>
      <c r="H4" s="493"/>
      <c r="I4" s="493"/>
      <c r="J4" s="29"/>
    </row>
    <row r="5" spans="1:16" x14ac:dyDescent="0.2">
      <c r="A5" s="22"/>
      <c r="B5" s="22"/>
      <c r="C5" s="26" t="s">
        <v>5</v>
      </c>
      <c r="D5" s="506" t="str">
        <f>'Kops a'!D6</f>
        <v>Daudzdzīvokļu dzīvojamās mājas vienkāršotas fasādes atjaunošana</v>
      </c>
      <c r="E5" s="506"/>
      <c r="F5" s="506"/>
      <c r="G5" s="506"/>
      <c r="H5" s="506"/>
      <c r="I5" s="506"/>
      <c r="J5" s="506"/>
      <c r="K5" s="506"/>
      <c r="L5" s="506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506" t="str">
        <f>'Kops a'!D7</f>
        <v>Daudzdzīvokļu dzīvojamās mājas, Jelgavas iela 26, Olainē vienkāršotas fasādes atjaunošana</v>
      </c>
      <c r="E6" s="506"/>
      <c r="F6" s="506"/>
      <c r="G6" s="506"/>
      <c r="H6" s="506"/>
      <c r="I6" s="506"/>
      <c r="J6" s="506"/>
      <c r="K6" s="506"/>
      <c r="L6" s="506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506" t="str">
        <f>'Kops a'!D8</f>
        <v>Jelgavas iela 26, Olaine, Olaines novads, LV-2114, Latvija</v>
      </c>
      <c r="E7" s="506"/>
      <c r="F7" s="506"/>
      <c r="G7" s="506"/>
      <c r="H7" s="506"/>
      <c r="I7" s="506"/>
      <c r="J7" s="506"/>
      <c r="K7" s="506"/>
      <c r="L7" s="506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506" t="str">
        <f>'Kops a'!D9</f>
        <v>Iepirkums Nr.AS OŪS 2021/12_E</v>
      </c>
      <c r="E8" s="506"/>
      <c r="F8" s="506"/>
      <c r="G8" s="506"/>
      <c r="H8" s="506"/>
      <c r="I8" s="506"/>
      <c r="J8" s="506"/>
      <c r="K8" s="506"/>
      <c r="L8" s="506"/>
      <c r="M8" s="16"/>
      <c r="N8" s="16"/>
      <c r="O8" s="16"/>
      <c r="P8" s="16"/>
    </row>
    <row r="9" spans="1:16" ht="11.25" customHeight="1" x14ac:dyDescent="0.2">
      <c r="A9" s="494" t="str">
        <f>'2a'!A9:F9</f>
        <v>Tāme sastādīta  2021. gada tirgus cenās, pamatojoties uz AR daļas rasējumiem</v>
      </c>
      <c r="B9" s="494"/>
      <c r="C9" s="494"/>
      <c r="D9" s="494"/>
      <c r="E9" s="494"/>
      <c r="F9" s="494"/>
      <c r="G9" s="30"/>
      <c r="H9" s="30"/>
      <c r="I9" s="30"/>
      <c r="J9" s="498" t="s">
        <v>39</v>
      </c>
      <c r="K9" s="498"/>
      <c r="L9" s="498"/>
      <c r="M9" s="498"/>
      <c r="N9" s="505">
        <f>P47</f>
        <v>0</v>
      </c>
      <c r="O9" s="505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5" t="str">
        <f>A53</f>
        <v>Tāme sastādīta 2021. gada __.________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473" t="s">
        <v>23</v>
      </c>
      <c r="B12" s="500" t="s">
        <v>40</v>
      </c>
      <c r="C12" s="496" t="s">
        <v>41</v>
      </c>
      <c r="D12" s="503" t="s">
        <v>42</v>
      </c>
      <c r="E12" s="486" t="s">
        <v>43</v>
      </c>
      <c r="F12" s="495" t="s">
        <v>44</v>
      </c>
      <c r="G12" s="496"/>
      <c r="H12" s="496"/>
      <c r="I12" s="496"/>
      <c r="J12" s="496"/>
      <c r="K12" s="497"/>
      <c r="L12" s="495" t="s">
        <v>45</v>
      </c>
      <c r="M12" s="496"/>
      <c r="N12" s="496"/>
      <c r="O12" s="496"/>
      <c r="P12" s="497"/>
    </row>
    <row r="13" spans="1:16" ht="126.75" customHeight="1" thickBot="1" x14ac:dyDescent="0.25">
      <c r="A13" s="499"/>
      <c r="B13" s="501"/>
      <c r="C13" s="502"/>
      <c r="D13" s="504"/>
      <c r="E13" s="48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x14ac:dyDescent="0.2">
      <c r="A14" s="351"/>
      <c r="B14" s="219"/>
      <c r="C14" s="190" t="s">
        <v>396</v>
      </c>
      <c r="D14" s="212"/>
      <c r="E14" s="313"/>
      <c r="F14" s="222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71">
        <v>1</v>
      </c>
      <c r="B15" s="285" t="s">
        <v>57</v>
      </c>
      <c r="C15" s="291" t="s">
        <v>397</v>
      </c>
      <c r="D15" s="292" t="s">
        <v>77</v>
      </c>
      <c r="E15" s="314">
        <v>1008.8</v>
      </c>
      <c r="F15" s="308"/>
      <c r="G15" s="64"/>
      <c r="H15" s="46"/>
      <c r="I15" s="64"/>
      <c r="J15" s="64"/>
      <c r="K15" s="47"/>
      <c r="L15" s="48"/>
      <c r="M15" s="46"/>
      <c r="N15" s="46"/>
      <c r="O15" s="46"/>
      <c r="P15" s="47"/>
    </row>
    <row r="16" spans="1:16" x14ac:dyDescent="0.2">
      <c r="A16" s="371">
        <v>2</v>
      </c>
      <c r="B16" s="285" t="s">
        <v>57</v>
      </c>
      <c r="C16" s="291" t="s">
        <v>398</v>
      </c>
      <c r="D16" s="292" t="s">
        <v>77</v>
      </c>
      <c r="E16" s="314">
        <v>1008.8</v>
      </c>
      <c r="F16" s="308"/>
      <c r="G16" s="64"/>
      <c r="H16" s="46"/>
      <c r="I16" s="64"/>
      <c r="J16" s="64"/>
      <c r="K16" s="47"/>
      <c r="L16" s="48"/>
      <c r="M16" s="46"/>
      <c r="N16" s="46"/>
      <c r="O16" s="46"/>
      <c r="P16" s="47"/>
    </row>
    <row r="17" spans="1:16" ht="22.5" x14ac:dyDescent="0.2">
      <c r="A17" s="372"/>
      <c r="B17" s="286"/>
      <c r="C17" s="436" t="s">
        <v>399</v>
      </c>
      <c r="D17" s="293" t="s">
        <v>79</v>
      </c>
      <c r="E17" s="314">
        <v>201.8</v>
      </c>
      <c r="F17" s="309"/>
      <c r="G17" s="64"/>
      <c r="H17" s="46"/>
      <c r="I17" s="64"/>
      <c r="J17" s="64"/>
      <c r="K17" s="47"/>
      <c r="L17" s="48"/>
      <c r="M17" s="46"/>
      <c r="N17" s="46"/>
      <c r="O17" s="46"/>
      <c r="P17" s="47"/>
    </row>
    <row r="18" spans="1:16" x14ac:dyDescent="0.2">
      <c r="A18" s="372"/>
      <c r="B18" s="286"/>
      <c r="C18" s="436" t="s">
        <v>400</v>
      </c>
      <c r="D18" s="293" t="s">
        <v>79</v>
      </c>
      <c r="E18" s="314">
        <v>1815.8</v>
      </c>
      <c r="F18" s="309"/>
      <c r="G18" s="64"/>
      <c r="H18" s="46"/>
      <c r="I18" s="64"/>
      <c r="J18" s="64"/>
      <c r="K18" s="47"/>
      <c r="L18" s="48"/>
      <c r="M18" s="46"/>
      <c r="N18" s="46"/>
      <c r="O18" s="46"/>
      <c r="P18" s="47"/>
    </row>
    <row r="19" spans="1:16" x14ac:dyDescent="0.2">
      <c r="A19" s="372">
        <v>3</v>
      </c>
      <c r="B19" s="286" t="s">
        <v>57</v>
      </c>
      <c r="C19" s="294" t="s">
        <v>401</v>
      </c>
      <c r="D19" s="293" t="s">
        <v>77</v>
      </c>
      <c r="E19" s="314">
        <v>1008.8</v>
      </c>
      <c r="F19" s="309"/>
      <c r="G19" s="64"/>
      <c r="H19" s="46"/>
      <c r="I19" s="64"/>
      <c r="J19" s="64"/>
      <c r="K19" s="47"/>
      <c r="L19" s="48"/>
      <c r="M19" s="46"/>
      <c r="N19" s="46"/>
      <c r="O19" s="46"/>
      <c r="P19" s="47"/>
    </row>
    <row r="20" spans="1:16" x14ac:dyDescent="0.2">
      <c r="A20" s="372"/>
      <c r="B20" s="286"/>
      <c r="C20" s="436" t="s">
        <v>402</v>
      </c>
      <c r="D20" s="293" t="s">
        <v>109</v>
      </c>
      <c r="E20" s="314">
        <v>151.30000000000001</v>
      </c>
      <c r="F20" s="309"/>
      <c r="G20" s="64"/>
      <c r="H20" s="46"/>
      <c r="I20" s="64"/>
      <c r="J20" s="64"/>
      <c r="K20" s="47"/>
      <c r="L20" s="48"/>
      <c r="M20" s="46"/>
      <c r="N20" s="46"/>
      <c r="O20" s="46"/>
      <c r="P20" s="47"/>
    </row>
    <row r="21" spans="1:16" ht="22.5" x14ac:dyDescent="0.2">
      <c r="A21" s="372">
        <v>4</v>
      </c>
      <c r="B21" s="286" t="s">
        <v>57</v>
      </c>
      <c r="C21" s="294" t="s">
        <v>403</v>
      </c>
      <c r="D21" s="293" t="s">
        <v>77</v>
      </c>
      <c r="E21" s="314">
        <v>1008.8</v>
      </c>
      <c r="F21" s="309"/>
      <c r="G21" s="64"/>
      <c r="H21" s="46"/>
      <c r="I21" s="64"/>
      <c r="J21" s="64"/>
      <c r="K21" s="47"/>
      <c r="L21" s="48"/>
      <c r="M21" s="46"/>
      <c r="N21" s="46"/>
      <c r="O21" s="46"/>
      <c r="P21" s="47"/>
    </row>
    <row r="22" spans="1:16" ht="22.5" x14ac:dyDescent="0.2">
      <c r="A22" s="372"/>
      <c r="B22" s="286"/>
      <c r="C22" s="287" t="s">
        <v>404</v>
      </c>
      <c r="D22" s="293" t="s">
        <v>109</v>
      </c>
      <c r="E22" s="314">
        <v>110.6</v>
      </c>
      <c r="F22" s="310"/>
      <c r="G22" s="64"/>
      <c r="H22" s="46"/>
      <c r="I22" s="64"/>
      <c r="J22" s="64"/>
      <c r="K22" s="47"/>
      <c r="L22" s="48"/>
      <c r="M22" s="46"/>
      <c r="N22" s="46"/>
      <c r="O22" s="46"/>
      <c r="P22" s="47"/>
    </row>
    <row r="23" spans="1:16" x14ac:dyDescent="0.2">
      <c r="A23" s="373"/>
      <c r="B23" s="295"/>
      <c r="C23" s="296" t="s">
        <v>405</v>
      </c>
      <c r="D23" s="292"/>
      <c r="E23" s="314"/>
      <c r="F23" s="311"/>
      <c r="G23" s="64"/>
      <c r="H23" s="46"/>
      <c r="I23" s="64"/>
      <c r="J23" s="64"/>
      <c r="K23" s="47"/>
      <c r="L23" s="48"/>
      <c r="M23" s="46"/>
      <c r="N23" s="46"/>
      <c r="O23" s="46"/>
      <c r="P23" s="47"/>
    </row>
    <row r="24" spans="1:16" ht="22.5" x14ac:dyDescent="0.2">
      <c r="A24" s="371">
        <v>5</v>
      </c>
      <c r="B24" s="285" t="s">
        <v>57</v>
      </c>
      <c r="C24" s="291" t="s">
        <v>406</v>
      </c>
      <c r="D24" s="292" t="s">
        <v>77</v>
      </c>
      <c r="E24" s="315">
        <v>472</v>
      </c>
      <c r="F24" s="308"/>
      <c r="G24" s="64"/>
      <c r="H24" s="46"/>
      <c r="I24" s="64"/>
      <c r="J24" s="64"/>
      <c r="K24" s="47"/>
      <c r="L24" s="48"/>
      <c r="M24" s="46"/>
      <c r="N24" s="46"/>
      <c r="O24" s="46"/>
      <c r="P24" s="47"/>
    </row>
    <row r="25" spans="1:16" ht="22.5" x14ac:dyDescent="0.2">
      <c r="A25" s="371">
        <v>6</v>
      </c>
      <c r="B25" s="285" t="s">
        <v>57</v>
      </c>
      <c r="C25" s="291" t="s">
        <v>407</v>
      </c>
      <c r="D25" s="292" t="s">
        <v>77</v>
      </c>
      <c r="E25" s="315">
        <v>472</v>
      </c>
      <c r="F25" s="308"/>
      <c r="G25" s="64"/>
      <c r="H25" s="46"/>
      <c r="I25" s="64"/>
      <c r="J25" s="64"/>
      <c r="K25" s="47"/>
      <c r="L25" s="48"/>
      <c r="M25" s="46"/>
      <c r="N25" s="46"/>
      <c r="O25" s="46"/>
      <c r="P25" s="47"/>
    </row>
    <row r="26" spans="1:16" ht="22.5" x14ac:dyDescent="0.2">
      <c r="A26" s="372"/>
      <c r="B26" s="286"/>
      <c r="C26" s="436" t="s">
        <v>399</v>
      </c>
      <c r="D26" s="293" t="s">
        <v>79</v>
      </c>
      <c r="E26" s="314">
        <v>94.4</v>
      </c>
      <c r="F26" s="309"/>
      <c r="G26" s="64"/>
      <c r="H26" s="46"/>
      <c r="I26" s="64"/>
      <c r="J26" s="64"/>
      <c r="K26" s="47"/>
      <c r="L26" s="48"/>
      <c r="M26" s="46"/>
      <c r="N26" s="46"/>
      <c r="O26" s="46"/>
      <c r="P26" s="47"/>
    </row>
    <row r="27" spans="1:16" x14ac:dyDescent="0.2">
      <c r="A27" s="372"/>
      <c r="B27" s="286"/>
      <c r="C27" s="436" t="s">
        <v>400</v>
      </c>
      <c r="D27" s="293" t="s">
        <v>79</v>
      </c>
      <c r="E27" s="314">
        <v>849.6</v>
      </c>
      <c r="F27" s="309"/>
      <c r="G27" s="64"/>
      <c r="H27" s="46"/>
      <c r="I27" s="64"/>
      <c r="J27" s="64"/>
      <c r="K27" s="47"/>
      <c r="L27" s="48"/>
      <c r="M27" s="46"/>
      <c r="N27" s="46"/>
      <c r="O27" s="46"/>
      <c r="P27" s="47"/>
    </row>
    <row r="28" spans="1:16" x14ac:dyDescent="0.2">
      <c r="A28" s="372">
        <v>7</v>
      </c>
      <c r="B28" s="286" t="s">
        <v>57</v>
      </c>
      <c r="C28" s="294" t="s">
        <v>408</v>
      </c>
      <c r="D28" s="293" t="s">
        <v>77</v>
      </c>
      <c r="E28" s="314">
        <v>472</v>
      </c>
      <c r="F28" s="309"/>
      <c r="G28" s="64"/>
      <c r="H28" s="46"/>
      <c r="I28" s="64"/>
      <c r="J28" s="64"/>
      <c r="K28" s="47"/>
      <c r="L28" s="48"/>
      <c r="M28" s="46"/>
      <c r="N28" s="46"/>
      <c r="O28" s="46"/>
      <c r="P28" s="47"/>
    </row>
    <row r="29" spans="1:16" x14ac:dyDescent="0.2">
      <c r="A29" s="372"/>
      <c r="B29" s="286"/>
      <c r="C29" s="436" t="s">
        <v>402</v>
      </c>
      <c r="D29" s="293" t="s">
        <v>109</v>
      </c>
      <c r="E29" s="314">
        <v>70.8</v>
      </c>
      <c r="F29" s="309"/>
      <c r="G29" s="64"/>
      <c r="H29" s="46"/>
      <c r="I29" s="64"/>
      <c r="J29" s="64"/>
      <c r="K29" s="47"/>
      <c r="L29" s="48"/>
      <c r="M29" s="46"/>
      <c r="N29" s="46"/>
      <c r="O29" s="46"/>
      <c r="P29" s="47"/>
    </row>
    <row r="30" spans="1:16" ht="22.5" x14ac:dyDescent="0.2">
      <c r="A30" s="372">
        <v>8</v>
      </c>
      <c r="B30" s="286" t="s">
        <v>57</v>
      </c>
      <c r="C30" s="294" t="s">
        <v>409</v>
      </c>
      <c r="D30" s="293" t="s">
        <v>77</v>
      </c>
      <c r="E30" s="314">
        <v>472</v>
      </c>
      <c r="F30" s="309"/>
      <c r="G30" s="64"/>
      <c r="H30" s="46"/>
      <c r="I30" s="64"/>
      <c r="J30" s="64"/>
      <c r="K30" s="47"/>
      <c r="L30" s="48"/>
      <c r="M30" s="46"/>
      <c r="N30" s="46"/>
      <c r="O30" s="46"/>
      <c r="P30" s="47"/>
    </row>
    <row r="31" spans="1:16" x14ac:dyDescent="0.2">
      <c r="A31" s="372"/>
      <c r="B31" s="286"/>
      <c r="C31" s="287" t="s">
        <v>410</v>
      </c>
      <c r="D31" s="293" t="s">
        <v>109</v>
      </c>
      <c r="E31" s="314">
        <v>141.6</v>
      </c>
      <c r="F31" s="310"/>
      <c r="G31" s="64"/>
      <c r="H31" s="46"/>
      <c r="I31" s="64"/>
      <c r="J31" s="64"/>
      <c r="K31" s="47"/>
      <c r="L31" s="48"/>
      <c r="M31" s="46"/>
      <c r="N31" s="46"/>
      <c r="O31" s="46"/>
      <c r="P31" s="47"/>
    </row>
    <row r="32" spans="1:16" ht="22.5" x14ac:dyDescent="0.2">
      <c r="A32" s="373"/>
      <c r="B32" s="295"/>
      <c r="C32" s="296" t="s">
        <v>411</v>
      </c>
      <c r="D32" s="292"/>
      <c r="E32" s="316"/>
      <c r="F32" s="311"/>
      <c r="G32" s="64"/>
      <c r="H32" s="46"/>
      <c r="I32" s="64"/>
      <c r="J32" s="64"/>
      <c r="K32" s="47"/>
      <c r="L32" s="48"/>
      <c r="M32" s="46"/>
      <c r="N32" s="46"/>
      <c r="O32" s="46"/>
      <c r="P32" s="47"/>
    </row>
    <row r="33" spans="1:16" ht="45" x14ac:dyDescent="0.2">
      <c r="A33" s="333">
        <v>9</v>
      </c>
      <c r="B33" s="104" t="s">
        <v>57</v>
      </c>
      <c r="C33" s="147" t="s">
        <v>421</v>
      </c>
      <c r="D33" s="127" t="s">
        <v>77</v>
      </c>
      <c r="E33" s="317">
        <v>48.4</v>
      </c>
      <c r="F33" s="152"/>
      <c r="G33" s="64"/>
      <c r="H33" s="46"/>
      <c r="I33" s="64"/>
      <c r="J33" s="64"/>
      <c r="K33" s="47"/>
      <c r="L33" s="48"/>
      <c r="M33" s="46"/>
      <c r="N33" s="46"/>
      <c r="O33" s="46"/>
      <c r="P33" s="47"/>
    </row>
    <row r="34" spans="1:16" ht="22.5" x14ac:dyDescent="0.2">
      <c r="A34" s="352"/>
      <c r="B34" s="205"/>
      <c r="C34" s="418" t="s">
        <v>230</v>
      </c>
      <c r="D34" s="210" t="s">
        <v>79</v>
      </c>
      <c r="E34" s="229">
        <v>9.68</v>
      </c>
      <c r="F34" s="224"/>
      <c r="G34" s="64"/>
      <c r="H34" s="46"/>
      <c r="I34" s="64"/>
      <c r="J34" s="64"/>
      <c r="K34" s="47"/>
      <c r="L34" s="48"/>
      <c r="M34" s="46"/>
      <c r="N34" s="46"/>
      <c r="O34" s="46"/>
      <c r="P34" s="47"/>
    </row>
    <row r="35" spans="1:16" ht="22.5" x14ac:dyDescent="0.2">
      <c r="A35" s="352"/>
      <c r="B35" s="205"/>
      <c r="C35" s="418" t="s">
        <v>142</v>
      </c>
      <c r="D35" s="210" t="s">
        <v>79</v>
      </c>
      <c r="E35" s="229">
        <v>96.8</v>
      </c>
      <c r="F35" s="224"/>
      <c r="G35" s="64"/>
      <c r="H35" s="46"/>
      <c r="I35" s="64"/>
      <c r="J35" s="64"/>
      <c r="K35" s="47"/>
      <c r="L35" s="48"/>
      <c r="M35" s="46"/>
      <c r="N35" s="46"/>
      <c r="O35" s="46"/>
      <c r="P35" s="47"/>
    </row>
    <row r="36" spans="1:16" ht="22.5" x14ac:dyDescent="0.2">
      <c r="A36" s="352"/>
      <c r="B36" s="205"/>
      <c r="C36" s="418" t="s">
        <v>143</v>
      </c>
      <c r="D36" s="210" t="s">
        <v>79</v>
      </c>
      <c r="E36" s="229">
        <v>484</v>
      </c>
      <c r="F36" s="224"/>
      <c r="G36" s="64"/>
      <c r="H36" s="46"/>
      <c r="I36" s="64"/>
      <c r="J36" s="64"/>
      <c r="K36" s="47"/>
      <c r="L36" s="48"/>
      <c r="M36" s="46"/>
      <c r="N36" s="46"/>
      <c r="O36" s="46"/>
      <c r="P36" s="47"/>
    </row>
    <row r="37" spans="1:16" x14ac:dyDescent="0.2">
      <c r="A37" s="374"/>
      <c r="B37" s="297"/>
      <c r="C37" s="298" t="s">
        <v>412</v>
      </c>
      <c r="D37" s="299"/>
      <c r="E37" s="318"/>
      <c r="F37" s="311"/>
      <c r="G37" s="64"/>
      <c r="H37" s="46"/>
      <c r="I37" s="64"/>
      <c r="J37" s="64"/>
      <c r="K37" s="47"/>
      <c r="L37" s="48"/>
      <c r="M37" s="46"/>
      <c r="N37" s="46"/>
      <c r="O37" s="46"/>
      <c r="P37" s="47"/>
    </row>
    <row r="38" spans="1:16" ht="22.5" x14ac:dyDescent="0.2">
      <c r="A38" s="375">
        <v>10</v>
      </c>
      <c r="B38" s="288" t="s">
        <v>57</v>
      </c>
      <c r="C38" s="300" t="s">
        <v>413</v>
      </c>
      <c r="D38" s="292" t="s">
        <v>77</v>
      </c>
      <c r="E38" s="319">
        <v>54</v>
      </c>
      <c r="F38" s="312"/>
      <c r="G38" s="64"/>
      <c r="H38" s="46"/>
      <c r="I38" s="64"/>
      <c r="J38" s="64"/>
      <c r="K38" s="47"/>
      <c r="L38" s="48"/>
      <c r="M38" s="46"/>
      <c r="N38" s="46"/>
      <c r="O38" s="46"/>
      <c r="P38" s="47"/>
    </row>
    <row r="39" spans="1:16" x14ac:dyDescent="0.2">
      <c r="A39" s="376"/>
      <c r="B39" s="301"/>
      <c r="C39" s="301" t="s">
        <v>414</v>
      </c>
      <c r="D39" s="299" t="s">
        <v>109</v>
      </c>
      <c r="E39" s="319">
        <v>13.5</v>
      </c>
      <c r="F39" s="312"/>
      <c r="G39" s="64"/>
      <c r="H39" s="46"/>
      <c r="I39" s="64"/>
      <c r="J39" s="64"/>
      <c r="K39" s="47"/>
      <c r="L39" s="48"/>
      <c r="M39" s="46"/>
      <c r="N39" s="46"/>
      <c r="O39" s="46"/>
      <c r="P39" s="47"/>
    </row>
    <row r="40" spans="1:16" ht="22.5" x14ac:dyDescent="0.2">
      <c r="A40" s="359">
        <v>11</v>
      </c>
      <c r="B40" s="288" t="s">
        <v>57</v>
      </c>
      <c r="C40" s="437" t="s">
        <v>415</v>
      </c>
      <c r="D40" s="302" t="s">
        <v>91</v>
      </c>
      <c r="E40" s="319">
        <v>207</v>
      </c>
      <c r="F40" s="312"/>
      <c r="G40" s="64"/>
      <c r="H40" s="46"/>
      <c r="I40" s="64"/>
      <c r="J40" s="64"/>
      <c r="K40" s="47"/>
      <c r="L40" s="48"/>
      <c r="M40" s="46"/>
      <c r="N40" s="46"/>
      <c r="O40" s="46"/>
      <c r="P40" s="47"/>
    </row>
    <row r="41" spans="1:16" ht="22.5" x14ac:dyDescent="0.2">
      <c r="A41" s="359">
        <v>12</v>
      </c>
      <c r="B41" s="288" t="s">
        <v>57</v>
      </c>
      <c r="C41" s="300" t="s">
        <v>416</v>
      </c>
      <c r="D41" s="292" t="s">
        <v>77</v>
      </c>
      <c r="E41" s="319">
        <v>28.5</v>
      </c>
      <c r="F41" s="312"/>
      <c r="G41" s="64"/>
      <c r="H41" s="46"/>
      <c r="I41" s="64"/>
      <c r="J41" s="64"/>
      <c r="K41" s="47"/>
      <c r="L41" s="48"/>
      <c r="M41" s="46"/>
      <c r="N41" s="46"/>
      <c r="O41" s="46"/>
      <c r="P41" s="47"/>
    </row>
    <row r="42" spans="1:16" x14ac:dyDescent="0.2">
      <c r="A42" s="376"/>
      <c r="B42" s="301"/>
      <c r="C42" s="301" t="s">
        <v>414</v>
      </c>
      <c r="D42" s="299" t="s">
        <v>109</v>
      </c>
      <c r="E42" s="319">
        <v>7.1</v>
      </c>
      <c r="F42" s="312"/>
      <c r="G42" s="64"/>
      <c r="H42" s="46"/>
      <c r="I42" s="64"/>
      <c r="J42" s="64"/>
      <c r="K42" s="47"/>
      <c r="L42" s="48"/>
      <c r="M42" s="46"/>
      <c r="N42" s="46"/>
      <c r="O42" s="46"/>
      <c r="P42" s="47"/>
    </row>
    <row r="43" spans="1:16" ht="22.5" x14ac:dyDescent="0.2">
      <c r="A43" s="359">
        <v>13</v>
      </c>
      <c r="B43" s="288" t="s">
        <v>57</v>
      </c>
      <c r="C43" s="303" t="s">
        <v>417</v>
      </c>
      <c r="D43" s="304" t="s">
        <v>63</v>
      </c>
      <c r="E43" s="320">
        <v>18</v>
      </c>
      <c r="F43" s="312"/>
      <c r="G43" s="64"/>
      <c r="H43" s="46"/>
      <c r="I43" s="64"/>
      <c r="J43" s="64"/>
      <c r="K43" s="47"/>
      <c r="L43" s="48"/>
      <c r="M43" s="46"/>
      <c r="N43" s="46"/>
      <c r="O43" s="46"/>
      <c r="P43" s="47"/>
    </row>
    <row r="44" spans="1:16" x14ac:dyDescent="0.2">
      <c r="A44" s="372"/>
      <c r="B44" s="286"/>
      <c r="C44" s="289" t="s">
        <v>418</v>
      </c>
      <c r="D44" s="304" t="s">
        <v>63</v>
      </c>
      <c r="E44" s="321">
        <v>18</v>
      </c>
      <c r="F44" s="309"/>
      <c r="G44" s="64"/>
      <c r="H44" s="46"/>
      <c r="I44" s="64"/>
      <c r="J44" s="64"/>
      <c r="K44" s="47"/>
      <c r="L44" s="48"/>
      <c r="M44" s="46"/>
      <c r="N44" s="46"/>
      <c r="O44" s="46"/>
      <c r="P44" s="47"/>
    </row>
    <row r="45" spans="1:16" ht="22.5" x14ac:dyDescent="0.2">
      <c r="A45" s="351">
        <v>14</v>
      </c>
      <c r="B45" s="290" t="s">
        <v>57</v>
      </c>
      <c r="C45" s="305" t="s">
        <v>419</v>
      </c>
      <c r="D45" s="306" t="s">
        <v>91</v>
      </c>
      <c r="E45" s="322">
        <v>102</v>
      </c>
      <c r="F45" s="307"/>
      <c r="G45" s="64"/>
      <c r="H45" s="46"/>
      <c r="I45" s="64"/>
      <c r="J45" s="64"/>
      <c r="K45" s="47"/>
      <c r="L45" s="48"/>
      <c r="M45" s="46"/>
      <c r="N45" s="46"/>
      <c r="O45" s="46"/>
      <c r="P45" s="47"/>
    </row>
    <row r="46" spans="1:16" ht="45.75" thickBot="1" x14ac:dyDescent="0.25">
      <c r="A46" s="377">
        <v>15</v>
      </c>
      <c r="B46" s="378" t="s">
        <v>57</v>
      </c>
      <c r="C46" s="379" t="s">
        <v>420</v>
      </c>
      <c r="D46" s="380" t="s">
        <v>77</v>
      </c>
      <c r="E46" s="323">
        <v>27.3</v>
      </c>
      <c r="F46" s="223"/>
      <c r="G46" s="64"/>
      <c r="H46" s="46"/>
      <c r="I46" s="64"/>
      <c r="J46" s="64"/>
      <c r="K46" s="47"/>
      <c r="L46" s="48"/>
      <c r="M46" s="46"/>
      <c r="N46" s="46"/>
      <c r="O46" s="46"/>
      <c r="P46" s="47"/>
    </row>
    <row r="47" spans="1:16" ht="12" thickBot="1" x14ac:dyDescent="0.25">
      <c r="A47" s="489" t="str">
        <f>'1a'!A32:K32</f>
        <v xml:space="preserve">Tiešās izmaksas kopā, t. sk. darba devēja sociālais nodoklis 23.59% </v>
      </c>
      <c r="B47" s="490"/>
      <c r="C47" s="490"/>
      <c r="D47" s="490"/>
      <c r="E47" s="490"/>
      <c r="F47" s="490"/>
      <c r="G47" s="490"/>
      <c r="H47" s="490"/>
      <c r="I47" s="490"/>
      <c r="J47" s="490"/>
      <c r="K47" s="491"/>
      <c r="L47" s="68">
        <f>SUM(L14:L46)</f>
        <v>0</v>
      </c>
      <c r="M47" s="69">
        <f>SUM(M14:M46)</f>
        <v>0</v>
      </c>
      <c r="N47" s="69">
        <f>SUM(N14:N46)</f>
        <v>0</v>
      </c>
      <c r="O47" s="69">
        <f>SUM(O14:O46)</f>
        <v>0</v>
      </c>
      <c r="P47" s="70">
        <f>SUM(P14:P46)</f>
        <v>0</v>
      </c>
    </row>
    <row r="48" spans="1:16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x14ac:dyDescent="0.2">
      <c r="A50" s="1" t="s">
        <v>14</v>
      </c>
      <c r="B50" s="16"/>
      <c r="C50" s="488">
        <f>'Kops a'!C36:H36</f>
        <v>0</v>
      </c>
      <c r="D50" s="488"/>
      <c r="E50" s="488"/>
      <c r="F50" s="488"/>
      <c r="G50" s="488"/>
      <c r="H50" s="488"/>
      <c r="I50" s="16"/>
      <c r="J50" s="16"/>
      <c r="K50" s="16"/>
      <c r="L50" s="16"/>
      <c r="M50" s="16"/>
      <c r="N50" s="16"/>
      <c r="O50" s="16"/>
      <c r="P50" s="16"/>
    </row>
    <row r="51" spans="1:16" x14ac:dyDescent="0.2">
      <c r="A51" s="16"/>
      <c r="B51" s="16"/>
      <c r="C51" s="440" t="s">
        <v>15</v>
      </c>
      <c r="D51" s="440"/>
      <c r="E51" s="440"/>
      <c r="F51" s="440"/>
      <c r="G51" s="440"/>
      <c r="H51" s="440"/>
      <c r="I51" s="16"/>
      <c r="J51" s="16"/>
      <c r="K51" s="16"/>
      <c r="L51" s="16"/>
      <c r="M51" s="16"/>
      <c r="N51" s="16"/>
      <c r="O51" s="16"/>
      <c r="P51" s="16"/>
    </row>
    <row r="52" spans="1:16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">
      <c r="A53" s="83" t="str">
        <f>'Kops a'!A39</f>
        <v>Tāme sastādīta 2021. gada __.________</v>
      </c>
      <c r="B53" s="84"/>
      <c r="C53" s="84"/>
      <c r="D53" s="84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x14ac:dyDescent="0.2">
      <c r="A55" s="1" t="s">
        <v>37</v>
      </c>
      <c r="B55" s="16"/>
      <c r="C55" s="488">
        <f>'Kops a'!C41:H41</f>
        <v>0</v>
      </c>
      <c r="D55" s="488"/>
      <c r="E55" s="488"/>
      <c r="F55" s="488"/>
      <c r="G55" s="488"/>
      <c r="H55" s="488"/>
      <c r="I55" s="16"/>
      <c r="J55" s="16"/>
      <c r="K55" s="16"/>
      <c r="L55" s="16"/>
      <c r="M55" s="16"/>
      <c r="N55" s="16"/>
      <c r="O55" s="16"/>
      <c r="P55" s="16"/>
    </row>
    <row r="56" spans="1:16" x14ac:dyDescent="0.2">
      <c r="A56" s="16"/>
      <c r="B56" s="16"/>
      <c r="C56" s="440" t="s">
        <v>15</v>
      </c>
      <c r="D56" s="440"/>
      <c r="E56" s="440"/>
      <c r="F56" s="440"/>
      <c r="G56" s="440"/>
      <c r="H56" s="440"/>
      <c r="I56" s="16"/>
      <c r="J56" s="16"/>
      <c r="K56" s="16"/>
      <c r="L56" s="16"/>
      <c r="M56" s="16"/>
      <c r="N56" s="16"/>
      <c r="O56" s="16"/>
      <c r="P56" s="16"/>
    </row>
    <row r="57" spans="1:16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x14ac:dyDescent="0.2">
      <c r="A58" s="83" t="s">
        <v>54</v>
      </c>
      <c r="B58" s="84"/>
      <c r="C58" s="88">
        <f>'Kops a'!C44</f>
        <v>0</v>
      </c>
      <c r="D58" s="49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56:H56"/>
    <mergeCell ref="C4:I4"/>
    <mergeCell ref="F12:K12"/>
    <mergeCell ref="A9:F9"/>
    <mergeCell ref="J9:M9"/>
    <mergeCell ref="D8:L8"/>
    <mergeCell ref="A47:K47"/>
    <mergeCell ref="C50:H50"/>
    <mergeCell ref="C51:H51"/>
    <mergeCell ref="C55:H55"/>
  </mergeCells>
  <conditionalFormatting sqref="I15:J46 G15:G46">
    <cfRule type="cellIs" dxfId="57" priority="28" operator="equal">
      <formula>0</formula>
    </cfRule>
  </conditionalFormatting>
  <conditionalFormatting sqref="N9:O9">
    <cfRule type="cellIs" dxfId="56" priority="27" operator="equal">
      <formula>0</formula>
    </cfRule>
  </conditionalFormatting>
  <conditionalFormatting sqref="A9:F9">
    <cfRule type="containsText" dxfId="55" priority="2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4" priority="24" operator="equal">
      <formula>0</formula>
    </cfRule>
  </conditionalFormatting>
  <conditionalFormatting sqref="O10">
    <cfRule type="cellIs" dxfId="53" priority="23" operator="equal">
      <formula>"20__. gada __. _________"</formula>
    </cfRule>
  </conditionalFormatting>
  <conditionalFormatting sqref="A47:K47">
    <cfRule type="containsText" dxfId="52" priority="22" operator="containsText" text="Tiešās izmaksas kopā, t. sk. darba devēja sociālais nodoklis __.__% ">
      <formula>NOT(ISERROR(SEARCH("Tiešās izmaksas kopā, t. sk. darba devēja sociālais nodoklis __.__% ",A47)))</formula>
    </cfRule>
  </conditionalFormatting>
  <conditionalFormatting sqref="H14:H46 K14:P46 L47:P47">
    <cfRule type="cellIs" dxfId="51" priority="17" operator="equal">
      <formula>0</formula>
    </cfRule>
  </conditionalFormatting>
  <conditionalFormatting sqref="C4:I4">
    <cfRule type="cellIs" dxfId="50" priority="16" operator="equal">
      <formula>0</formula>
    </cfRule>
  </conditionalFormatting>
  <conditionalFormatting sqref="D5:L8">
    <cfRule type="cellIs" dxfId="49" priority="13" operator="equal">
      <formula>0</formula>
    </cfRule>
  </conditionalFormatting>
  <conditionalFormatting sqref="G14">
    <cfRule type="cellIs" dxfId="48" priority="12" operator="equal">
      <formula>0</formula>
    </cfRule>
  </conditionalFormatting>
  <conditionalFormatting sqref="I14:J14">
    <cfRule type="cellIs" dxfId="47" priority="10" operator="equal">
      <formula>0</formula>
    </cfRule>
  </conditionalFormatting>
  <conditionalFormatting sqref="P10">
    <cfRule type="cellIs" dxfId="46" priority="9" operator="equal">
      <formula>"20__. gada __. _________"</formula>
    </cfRule>
  </conditionalFormatting>
  <conditionalFormatting sqref="C55:H55">
    <cfRule type="cellIs" dxfId="45" priority="6" operator="equal">
      <formula>0</formula>
    </cfRule>
  </conditionalFormatting>
  <conditionalFormatting sqref="C50:H50">
    <cfRule type="cellIs" dxfId="44" priority="5" operator="equal">
      <formula>0</formula>
    </cfRule>
  </conditionalFormatting>
  <conditionalFormatting sqref="C55:H55 C58 C50:H50">
    <cfRule type="cellIs" dxfId="43" priority="4" operator="equal">
      <formula>0</formula>
    </cfRule>
  </conditionalFormatting>
  <conditionalFormatting sqref="D1">
    <cfRule type="cellIs" dxfId="42" priority="3" operator="equal">
      <formula>0</formula>
    </cfRule>
  </conditionalFormatting>
  <conditionalFormatting sqref="C33">
    <cfRule type="duplicateValues" dxfId="41" priority="2" stopIfTrue="1"/>
  </conditionalFormatting>
  <conditionalFormatting sqref="C44">
    <cfRule type="duplicateValues" dxfId="40" priority="1" stopIfTrue="1"/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160D584C-64FF-402E-862E-BC36A5AEB0A3}">
            <xm:f>NOT(ISERROR(SEARCH("Tāme sastādīta ____. gada ___. ______________",A53)))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A53</xm:sqref>
        </x14:conditionalFormatting>
        <x14:conditionalFormatting xmlns:xm="http://schemas.microsoft.com/office/excel/2006/main">
          <x14:cfRule type="containsText" priority="7" operator="containsText" id="{E1217419-522C-47B8-8672-CC9D11C3FC05}">
            <xm:f>NOT(ISERROR(SEARCH("Sertifikāta Nr. _________________________________",A58)))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P46"/>
  <sheetViews>
    <sheetView view="pageBreakPreview" zoomScaleNormal="100" zoomScaleSheetLayoutView="100" workbookViewId="0">
      <selection activeCell="C18" sqref="C18:C19"/>
    </sheetView>
  </sheetViews>
  <sheetFormatPr defaultRowHeight="11.25" x14ac:dyDescent="0.2"/>
  <cols>
    <col min="1" max="1" width="4.5703125" style="1" customWidth="1"/>
    <col min="2" max="2" width="5.28515625" style="89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91"/>
      <c r="C1" s="26" t="s">
        <v>38</v>
      </c>
      <c r="D1" s="50">
        <f>'Kops a'!A25</f>
        <v>11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9"/>
      <c r="C2" s="492" t="s">
        <v>423</v>
      </c>
      <c r="D2" s="492"/>
      <c r="E2" s="492"/>
      <c r="F2" s="492"/>
      <c r="G2" s="492"/>
      <c r="H2" s="492"/>
      <c r="I2" s="492"/>
      <c r="J2" s="28"/>
    </row>
    <row r="3" spans="1:16" x14ac:dyDescent="0.2">
      <c r="A3" s="29"/>
      <c r="B3" s="29"/>
      <c r="C3" s="483" t="s">
        <v>17</v>
      </c>
      <c r="D3" s="483"/>
      <c r="E3" s="483"/>
      <c r="F3" s="483"/>
      <c r="G3" s="483"/>
      <c r="H3" s="483"/>
      <c r="I3" s="483"/>
      <c r="J3" s="29"/>
    </row>
    <row r="4" spans="1:16" x14ac:dyDescent="0.2">
      <c r="A4" s="29"/>
      <c r="B4" s="29"/>
      <c r="C4" s="493" t="s">
        <v>52</v>
      </c>
      <c r="D4" s="493"/>
      <c r="E4" s="493"/>
      <c r="F4" s="493"/>
      <c r="G4" s="493"/>
      <c r="H4" s="493"/>
      <c r="I4" s="493"/>
      <c r="J4" s="29"/>
    </row>
    <row r="5" spans="1:16" x14ac:dyDescent="0.2">
      <c r="A5" s="22"/>
      <c r="B5" s="91"/>
      <c r="C5" s="26" t="s">
        <v>5</v>
      </c>
      <c r="D5" s="506" t="str">
        <f>'Kops a'!D6</f>
        <v>Daudzdzīvokļu dzīvojamās mājas vienkāršotas fasādes atjaunošana</v>
      </c>
      <c r="E5" s="506"/>
      <c r="F5" s="506"/>
      <c r="G5" s="506"/>
      <c r="H5" s="506"/>
      <c r="I5" s="506"/>
      <c r="J5" s="506"/>
      <c r="K5" s="506"/>
      <c r="L5" s="506"/>
      <c r="M5" s="16"/>
      <c r="N5" s="16"/>
      <c r="O5" s="16"/>
      <c r="P5" s="16"/>
    </row>
    <row r="6" spans="1:16" x14ac:dyDescent="0.2">
      <c r="A6" s="22"/>
      <c r="B6" s="91"/>
      <c r="C6" s="26" t="s">
        <v>6</v>
      </c>
      <c r="D6" s="506" t="str">
        <f>'Kops a'!D7</f>
        <v>Daudzdzīvokļu dzīvojamās mājas, Jelgavas iela 26, Olainē vienkāršotas fasādes atjaunošana</v>
      </c>
      <c r="E6" s="506"/>
      <c r="F6" s="506"/>
      <c r="G6" s="506"/>
      <c r="H6" s="506"/>
      <c r="I6" s="506"/>
      <c r="J6" s="506"/>
      <c r="K6" s="506"/>
      <c r="L6" s="506"/>
      <c r="M6" s="16"/>
      <c r="N6" s="16"/>
      <c r="O6" s="16"/>
      <c r="P6" s="16"/>
    </row>
    <row r="7" spans="1:16" x14ac:dyDescent="0.2">
      <c r="A7" s="22"/>
      <c r="B7" s="91"/>
      <c r="C7" s="26" t="s">
        <v>7</v>
      </c>
      <c r="D7" s="506" t="str">
        <f>'Kops a'!D8</f>
        <v>Jelgavas iela 26, Olaine, Olaines novads, LV-2114, Latvija</v>
      </c>
      <c r="E7" s="506"/>
      <c r="F7" s="506"/>
      <c r="G7" s="506"/>
      <c r="H7" s="506"/>
      <c r="I7" s="506"/>
      <c r="J7" s="506"/>
      <c r="K7" s="506"/>
      <c r="L7" s="506"/>
      <c r="M7" s="16"/>
      <c r="N7" s="16"/>
      <c r="O7" s="16"/>
      <c r="P7" s="16"/>
    </row>
    <row r="8" spans="1:16" x14ac:dyDescent="0.2">
      <c r="A8" s="22"/>
      <c r="B8" s="91"/>
      <c r="C8" s="4" t="s">
        <v>20</v>
      </c>
      <c r="D8" s="506" t="str">
        <f>'Kops a'!D9</f>
        <v>Iepirkums Nr.AS OŪS 2021/12_E</v>
      </c>
      <c r="E8" s="506"/>
      <c r="F8" s="506"/>
      <c r="G8" s="506"/>
      <c r="H8" s="506"/>
      <c r="I8" s="506"/>
      <c r="J8" s="506"/>
      <c r="K8" s="506"/>
      <c r="L8" s="506"/>
      <c r="M8" s="16"/>
      <c r="N8" s="16"/>
      <c r="O8" s="16"/>
      <c r="P8" s="16"/>
    </row>
    <row r="9" spans="1:16" ht="11.25" customHeight="1" x14ac:dyDescent="0.2">
      <c r="A9" s="494" t="s">
        <v>468</v>
      </c>
      <c r="B9" s="494"/>
      <c r="C9" s="494"/>
      <c r="D9" s="494"/>
      <c r="E9" s="494"/>
      <c r="F9" s="494"/>
      <c r="G9" s="30"/>
      <c r="H9" s="30"/>
      <c r="I9" s="30"/>
      <c r="J9" s="498" t="s">
        <v>39</v>
      </c>
      <c r="K9" s="498"/>
      <c r="L9" s="498"/>
      <c r="M9" s="498"/>
      <c r="N9" s="505">
        <f>P34</f>
        <v>0</v>
      </c>
      <c r="O9" s="505"/>
      <c r="P9" s="30"/>
    </row>
    <row r="10" spans="1:16" ht="13.5" customHeight="1" x14ac:dyDescent="0.2">
      <c r="A10" s="31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5" t="str">
        <f>A40</f>
        <v>Tāme sastādīta 2021. gada __.________</v>
      </c>
    </row>
    <row r="11" spans="1:16" ht="17.25" customHeight="1" thickBot="1" x14ac:dyDescent="0.25">
      <c r="A11" s="31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ht="18" customHeight="1" x14ac:dyDescent="0.2">
      <c r="A12" s="473" t="s">
        <v>23</v>
      </c>
      <c r="B12" s="500" t="s">
        <v>40</v>
      </c>
      <c r="C12" s="496" t="s">
        <v>41</v>
      </c>
      <c r="D12" s="503" t="s">
        <v>42</v>
      </c>
      <c r="E12" s="486" t="s">
        <v>43</v>
      </c>
      <c r="F12" s="495" t="s">
        <v>44</v>
      </c>
      <c r="G12" s="496"/>
      <c r="H12" s="496"/>
      <c r="I12" s="496"/>
      <c r="J12" s="496"/>
      <c r="K12" s="497"/>
      <c r="L12" s="495" t="s">
        <v>45</v>
      </c>
      <c r="M12" s="496"/>
      <c r="N12" s="496"/>
      <c r="O12" s="496"/>
      <c r="P12" s="497"/>
    </row>
    <row r="13" spans="1:16" ht="130.5" customHeight="1" thickBot="1" x14ac:dyDescent="0.25">
      <c r="A13" s="499"/>
      <c r="B13" s="501"/>
      <c r="C13" s="502"/>
      <c r="D13" s="504"/>
      <c r="E13" s="48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x14ac:dyDescent="0.2">
      <c r="A14" s="60">
        <v>1</v>
      </c>
      <c r="B14" s="61" t="s">
        <v>57</v>
      </c>
      <c r="C14" s="62" t="s">
        <v>424</v>
      </c>
      <c r="D14" s="63" t="s">
        <v>63</v>
      </c>
      <c r="E14" s="66">
        <v>1</v>
      </c>
      <c r="F14" s="67"/>
      <c r="G14" s="64"/>
      <c r="H14" s="64"/>
      <c r="I14" s="64"/>
      <c r="J14" s="64"/>
      <c r="K14" s="65"/>
      <c r="L14" s="67"/>
      <c r="M14" s="64"/>
      <c r="N14" s="64"/>
      <c r="O14" s="64"/>
      <c r="P14" s="65"/>
    </row>
    <row r="15" spans="1:16" ht="22.5" x14ac:dyDescent="0.2">
      <c r="A15" s="37">
        <v>2</v>
      </c>
      <c r="B15" s="94" t="s">
        <v>57</v>
      </c>
      <c r="C15" s="45" t="s">
        <v>425</v>
      </c>
      <c r="D15" s="24" t="s">
        <v>63</v>
      </c>
      <c r="E15" s="66">
        <v>1</v>
      </c>
      <c r="F15" s="67"/>
      <c r="G15" s="64"/>
      <c r="H15" s="46"/>
      <c r="I15" s="64"/>
      <c r="J15" s="64"/>
      <c r="K15" s="47"/>
      <c r="L15" s="48"/>
      <c r="M15" s="46"/>
      <c r="N15" s="46"/>
      <c r="O15" s="46"/>
      <c r="P15" s="47"/>
    </row>
    <row r="16" spans="1:16" x14ac:dyDescent="0.2">
      <c r="A16" s="37">
        <v>3</v>
      </c>
      <c r="B16" s="94" t="s">
        <v>57</v>
      </c>
      <c r="C16" s="45" t="s">
        <v>426</v>
      </c>
      <c r="D16" s="24" t="s">
        <v>63</v>
      </c>
      <c r="E16" s="66">
        <v>1</v>
      </c>
      <c r="F16" s="67"/>
      <c r="G16" s="64"/>
      <c r="H16" s="46"/>
      <c r="I16" s="64"/>
      <c r="J16" s="64"/>
      <c r="K16" s="47"/>
      <c r="L16" s="48"/>
      <c r="M16" s="46"/>
      <c r="N16" s="46"/>
      <c r="O16" s="46"/>
      <c r="P16" s="47"/>
    </row>
    <row r="17" spans="1:16" x14ac:dyDescent="0.2">
      <c r="A17" s="37">
        <v>4</v>
      </c>
      <c r="B17" s="94" t="s">
        <v>57</v>
      </c>
      <c r="C17" s="45" t="s">
        <v>427</v>
      </c>
      <c r="D17" s="24" t="s">
        <v>63</v>
      </c>
      <c r="E17" s="66">
        <v>2</v>
      </c>
      <c r="F17" s="67"/>
      <c r="G17" s="64"/>
      <c r="H17" s="46"/>
      <c r="I17" s="64"/>
      <c r="J17" s="64"/>
      <c r="K17" s="47"/>
      <c r="L17" s="48"/>
      <c r="M17" s="46"/>
      <c r="N17" s="46"/>
      <c r="O17" s="46"/>
      <c r="P17" s="47"/>
    </row>
    <row r="18" spans="1:16" x14ac:dyDescent="0.2">
      <c r="A18" s="37">
        <v>5</v>
      </c>
      <c r="B18" s="94" t="s">
        <v>57</v>
      </c>
      <c r="C18" s="439" t="s">
        <v>428</v>
      </c>
      <c r="D18" s="24" t="s">
        <v>59</v>
      </c>
      <c r="E18" s="66">
        <v>32</v>
      </c>
      <c r="F18" s="67"/>
      <c r="G18" s="64"/>
      <c r="H18" s="46"/>
      <c r="I18" s="64"/>
      <c r="J18" s="64"/>
      <c r="K18" s="47"/>
      <c r="L18" s="48"/>
      <c r="M18" s="46"/>
      <c r="N18" s="46"/>
      <c r="O18" s="46"/>
      <c r="P18" s="47"/>
    </row>
    <row r="19" spans="1:16" x14ac:dyDescent="0.2">
      <c r="A19" s="37">
        <v>6</v>
      </c>
      <c r="B19" s="94" t="s">
        <v>57</v>
      </c>
      <c r="C19" s="439" t="s">
        <v>429</v>
      </c>
      <c r="D19" s="24" t="s">
        <v>59</v>
      </c>
      <c r="E19" s="66">
        <v>35</v>
      </c>
      <c r="F19" s="67"/>
      <c r="G19" s="64"/>
      <c r="H19" s="46"/>
      <c r="I19" s="64"/>
      <c r="J19" s="64"/>
      <c r="K19" s="47"/>
      <c r="L19" s="48"/>
      <c r="M19" s="46"/>
      <c r="N19" s="46"/>
      <c r="O19" s="46"/>
      <c r="P19" s="47"/>
    </row>
    <row r="20" spans="1:16" x14ac:dyDescent="0.2">
      <c r="A20" s="37">
        <v>7</v>
      </c>
      <c r="B20" s="94" t="s">
        <v>57</v>
      </c>
      <c r="C20" s="45" t="s">
        <v>430</v>
      </c>
      <c r="D20" s="24" t="s">
        <v>91</v>
      </c>
      <c r="E20" s="66">
        <v>6</v>
      </c>
      <c r="F20" s="67"/>
      <c r="G20" s="64"/>
      <c r="H20" s="46"/>
      <c r="I20" s="64"/>
      <c r="J20" s="64"/>
      <c r="K20" s="47"/>
      <c r="L20" s="48"/>
      <c r="M20" s="46"/>
      <c r="N20" s="46"/>
      <c r="O20" s="46"/>
      <c r="P20" s="47"/>
    </row>
    <row r="21" spans="1:16" x14ac:dyDescent="0.2">
      <c r="A21" s="37">
        <v>8</v>
      </c>
      <c r="B21" s="94" t="s">
        <v>57</v>
      </c>
      <c r="C21" s="45" t="s">
        <v>431</v>
      </c>
      <c r="D21" s="24" t="s">
        <v>63</v>
      </c>
      <c r="E21" s="66">
        <v>2</v>
      </c>
      <c r="F21" s="67"/>
      <c r="G21" s="64"/>
      <c r="H21" s="46"/>
      <c r="I21" s="64"/>
      <c r="J21" s="64"/>
      <c r="K21" s="47"/>
      <c r="L21" s="48"/>
      <c r="M21" s="46"/>
      <c r="N21" s="46"/>
      <c r="O21" s="46"/>
      <c r="P21" s="47"/>
    </row>
    <row r="22" spans="1:16" x14ac:dyDescent="0.2">
      <c r="A22" s="37">
        <v>9</v>
      </c>
      <c r="B22" s="94" t="s">
        <v>57</v>
      </c>
      <c r="C22" s="45" t="s">
        <v>432</v>
      </c>
      <c r="D22" s="24" t="s">
        <v>63</v>
      </c>
      <c r="E22" s="66">
        <v>2</v>
      </c>
      <c r="F22" s="67"/>
      <c r="G22" s="64"/>
      <c r="H22" s="46"/>
      <c r="I22" s="64"/>
      <c r="J22" s="64"/>
      <c r="K22" s="47"/>
      <c r="L22" s="48"/>
      <c r="M22" s="46"/>
      <c r="N22" s="46"/>
      <c r="O22" s="46"/>
      <c r="P22" s="47"/>
    </row>
    <row r="23" spans="1:16" x14ac:dyDescent="0.2">
      <c r="A23" s="37">
        <v>10</v>
      </c>
      <c r="B23" s="94" t="s">
        <v>57</v>
      </c>
      <c r="C23" s="45" t="s">
        <v>433</v>
      </c>
      <c r="D23" s="24" t="s">
        <v>63</v>
      </c>
      <c r="E23" s="66">
        <v>50</v>
      </c>
      <c r="F23" s="67"/>
      <c r="G23" s="64"/>
      <c r="H23" s="46"/>
      <c r="I23" s="64"/>
      <c r="J23" s="64"/>
      <c r="K23" s="47"/>
      <c r="L23" s="48"/>
      <c r="M23" s="46"/>
      <c r="N23" s="46"/>
      <c r="O23" s="46"/>
      <c r="P23" s="47"/>
    </row>
    <row r="24" spans="1:16" x14ac:dyDescent="0.2">
      <c r="A24" s="37">
        <v>11</v>
      </c>
      <c r="B24" s="94" t="s">
        <v>57</v>
      </c>
      <c r="C24" s="45" t="s">
        <v>434</v>
      </c>
      <c r="D24" s="24" t="s">
        <v>91</v>
      </c>
      <c r="E24" s="66">
        <v>12</v>
      </c>
      <c r="F24" s="67"/>
      <c r="G24" s="64"/>
      <c r="H24" s="46"/>
      <c r="I24" s="64"/>
      <c r="J24" s="64"/>
      <c r="K24" s="47"/>
      <c r="L24" s="48"/>
      <c r="M24" s="46"/>
      <c r="N24" s="46"/>
      <c r="O24" s="46"/>
      <c r="P24" s="47"/>
    </row>
    <row r="25" spans="1:16" x14ac:dyDescent="0.2">
      <c r="A25" s="37">
        <v>12</v>
      </c>
      <c r="B25" s="94" t="s">
        <v>57</v>
      </c>
      <c r="C25" s="45" t="s">
        <v>435</v>
      </c>
      <c r="D25" s="24" t="s">
        <v>63</v>
      </c>
      <c r="E25" s="66">
        <v>16</v>
      </c>
      <c r="F25" s="67"/>
      <c r="G25" s="64"/>
      <c r="H25" s="46"/>
      <c r="I25" s="64"/>
      <c r="J25" s="64"/>
      <c r="K25" s="47"/>
      <c r="L25" s="48"/>
      <c r="M25" s="46"/>
      <c r="N25" s="46"/>
      <c r="O25" s="46"/>
      <c r="P25" s="47"/>
    </row>
    <row r="26" spans="1:16" x14ac:dyDescent="0.2">
      <c r="A26" s="37">
        <v>13</v>
      </c>
      <c r="B26" s="94" t="s">
        <v>57</v>
      </c>
      <c r="C26" s="45" t="s">
        <v>436</v>
      </c>
      <c r="D26" s="24" t="s">
        <v>63</v>
      </c>
      <c r="E26" s="66">
        <v>4</v>
      </c>
      <c r="F26" s="67"/>
      <c r="G26" s="64"/>
      <c r="H26" s="46"/>
      <c r="I26" s="64"/>
      <c r="J26" s="64"/>
      <c r="K26" s="47"/>
      <c r="L26" s="48"/>
      <c r="M26" s="46"/>
      <c r="N26" s="46"/>
      <c r="O26" s="46"/>
      <c r="P26" s="47"/>
    </row>
    <row r="27" spans="1:16" x14ac:dyDescent="0.2">
      <c r="A27" s="37">
        <v>14</v>
      </c>
      <c r="B27" s="94" t="s">
        <v>57</v>
      </c>
      <c r="C27" s="45" t="s">
        <v>437</v>
      </c>
      <c r="D27" s="24" t="s">
        <v>63</v>
      </c>
      <c r="E27" s="66">
        <v>4</v>
      </c>
      <c r="F27" s="67"/>
      <c r="G27" s="64"/>
      <c r="H27" s="46"/>
      <c r="I27" s="64"/>
      <c r="J27" s="64"/>
      <c r="K27" s="47"/>
      <c r="L27" s="48"/>
      <c r="M27" s="46"/>
      <c r="N27" s="46"/>
      <c r="O27" s="46"/>
      <c r="P27" s="47"/>
    </row>
    <row r="28" spans="1:16" x14ac:dyDescent="0.2">
      <c r="A28" s="37">
        <v>15</v>
      </c>
      <c r="B28" s="94" t="s">
        <v>57</v>
      </c>
      <c r="C28" s="45" t="s">
        <v>438</v>
      </c>
      <c r="D28" s="24" t="s">
        <v>63</v>
      </c>
      <c r="E28" s="66">
        <v>2</v>
      </c>
      <c r="F28" s="67"/>
      <c r="G28" s="64"/>
      <c r="H28" s="46"/>
      <c r="I28" s="64"/>
      <c r="J28" s="64"/>
      <c r="K28" s="47"/>
      <c r="L28" s="48"/>
      <c r="M28" s="46"/>
      <c r="N28" s="46"/>
      <c r="O28" s="46"/>
      <c r="P28" s="47"/>
    </row>
    <row r="29" spans="1:16" x14ac:dyDescent="0.2">
      <c r="A29" s="37">
        <v>16</v>
      </c>
      <c r="B29" s="94" t="s">
        <v>57</v>
      </c>
      <c r="C29" s="45" t="s">
        <v>439</v>
      </c>
      <c r="D29" s="24" t="s">
        <v>63</v>
      </c>
      <c r="E29" s="66">
        <v>40</v>
      </c>
      <c r="F29" s="67"/>
      <c r="G29" s="64"/>
      <c r="H29" s="46"/>
      <c r="I29" s="64"/>
      <c r="J29" s="64"/>
      <c r="K29" s="47"/>
      <c r="L29" s="48"/>
      <c r="M29" s="46"/>
      <c r="N29" s="46"/>
      <c r="O29" s="46"/>
      <c r="P29" s="47"/>
    </row>
    <row r="30" spans="1:16" x14ac:dyDescent="0.2">
      <c r="A30" s="37">
        <v>17</v>
      </c>
      <c r="B30" s="94" t="s">
        <v>57</v>
      </c>
      <c r="C30" s="45" t="s">
        <v>440</v>
      </c>
      <c r="D30" s="24" t="s">
        <v>63</v>
      </c>
      <c r="E30" s="66">
        <v>4</v>
      </c>
      <c r="F30" s="67"/>
      <c r="G30" s="64"/>
      <c r="H30" s="46"/>
      <c r="I30" s="64"/>
      <c r="J30" s="64"/>
      <c r="K30" s="47"/>
      <c r="L30" s="48"/>
      <c r="M30" s="46"/>
      <c r="N30" s="46"/>
      <c r="O30" s="46"/>
      <c r="P30" s="47"/>
    </row>
    <row r="31" spans="1:16" x14ac:dyDescent="0.2">
      <c r="A31" s="37">
        <v>18</v>
      </c>
      <c r="B31" s="94" t="s">
        <v>57</v>
      </c>
      <c r="C31" s="45" t="s">
        <v>441</v>
      </c>
      <c r="D31" s="24" t="s">
        <v>63</v>
      </c>
      <c r="E31" s="66">
        <v>1</v>
      </c>
      <c r="F31" s="67"/>
      <c r="G31" s="64"/>
      <c r="H31" s="46"/>
      <c r="I31" s="64"/>
      <c r="J31" s="64"/>
      <c r="K31" s="47"/>
      <c r="L31" s="48"/>
      <c r="M31" s="46"/>
      <c r="N31" s="46"/>
      <c r="O31" s="46"/>
      <c r="P31" s="47"/>
    </row>
    <row r="32" spans="1:16" x14ac:dyDescent="0.2">
      <c r="A32" s="37">
        <v>19</v>
      </c>
      <c r="B32" s="94" t="s">
        <v>57</v>
      </c>
      <c r="C32" s="45" t="s">
        <v>442</v>
      </c>
      <c r="D32" s="24" t="s">
        <v>79</v>
      </c>
      <c r="E32" s="66">
        <v>3</v>
      </c>
      <c r="F32" s="67"/>
      <c r="G32" s="64"/>
      <c r="H32" s="46"/>
      <c r="I32" s="64"/>
      <c r="J32" s="64"/>
      <c r="K32" s="47"/>
      <c r="L32" s="48"/>
      <c r="M32" s="46"/>
      <c r="N32" s="46"/>
      <c r="O32" s="46"/>
      <c r="P32" s="47"/>
    </row>
    <row r="33" spans="1:16" ht="12" thickBot="1" x14ac:dyDescent="0.25">
      <c r="A33" s="324">
        <v>20</v>
      </c>
      <c r="B33" s="381" t="s">
        <v>57</v>
      </c>
      <c r="C33" s="382" t="s">
        <v>241</v>
      </c>
      <c r="D33" s="327" t="s">
        <v>65</v>
      </c>
      <c r="E33" s="328">
        <v>1</v>
      </c>
      <c r="F33" s="67"/>
      <c r="G33" s="64"/>
      <c r="H33" s="46"/>
      <c r="I33" s="64"/>
      <c r="J33" s="64"/>
      <c r="K33" s="47"/>
      <c r="L33" s="48"/>
      <c r="M33" s="46"/>
      <c r="N33" s="46"/>
      <c r="O33" s="46"/>
      <c r="P33" s="47"/>
    </row>
    <row r="34" spans="1:16" ht="12" thickBot="1" x14ac:dyDescent="0.25">
      <c r="A34" s="489" t="str">
        <f>'1a'!A32:K32</f>
        <v xml:space="preserve">Tiešās izmaksas kopā, t. sk. darba devēja sociālais nodoklis 23.59% </v>
      </c>
      <c r="B34" s="490"/>
      <c r="C34" s="490"/>
      <c r="D34" s="490"/>
      <c r="E34" s="490"/>
      <c r="F34" s="490"/>
      <c r="G34" s="490"/>
      <c r="H34" s="490"/>
      <c r="I34" s="490"/>
      <c r="J34" s="490"/>
      <c r="K34" s="491"/>
      <c r="L34" s="68">
        <f>SUM(L14:L33)</f>
        <v>0</v>
      </c>
      <c r="M34" s="69">
        <f>SUM(M14:M33)</f>
        <v>0</v>
      </c>
      <c r="N34" s="69">
        <f>SUM(N14:N33)</f>
        <v>0</v>
      </c>
      <c r="O34" s="69">
        <f>SUM(O14:O33)</f>
        <v>0</v>
      </c>
      <c r="P34" s="70">
        <f>SUM(P14:P33)</f>
        <v>0</v>
      </c>
    </row>
    <row r="35" spans="1:16" x14ac:dyDescent="0.2">
      <c r="A35" s="16"/>
      <c r="B35" s="9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16"/>
      <c r="B36" s="9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" t="s">
        <v>14</v>
      </c>
      <c r="B37" s="95"/>
      <c r="C37" s="488">
        <f>'Kops a'!C36:H36</f>
        <v>0</v>
      </c>
      <c r="D37" s="488"/>
      <c r="E37" s="488"/>
      <c r="F37" s="488"/>
      <c r="G37" s="488"/>
      <c r="H37" s="488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16"/>
      <c r="B38" s="95"/>
      <c r="C38" s="440" t="s">
        <v>15</v>
      </c>
      <c r="D38" s="440"/>
      <c r="E38" s="440"/>
      <c r="F38" s="440"/>
      <c r="G38" s="440"/>
      <c r="H38" s="440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9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83" t="str">
        <f>'Kops a'!A39</f>
        <v>Tāme sastādīta 2021. gada __.________</v>
      </c>
      <c r="B40" s="96"/>
      <c r="C40" s="84"/>
      <c r="D40" s="84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16"/>
      <c r="B41" s="9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" t="s">
        <v>37</v>
      </c>
      <c r="B42" s="95"/>
      <c r="C42" s="488">
        <f>'Kops a'!C41:H41</f>
        <v>0</v>
      </c>
      <c r="D42" s="488"/>
      <c r="E42" s="488"/>
      <c r="F42" s="488"/>
      <c r="G42" s="488"/>
      <c r="H42" s="488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6"/>
      <c r="B43" s="95"/>
      <c r="C43" s="440" t="s">
        <v>15</v>
      </c>
      <c r="D43" s="440"/>
      <c r="E43" s="440"/>
      <c r="F43" s="440"/>
      <c r="G43" s="440"/>
      <c r="H43" s="440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9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83" t="s">
        <v>54</v>
      </c>
      <c r="B45" s="96"/>
      <c r="C45" s="88">
        <f>'Kops a'!C44</f>
        <v>0</v>
      </c>
      <c r="D45" s="49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2">
      <c r="A46" s="16"/>
      <c r="B46" s="9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3:H43"/>
    <mergeCell ref="C4:I4"/>
    <mergeCell ref="F12:K12"/>
    <mergeCell ref="A9:F9"/>
    <mergeCell ref="J9:M9"/>
    <mergeCell ref="D8:L8"/>
    <mergeCell ref="A34:K34"/>
    <mergeCell ref="C37:H37"/>
    <mergeCell ref="C38:H38"/>
    <mergeCell ref="C42:H42"/>
  </mergeCells>
  <conditionalFormatting sqref="A15:B33 I15:J33 D15:G33">
    <cfRule type="cellIs" dxfId="37" priority="26" operator="equal">
      <formula>0</formula>
    </cfRule>
  </conditionalFormatting>
  <conditionalFormatting sqref="N9:O9">
    <cfRule type="cellIs" dxfId="36" priority="25" operator="equal">
      <formula>0</formula>
    </cfRule>
  </conditionalFormatting>
  <conditionalFormatting sqref="A9:F9">
    <cfRule type="containsText" dxfId="35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4" priority="22" operator="equal">
      <formula>0</formula>
    </cfRule>
  </conditionalFormatting>
  <conditionalFormatting sqref="O10">
    <cfRule type="cellIs" dxfId="33" priority="21" operator="equal">
      <formula>"20__. gada __. _________"</formula>
    </cfRule>
  </conditionalFormatting>
  <conditionalFormatting sqref="A34:K34">
    <cfRule type="containsText" dxfId="32" priority="20" operator="containsText" text="Tiešās izmaksas kopā, t. sk. darba devēja sociālais nodoklis __.__% ">
      <formula>NOT(ISERROR(SEARCH("Tiešās izmaksas kopā, t. sk. darba devēja sociālais nodoklis __.__% ",A34)))</formula>
    </cfRule>
  </conditionalFormatting>
  <conditionalFormatting sqref="H14:H33 K14:P33 L34:P34">
    <cfRule type="cellIs" dxfId="31" priority="15" operator="equal">
      <formula>0</formula>
    </cfRule>
  </conditionalFormatting>
  <conditionalFormatting sqref="C4:I4">
    <cfRule type="cellIs" dxfId="30" priority="14" operator="equal">
      <formula>0</formula>
    </cfRule>
  </conditionalFormatting>
  <conditionalFormatting sqref="C15:C33">
    <cfRule type="cellIs" dxfId="29" priority="13" operator="equal">
      <formula>0</formula>
    </cfRule>
  </conditionalFormatting>
  <conditionalFormatting sqref="D5:L8">
    <cfRule type="cellIs" dxfId="28" priority="11" operator="equal">
      <formula>0</formula>
    </cfRule>
  </conditionalFormatting>
  <conditionalFormatting sqref="A14:B14 D14:G14">
    <cfRule type="cellIs" dxfId="27" priority="10" operator="equal">
      <formula>0</formula>
    </cfRule>
  </conditionalFormatting>
  <conditionalFormatting sqref="C14">
    <cfRule type="cellIs" dxfId="26" priority="9" operator="equal">
      <formula>0</formula>
    </cfRule>
  </conditionalFormatting>
  <conditionalFormatting sqref="I14:J14">
    <cfRule type="cellIs" dxfId="25" priority="8" operator="equal">
      <formula>0</formula>
    </cfRule>
  </conditionalFormatting>
  <conditionalFormatting sqref="P10">
    <cfRule type="cellIs" dxfId="24" priority="7" operator="equal">
      <formula>"20__. gada __. _________"</formula>
    </cfRule>
  </conditionalFormatting>
  <conditionalFormatting sqref="C42:H42">
    <cfRule type="cellIs" dxfId="23" priority="4" operator="equal">
      <formula>0</formula>
    </cfRule>
  </conditionalFormatting>
  <conditionalFormatting sqref="C37:H37">
    <cfRule type="cellIs" dxfId="22" priority="3" operator="equal">
      <formula>0</formula>
    </cfRule>
  </conditionalFormatting>
  <conditionalFormatting sqref="C42:H42 C45 C37:H37">
    <cfRule type="cellIs" dxfId="21" priority="2" operator="equal">
      <formula>0</formula>
    </cfRule>
  </conditionalFormatting>
  <conditionalFormatting sqref="D1">
    <cfRule type="cellIs" dxfId="2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1" manualBreakCount="1">
    <brk id="27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F7EA908-55EC-4C43-BFD3-676EB2F59EFD}">
            <xm:f>NOT(ISERROR(SEARCH("Tāme sastādīta ____. gada ___. ______________",A40)))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5" operator="containsText" id="{7D30F4F9-54F3-4EAD-9065-3BE0F6D67384}">
            <xm:f>NOT(ISERROR(SEARCH("Sertifikāta Nr. _________________________________",A45)))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P75"/>
  <sheetViews>
    <sheetView view="pageBreakPreview" topLeftCell="A49" zoomScaleNormal="100" zoomScaleSheetLayoutView="100" workbookViewId="0">
      <selection activeCell="C57" sqref="C57"/>
    </sheetView>
  </sheetViews>
  <sheetFormatPr defaultRowHeight="11.25" x14ac:dyDescent="0.2"/>
  <cols>
    <col min="1" max="1" width="4.5703125" style="1" customWidth="1"/>
    <col min="2" max="2" width="5.28515625" style="9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C1" s="26" t="s">
        <v>38</v>
      </c>
      <c r="D1" s="50">
        <f>'Kops a'!A26</f>
        <v>12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9"/>
      <c r="C2" s="492" t="s">
        <v>443</v>
      </c>
      <c r="D2" s="492"/>
      <c r="E2" s="492"/>
      <c r="F2" s="492"/>
      <c r="G2" s="492"/>
      <c r="H2" s="492"/>
      <c r="I2" s="492"/>
      <c r="J2" s="28"/>
    </row>
    <row r="3" spans="1:16" x14ac:dyDescent="0.2">
      <c r="A3" s="29"/>
      <c r="B3" s="29"/>
      <c r="C3" s="483" t="s">
        <v>17</v>
      </c>
      <c r="D3" s="483"/>
      <c r="E3" s="483"/>
      <c r="F3" s="483"/>
      <c r="G3" s="483"/>
      <c r="H3" s="483"/>
      <c r="I3" s="483"/>
      <c r="J3" s="29"/>
    </row>
    <row r="4" spans="1:16" x14ac:dyDescent="0.2">
      <c r="A4" s="29"/>
      <c r="B4" s="29"/>
      <c r="C4" s="493" t="s">
        <v>52</v>
      </c>
      <c r="D4" s="493"/>
      <c r="E4" s="493"/>
      <c r="F4" s="493"/>
      <c r="G4" s="493"/>
      <c r="H4" s="493"/>
      <c r="I4" s="493"/>
      <c r="J4" s="29"/>
    </row>
    <row r="5" spans="1:16" x14ac:dyDescent="0.2">
      <c r="A5" s="22"/>
      <c r="C5" s="26" t="s">
        <v>5</v>
      </c>
      <c r="D5" s="506" t="str">
        <f>'Kops a'!D6</f>
        <v>Daudzdzīvokļu dzīvojamās mājas vienkāršotas fasādes atjaunošana</v>
      </c>
      <c r="E5" s="506"/>
      <c r="F5" s="506"/>
      <c r="G5" s="506"/>
      <c r="H5" s="506"/>
      <c r="I5" s="506"/>
      <c r="J5" s="506"/>
      <c r="K5" s="506"/>
      <c r="L5" s="506"/>
      <c r="M5" s="16"/>
      <c r="N5" s="16"/>
      <c r="O5" s="16"/>
      <c r="P5" s="16"/>
    </row>
    <row r="6" spans="1:16" x14ac:dyDescent="0.2">
      <c r="A6" s="22"/>
      <c r="C6" s="26" t="s">
        <v>6</v>
      </c>
      <c r="D6" s="506" t="str">
        <f>'Kops a'!D7</f>
        <v>Daudzdzīvokļu dzīvojamās mājas, Jelgavas iela 26, Olainē vienkāršotas fasādes atjaunošana</v>
      </c>
      <c r="E6" s="506"/>
      <c r="F6" s="506"/>
      <c r="G6" s="506"/>
      <c r="H6" s="506"/>
      <c r="I6" s="506"/>
      <c r="J6" s="506"/>
      <c r="K6" s="506"/>
      <c r="L6" s="506"/>
      <c r="M6" s="16"/>
      <c r="N6" s="16"/>
      <c r="O6" s="16"/>
      <c r="P6" s="16"/>
    </row>
    <row r="7" spans="1:16" x14ac:dyDescent="0.2">
      <c r="A7" s="22"/>
      <c r="C7" s="26" t="s">
        <v>7</v>
      </c>
      <c r="D7" s="506" t="str">
        <f>'Kops a'!D8</f>
        <v>Jelgavas iela 26, Olaine, Olaines novads, LV-2114, Latvija</v>
      </c>
      <c r="E7" s="506"/>
      <c r="F7" s="506"/>
      <c r="G7" s="506"/>
      <c r="H7" s="506"/>
      <c r="I7" s="506"/>
      <c r="J7" s="506"/>
      <c r="K7" s="506"/>
      <c r="L7" s="506"/>
      <c r="M7" s="16"/>
      <c r="N7" s="16"/>
      <c r="O7" s="16"/>
      <c r="P7" s="16"/>
    </row>
    <row r="8" spans="1:16" x14ac:dyDescent="0.2">
      <c r="A8" s="22"/>
      <c r="C8" s="4" t="s">
        <v>20</v>
      </c>
      <c r="D8" s="506" t="str">
        <f>'Kops a'!D9</f>
        <v>Iepirkums Nr.AS OŪS 2021/12_E</v>
      </c>
      <c r="E8" s="506"/>
      <c r="F8" s="506"/>
      <c r="G8" s="506"/>
      <c r="H8" s="506"/>
      <c r="I8" s="506"/>
      <c r="J8" s="506"/>
      <c r="K8" s="506"/>
      <c r="L8" s="506"/>
      <c r="M8" s="16"/>
      <c r="N8" s="16"/>
      <c r="O8" s="16"/>
      <c r="P8" s="16"/>
    </row>
    <row r="9" spans="1:16" ht="11.25" customHeight="1" x14ac:dyDescent="0.2">
      <c r="A9" s="494" t="s">
        <v>469</v>
      </c>
      <c r="B9" s="494"/>
      <c r="C9" s="494"/>
      <c r="D9" s="494"/>
      <c r="E9" s="494"/>
      <c r="F9" s="494"/>
      <c r="G9" s="30"/>
      <c r="H9" s="30"/>
      <c r="I9" s="30"/>
      <c r="J9" s="498" t="s">
        <v>39</v>
      </c>
      <c r="K9" s="498"/>
      <c r="L9" s="498"/>
      <c r="M9" s="498"/>
      <c r="N9" s="505">
        <f>P63</f>
        <v>0</v>
      </c>
      <c r="O9" s="505"/>
      <c r="P9" s="30"/>
    </row>
    <row r="10" spans="1:16" x14ac:dyDescent="0.2">
      <c r="A10" s="31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5" t="str">
        <f>A69</f>
        <v>Tāme sastādīta 2021. gada __.________</v>
      </c>
    </row>
    <row r="11" spans="1:16" ht="12" thickBot="1" x14ac:dyDescent="0.25">
      <c r="A11" s="31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473" t="s">
        <v>23</v>
      </c>
      <c r="B12" s="500" t="s">
        <v>40</v>
      </c>
      <c r="C12" s="496" t="s">
        <v>41</v>
      </c>
      <c r="D12" s="503" t="s">
        <v>42</v>
      </c>
      <c r="E12" s="486" t="s">
        <v>43</v>
      </c>
      <c r="F12" s="495" t="s">
        <v>44</v>
      </c>
      <c r="G12" s="496"/>
      <c r="H12" s="496"/>
      <c r="I12" s="496"/>
      <c r="J12" s="496"/>
      <c r="K12" s="497"/>
      <c r="L12" s="495" t="s">
        <v>45</v>
      </c>
      <c r="M12" s="496"/>
      <c r="N12" s="496"/>
      <c r="O12" s="496"/>
      <c r="P12" s="497"/>
    </row>
    <row r="13" spans="1:16" ht="126.75" customHeight="1" thickBot="1" x14ac:dyDescent="0.25">
      <c r="A13" s="499"/>
      <c r="B13" s="501"/>
      <c r="C13" s="502"/>
      <c r="D13" s="504"/>
      <c r="E13" s="48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x14ac:dyDescent="0.2">
      <c r="A14" s="60"/>
      <c r="B14" s="61"/>
      <c r="C14" s="62" t="s">
        <v>444</v>
      </c>
      <c r="D14" s="63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33.75" x14ac:dyDescent="0.2">
      <c r="A15" s="37">
        <v>1</v>
      </c>
      <c r="B15" s="97" t="s">
        <v>57</v>
      </c>
      <c r="C15" s="438" t="s">
        <v>478</v>
      </c>
      <c r="D15" s="24" t="s">
        <v>63</v>
      </c>
      <c r="E15" s="66">
        <v>6</v>
      </c>
      <c r="F15" s="67"/>
      <c r="G15" s="64"/>
      <c r="H15" s="46"/>
      <c r="I15" s="64"/>
      <c r="J15" s="64"/>
      <c r="K15" s="47"/>
      <c r="L15" s="48"/>
      <c r="M15" s="46"/>
      <c r="N15" s="46"/>
      <c r="O15" s="46"/>
      <c r="P15" s="47"/>
    </row>
    <row r="16" spans="1:16" ht="33.75" x14ac:dyDescent="0.2">
      <c r="A16" s="37">
        <v>2</v>
      </c>
      <c r="B16" s="97" t="s">
        <v>57</v>
      </c>
      <c r="C16" s="438" t="s">
        <v>479</v>
      </c>
      <c r="D16" s="24" t="s">
        <v>63</v>
      </c>
      <c r="E16" s="66">
        <v>9</v>
      </c>
      <c r="F16" s="67"/>
      <c r="G16" s="64"/>
      <c r="H16" s="46"/>
      <c r="I16" s="64"/>
      <c r="J16" s="64"/>
      <c r="K16" s="47"/>
      <c r="L16" s="48"/>
      <c r="M16" s="46"/>
      <c r="N16" s="46"/>
      <c r="O16" s="46"/>
      <c r="P16" s="47"/>
    </row>
    <row r="17" spans="1:16" ht="33.75" x14ac:dyDescent="0.2">
      <c r="A17" s="37">
        <v>3</v>
      </c>
      <c r="B17" s="97" t="s">
        <v>57</v>
      </c>
      <c r="C17" s="438" t="s">
        <v>480</v>
      </c>
      <c r="D17" s="24" t="s">
        <v>63</v>
      </c>
      <c r="E17" s="66">
        <v>9</v>
      </c>
      <c r="F17" s="67"/>
      <c r="G17" s="64"/>
      <c r="H17" s="46"/>
      <c r="I17" s="64"/>
      <c r="J17" s="64"/>
      <c r="K17" s="47"/>
      <c r="L17" s="48"/>
      <c r="M17" s="46"/>
      <c r="N17" s="46"/>
      <c r="O17" s="46"/>
      <c r="P17" s="47"/>
    </row>
    <row r="18" spans="1:16" ht="33.75" x14ac:dyDescent="0.2">
      <c r="A18" s="37">
        <v>4</v>
      </c>
      <c r="B18" s="97" t="s">
        <v>57</v>
      </c>
      <c r="C18" s="438" t="s">
        <v>481</v>
      </c>
      <c r="D18" s="24" t="s">
        <v>63</v>
      </c>
      <c r="E18" s="66">
        <v>69</v>
      </c>
      <c r="F18" s="67"/>
      <c r="G18" s="64"/>
      <c r="H18" s="46"/>
      <c r="I18" s="64"/>
      <c r="J18" s="64"/>
      <c r="K18" s="47"/>
      <c r="L18" s="48"/>
      <c r="M18" s="46"/>
      <c r="N18" s="46"/>
      <c r="O18" s="46"/>
      <c r="P18" s="47"/>
    </row>
    <row r="19" spans="1:16" ht="33.75" x14ac:dyDescent="0.2">
      <c r="A19" s="37">
        <v>5</v>
      </c>
      <c r="B19" s="97" t="s">
        <v>57</v>
      </c>
      <c r="C19" s="438" t="s">
        <v>482</v>
      </c>
      <c r="D19" s="24" t="s">
        <v>63</v>
      </c>
      <c r="E19" s="66">
        <v>6</v>
      </c>
      <c r="F19" s="67"/>
      <c r="G19" s="64"/>
      <c r="H19" s="46"/>
      <c r="I19" s="64"/>
      <c r="J19" s="64"/>
      <c r="K19" s="47"/>
      <c r="L19" s="48"/>
      <c r="M19" s="46"/>
      <c r="N19" s="46"/>
      <c r="O19" s="46"/>
      <c r="P19" s="47"/>
    </row>
    <row r="20" spans="1:16" ht="33.75" x14ac:dyDescent="0.2">
      <c r="A20" s="37">
        <v>6</v>
      </c>
      <c r="B20" s="97" t="s">
        <v>57</v>
      </c>
      <c r="C20" s="438" t="s">
        <v>483</v>
      </c>
      <c r="D20" s="24" t="s">
        <v>63</v>
      </c>
      <c r="E20" s="66">
        <v>5</v>
      </c>
      <c r="F20" s="67"/>
      <c r="G20" s="64"/>
      <c r="H20" s="46"/>
      <c r="I20" s="64"/>
      <c r="J20" s="64"/>
      <c r="K20" s="47"/>
      <c r="L20" s="48"/>
      <c r="M20" s="46"/>
      <c r="N20" s="46"/>
      <c r="O20" s="46"/>
      <c r="P20" s="47"/>
    </row>
    <row r="21" spans="1:16" ht="33.75" x14ac:dyDescent="0.2">
      <c r="A21" s="37">
        <v>7</v>
      </c>
      <c r="B21" s="97" t="s">
        <v>57</v>
      </c>
      <c r="C21" s="438" t="s">
        <v>484</v>
      </c>
      <c r="D21" s="24" t="s">
        <v>63</v>
      </c>
      <c r="E21" s="66">
        <v>57</v>
      </c>
      <c r="F21" s="67"/>
      <c r="G21" s="64"/>
      <c r="H21" s="46"/>
      <c r="I21" s="64"/>
      <c r="J21" s="64"/>
      <c r="K21" s="47"/>
      <c r="L21" s="48"/>
      <c r="M21" s="46"/>
      <c r="N21" s="46"/>
      <c r="O21" s="46"/>
      <c r="P21" s="47"/>
    </row>
    <row r="22" spans="1:16" ht="33.75" x14ac:dyDescent="0.2">
      <c r="A22" s="37">
        <v>8</v>
      </c>
      <c r="B22" s="97" t="s">
        <v>57</v>
      </c>
      <c r="C22" s="438" t="s">
        <v>485</v>
      </c>
      <c r="D22" s="24" t="s">
        <v>63</v>
      </c>
      <c r="E22" s="66">
        <v>10</v>
      </c>
      <c r="F22" s="67"/>
      <c r="G22" s="64"/>
      <c r="H22" s="46"/>
      <c r="I22" s="64"/>
      <c r="J22" s="64"/>
      <c r="K22" s="47"/>
      <c r="L22" s="48"/>
      <c r="M22" s="46"/>
      <c r="N22" s="46"/>
      <c r="O22" s="46"/>
      <c r="P22" s="47"/>
    </row>
    <row r="23" spans="1:16" ht="33.75" x14ac:dyDescent="0.2">
      <c r="A23" s="37">
        <v>9</v>
      </c>
      <c r="B23" s="97" t="s">
        <v>57</v>
      </c>
      <c r="C23" s="438" t="s">
        <v>486</v>
      </c>
      <c r="D23" s="24" t="s">
        <v>63</v>
      </c>
      <c r="E23" s="66">
        <v>95</v>
      </c>
      <c r="F23" s="67"/>
      <c r="G23" s="64"/>
      <c r="H23" s="46"/>
      <c r="I23" s="64"/>
      <c r="J23" s="64"/>
      <c r="K23" s="47"/>
      <c r="L23" s="48"/>
      <c r="M23" s="46"/>
      <c r="N23" s="46"/>
      <c r="O23" s="46"/>
      <c r="P23" s="47"/>
    </row>
    <row r="24" spans="1:16" ht="33.75" x14ac:dyDescent="0.2">
      <c r="A24" s="37">
        <v>10</v>
      </c>
      <c r="B24" s="97" t="s">
        <v>57</v>
      </c>
      <c r="C24" s="438" t="s">
        <v>487</v>
      </c>
      <c r="D24" s="24" t="s">
        <v>63</v>
      </c>
      <c r="E24" s="66">
        <v>10</v>
      </c>
      <c r="F24" s="67"/>
      <c r="G24" s="64"/>
      <c r="H24" s="46"/>
      <c r="I24" s="64"/>
      <c r="J24" s="64"/>
      <c r="K24" s="47"/>
      <c r="L24" s="48"/>
      <c r="M24" s="46"/>
      <c r="N24" s="46"/>
      <c r="O24" s="46"/>
      <c r="P24" s="47"/>
    </row>
    <row r="25" spans="1:16" ht="22.5" x14ac:dyDescent="0.2">
      <c r="A25" s="37">
        <v>11</v>
      </c>
      <c r="B25" s="97" t="s">
        <v>57</v>
      </c>
      <c r="C25" s="438" t="s">
        <v>488</v>
      </c>
      <c r="D25" s="24" t="s">
        <v>63</v>
      </c>
      <c r="E25" s="66">
        <v>276</v>
      </c>
      <c r="F25" s="67"/>
      <c r="G25" s="64"/>
      <c r="H25" s="46"/>
      <c r="I25" s="64"/>
      <c r="J25" s="64"/>
      <c r="K25" s="47"/>
      <c r="L25" s="48"/>
      <c r="M25" s="46"/>
      <c r="N25" s="46"/>
      <c r="O25" s="46"/>
      <c r="P25" s="47"/>
    </row>
    <row r="26" spans="1:16" ht="22.5" x14ac:dyDescent="0.2">
      <c r="A26" s="37">
        <v>12</v>
      </c>
      <c r="B26" s="97" t="s">
        <v>57</v>
      </c>
      <c r="C26" s="438" t="s">
        <v>489</v>
      </c>
      <c r="D26" s="24" t="s">
        <v>63</v>
      </c>
      <c r="E26" s="66">
        <v>276</v>
      </c>
      <c r="F26" s="67"/>
      <c r="G26" s="64"/>
      <c r="H26" s="46"/>
      <c r="I26" s="64"/>
      <c r="J26" s="64"/>
      <c r="K26" s="47"/>
      <c r="L26" s="48"/>
      <c r="M26" s="46"/>
      <c r="N26" s="46"/>
      <c r="O26" s="46"/>
      <c r="P26" s="47"/>
    </row>
    <row r="27" spans="1:16" ht="22.5" x14ac:dyDescent="0.2">
      <c r="A27" s="37">
        <v>13</v>
      </c>
      <c r="B27" s="97" t="s">
        <v>57</v>
      </c>
      <c r="C27" s="438" t="s">
        <v>490</v>
      </c>
      <c r="D27" s="24" t="s">
        <v>63</v>
      </c>
      <c r="E27" s="66">
        <v>276</v>
      </c>
      <c r="F27" s="67"/>
      <c r="G27" s="64"/>
      <c r="H27" s="46"/>
      <c r="I27" s="64"/>
      <c r="J27" s="64"/>
      <c r="K27" s="47"/>
      <c r="L27" s="48"/>
      <c r="M27" s="46"/>
      <c r="N27" s="46"/>
      <c r="O27" s="46"/>
      <c r="P27" s="47"/>
    </row>
    <row r="28" spans="1:16" ht="33.75" x14ac:dyDescent="0.2">
      <c r="A28" s="37">
        <v>14</v>
      </c>
      <c r="B28" s="97" t="s">
        <v>57</v>
      </c>
      <c r="C28" s="438" t="s">
        <v>491</v>
      </c>
      <c r="D28" s="24" t="s">
        <v>91</v>
      </c>
      <c r="E28" s="66">
        <v>47.8</v>
      </c>
      <c r="F28" s="67"/>
      <c r="G28" s="64"/>
      <c r="H28" s="46"/>
      <c r="I28" s="64"/>
      <c r="J28" s="64"/>
      <c r="K28" s="47"/>
      <c r="L28" s="48"/>
      <c r="M28" s="46"/>
      <c r="N28" s="46"/>
      <c r="O28" s="46"/>
      <c r="P28" s="47"/>
    </row>
    <row r="29" spans="1:16" ht="33.75" x14ac:dyDescent="0.2">
      <c r="A29" s="37">
        <v>15</v>
      </c>
      <c r="B29" s="97" t="s">
        <v>57</v>
      </c>
      <c r="C29" s="438" t="s">
        <v>492</v>
      </c>
      <c r="D29" s="24" t="s">
        <v>91</v>
      </c>
      <c r="E29" s="66">
        <v>61.9</v>
      </c>
      <c r="F29" s="67"/>
      <c r="G29" s="64"/>
      <c r="H29" s="46"/>
      <c r="I29" s="64"/>
      <c r="J29" s="64"/>
      <c r="K29" s="47"/>
      <c r="L29" s="48"/>
      <c r="M29" s="46"/>
      <c r="N29" s="46"/>
      <c r="O29" s="46"/>
      <c r="P29" s="47"/>
    </row>
    <row r="30" spans="1:16" ht="33.75" x14ac:dyDescent="0.2">
      <c r="A30" s="37">
        <v>16</v>
      </c>
      <c r="B30" s="97" t="s">
        <v>57</v>
      </c>
      <c r="C30" s="438" t="s">
        <v>493</v>
      </c>
      <c r="D30" s="24" t="s">
        <v>91</v>
      </c>
      <c r="E30" s="66">
        <v>15.2</v>
      </c>
      <c r="F30" s="67"/>
      <c r="G30" s="64"/>
      <c r="H30" s="46"/>
      <c r="I30" s="64"/>
      <c r="J30" s="64"/>
      <c r="K30" s="47"/>
      <c r="L30" s="48"/>
      <c r="M30" s="46"/>
      <c r="N30" s="46"/>
      <c r="O30" s="46"/>
      <c r="P30" s="47"/>
    </row>
    <row r="31" spans="1:16" ht="33.75" x14ac:dyDescent="0.2">
      <c r="A31" s="37">
        <v>17</v>
      </c>
      <c r="B31" s="97" t="s">
        <v>57</v>
      </c>
      <c r="C31" s="438" t="s">
        <v>494</v>
      </c>
      <c r="D31" s="24" t="s">
        <v>91</v>
      </c>
      <c r="E31" s="66">
        <v>26.4</v>
      </c>
      <c r="F31" s="67"/>
      <c r="G31" s="64"/>
      <c r="H31" s="46"/>
      <c r="I31" s="64"/>
      <c r="J31" s="64"/>
      <c r="K31" s="47"/>
      <c r="L31" s="48"/>
      <c r="M31" s="46"/>
      <c r="N31" s="46"/>
      <c r="O31" s="46"/>
      <c r="P31" s="47"/>
    </row>
    <row r="32" spans="1:16" ht="33.75" x14ac:dyDescent="0.2">
      <c r="A32" s="37">
        <v>18</v>
      </c>
      <c r="B32" s="97" t="s">
        <v>57</v>
      </c>
      <c r="C32" s="438" t="s">
        <v>495</v>
      </c>
      <c r="D32" s="24" t="s">
        <v>91</v>
      </c>
      <c r="E32" s="66">
        <v>9.1999999999999993</v>
      </c>
      <c r="F32" s="67"/>
      <c r="G32" s="64"/>
      <c r="H32" s="46"/>
      <c r="I32" s="64"/>
      <c r="J32" s="64"/>
      <c r="K32" s="47"/>
      <c r="L32" s="48"/>
      <c r="M32" s="46"/>
      <c r="N32" s="46"/>
      <c r="O32" s="46"/>
      <c r="P32" s="47"/>
    </row>
    <row r="33" spans="1:16" ht="33.75" x14ac:dyDescent="0.2">
      <c r="A33" s="37">
        <v>19</v>
      </c>
      <c r="B33" s="97" t="s">
        <v>57</v>
      </c>
      <c r="C33" s="438" t="s">
        <v>496</v>
      </c>
      <c r="D33" s="24" t="s">
        <v>91</v>
      </c>
      <c r="E33" s="66">
        <v>0.5</v>
      </c>
      <c r="F33" s="67"/>
      <c r="G33" s="64"/>
      <c r="H33" s="46"/>
      <c r="I33" s="64"/>
      <c r="J33" s="64"/>
      <c r="K33" s="47"/>
      <c r="L33" s="48"/>
      <c r="M33" s="46"/>
      <c r="N33" s="46"/>
      <c r="O33" s="46"/>
      <c r="P33" s="47"/>
    </row>
    <row r="34" spans="1:16" ht="33.75" x14ac:dyDescent="0.2">
      <c r="A34" s="37">
        <v>20</v>
      </c>
      <c r="B34" s="97" t="s">
        <v>57</v>
      </c>
      <c r="C34" s="438" t="s">
        <v>495</v>
      </c>
      <c r="D34" s="24" t="s">
        <v>91</v>
      </c>
      <c r="E34" s="66">
        <v>9.3000000000000007</v>
      </c>
      <c r="F34" s="67"/>
      <c r="G34" s="64"/>
      <c r="H34" s="46"/>
      <c r="I34" s="64"/>
      <c r="J34" s="64"/>
      <c r="K34" s="47"/>
      <c r="L34" s="48"/>
      <c r="M34" s="46"/>
      <c r="N34" s="46"/>
      <c r="O34" s="46"/>
      <c r="P34" s="47"/>
    </row>
    <row r="35" spans="1:16" ht="33.75" x14ac:dyDescent="0.2">
      <c r="A35" s="37">
        <v>21</v>
      </c>
      <c r="B35" s="97" t="s">
        <v>57</v>
      </c>
      <c r="C35" s="438" t="s">
        <v>497</v>
      </c>
      <c r="D35" s="24" t="s">
        <v>91</v>
      </c>
      <c r="E35" s="66">
        <v>0.7</v>
      </c>
      <c r="F35" s="67"/>
      <c r="G35" s="64"/>
      <c r="H35" s="46"/>
      <c r="I35" s="64"/>
      <c r="J35" s="64"/>
      <c r="K35" s="47"/>
      <c r="L35" s="48"/>
      <c r="M35" s="46"/>
      <c r="N35" s="46"/>
      <c r="O35" s="46"/>
      <c r="P35" s="47"/>
    </row>
    <row r="36" spans="1:16" ht="33.75" x14ac:dyDescent="0.2">
      <c r="A36" s="37">
        <v>22</v>
      </c>
      <c r="B36" s="97" t="s">
        <v>57</v>
      </c>
      <c r="C36" s="438" t="s">
        <v>498</v>
      </c>
      <c r="D36" s="24" t="s">
        <v>91</v>
      </c>
      <c r="E36" s="66">
        <v>25.9</v>
      </c>
      <c r="F36" s="67"/>
      <c r="G36" s="64"/>
      <c r="H36" s="46"/>
      <c r="I36" s="64"/>
      <c r="J36" s="64"/>
      <c r="K36" s="47"/>
      <c r="L36" s="48"/>
      <c r="M36" s="46"/>
      <c r="N36" s="46"/>
      <c r="O36" s="46"/>
      <c r="P36" s="47"/>
    </row>
    <row r="37" spans="1:16" ht="33.75" x14ac:dyDescent="0.2">
      <c r="A37" s="37">
        <v>23</v>
      </c>
      <c r="B37" s="97" t="s">
        <v>57</v>
      </c>
      <c r="C37" s="438" t="s">
        <v>499</v>
      </c>
      <c r="D37" s="24" t="s">
        <v>91</v>
      </c>
      <c r="E37" s="66">
        <v>16.5</v>
      </c>
      <c r="F37" s="67"/>
      <c r="G37" s="64"/>
      <c r="H37" s="46"/>
      <c r="I37" s="64"/>
      <c r="J37" s="64"/>
      <c r="K37" s="47"/>
      <c r="L37" s="48"/>
      <c r="M37" s="46"/>
      <c r="N37" s="46"/>
      <c r="O37" s="46"/>
      <c r="P37" s="47"/>
    </row>
    <row r="38" spans="1:16" ht="33.75" x14ac:dyDescent="0.2">
      <c r="A38" s="37">
        <v>24</v>
      </c>
      <c r="B38" s="97" t="s">
        <v>57</v>
      </c>
      <c r="C38" s="438" t="s">
        <v>499</v>
      </c>
      <c r="D38" s="24" t="s">
        <v>91</v>
      </c>
      <c r="E38" s="66">
        <v>18.2</v>
      </c>
      <c r="F38" s="67"/>
      <c r="G38" s="64"/>
      <c r="H38" s="46"/>
      <c r="I38" s="64"/>
      <c r="J38" s="64"/>
      <c r="K38" s="47"/>
      <c r="L38" s="48"/>
      <c r="M38" s="46"/>
      <c r="N38" s="46"/>
      <c r="O38" s="46"/>
      <c r="P38" s="47"/>
    </row>
    <row r="39" spans="1:16" ht="33.75" x14ac:dyDescent="0.2">
      <c r="A39" s="37">
        <v>25</v>
      </c>
      <c r="B39" s="97" t="s">
        <v>57</v>
      </c>
      <c r="C39" s="438" t="s">
        <v>500</v>
      </c>
      <c r="D39" s="24" t="s">
        <v>91</v>
      </c>
      <c r="E39" s="66">
        <v>859.7</v>
      </c>
      <c r="F39" s="67"/>
      <c r="G39" s="64"/>
      <c r="H39" s="46"/>
      <c r="I39" s="64"/>
      <c r="J39" s="64"/>
      <c r="K39" s="47"/>
      <c r="L39" s="48"/>
      <c r="M39" s="46"/>
      <c r="N39" s="46"/>
      <c r="O39" s="46"/>
      <c r="P39" s="47"/>
    </row>
    <row r="40" spans="1:16" ht="33.75" x14ac:dyDescent="0.2">
      <c r="A40" s="37">
        <v>26</v>
      </c>
      <c r="B40" s="97" t="s">
        <v>57</v>
      </c>
      <c r="C40" s="438" t="s">
        <v>501</v>
      </c>
      <c r="D40" s="24" t="s">
        <v>91</v>
      </c>
      <c r="E40" s="66">
        <v>13.7</v>
      </c>
      <c r="F40" s="67"/>
      <c r="G40" s="64"/>
      <c r="H40" s="46"/>
      <c r="I40" s="64"/>
      <c r="J40" s="64"/>
      <c r="K40" s="47"/>
      <c r="L40" s="48"/>
      <c r="M40" s="46"/>
      <c r="N40" s="46"/>
      <c r="O40" s="46"/>
      <c r="P40" s="47"/>
    </row>
    <row r="41" spans="1:16" ht="33.75" x14ac:dyDescent="0.2">
      <c r="A41" s="37">
        <v>27</v>
      </c>
      <c r="B41" s="97" t="s">
        <v>57</v>
      </c>
      <c r="C41" s="438" t="s">
        <v>502</v>
      </c>
      <c r="D41" s="24" t="s">
        <v>91</v>
      </c>
      <c r="E41" s="66">
        <v>64</v>
      </c>
      <c r="F41" s="67"/>
      <c r="G41" s="64"/>
      <c r="H41" s="46"/>
      <c r="I41" s="64"/>
      <c r="J41" s="64"/>
      <c r="K41" s="47"/>
      <c r="L41" s="48"/>
      <c r="M41" s="46"/>
      <c r="N41" s="46"/>
      <c r="O41" s="46"/>
      <c r="P41" s="47"/>
    </row>
    <row r="42" spans="1:16" ht="33.75" x14ac:dyDescent="0.2">
      <c r="A42" s="37">
        <v>28</v>
      </c>
      <c r="B42" s="97" t="s">
        <v>57</v>
      </c>
      <c r="C42" s="438" t="s">
        <v>503</v>
      </c>
      <c r="D42" s="24" t="s">
        <v>91</v>
      </c>
      <c r="E42" s="66">
        <v>29.4</v>
      </c>
      <c r="F42" s="67"/>
      <c r="G42" s="64"/>
      <c r="H42" s="46"/>
      <c r="I42" s="64"/>
      <c r="J42" s="64"/>
      <c r="K42" s="47"/>
      <c r="L42" s="48"/>
      <c r="M42" s="46"/>
      <c r="N42" s="46"/>
      <c r="O42" s="46"/>
      <c r="P42" s="47"/>
    </row>
    <row r="43" spans="1:16" ht="33.75" x14ac:dyDescent="0.2">
      <c r="A43" s="37">
        <v>29</v>
      </c>
      <c r="B43" s="97" t="s">
        <v>57</v>
      </c>
      <c r="C43" s="438" t="s">
        <v>499</v>
      </c>
      <c r="D43" s="24" t="s">
        <v>91</v>
      </c>
      <c r="E43" s="66">
        <v>35.4</v>
      </c>
      <c r="F43" s="67"/>
      <c r="G43" s="64"/>
      <c r="H43" s="46"/>
      <c r="I43" s="64"/>
      <c r="J43" s="64"/>
      <c r="K43" s="47"/>
      <c r="L43" s="48"/>
      <c r="M43" s="46"/>
      <c r="N43" s="46"/>
      <c r="O43" s="46"/>
      <c r="P43" s="47"/>
    </row>
    <row r="44" spans="1:16" ht="33.75" x14ac:dyDescent="0.2">
      <c r="A44" s="37">
        <v>30</v>
      </c>
      <c r="B44" s="97" t="s">
        <v>57</v>
      </c>
      <c r="C44" s="438" t="s">
        <v>498</v>
      </c>
      <c r="D44" s="24" t="s">
        <v>91</v>
      </c>
      <c r="E44" s="66">
        <v>27.3</v>
      </c>
      <c r="F44" s="67"/>
      <c r="G44" s="64"/>
      <c r="H44" s="46"/>
      <c r="I44" s="64"/>
      <c r="J44" s="64"/>
      <c r="K44" s="47"/>
      <c r="L44" s="48"/>
      <c r="M44" s="46"/>
      <c r="N44" s="46"/>
      <c r="O44" s="46"/>
      <c r="P44" s="47"/>
    </row>
    <row r="45" spans="1:16" ht="33.75" x14ac:dyDescent="0.2">
      <c r="A45" s="37">
        <v>31</v>
      </c>
      <c r="B45" s="97" t="s">
        <v>57</v>
      </c>
      <c r="C45" s="438" t="s">
        <v>502</v>
      </c>
      <c r="D45" s="24" t="s">
        <v>91</v>
      </c>
      <c r="E45" s="66">
        <v>2.2000000000000002</v>
      </c>
      <c r="F45" s="67"/>
      <c r="G45" s="64"/>
      <c r="H45" s="46"/>
      <c r="I45" s="64"/>
      <c r="J45" s="64"/>
      <c r="K45" s="47"/>
      <c r="L45" s="48"/>
      <c r="M45" s="46"/>
      <c r="N45" s="46"/>
      <c r="O45" s="46"/>
      <c r="P45" s="47"/>
    </row>
    <row r="46" spans="1:16" ht="33.75" x14ac:dyDescent="0.2">
      <c r="A46" s="37">
        <v>32</v>
      </c>
      <c r="B46" s="97" t="s">
        <v>57</v>
      </c>
      <c r="C46" s="438" t="s">
        <v>504</v>
      </c>
      <c r="D46" s="24" t="s">
        <v>91</v>
      </c>
      <c r="E46" s="66">
        <v>27.8</v>
      </c>
      <c r="F46" s="67"/>
      <c r="G46" s="64"/>
      <c r="H46" s="46"/>
      <c r="I46" s="64"/>
      <c r="J46" s="64"/>
      <c r="K46" s="47"/>
      <c r="L46" s="48"/>
      <c r="M46" s="46"/>
      <c r="N46" s="46"/>
      <c r="O46" s="46"/>
      <c r="P46" s="47"/>
    </row>
    <row r="47" spans="1:16" ht="33.75" x14ac:dyDescent="0.2">
      <c r="A47" s="37">
        <v>33</v>
      </c>
      <c r="B47" s="97" t="s">
        <v>57</v>
      </c>
      <c r="C47" s="438" t="s">
        <v>502</v>
      </c>
      <c r="D47" s="24" t="s">
        <v>91</v>
      </c>
      <c r="E47" s="66">
        <v>69</v>
      </c>
      <c r="F47" s="67"/>
      <c r="G47" s="64"/>
      <c r="H47" s="46"/>
      <c r="I47" s="64"/>
      <c r="J47" s="64"/>
      <c r="K47" s="47"/>
      <c r="L47" s="48"/>
      <c r="M47" s="46"/>
      <c r="N47" s="46"/>
      <c r="O47" s="46"/>
      <c r="P47" s="47"/>
    </row>
    <row r="48" spans="1:16" ht="22.5" x14ac:dyDescent="0.2">
      <c r="A48" s="37">
        <v>34</v>
      </c>
      <c r="B48" s="97" t="s">
        <v>57</v>
      </c>
      <c r="C48" s="438" t="s">
        <v>505</v>
      </c>
      <c r="D48" s="24" t="s">
        <v>91</v>
      </c>
      <c r="E48" s="66">
        <v>874.4</v>
      </c>
      <c r="F48" s="67"/>
      <c r="G48" s="64"/>
      <c r="H48" s="46"/>
      <c r="I48" s="64"/>
      <c r="J48" s="64"/>
      <c r="K48" s="47"/>
      <c r="L48" s="48"/>
      <c r="M48" s="46"/>
      <c r="N48" s="46"/>
      <c r="O48" s="46"/>
      <c r="P48" s="47"/>
    </row>
    <row r="49" spans="1:16" x14ac:dyDescent="0.2">
      <c r="A49" s="37">
        <v>35</v>
      </c>
      <c r="B49" s="97" t="s">
        <v>57</v>
      </c>
      <c r="C49" s="388" t="s">
        <v>506</v>
      </c>
      <c r="D49" s="24" t="s">
        <v>63</v>
      </c>
      <c r="E49" s="66">
        <v>120</v>
      </c>
      <c r="F49" s="67"/>
      <c r="G49" s="64"/>
      <c r="H49" s="46"/>
      <c r="I49" s="64"/>
      <c r="J49" s="64"/>
      <c r="K49" s="47"/>
      <c r="L49" s="48"/>
      <c r="M49" s="46"/>
      <c r="N49" s="46"/>
      <c r="O49" s="46"/>
      <c r="P49" s="47"/>
    </row>
    <row r="50" spans="1:16" x14ac:dyDescent="0.2">
      <c r="A50" s="37">
        <v>36</v>
      </c>
      <c r="B50" s="97" t="s">
        <v>57</v>
      </c>
      <c r="C50" s="388" t="s">
        <v>507</v>
      </c>
      <c r="D50" s="24" t="s">
        <v>63</v>
      </c>
      <c r="E50" s="66">
        <v>60</v>
      </c>
      <c r="F50" s="67"/>
      <c r="G50" s="64"/>
      <c r="H50" s="46"/>
      <c r="I50" s="64"/>
      <c r="J50" s="64"/>
      <c r="K50" s="47"/>
      <c r="L50" s="48"/>
      <c r="M50" s="46"/>
      <c r="N50" s="46"/>
      <c r="O50" s="46"/>
      <c r="P50" s="47"/>
    </row>
    <row r="51" spans="1:16" x14ac:dyDescent="0.2">
      <c r="A51" s="37">
        <v>37</v>
      </c>
      <c r="B51" s="97" t="s">
        <v>57</v>
      </c>
      <c r="C51" s="388" t="s">
        <v>508</v>
      </c>
      <c r="D51" s="24" t="s">
        <v>63</v>
      </c>
      <c r="E51" s="66">
        <v>2</v>
      </c>
      <c r="F51" s="67"/>
      <c r="G51" s="64"/>
      <c r="H51" s="46"/>
      <c r="I51" s="64"/>
      <c r="J51" s="64"/>
      <c r="K51" s="47"/>
      <c r="L51" s="48"/>
      <c r="M51" s="46"/>
      <c r="N51" s="46"/>
      <c r="O51" s="46"/>
      <c r="P51" s="47"/>
    </row>
    <row r="52" spans="1:16" x14ac:dyDescent="0.2">
      <c r="A52" s="37">
        <v>38</v>
      </c>
      <c r="B52" s="97" t="s">
        <v>57</v>
      </c>
      <c r="C52" s="388" t="s">
        <v>509</v>
      </c>
      <c r="D52" s="24" t="s">
        <v>63</v>
      </c>
      <c r="E52" s="66">
        <v>2</v>
      </c>
      <c r="F52" s="67"/>
      <c r="G52" s="64"/>
      <c r="H52" s="46"/>
      <c r="I52" s="64"/>
      <c r="J52" s="64"/>
      <c r="K52" s="47"/>
      <c r="L52" s="48"/>
      <c r="M52" s="46"/>
      <c r="N52" s="46"/>
      <c r="O52" s="46"/>
      <c r="P52" s="47"/>
    </row>
    <row r="53" spans="1:16" ht="22.5" x14ac:dyDescent="0.2">
      <c r="A53" s="37">
        <v>39</v>
      </c>
      <c r="B53" s="97" t="s">
        <v>57</v>
      </c>
      <c r="C53" s="438" t="s">
        <v>510</v>
      </c>
      <c r="D53" s="24" t="s">
        <v>63</v>
      </c>
      <c r="E53" s="66">
        <v>60</v>
      </c>
      <c r="F53" s="67"/>
      <c r="G53" s="64"/>
      <c r="H53" s="46"/>
      <c r="I53" s="64"/>
      <c r="J53" s="64"/>
      <c r="K53" s="47"/>
      <c r="L53" s="48"/>
      <c r="M53" s="46"/>
      <c r="N53" s="46"/>
      <c r="O53" s="46"/>
      <c r="P53" s="47"/>
    </row>
    <row r="54" spans="1:16" ht="22.5" x14ac:dyDescent="0.2">
      <c r="A54" s="37">
        <v>40</v>
      </c>
      <c r="B54" s="97" t="s">
        <v>57</v>
      </c>
      <c r="C54" s="438" t="s">
        <v>511</v>
      </c>
      <c r="D54" s="24" t="s">
        <v>63</v>
      </c>
      <c r="E54" s="66">
        <v>60</v>
      </c>
      <c r="F54" s="67"/>
      <c r="G54" s="64"/>
      <c r="H54" s="46"/>
      <c r="I54" s="64"/>
      <c r="J54" s="64"/>
      <c r="K54" s="47"/>
      <c r="L54" s="48"/>
      <c r="M54" s="46"/>
      <c r="N54" s="46"/>
      <c r="O54" s="46"/>
      <c r="P54" s="47"/>
    </row>
    <row r="55" spans="1:16" ht="22.5" x14ac:dyDescent="0.2">
      <c r="A55" s="37">
        <v>41</v>
      </c>
      <c r="B55" s="97" t="s">
        <v>57</v>
      </c>
      <c r="C55" s="438" t="s">
        <v>512</v>
      </c>
      <c r="D55" s="24" t="s">
        <v>63</v>
      </c>
      <c r="E55" s="66">
        <v>2</v>
      </c>
      <c r="F55" s="67"/>
      <c r="G55" s="64"/>
      <c r="H55" s="46"/>
      <c r="I55" s="64"/>
      <c r="J55" s="64"/>
      <c r="K55" s="47"/>
      <c r="L55" s="48"/>
      <c r="M55" s="46"/>
      <c r="N55" s="46"/>
      <c r="O55" s="46"/>
      <c r="P55" s="47"/>
    </row>
    <row r="56" spans="1:16" ht="22.5" x14ac:dyDescent="0.2">
      <c r="A56" s="37">
        <v>42</v>
      </c>
      <c r="B56" s="97" t="s">
        <v>57</v>
      </c>
      <c r="C56" s="438" t="s">
        <v>513</v>
      </c>
      <c r="D56" s="24" t="s">
        <v>63</v>
      </c>
      <c r="E56" s="66">
        <v>2</v>
      </c>
      <c r="F56" s="67"/>
      <c r="G56" s="64"/>
      <c r="H56" s="46"/>
      <c r="I56" s="64"/>
      <c r="J56" s="64"/>
      <c r="K56" s="47"/>
      <c r="L56" s="48"/>
      <c r="M56" s="46"/>
      <c r="N56" s="46"/>
      <c r="O56" s="46"/>
      <c r="P56" s="47"/>
    </row>
    <row r="57" spans="1:16" x14ac:dyDescent="0.2">
      <c r="A57" s="37">
        <v>43</v>
      </c>
      <c r="B57" s="97" t="s">
        <v>57</v>
      </c>
      <c r="C57" s="388" t="s">
        <v>253</v>
      </c>
      <c r="D57" s="24" t="s">
        <v>65</v>
      </c>
      <c r="E57" s="66">
        <v>1</v>
      </c>
      <c r="F57" s="67"/>
      <c r="G57" s="64"/>
      <c r="H57" s="46"/>
      <c r="I57" s="64"/>
      <c r="J57" s="64"/>
      <c r="K57" s="47"/>
      <c r="L57" s="48"/>
      <c r="M57" s="46"/>
      <c r="N57" s="46"/>
      <c r="O57" s="46"/>
      <c r="P57" s="47"/>
    </row>
    <row r="58" spans="1:16" x14ac:dyDescent="0.2">
      <c r="A58" s="37">
        <v>44</v>
      </c>
      <c r="B58" s="97" t="s">
        <v>57</v>
      </c>
      <c r="C58" s="388" t="s">
        <v>445</v>
      </c>
      <c r="D58" s="24" t="s">
        <v>65</v>
      </c>
      <c r="E58" s="66">
        <v>1</v>
      </c>
      <c r="F58" s="67"/>
      <c r="G58" s="64"/>
      <c r="H58" s="46"/>
      <c r="I58" s="64"/>
      <c r="J58" s="64"/>
      <c r="K58" s="47"/>
      <c r="L58" s="48"/>
      <c r="M58" s="46"/>
      <c r="N58" s="46"/>
      <c r="O58" s="46"/>
      <c r="P58" s="47"/>
    </row>
    <row r="59" spans="1:16" x14ac:dyDescent="0.2">
      <c r="A59" s="37">
        <v>45</v>
      </c>
      <c r="B59" s="97" t="s">
        <v>57</v>
      </c>
      <c r="C59" s="388" t="s">
        <v>446</v>
      </c>
      <c r="D59" s="24" t="s">
        <v>65</v>
      </c>
      <c r="E59" s="66">
        <v>1</v>
      </c>
      <c r="F59" s="67"/>
      <c r="G59" s="64"/>
      <c r="H59" s="46"/>
      <c r="I59" s="64"/>
      <c r="J59" s="64"/>
      <c r="K59" s="47"/>
      <c r="L59" s="48"/>
      <c r="M59" s="46"/>
      <c r="N59" s="46"/>
      <c r="O59" s="46"/>
      <c r="P59" s="47"/>
    </row>
    <row r="60" spans="1:16" ht="22.5" x14ac:dyDescent="0.2">
      <c r="A60" s="37">
        <v>46</v>
      </c>
      <c r="B60" s="97" t="s">
        <v>57</v>
      </c>
      <c r="C60" s="438" t="s">
        <v>453</v>
      </c>
      <c r="D60" s="24" t="s">
        <v>65</v>
      </c>
      <c r="E60" s="66">
        <v>276</v>
      </c>
      <c r="F60" s="67"/>
      <c r="G60" s="64"/>
      <c r="H60" s="46"/>
      <c r="I60" s="64"/>
      <c r="J60" s="64"/>
      <c r="K60" s="47"/>
      <c r="L60" s="48"/>
      <c r="M60" s="46"/>
      <c r="N60" s="46"/>
      <c r="O60" s="46"/>
      <c r="P60" s="47"/>
    </row>
    <row r="61" spans="1:16" x14ac:dyDescent="0.2">
      <c r="A61" s="37">
        <v>47</v>
      </c>
      <c r="B61" s="97" t="s">
        <v>57</v>
      </c>
      <c r="C61" s="388" t="s">
        <v>447</v>
      </c>
      <c r="D61" s="24" t="s">
        <v>65</v>
      </c>
      <c r="E61" s="66">
        <v>1</v>
      </c>
      <c r="F61" s="67"/>
      <c r="G61" s="64"/>
      <c r="H61" s="46"/>
      <c r="I61" s="64"/>
      <c r="J61" s="64"/>
      <c r="K61" s="47"/>
      <c r="L61" s="48"/>
      <c r="M61" s="46"/>
      <c r="N61" s="46"/>
      <c r="O61" s="46"/>
      <c r="P61" s="47"/>
    </row>
    <row r="62" spans="1:16" ht="23.25" thickBot="1" x14ac:dyDescent="0.25">
      <c r="A62" s="324">
        <v>48</v>
      </c>
      <c r="B62" s="325" t="s">
        <v>57</v>
      </c>
      <c r="C62" s="388" t="s">
        <v>448</v>
      </c>
      <c r="D62" s="327" t="s">
        <v>65</v>
      </c>
      <c r="E62" s="328">
        <v>1</v>
      </c>
      <c r="F62" s="67"/>
      <c r="G62" s="64"/>
      <c r="H62" s="46"/>
      <c r="I62" s="64"/>
      <c r="J62" s="64"/>
      <c r="K62" s="47"/>
      <c r="L62" s="48"/>
      <c r="M62" s="46"/>
      <c r="N62" s="46"/>
      <c r="O62" s="46"/>
      <c r="P62" s="47"/>
    </row>
    <row r="63" spans="1:16" ht="12" thickBot="1" x14ac:dyDescent="0.25">
      <c r="A63" s="489" t="str">
        <f>'1a'!A32:K32</f>
        <v xml:space="preserve">Tiešās izmaksas kopā, t. sk. darba devēja sociālais nodoklis 23.59% </v>
      </c>
      <c r="B63" s="490"/>
      <c r="C63" s="490"/>
      <c r="D63" s="490"/>
      <c r="E63" s="490"/>
      <c r="F63" s="490"/>
      <c r="G63" s="490"/>
      <c r="H63" s="490"/>
      <c r="I63" s="490"/>
      <c r="J63" s="490"/>
      <c r="K63" s="491"/>
      <c r="L63" s="68">
        <f>SUM(L14:L62)</f>
        <v>0</v>
      </c>
      <c r="M63" s="69">
        <f>SUM(M14:M62)</f>
        <v>0</v>
      </c>
      <c r="N63" s="69">
        <f>SUM(N14:N62)</f>
        <v>0</v>
      </c>
      <c r="O63" s="69">
        <f>SUM(O14:O62)</f>
        <v>0</v>
      </c>
      <c r="P63" s="70">
        <f>SUM(P14:P62)</f>
        <v>0</v>
      </c>
    </row>
    <row r="64" spans="1:16" x14ac:dyDescent="0.2">
      <c r="A64" s="16"/>
      <c r="B64" s="92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 x14ac:dyDescent="0.2">
      <c r="A65" s="16"/>
      <c r="B65" s="92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 x14ac:dyDescent="0.2">
      <c r="A66" s="1" t="s">
        <v>14</v>
      </c>
      <c r="B66" s="92"/>
      <c r="C66" s="488">
        <f>'Kops a'!C36:H36</f>
        <v>0</v>
      </c>
      <c r="D66" s="488"/>
      <c r="E66" s="488"/>
      <c r="F66" s="488"/>
      <c r="G66" s="488"/>
      <c r="H66" s="488"/>
      <c r="I66" s="16"/>
      <c r="J66" s="16"/>
      <c r="K66" s="16"/>
      <c r="L66" s="16"/>
      <c r="M66" s="16"/>
      <c r="N66" s="16"/>
      <c r="O66" s="16"/>
      <c r="P66" s="16"/>
    </row>
    <row r="67" spans="1:16" x14ac:dyDescent="0.2">
      <c r="A67" s="16"/>
      <c r="B67" s="92"/>
      <c r="C67" s="440" t="s">
        <v>15</v>
      </c>
      <c r="D67" s="440"/>
      <c r="E67" s="440"/>
      <c r="F67" s="440"/>
      <c r="G67" s="440"/>
      <c r="H67" s="440"/>
      <c r="I67" s="16"/>
      <c r="J67" s="16"/>
      <c r="K67" s="16"/>
      <c r="L67" s="16"/>
      <c r="M67" s="16"/>
      <c r="N67" s="16"/>
      <c r="O67" s="16"/>
      <c r="P67" s="16"/>
    </row>
    <row r="68" spans="1:16" x14ac:dyDescent="0.2">
      <c r="A68" s="16"/>
      <c r="B68" s="92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6" x14ac:dyDescent="0.2">
      <c r="A69" s="83" t="str">
        <f>'Kops a'!A39</f>
        <v>Tāme sastādīta 2021. gada __.________</v>
      </c>
      <c r="B69" s="98"/>
      <c r="C69" s="84"/>
      <c r="D69" s="84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 x14ac:dyDescent="0.2">
      <c r="A70" s="16"/>
      <c r="B70" s="92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x14ac:dyDescent="0.2">
      <c r="A71" s="1" t="s">
        <v>37</v>
      </c>
      <c r="B71" s="92"/>
      <c r="C71" s="488">
        <f>'Kops a'!C41:H41</f>
        <v>0</v>
      </c>
      <c r="D71" s="488"/>
      <c r="E71" s="488"/>
      <c r="F71" s="488"/>
      <c r="G71" s="488"/>
      <c r="H71" s="488"/>
      <c r="I71" s="16"/>
      <c r="J71" s="16"/>
      <c r="K71" s="16"/>
      <c r="L71" s="16"/>
      <c r="M71" s="16"/>
      <c r="N71" s="16"/>
      <c r="O71" s="16"/>
      <c r="P71" s="16"/>
    </row>
    <row r="72" spans="1:16" x14ac:dyDescent="0.2">
      <c r="A72" s="16"/>
      <c r="B72" s="92"/>
      <c r="C72" s="440" t="s">
        <v>15</v>
      </c>
      <c r="D72" s="440"/>
      <c r="E72" s="440"/>
      <c r="F72" s="440"/>
      <c r="G72" s="440"/>
      <c r="H72" s="440"/>
      <c r="I72" s="16"/>
      <c r="J72" s="16"/>
      <c r="K72" s="16"/>
      <c r="L72" s="16"/>
      <c r="M72" s="16"/>
      <c r="N72" s="16"/>
      <c r="O72" s="16"/>
      <c r="P72" s="16"/>
    </row>
    <row r="73" spans="1:16" x14ac:dyDescent="0.2">
      <c r="A73" s="16"/>
      <c r="B73" s="92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x14ac:dyDescent="0.2">
      <c r="A74" s="83" t="s">
        <v>54</v>
      </c>
      <c r="B74" s="98"/>
      <c r="C74" s="88">
        <f>'Kops a'!C44</f>
        <v>0</v>
      </c>
      <c r="D74" s="49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x14ac:dyDescent="0.2">
      <c r="A75" s="16"/>
      <c r="B75" s="92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72:H72"/>
    <mergeCell ref="C4:I4"/>
    <mergeCell ref="F12:K12"/>
    <mergeCell ref="A9:F9"/>
    <mergeCell ref="J9:M9"/>
    <mergeCell ref="D8:L8"/>
    <mergeCell ref="A63:K63"/>
    <mergeCell ref="C66:H66"/>
    <mergeCell ref="C67:H67"/>
    <mergeCell ref="C71:H71"/>
  </mergeCells>
  <conditionalFormatting sqref="A15:B62 I15:J62 D15:G62">
    <cfRule type="cellIs" dxfId="17" priority="26" operator="equal">
      <formula>0</formula>
    </cfRule>
  </conditionalFormatting>
  <conditionalFormatting sqref="N9:O9">
    <cfRule type="cellIs" dxfId="16" priority="25" operator="equal">
      <formula>0</formula>
    </cfRule>
  </conditionalFormatting>
  <conditionalFormatting sqref="A9:F9">
    <cfRule type="containsText" dxfId="15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4" priority="22" operator="equal">
      <formula>0</formula>
    </cfRule>
  </conditionalFormatting>
  <conditionalFormatting sqref="O10">
    <cfRule type="cellIs" dxfId="13" priority="21" operator="equal">
      <formula>"20__. gada __. _________"</formula>
    </cfRule>
  </conditionalFormatting>
  <conditionalFormatting sqref="A63:K63">
    <cfRule type="containsText" dxfId="12" priority="20" operator="containsText" text="Tiešās izmaksas kopā, t. sk. darba devēja sociālais nodoklis __.__% ">
      <formula>NOT(ISERROR(SEARCH("Tiešās izmaksas kopā, t. sk. darba devēja sociālais nodoklis __.__% ",A63)))</formula>
    </cfRule>
  </conditionalFormatting>
  <conditionalFormatting sqref="H14:H62 K14:P62 L63:P63">
    <cfRule type="cellIs" dxfId="11" priority="15" operator="equal">
      <formula>0</formula>
    </cfRule>
  </conditionalFormatting>
  <conditionalFormatting sqref="C4:I4">
    <cfRule type="cellIs" dxfId="10" priority="14" operator="equal">
      <formula>0</formula>
    </cfRule>
  </conditionalFormatting>
  <conditionalFormatting sqref="C15:C62">
    <cfRule type="cellIs" dxfId="9" priority="13" operator="equal">
      <formula>0</formula>
    </cfRule>
  </conditionalFormatting>
  <conditionalFormatting sqref="D5:L8">
    <cfRule type="cellIs" dxfId="8" priority="11" operator="equal">
      <formula>0</formula>
    </cfRule>
  </conditionalFormatting>
  <conditionalFormatting sqref="A14:B14 D14:G14">
    <cfRule type="cellIs" dxfId="7" priority="10" operator="equal">
      <formula>0</formula>
    </cfRule>
  </conditionalFormatting>
  <conditionalFormatting sqref="C14">
    <cfRule type="cellIs" dxfId="6" priority="9" operator="equal">
      <formula>0</formula>
    </cfRule>
  </conditionalFormatting>
  <conditionalFormatting sqref="I14:J14">
    <cfRule type="cellIs" dxfId="5" priority="8" operator="equal">
      <formula>0</formula>
    </cfRule>
  </conditionalFormatting>
  <conditionalFormatting sqref="P10">
    <cfRule type="cellIs" dxfId="4" priority="7" operator="equal">
      <formula>"20__. gada __. _________"</formula>
    </cfRule>
  </conditionalFormatting>
  <conditionalFormatting sqref="C71:H71">
    <cfRule type="cellIs" dxfId="3" priority="4" operator="equal">
      <formula>0</formula>
    </cfRule>
  </conditionalFormatting>
  <conditionalFormatting sqref="C66:H66">
    <cfRule type="cellIs" dxfId="2" priority="3" operator="equal">
      <formula>0</formula>
    </cfRule>
  </conditionalFormatting>
  <conditionalFormatting sqref="C71:H71 C74 C66:H66">
    <cfRule type="cellIs" dxfId="1" priority="2" operator="equal">
      <formula>0</formula>
    </cfRule>
  </conditionalFormatting>
  <conditionalFormatting sqref="D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4"/>
  <sheetViews>
    <sheetView view="pageBreakPreview" topLeftCell="A7" zoomScaleNormal="100" zoomScaleSheetLayoutView="100" workbookViewId="0">
      <selection activeCell="N39" sqref="N39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42578125" style="1" customWidth="1"/>
    <col min="5" max="5" width="10.85546875" style="1" customWidth="1"/>
    <col min="6" max="6" width="9.140625" style="1" customWidth="1"/>
    <col min="7" max="7" width="9.28515625" style="1" customWidth="1"/>
    <col min="8" max="8" width="8.7109375" style="1" customWidth="1"/>
    <col min="9" max="9" width="8.42578125" style="1" customWidth="1"/>
    <col min="10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442"/>
      <c r="H1" s="442"/>
      <c r="I1" s="442"/>
    </row>
    <row r="2" spans="1:9" x14ac:dyDescent="0.2">
      <c r="A2" s="482" t="s">
        <v>16</v>
      </c>
      <c r="B2" s="482"/>
      <c r="C2" s="482"/>
      <c r="D2" s="482"/>
      <c r="E2" s="482"/>
      <c r="F2" s="482"/>
      <c r="G2" s="482"/>
      <c r="H2" s="482"/>
      <c r="I2" s="482"/>
    </row>
    <row r="3" spans="1:9" x14ac:dyDescent="0.2">
      <c r="A3" s="2"/>
      <c r="B3" s="2"/>
      <c r="C3" s="2"/>
      <c r="D3" s="2"/>
      <c r="E3" s="2" t="s">
        <v>82</v>
      </c>
      <c r="F3" s="2"/>
      <c r="G3" s="2"/>
      <c r="H3" s="2"/>
      <c r="I3" s="2"/>
    </row>
    <row r="4" spans="1:9" x14ac:dyDescent="0.2">
      <c r="A4" s="2"/>
      <c r="B4" s="2"/>
      <c r="C4" s="483" t="s">
        <v>17</v>
      </c>
      <c r="D4" s="483"/>
      <c r="E4" s="483"/>
      <c r="F4" s="483"/>
      <c r="G4" s="483"/>
      <c r="H4" s="483"/>
      <c r="I4" s="483"/>
    </row>
    <row r="5" spans="1:9" ht="11.25" customHeight="1" x14ac:dyDescent="0.2">
      <c r="A5" s="82"/>
      <c r="B5" s="82"/>
      <c r="C5" s="485" t="s">
        <v>52</v>
      </c>
      <c r="D5" s="485"/>
      <c r="E5" s="485"/>
      <c r="F5" s="485"/>
      <c r="G5" s="485"/>
      <c r="H5" s="485"/>
      <c r="I5" s="485"/>
    </row>
    <row r="6" spans="1:9" x14ac:dyDescent="0.2">
      <c r="A6" s="481" t="s">
        <v>18</v>
      </c>
      <c r="B6" s="481"/>
      <c r="C6" s="481"/>
      <c r="D6" s="484" t="str">
        <f>'Kopt a'!B13</f>
        <v>Daudzdzīvokļu dzīvojamās mājas vienkāršotas fasādes atjaunošana</v>
      </c>
      <c r="E6" s="484"/>
      <c r="F6" s="484"/>
      <c r="G6" s="484"/>
      <c r="H6" s="484"/>
      <c r="I6" s="484"/>
    </row>
    <row r="7" spans="1:9" x14ac:dyDescent="0.2">
      <c r="A7" s="481" t="s">
        <v>6</v>
      </c>
      <c r="B7" s="481"/>
      <c r="C7" s="481"/>
      <c r="D7" s="469" t="str">
        <f>'Kopt a'!B14</f>
        <v>Daudzdzīvokļu dzīvojamās mājas, Jelgavas iela 26, Olainē vienkāršotas fasādes atjaunošana</v>
      </c>
      <c r="E7" s="469"/>
      <c r="F7" s="469"/>
      <c r="G7" s="469"/>
      <c r="H7" s="469"/>
      <c r="I7" s="469"/>
    </row>
    <row r="8" spans="1:9" x14ac:dyDescent="0.2">
      <c r="A8" s="468" t="s">
        <v>19</v>
      </c>
      <c r="B8" s="468"/>
      <c r="C8" s="468"/>
      <c r="D8" s="469" t="str">
        <f>'Kopt a'!B15</f>
        <v>Jelgavas iela 26, Olaine, Olaines novads, LV-2114, Latvija</v>
      </c>
      <c r="E8" s="469"/>
      <c r="F8" s="469"/>
      <c r="G8" s="469"/>
      <c r="H8" s="469"/>
      <c r="I8" s="469"/>
    </row>
    <row r="9" spans="1:9" x14ac:dyDescent="0.2">
      <c r="A9" s="468" t="s">
        <v>20</v>
      </c>
      <c r="B9" s="468"/>
      <c r="C9" s="468"/>
      <c r="D9" s="469" t="str">
        <f>'Kopt a'!B16</f>
        <v>Iepirkums Nr.AS OŪS 2021/12_E</v>
      </c>
      <c r="E9" s="469"/>
      <c r="F9" s="469"/>
      <c r="G9" s="469"/>
      <c r="H9" s="469"/>
      <c r="I9" s="469"/>
    </row>
    <row r="10" spans="1:9" x14ac:dyDescent="0.2">
      <c r="C10" s="4" t="s">
        <v>21</v>
      </c>
      <c r="D10" s="470" t="e">
        <f>E31</f>
        <v>#VALUE!</v>
      </c>
      <c r="E10" s="470"/>
      <c r="F10" s="79"/>
      <c r="G10" s="79"/>
      <c r="H10" s="79"/>
      <c r="I10" s="79"/>
    </row>
    <row r="11" spans="1:9" x14ac:dyDescent="0.2">
      <c r="C11" s="4" t="s">
        <v>22</v>
      </c>
      <c r="D11" s="470">
        <f>I27</f>
        <v>0</v>
      </c>
      <c r="E11" s="470"/>
      <c r="F11" s="79"/>
      <c r="G11" s="79"/>
      <c r="H11" s="79"/>
      <c r="I11" s="79"/>
    </row>
    <row r="12" spans="1:9" ht="12" thickBot="1" x14ac:dyDescent="0.25">
      <c r="F12" s="17"/>
      <c r="G12" s="17"/>
      <c r="H12" s="17"/>
      <c r="I12" s="17"/>
    </row>
    <row r="13" spans="1:9" x14ac:dyDescent="0.2">
      <c r="A13" s="473" t="s">
        <v>23</v>
      </c>
      <c r="B13" s="475" t="s">
        <v>24</v>
      </c>
      <c r="C13" s="477" t="s">
        <v>25</v>
      </c>
      <c r="D13" s="478"/>
      <c r="E13" s="471" t="s">
        <v>26</v>
      </c>
      <c r="F13" s="464" t="s">
        <v>27</v>
      </c>
      <c r="G13" s="465"/>
      <c r="H13" s="465"/>
      <c r="I13" s="466" t="s">
        <v>28</v>
      </c>
    </row>
    <row r="14" spans="1:9" ht="23.25" thickBot="1" x14ac:dyDescent="0.25">
      <c r="A14" s="474"/>
      <c r="B14" s="476"/>
      <c r="C14" s="479"/>
      <c r="D14" s="480"/>
      <c r="E14" s="472"/>
      <c r="F14" s="18" t="s">
        <v>29</v>
      </c>
      <c r="G14" s="19" t="s">
        <v>30</v>
      </c>
      <c r="H14" s="19" t="s">
        <v>31</v>
      </c>
      <c r="I14" s="467"/>
    </row>
    <row r="15" spans="1:9" x14ac:dyDescent="0.2">
      <c r="A15" s="74">
        <v>1</v>
      </c>
      <c r="B15" s="23" t="str">
        <f>IF(A15=0,0,CONCATENATE("Lt-",A15))</f>
        <v>Lt-1</v>
      </c>
      <c r="C15" s="460" t="str">
        <f>'1a'!C2:I2</f>
        <v>Būvlaukuma iekārtošana un uzturēšana</v>
      </c>
      <c r="D15" s="461"/>
      <c r="E15" s="56">
        <f>'1a'!P32</f>
        <v>0</v>
      </c>
      <c r="F15" s="51">
        <f>'1a'!M32</f>
        <v>0</v>
      </c>
      <c r="G15" s="52">
        <f>'1a'!N32</f>
        <v>0</v>
      </c>
      <c r="H15" s="52">
        <f>'1a'!O32</f>
        <v>0</v>
      </c>
      <c r="I15" s="53">
        <f>'1a'!L32</f>
        <v>0</v>
      </c>
    </row>
    <row r="16" spans="1:9" x14ac:dyDescent="0.2">
      <c r="A16" s="75">
        <f>A15+1</f>
        <v>2</v>
      </c>
      <c r="B16" s="24" t="str">
        <f>IF(A16=0,0,CONCATENATE("Lt-",A16))</f>
        <v>Lt-2</v>
      </c>
      <c r="C16" s="462" t="str">
        <f>'2a'!C2:I2</f>
        <v>Cokola apdares darbi</v>
      </c>
      <c r="D16" s="463"/>
      <c r="E16" s="57">
        <f>'2a'!P76</f>
        <v>0</v>
      </c>
      <c r="F16" s="44">
        <f>'2a'!M76</f>
        <v>0</v>
      </c>
      <c r="G16" s="54">
        <f>'2a'!N76</f>
        <v>0</v>
      </c>
      <c r="H16" s="54">
        <f>'2a'!O76</f>
        <v>0</v>
      </c>
      <c r="I16" s="55">
        <f>'2a'!L76</f>
        <v>0</v>
      </c>
    </row>
    <row r="17" spans="1:9" x14ac:dyDescent="0.2">
      <c r="A17" s="75">
        <f t="shared" ref="A17:A26" si="0">A16+1</f>
        <v>3</v>
      </c>
      <c r="B17" s="24" t="str">
        <f t="shared" ref="B17:B26" si="1">IF(A17=0,0,CONCATENATE("Lt-",A17))</f>
        <v>Lt-3</v>
      </c>
      <c r="C17" s="462" t="str">
        <f>'3a'!C2:I2</f>
        <v>Fasādes apdares darbi</v>
      </c>
      <c r="D17" s="463"/>
      <c r="E17" s="58">
        <f>'3a'!P75</f>
        <v>0</v>
      </c>
      <c r="F17" s="44">
        <f>'3a'!M75</f>
        <v>0</v>
      </c>
      <c r="G17" s="54">
        <f>'3a'!N75</f>
        <v>0</v>
      </c>
      <c r="H17" s="54">
        <f>'3a'!O75</f>
        <v>0</v>
      </c>
      <c r="I17" s="55">
        <f>'3a'!L75</f>
        <v>0</v>
      </c>
    </row>
    <row r="18" spans="1:9" ht="11.25" customHeight="1" x14ac:dyDescent="0.2">
      <c r="A18" s="75">
        <f t="shared" si="0"/>
        <v>4</v>
      </c>
      <c r="B18" s="24" t="str">
        <f t="shared" si="1"/>
        <v>Lt-4</v>
      </c>
      <c r="C18" s="462" t="str">
        <f>'4a'!C2:I2</f>
        <v>Logu aiļu apdares darbi</v>
      </c>
      <c r="D18" s="463"/>
      <c r="E18" s="58">
        <f>'4a'!P79</f>
        <v>0</v>
      </c>
      <c r="F18" s="44">
        <f>'4a'!M79</f>
        <v>0</v>
      </c>
      <c r="G18" s="54">
        <f>'4a'!N79</f>
        <v>0</v>
      </c>
      <c r="H18" s="54">
        <f>'4a'!O79</f>
        <v>0</v>
      </c>
      <c r="I18" s="55">
        <f>'4a'!L79</f>
        <v>0</v>
      </c>
    </row>
    <row r="19" spans="1:9" x14ac:dyDescent="0.2">
      <c r="A19" s="75">
        <f t="shared" si="0"/>
        <v>5</v>
      </c>
      <c r="B19" s="24" t="str">
        <f t="shared" si="1"/>
        <v>Lt-5</v>
      </c>
      <c r="C19" s="462" t="str">
        <f>'5a'!C2:I2</f>
        <v>Lodžiju grīdu, griestu, margu atjaunošanas darbi</v>
      </c>
      <c r="D19" s="463"/>
      <c r="E19" s="58">
        <f>'5a'!P76</f>
        <v>0</v>
      </c>
      <c r="F19" s="44">
        <f>'5a'!M76</f>
        <v>0</v>
      </c>
      <c r="G19" s="54">
        <f>'5a'!N76</f>
        <v>0</v>
      </c>
      <c r="H19" s="54">
        <f>'5a'!O76</f>
        <v>0</v>
      </c>
      <c r="I19" s="55">
        <f>'5a'!L76</f>
        <v>0</v>
      </c>
    </row>
    <row r="20" spans="1:9" x14ac:dyDescent="0.2">
      <c r="A20" s="75">
        <f t="shared" si="0"/>
        <v>6</v>
      </c>
      <c r="B20" s="24" t="str">
        <f t="shared" si="1"/>
        <v>Lt-6</v>
      </c>
      <c r="C20" s="462" t="str">
        <f>'6a'!C2:I2</f>
        <v>Jumta siltināšanas, apdares darbi</v>
      </c>
      <c r="D20" s="463"/>
      <c r="E20" s="58">
        <f>'6a'!P135</f>
        <v>0</v>
      </c>
      <c r="F20" s="44">
        <f>'6a'!M135</f>
        <v>0</v>
      </c>
      <c r="G20" s="54">
        <f>'6a'!N135</f>
        <v>0</v>
      </c>
      <c r="H20" s="54">
        <f>'6a'!O135</f>
        <v>0</v>
      </c>
      <c r="I20" s="55">
        <f>'6a'!L135</f>
        <v>0</v>
      </c>
    </row>
    <row r="21" spans="1:9" x14ac:dyDescent="0.2">
      <c r="A21" s="75">
        <f t="shared" si="0"/>
        <v>7</v>
      </c>
      <c r="B21" s="24" t="str">
        <f t="shared" si="1"/>
        <v>Lt-7</v>
      </c>
      <c r="C21" s="462" t="str">
        <f>'7a'!C2:I2</f>
        <v xml:space="preserve"> Ieejas mezgla jumta seguma atjaunošanas darbi</v>
      </c>
      <c r="D21" s="463"/>
      <c r="E21" s="58">
        <f>'7a'!P65</f>
        <v>0</v>
      </c>
      <c r="F21" s="44">
        <f>'7a'!M65</f>
        <v>0</v>
      </c>
      <c r="G21" s="54">
        <f>'7a'!N65</f>
        <v>0</v>
      </c>
      <c r="H21" s="54">
        <f>'7a'!O65</f>
        <v>0</v>
      </c>
      <c r="I21" s="55">
        <f>'7a'!L65</f>
        <v>0</v>
      </c>
    </row>
    <row r="22" spans="1:9" x14ac:dyDescent="0.2">
      <c r="A22" s="75">
        <f t="shared" si="0"/>
        <v>8</v>
      </c>
      <c r="B22" s="24" t="str">
        <f t="shared" si="1"/>
        <v>Lt-8</v>
      </c>
      <c r="C22" s="462" t="str">
        <f>'8a'!C2:I2</f>
        <v>Pagraba siltināšanas darbi</v>
      </c>
      <c r="D22" s="463"/>
      <c r="E22" s="58">
        <f>'8a'!P40</f>
        <v>0</v>
      </c>
      <c r="F22" s="44">
        <f>'8a'!M40</f>
        <v>0</v>
      </c>
      <c r="G22" s="54">
        <f>'8a'!N40</f>
        <v>0</v>
      </c>
      <c r="H22" s="54">
        <f>'8a'!O40</f>
        <v>0</v>
      </c>
      <c r="I22" s="55">
        <f>'8a'!L40</f>
        <v>0</v>
      </c>
    </row>
    <row r="23" spans="1:9" x14ac:dyDescent="0.2">
      <c r="A23" s="75">
        <f t="shared" si="0"/>
        <v>9</v>
      </c>
      <c r="B23" s="24" t="str">
        <f t="shared" si="1"/>
        <v>Lt-9</v>
      </c>
      <c r="C23" s="462" t="str">
        <f>'9a'!C2:I2</f>
        <v>Logi, durvis, restes</v>
      </c>
      <c r="D23" s="463"/>
      <c r="E23" s="58">
        <f>'9a'!P41</f>
        <v>0</v>
      </c>
      <c r="F23" s="44">
        <f>'9a'!M41</f>
        <v>0</v>
      </c>
      <c r="G23" s="54">
        <f>'9a'!N41</f>
        <v>0</v>
      </c>
      <c r="H23" s="54">
        <f>'9a'!O41</f>
        <v>0</v>
      </c>
      <c r="I23" s="55">
        <f>'9a'!L41</f>
        <v>0</v>
      </c>
    </row>
    <row r="24" spans="1:9" x14ac:dyDescent="0.2">
      <c r="A24" s="75">
        <f t="shared" si="0"/>
        <v>10</v>
      </c>
      <c r="B24" s="24" t="str">
        <f t="shared" si="1"/>
        <v>Lt-10</v>
      </c>
      <c r="C24" s="462" t="str">
        <f>'10a'!C2:I2</f>
        <v>Kāpņu telpas kosmētiskā remonta darbi</v>
      </c>
      <c r="D24" s="463"/>
      <c r="E24" s="58">
        <f>'10a'!P47</f>
        <v>0</v>
      </c>
      <c r="F24" s="44">
        <f>'10a'!M47</f>
        <v>0</v>
      </c>
      <c r="G24" s="54">
        <f>'10a'!N47</f>
        <v>0</v>
      </c>
      <c r="H24" s="54">
        <f>'10a'!O47</f>
        <v>0</v>
      </c>
      <c r="I24" s="55">
        <f>'10a'!L47</f>
        <v>0</v>
      </c>
    </row>
    <row r="25" spans="1:9" ht="11.25" customHeight="1" x14ac:dyDescent="0.2">
      <c r="A25" s="75">
        <f t="shared" si="0"/>
        <v>11</v>
      </c>
      <c r="B25" s="24" t="str">
        <f t="shared" si="1"/>
        <v>Lt-11</v>
      </c>
      <c r="C25" s="462" t="str">
        <f>'11a'!C2:I2</f>
        <v>Zibens aizsardzības sistēma</v>
      </c>
      <c r="D25" s="463"/>
      <c r="E25" s="58">
        <f>'11a'!P34</f>
        <v>0</v>
      </c>
      <c r="F25" s="44">
        <f>'11a'!M34</f>
        <v>0</v>
      </c>
      <c r="G25" s="54">
        <f>'11a'!N34</f>
        <v>0</v>
      </c>
      <c r="H25" s="54">
        <f>'11a'!O34</f>
        <v>0</v>
      </c>
      <c r="I25" s="55">
        <f>'11a'!L34</f>
        <v>0</v>
      </c>
    </row>
    <row r="26" spans="1:9" ht="12" thickBot="1" x14ac:dyDescent="0.25">
      <c r="A26" s="75">
        <f t="shared" si="0"/>
        <v>12</v>
      </c>
      <c r="B26" s="24" t="str">
        <f t="shared" si="1"/>
        <v>Lt-12</v>
      </c>
      <c r="C26" s="462" t="str">
        <f>'12a'!C2:I2</f>
        <v>Apkure</v>
      </c>
      <c r="D26" s="463"/>
      <c r="E26" s="58">
        <f>'12a'!P63</f>
        <v>0</v>
      </c>
      <c r="F26" s="44">
        <f>'12a'!M63</f>
        <v>0</v>
      </c>
      <c r="G26" s="54">
        <f>'12a'!N63</f>
        <v>0</v>
      </c>
      <c r="H26" s="54">
        <f>'12a'!O63</f>
        <v>0</v>
      </c>
      <c r="I26" s="55">
        <f>'12a'!L63</f>
        <v>0</v>
      </c>
    </row>
    <row r="27" spans="1:9" ht="12" thickBot="1" x14ac:dyDescent="0.25">
      <c r="A27" s="446" t="s">
        <v>32</v>
      </c>
      <c r="B27" s="447"/>
      <c r="C27" s="447"/>
      <c r="D27" s="447"/>
      <c r="E27" s="39">
        <f>SUM(E15:E26)</f>
        <v>0</v>
      </c>
      <c r="F27" s="38">
        <f>SUM(F15:F26)</f>
        <v>0</v>
      </c>
      <c r="G27" s="38">
        <f>SUM(G15:G26)</f>
        <v>0</v>
      </c>
      <c r="H27" s="38">
        <f>SUM(H15:H26)</f>
        <v>0</v>
      </c>
      <c r="I27" s="39">
        <f>SUM(I15:I26)</f>
        <v>0</v>
      </c>
    </row>
    <row r="28" spans="1:9" x14ac:dyDescent="0.2">
      <c r="A28" s="448" t="s">
        <v>33</v>
      </c>
      <c r="B28" s="449"/>
      <c r="C28" s="450"/>
      <c r="D28" s="71" t="s">
        <v>464</v>
      </c>
      <c r="E28" s="40" t="e">
        <f>ROUND(E27*$D28,2)</f>
        <v>#VALUE!</v>
      </c>
      <c r="F28" s="41"/>
      <c r="G28" s="41"/>
      <c r="H28" s="41"/>
      <c r="I28" s="41"/>
    </row>
    <row r="29" spans="1:9" x14ac:dyDescent="0.2">
      <c r="A29" s="451" t="s">
        <v>34</v>
      </c>
      <c r="B29" s="452"/>
      <c r="C29" s="453"/>
      <c r="D29" s="72" t="s">
        <v>464</v>
      </c>
      <c r="E29" s="42" t="e">
        <f>ROUND(E28*$D29,2)</f>
        <v>#VALUE!</v>
      </c>
      <c r="F29" s="41"/>
      <c r="G29" s="41"/>
      <c r="H29" s="41"/>
      <c r="I29" s="41"/>
    </row>
    <row r="30" spans="1:9" x14ac:dyDescent="0.2">
      <c r="A30" s="454" t="s">
        <v>35</v>
      </c>
      <c r="B30" s="455"/>
      <c r="C30" s="456"/>
      <c r="D30" s="73" t="s">
        <v>464</v>
      </c>
      <c r="E30" s="42" t="e">
        <f>ROUND(E27*$D30,2)</f>
        <v>#VALUE!</v>
      </c>
      <c r="F30" s="41"/>
      <c r="G30" s="41"/>
      <c r="H30" s="41"/>
      <c r="I30" s="41"/>
    </row>
    <row r="31" spans="1:9" ht="12" thickBot="1" x14ac:dyDescent="0.25">
      <c r="A31" s="457" t="s">
        <v>36</v>
      </c>
      <c r="B31" s="458"/>
      <c r="C31" s="459"/>
      <c r="D31" s="21"/>
      <c r="E31" s="43" t="e">
        <f>SUM(E27:E30)-E29</f>
        <v>#VALUE!</v>
      </c>
      <c r="F31" s="41"/>
      <c r="G31" s="41"/>
      <c r="H31" s="41"/>
      <c r="I31" s="41"/>
    </row>
    <row r="32" spans="1:9" x14ac:dyDescent="0.2">
      <c r="G32" s="20"/>
    </row>
    <row r="33" spans="1:9" x14ac:dyDescent="0.2">
      <c r="C33" s="16"/>
      <c r="D33" s="16"/>
      <c r="E33" s="16"/>
      <c r="F33" s="22"/>
      <c r="G33" s="22"/>
      <c r="H33" s="22"/>
      <c r="I33" s="22"/>
    </row>
    <row r="36" spans="1:9" x14ac:dyDescent="0.2">
      <c r="A36" s="1" t="s">
        <v>14</v>
      </c>
      <c r="B36" s="16"/>
      <c r="C36" s="445"/>
      <c r="D36" s="445"/>
      <c r="E36" s="445"/>
      <c r="F36" s="445"/>
      <c r="G36" s="445"/>
      <c r="H36" s="445"/>
    </row>
    <row r="37" spans="1:9" x14ac:dyDescent="0.2">
      <c r="A37" s="16"/>
      <c r="B37" s="16"/>
      <c r="C37" s="440" t="s">
        <v>15</v>
      </c>
      <c r="D37" s="440"/>
      <c r="E37" s="440"/>
      <c r="F37" s="440"/>
      <c r="G37" s="440"/>
      <c r="H37" s="440"/>
    </row>
    <row r="38" spans="1:9" x14ac:dyDescent="0.2">
      <c r="A38" s="16"/>
      <c r="B38" s="16"/>
      <c r="C38" s="16"/>
      <c r="D38" s="16"/>
      <c r="E38" s="16"/>
      <c r="F38" s="16"/>
      <c r="G38" s="16"/>
      <c r="H38" s="16"/>
    </row>
    <row r="39" spans="1:9" x14ac:dyDescent="0.2">
      <c r="A39" s="83" t="str">
        <f>'Kopt a'!A31</f>
        <v>Tāme sastādīta 2021. gada __.________</v>
      </c>
      <c r="B39" s="84"/>
      <c r="C39" s="84"/>
      <c r="D39" s="84"/>
      <c r="F39" s="16"/>
      <c r="G39" s="16"/>
      <c r="H39" s="16"/>
    </row>
    <row r="40" spans="1:9" x14ac:dyDescent="0.2">
      <c r="A40" s="16"/>
      <c r="B40" s="16"/>
      <c r="C40" s="16"/>
      <c r="D40" s="16"/>
      <c r="E40" s="16"/>
      <c r="F40" s="16"/>
      <c r="G40" s="16"/>
      <c r="H40" s="16"/>
    </row>
    <row r="41" spans="1:9" x14ac:dyDescent="0.2">
      <c r="A41" s="1" t="s">
        <v>37</v>
      </c>
      <c r="B41" s="16"/>
      <c r="C41" s="445"/>
      <c r="D41" s="445"/>
      <c r="E41" s="445"/>
      <c r="F41" s="445"/>
      <c r="G41" s="445"/>
      <c r="H41" s="445"/>
    </row>
    <row r="42" spans="1:9" x14ac:dyDescent="0.2">
      <c r="A42" s="16"/>
      <c r="B42" s="16"/>
      <c r="C42" s="440" t="s">
        <v>15</v>
      </c>
      <c r="D42" s="440"/>
      <c r="E42" s="440"/>
      <c r="F42" s="440"/>
      <c r="G42" s="440"/>
      <c r="H42" s="440"/>
    </row>
    <row r="43" spans="1:9" x14ac:dyDescent="0.2">
      <c r="A43" s="16"/>
      <c r="B43" s="16"/>
      <c r="C43" s="16"/>
      <c r="D43" s="16"/>
      <c r="E43" s="16"/>
      <c r="F43" s="16"/>
      <c r="G43" s="16"/>
      <c r="H43" s="16"/>
    </row>
    <row r="44" spans="1:9" x14ac:dyDescent="0.2">
      <c r="A44" s="83" t="s">
        <v>53</v>
      </c>
      <c r="B44" s="84"/>
      <c r="C44" s="16"/>
      <c r="D44" s="84"/>
      <c r="F44" s="16"/>
      <c r="G44" s="16"/>
      <c r="H44" s="16"/>
    </row>
    <row r="54" spans="5:9" x14ac:dyDescent="0.2">
      <c r="E54" s="20"/>
      <c r="F54" s="20"/>
      <c r="G54" s="20"/>
      <c r="H54" s="20"/>
      <c r="I54" s="20"/>
    </row>
  </sheetData>
  <mergeCells count="41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13:A14"/>
    <mergeCell ref="B13:B14"/>
    <mergeCell ref="C13:D14"/>
    <mergeCell ref="C15:D15"/>
    <mergeCell ref="C16:D16"/>
    <mergeCell ref="C17:D17"/>
    <mergeCell ref="C18:D18"/>
    <mergeCell ref="C26:D26"/>
    <mergeCell ref="C20:D20"/>
    <mergeCell ref="C19:D19"/>
    <mergeCell ref="C21:D21"/>
    <mergeCell ref="C22:D22"/>
    <mergeCell ref="C23:D23"/>
    <mergeCell ref="C24:D24"/>
    <mergeCell ref="C25:D25"/>
    <mergeCell ref="C36:H36"/>
    <mergeCell ref="C37:H37"/>
    <mergeCell ref="C41:H41"/>
    <mergeCell ref="C42:H42"/>
    <mergeCell ref="A27:D27"/>
    <mergeCell ref="A28:C28"/>
    <mergeCell ref="A29:C29"/>
    <mergeCell ref="A30:C30"/>
    <mergeCell ref="A31:C31"/>
  </mergeCells>
  <conditionalFormatting sqref="E27:I27">
    <cfRule type="cellIs" dxfId="285" priority="23" operator="equal">
      <formula>0</formula>
    </cfRule>
  </conditionalFormatting>
  <conditionalFormatting sqref="D10:E11">
    <cfRule type="cellIs" dxfId="284" priority="22" operator="equal">
      <formula>0</formula>
    </cfRule>
  </conditionalFormatting>
  <conditionalFormatting sqref="E15 C15:D26 E28:E31 I15:I26">
    <cfRule type="cellIs" dxfId="283" priority="20" operator="equal">
      <formula>0</formula>
    </cfRule>
  </conditionalFormatting>
  <conditionalFormatting sqref="E15:E26">
    <cfRule type="cellIs" dxfId="282" priority="12" operator="equal">
      <formula>0</formula>
    </cfRule>
  </conditionalFormatting>
  <conditionalFormatting sqref="F15:I26">
    <cfRule type="cellIs" dxfId="281" priority="11" operator="equal">
      <formula>0</formula>
    </cfRule>
  </conditionalFormatting>
  <conditionalFormatting sqref="D6:I9">
    <cfRule type="cellIs" dxfId="280" priority="10" operator="equal">
      <formula>0</formula>
    </cfRule>
  </conditionalFormatting>
  <conditionalFormatting sqref="B15:B26">
    <cfRule type="cellIs" dxfId="279" priority="7" operator="equal">
      <formula>0</formula>
    </cfRule>
  </conditionalFormatting>
  <conditionalFormatting sqref="A15:A26">
    <cfRule type="cellIs" dxfId="278" priority="5" operator="equal">
      <formula>0</formula>
    </cfRule>
  </conditionalFormatting>
  <conditionalFormatting sqref="C36:H36">
    <cfRule type="cellIs" dxfId="277" priority="4" operator="equal">
      <formula>0</formula>
    </cfRule>
  </conditionalFormatting>
  <conditionalFormatting sqref="C41:H41">
    <cfRule type="cellIs" dxfId="276" priority="3" operator="equal">
      <formula>0</formula>
    </cfRule>
  </conditionalFormatting>
  <conditionalFormatting sqref="C44">
    <cfRule type="cellIs" dxfId="275" priority="2" operator="equal">
      <formula>0</formula>
    </cfRule>
  </conditionalFormatting>
  <conditionalFormatting sqref="D28:D30">
    <cfRule type="cellIs" dxfId="274" priority="1" operator="equal">
      <formula>0</formula>
    </cfRule>
  </conditionalFormatting>
  <pageMargins left="0.7" right="0.7" top="0.75" bottom="0.75" header="0.3" footer="0.3"/>
  <pageSetup paperSize="9" scale="9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12AB918F-DA10-40D3-98FE-0DAD77BA765F}">
            <xm:f>NOT(ISERROR(SEARCH("Tāme sastādīta ____. gada ___. ______________",A39)))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13" operator="containsText" id="{B0E18B02-73ED-406C-A15F-5DAFFA939ECE}">
            <xm:f>NOT(ISERROR(SEARCH("Sertifikāta Nr. _________________________________",A44)))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44"/>
  <sheetViews>
    <sheetView view="pageBreakPreview" topLeftCell="A13" zoomScaleNormal="100" zoomScaleSheetLayoutView="100" workbookViewId="0">
      <selection activeCell="A32" sqref="A32:K32"/>
    </sheetView>
  </sheetViews>
  <sheetFormatPr defaultRowHeight="11.25" x14ac:dyDescent="0.2"/>
  <cols>
    <col min="1" max="1" width="4.5703125" style="1" customWidth="1"/>
    <col min="2" max="2" width="5.28515625" style="9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C1" s="26" t="s">
        <v>38</v>
      </c>
      <c r="D1" s="50">
        <f>'Kops a'!A15</f>
        <v>1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9"/>
      <c r="C2" s="492" t="s">
        <v>56</v>
      </c>
      <c r="D2" s="492"/>
      <c r="E2" s="492"/>
      <c r="F2" s="492"/>
      <c r="G2" s="492"/>
      <c r="H2" s="492"/>
      <c r="I2" s="492"/>
      <c r="J2" s="28"/>
    </row>
    <row r="3" spans="1:16" x14ac:dyDescent="0.2">
      <c r="A3" s="29"/>
      <c r="B3" s="29"/>
      <c r="C3" s="483" t="s">
        <v>17</v>
      </c>
      <c r="D3" s="483"/>
      <c r="E3" s="483"/>
      <c r="F3" s="483"/>
      <c r="G3" s="483"/>
      <c r="H3" s="483"/>
      <c r="I3" s="483"/>
      <c r="J3" s="29"/>
    </row>
    <row r="4" spans="1:16" x14ac:dyDescent="0.2">
      <c r="A4" s="29"/>
      <c r="B4" s="29"/>
      <c r="C4" s="493" t="s">
        <v>52</v>
      </c>
      <c r="D4" s="493"/>
      <c r="E4" s="493"/>
      <c r="F4" s="493"/>
      <c r="G4" s="493"/>
      <c r="H4" s="493"/>
      <c r="I4" s="493"/>
      <c r="J4" s="29"/>
    </row>
    <row r="5" spans="1:16" ht="11.25" customHeight="1" x14ac:dyDescent="0.2">
      <c r="A5" s="22"/>
      <c r="C5" s="26" t="s">
        <v>5</v>
      </c>
      <c r="D5" s="506" t="str">
        <f>'Kops a'!D6</f>
        <v>Daudzdzīvokļu dzīvojamās mājas vienkāršotas fasādes atjaunošana</v>
      </c>
      <c r="E5" s="506"/>
      <c r="F5" s="506"/>
      <c r="G5" s="506"/>
      <c r="H5" s="506"/>
      <c r="I5" s="506"/>
      <c r="J5" s="506"/>
      <c r="K5" s="506"/>
      <c r="L5" s="506"/>
      <c r="M5" s="16"/>
      <c r="N5" s="16"/>
      <c r="O5" s="16"/>
      <c r="P5" s="16"/>
    </row>
    <row r="6" spans="1:16" x14ac:dyDescent="0.2">
      <c r="A6" s="22"/>
      <c r="C6" s="26" t="s">
        <v>6</v>
      </c>
      <c r="D6" s="506" t="str">
        <f>'Kops a'!D7</f>
        <v>Daudzdzīvokļu dzīvojamās mājas, Jelgavas iela 26, Olainē vienkāršotas fasādes atjaunošana</v>
      </c>
      <c r="E6" s="506"/>
      <c r="F6" s="506"/>
      <c r="G6" s="506"/>
      <c r="H6" s="506"/>
      <c r="I6" s="506"/>
      <c r="J6" s="506"/>
      <c r="K6" s="506"/>
      <c r="L6" s="506"/>
      <c r="M6" s="16"/>
      <c r="N6" s="16"/>
      <c r="O6" s="16"/>
      <c r="P6" s="16"/>
    </row>
    <row r="7" spans="1:16" x14ac:dyDescent="0.2">
      <c r="A7" s="22"/>
      <c r="C7" s="26" t="s">
        <v>7</v>
      </c>
      <c r="D7" s="506" t="str">
        <f>'Kops a'!D8</f>
        <v>Jelgavas iela 26, Olaine, Olaines novads, LV-2114, Latvija</v>
      </c>
      <c r="E7" s="506"/>
      <c r="F7" s="506"/>
      <c r="G7" s="506"/>
      <c r="H7" s="506"/>
      <c r="I7" s="506"/>
      <c r="J7" s="506"/>
      <c r="K7" s="506"/>
      <c r="L7" s="506"/>
      <c r="M7" s="16"/>
      <c r="N7" s="16"/>
      <c r="O7" s="16"/>
      <c r="P7" s="16"/>
    </row>
    <row r="8" spans="1:16" x14ac:dyDescent="0.2">
      <c r="A8" s="22"/>
      <c r="C8" s="4" t="s">
        <v>20</v>
      </c>
      <c r="D8" s="506" t="str">
        <f>'Kops a'!D9</f>
        <v>Iepirkums Nr.AS OŪS 2021/12_E</v>
      </c>
      <c r="E8" s="506"/>
      <c r="F8" s="506"/>
      <c r="G8" s="506"/>
      <c r="H8" s="506"/>
      <c r="I8" s="506"/>
      <c r="J8" s="506"/>
      <c r="K8" s="506"/>
      <c r="L8" s="506"/>
      <c r="M8" s="16"/>
      <c r="N8" s="16"/>
      <c r="O8" s="16"/>
      <c r="P8" s="16"/>
    </row>
    <row r="9" spans="1:16" ht="11.25" customHeight="1" x14ac:dyDescent="0.2">
      <c r="A9" s="494" t="s">
        <v>466</v>
      </c>
      <c r="B9" s="494"/>
      <c r="C9" s="494"/>
      <c r="D9" s="494"/>
      <c r="E9" s="494"/>
      <c r="F9" s="494"/>
      <c r="G9" s="30"/>
      <c r="H9" s="30"/>
      <c r="I9" s="30"/>
      <c r="J9" s="498" t="s">
        <v>39</v>
      </c>
      <c r="K9" s="498"/>
      <c r="L9" s="498"/>
      <c r="M9" s="498"/>
      <c r="N9" s="505">
        <f>P32</f>
        <v>0</v>
      </c>
      <c r="O9" s="505"/>
      <c r="P9" s="30"/>
    </row>
    <row r="10" spans="1:16" x14ac:dyDescent="0.2">
      <c r="A10" s="31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7"/>
      <c r="P10" s="85" t="str">
        <f>A38</f>
        <v>Tāme sastādīta 2021. gada __.________</v>
      </c>
    </row>
    <row r="11" spans="1:16" ht="12" thickBot="1" x14ac:dyDescent="0.25">
      <c r="A11" s="31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473" t="s">
        <v>23</v>
      </c>
      <c r="B12" s="500" t="s">
        <v>40</v>
      </c>
      <c r="C12" s="496" t="s">
        <v>41</v>
      </c>
      <c r="D12" s="503" t="s">
        <v>42</v>
      </c>
      <c r="E12" s="486" t="s">
        <v>43</v>
      </c>
      <c r="F12" s="495" t="s">
        <v>44</v>
      </c>
      <c r="G12" s="496"/>
      <c r="H12" s="496"/>
      <c r="I12" s="496"/>
      <c r="J12" s="496"/>
      <c r="K12" s="497"/>
      <c r="L12" s="495" t="s">
        <v>45</v>
      </c>
      <c r="M12" s="496"/>
      <c r="N12" s="496"/>
      <c r="O12" s="496"/>
      <c r="P12" s="497"/>
    </row>
    <row r="13" spans="1:16" ht="126.75" customHeight="1" thickBot="1" x14ac:dyDescent="0.25">
      <c r="A13" s="499"/>
      <c r="B13" s="501"/>
      <c r="C13" s="502"/>
      <c r="D13" s="504"/>
      <c r="E13" s="48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ht="22.5" x14ac:dyDescent="0.2">
      <c r="A14" s="60">
        <v>1</v>
      </c>
      <c r="B14" s="61" t="s">
        <v>57</v>
      </c>
      <c r="C14" s="62" t="s">
        <v>58</v>
      </c>
      <c r="D14" s="63" t="s">
        <v>59</v>
      </c>
      <c r="E14" s="66">
        <v>200</v>
      </c>
      <c r="F14" s="67"/>
      <c r="G14" s="64"/>
      <c r="H14" s="64"/>
      <c r="I14" s="64"/>
      <c r="J14" s="64"/>
      <c r="K14" s="65"/>
      <c r="L14" s="67"/>
      <c r="M14" s="64"/>
      <c r="N14" s="64"/>
      <c r="O14" s="64"/>
      <c r="P14" s="65"/>
    </row>
    <row r="15" spans="1:16" x14ac:dyDescent="0.2">
      <c r="A15" s="37">
        <v>2</v>
      </c>
      <c r="B15" s="97" t="s">
        <v>57</v>
      </c>
      <c r="C15" s="45" t="s">
        <v>60</v>
      </c>
      <c r="D15" s="24" t="s">
        <v>61</v>
      </c>
      <c r="E15" s="66">
        <v>1</v>
      </c>
      <c r="F15" s="67"/>
      <c r="G15" s="64"/>
      <c r="H15" s="46"/>
      <c r="I15" s="64"/>
      <c r="J15" s="64"/>
      <c r="K15" s="47"/>
      <c r="L15" s="48"/>
      <c r="M15" s="46"/>
      <c r="N15" s="46"/>
      <c r="O15" s="46"/>
      <c r="P15" s="47"/>
    </row>
    <row r="16" spans="1:16" x14ac:dyDescent="0.2">
      <c r="A16" s="37">
        <v>3</v>
      </c>
      <c r="B16" s="97" t="s">
        <v>57</v>
      </c>
      <c r="C16" s="45" t="s">
        <v>62</v>
      </c>
      <c r="D16" s="24" t="s">
        <v>63</v>
      </c>
      <c r="E16" s="66">
        <v>6</v>
      </c>
      <c r="F16" s="67"/>
      <c r="G16" s="64"/>
      <c r="H16" s="46"/>
      <c r="I16" s="64"/>
      <c r="J16" s="64"/>
      <c r="K16" s="47"/>
      <c r="L16" s="48"/>
      <c r="M16" s="46"/>
      <c r="N16" s="46"/>
      <c r="O16" s="46"/>
      <c r="P16" s="47"/>
    </row>
    <row r="17" spans="1:16" x14ac:dyDescent="0.2">
      <c r="A17" s="37">
        <v>4</v>
      </c>
      <c r="B17" s="97" t="s">
        <v>57</v>
      </c>
      <c r="C17" s="45" t="s">
        <v>64</v>
      </c>
      <c r="D17" s="24" t="s">
        <v>65</v>
      </c>
      <c r="E17" s="66">
        <v>1</v>
      </c>
      <c r="F17" s="67"/>
      <c r="G17" s="64"/>
      <c r="H17" s="46"/>
      <c r="I17" s="64"/>
      <c r="J17" s="64"/>
      <c r="K17" s="47"/>
      <c r="L17" s="48"/>
      <c r="M17" s="46"/>
      <c r="N17" s="46"/>
      <c r="O17" s="46"/>
      <c r="P17" s="47"/>
    </row>
    <row r="18" spans="1:16" x14ac:dyDescent="0.2">
      <c r="A18" s="37">
        <v>5</v>
      </c>
      <c r="B18" s="97" t="s">
        <v>57</v>
      </c>
      <c r="C18" s="45" t="s">
        <v>66</v>
      </c>
      <c r="D18" s="24" t="s">
        <v>65</v>
      </c>
      <c r="E18" s="66">
        <v>1</v>
      </c>
      <c r="F18" s="67"/>
      <c r="G18" s="64"/>
      <c r="H18" s="46"/>
      <c r="I18" s="64"/>
      <c r="J18" s="64"/>
      <c r="K18" s="47"/>
      <c r="L18" s="48"/>
      <c r="M18" s="46"/>
      <c r="N18" s="46"/>
      <c r="O18" s="46"/>
      <c r="P18" s="47"/>
    </row>
    <row r="19" spans="1:16" x14ac:dyDescent="0.2">
      <c r="A19" s="37">
        <v>6</v>
      </c>
      <c r="B19" s="97" t="s">
        <v>57</v>
      </c>
      <c r="C19" s="45" t="s">
        <v>67</v>
      </c>
      <c r="D19" s="24" t="s">
        <v>65</v>
      </c>
      <c r="E19" s="66">
        <v>1</v>
      </c>
      <c r="F19" s="67"/>
      <c r="G19" s="64"/>
      <c r="H19" s="46"/>
      <c r="I19" s="64"/>
      <c r="J19" s="64"/>
      <c r="K19" s="47"/>
      <c r="L19" s="48"/>
      <c r="M19" s="46"/>
      <c r="N19" s="46"/>
      <c r="O19" s="46"/>
      <c r="P19" s="47"/>
    </row>
    <row r="20" spans="1:16" x14ac:dyDescent="0.2">
      <c r="A20" s="37">
        <v>7</v>
      </c>
      <c r="B20" s="97" t="s">
        <v>57</v>
      </c>
      <c r="C20" s="45" t="s">
        <v>68</v>
      </c>
      <c r="D20" s="24" t="s">
        <v>63</v>
      </c>
      <c r="E20" s="66">
        <v>31</v>
      </c>
      <c r="F20" s="67"/>
      <c r="G20" s="64"/>
      <c r="H20" s="46"/>
      <c r="I20" s="64"/>
      <c r="J20" s="64"/>
      <c r="K20" s="47"/>
      <c r="L20" s="48"/>
      <c r="M20" s="46"/>
      <c r="N20" s="46"/>
      <c r="O20" s="46"/>
      <c r="P20" s="47"/>
    </row>
    <row r="21" spans="1:16" ht="22.5" x14ac:dyDescent="0.2">
      <c r="A21" s="37">
        <v>8</v>
      </c>
      <c r="B21" s="97" t="s">
        <v>57</v>
      </c>
      <c r="C21" s="45" t="s">
        <v>69</v>
      </c>
      <c r="D21" s="24" t="s">
        <v>61</v>
      </c>
      <c r="E21" s="66">
        <v>1</v>
      </c>
      <c r="F21" s="67"/>
      <c r="G21" s="64"/>
      <c r="H21" s="46"/>
      <c r="I21" s="64"/>
      <c r="J21" s="64"/>
      <c r="K21" s="47"/>
      <c r="L21" s="48"/>
      <c r="M21" s="46"/>
      <c r="N21" s="46"/>
      <c r="O21" s="46"/>
      <c r="P21" s="47"/>
    </row>
    <row r="22" spans="1:16" ht="22.5" x14ac:dyDescent="0.2">
      <c r="A22" s="37">
        <v>9</v>
      </c>
      <c r="B22" s="97" t="s">
        <v>57</v>
      </c>
      <c r="C22" s="45" t="s">
        <v>70</v>
      </c>
      <c r="D22" s="24" t="s">
        <v>61</v>
      </c>
      <c r="E22" s="66">
        <v>1</v>
      </c>
      <c r="F22" s="67"/>
      <c r="G22" s="64"/>
      <c r="H22" s="46"/>
      <c r="I22" s="64"/>
      <c r="J22" s="64"/>
      <c r="K22" s="47"/>
      <c r="L22" s="48"/>
      <c r="M22" s="46"/>
      <c r="N22" s="46"/>
      <c r="O22" s="46"/>
      <c r="P22" s="47"/>
    </row>
    <row r="23" spans="1:16" x14ac:dyDescent="0.2">
      <c r="A23" s="37">
        <v>10</v>
      </c>
      <c r="B23" s="97" t="s">
        <v>57</v>
      </c>
      <c r="C23" s="45" t="s">
        <v>71</v>
      </c>
      <c r="D23" s="24" t="s">
        <v>65</v>
      </c>
      <c r="E23" s="66">
        <v>1</v>
      </c>
      <c r="F23" s="67"/>
      <c r="G23" s="64"/>
      <c r="H23" s="46"/>
      <c r="I23" s="64"/>
      <c r="J23" s="64"/>
      <c r="K23" s="47"/>
      <c r="L23" s="48"/>
      <c r="M23" s="46"/>
      <c r="N23" s="46"/>
      <c r="O23" s="46"/>
      <c r="P23" s="47"/>
    </row>
    <row r="24" spans="1:16" ht="22.5" x14ac:dyDescent="0.2">
      <c r="A24" s="392">
        <v>11</v>
      </c>
      <c r="B24" s="97" t="s">
        <v>57</v>
      </c>
      <c r="C24" s="45" t="s">
        <v>459</v>
      </c>
      <c r="D24" s="24" t="s">
        <v>61</v>
      </c>
      <c r="E24" s="66">
        <v>1</v>
      </c>
      <c r="F24" s="67"/>
      <c r="G24" s="64"/>
      <c r="H24" s="46"/>
      <c r="I24" s="64"/>
      <c r="J24" s="64"/>
      <c r="K24" s="47"/>
      <c r="L24" s="48"/>
      <c r="M24" s="46"/>
      <c r="N24" s="46"/>
      <c r="O24" s="46"/>
      <c r="P24" s="47"/>
    </row>
    <row r="25" spans="1:16" x14ac:dyDescent="0.2">
      <c r="A25" s="37">
        <v>12</v>
      </c>
      <c r="B25" s="97" t="s">
        <v>57</v>
      </c>
      <c r="C25" s="45" t="s">
        <v>72</v>
      </c>
      <c r="D25" s="24" t="s">
        <v>63</v>
      </c>
      <c r="E25" s="66">
        <v>2</v>
      </c>
      <c r="F25" s="67"/>
      <c r="G25" s="64"/>
      <c r="H25" s="46"/>
      <c r="I25" s="64"/>
      <c r="J25" s="64"/>
      <c r="K25" s="47"/>
      <c r="L25" s="48"/>
      <c r="M25" s="46"/>
      <c r="N25" s="46"/>
      <c r="O25" s="46"/>
      <c r="P25" s="47"/>
    </row>
    <row r="26" spans="1:16" ht="33.75" x14ac:dyDescent="0.2">
      <c r="A26" s="37">
        <v>13</v>
      </c>
      <c r="B26" s="97" t="s">
        <v>57</v>
      </c>
      <c r="C26" s="45" t="s">
        <v>73</v>
      </c>
      <c r="D26" s="24" t="s">
        <v>61</v>
      </c>
      <c r="E26" s="66">
        <v>1</v>
      </c>
      <c r="F26" s="67"/>
      <c r="G26" s="64"/>
      <c r="H26" s="46"/>
      <c r="I26" s="64"/>
      <c r="J26" s="64"/>
      <c r="K26" s="47"/>
      <c r="L26" s="48"/>
      <c r="M26" s="46"/>
      <c r="N26" s="46"/>
      <c r="O26" s="46"/>
      <c r="P26" s="47"/>
    </row>
    <row r="27" spans="1:16" ht="33.75" x14ac:dyDescent="0.2">
      <c r="A27" s="37">
        <v>14</v>
      </c>
      <c r="B27" s="97" t="s">
        <v>57</v>
      </c>
      <c r="C27" s="45" t="s">
        <v>74</v>
      </c>
      <c r="D27" s="24" t="s">
        <v>61</v>
      </c>
      <c r="E27" s="66">
        <v>1</v>
      </c>
      <c r="F27" s="67"/>
      <c r="G27" s="64"/>
      <c r="H27" s="46"/>
      <c r="I27" s="64"/>
      <c r="J27" s="64"/>
      <c r="K27" s="47"/>
      <c r="L27" s="48"/>
      <c r="M27" s="46"/>
      <c r="N27" s="46"/>
      <c r="O27" s="46"/>
      <c r="P27" s="47"/>
    </row>
    <row r="28" spans="1:16" x14ac:dyDescent="0.2">
      <c r="A28" s="37">
        <v>15</v>
      </c>
      <c r="B28" s="97" t="s">
        <v>57</v>
      </c>
      <c r="C28" s="45" t="s">
        <v>75</v>
      </c>
      <c r="D28" s="24" t="s">
        <v>61</v>
      </c>
      <c r="E28" s="66">
        <v>1</v>
      </c>
      <c r="F28" s="67"/>
      <c r="G28" s="64"/>
      <c r="H28" s="46"/>
      <c r="I28" s="64"/>
      <c r="J28" s="64"/>
      <c r="K28" s="47"/>
      <c r="L28" s="48"/>
      <c r="M28" s="46"/>
      <c r="N28" s="46"/>
      <c r="O28" s="46"/>
      <c r="P28" s="47"/>
    </row>
    <row r="29" spans="1:16" x14ac:dyDescent="0.2">
      <c r="A29" s="37">
        <v>16</v>
      </c>
      <c r="B29" s="97" t="s">
        <v>57</v>
      </c>
      <c r="C29" s="45" t="s">
        <v>76</v>
      </c>
      <c r="D29" s="24" t="s">
        <v>77</v>
      </c>
      <c r="E29" s="66">
        <v>360</v>
      </c>
      <c r="F29" s="67"/>
      <c r="G29" s="64"/>
      <c r="H29" s="46"/>
      <c r="I29" s="64"/>
      <c r="J29" s="64"/>
      <c r="K29" s="47"/>
      <c r="L29" s="48"/>
      <c r="M29" s="46"/>
      <c r="N29" s="46"/>
      <c r="O29" s="46"/>
      <c r="P29" s="47"/>
    </row>
    <row r="30" spans="1:16" x14ac:dyDescent="0.2">
      <c r="A30" s="37"/>
      <c r="B30" s="97"/>
      <c r="C30" s="93" t="s">
        <v>78</v>
      </c>
      <c r="D30" s="24" t="s">
        <v>79</v>
      </c>
      <c r="E30" s="66">
        <v>14.4</v>
      </c>
      <c r="F30" s="67"/>
      <c r="G30" s="64"/>
      <c r="H30" s="46"/>
      <c r="I30" s="64"/>
      <c r="J30" s="64"/>
      <c r="K30" s="47"/>
      <c r="L30" s="48"/>
      <c r="M30" s="46"/>
      <c r="N30" s="46"/>
      <c r="O30" s="46"/>
      <c r="P30" s="47"/>
    </row>
    <row r="31" spans="1:16" ht="12" thickBot="1" x14ac:dyDescent="0.25">
      <c r="A31" s="324"/>
      <c r="B31" s="325"/>
      <c r="C31" s="326" t="s">
        <v>80</v>
      </c>
      <c r="D31" s="327" t="s">
        <v>81</v>
      </c>
      <c r="E31" s="328">
        <v>54</v>
      </c>
      <c r="F31" s="67"/>
      <c r="G31" s="64"/>
      <c r="H31" s="46"/>
      <c r="I31" s="64"/>
      <c r="J31" s="64"/>
      <c r="K31" s="47"/>
      <c r="L31" s="48"/>
      <c r="M31" s="46"/>
      <c r="N31" s="46"/>
      <c r="O31" s="46"/>
      <c r="P31" s="47"/>
    </row>
    <row r="32" spans="1:16" ht="12" thickBot="1" x14ac:dyDescent="0.25">
      <c r="A32" s="489" t="s">
        <v>473</v>
      </c>
      <c r="B32" s="490"/>
      <c r="C32" s="490"/>
      <c r="D32" s="490"/>
      <c r="E32" s="490"/>
      <c r="F32" s="490"/>
      <c r="G32" s="490"/>
      <c r="H32" s="490"/>
      <c r="I32" s="490"/>
      <c r="J32" s="490"/>
      <c r="K32" s="491"/>
      <c r="L32" s="68">
        <f>SUM(L14:L31)</f>
        <v>0</v>
      </c>
      <c r="M32" s="69">
        <f>SUM(M14:M31)</f>
        <v>0</v>
      </c>
      <c r="N32" s="69">
        <f>SUM(N14:N31)</f>
        <v>0</v>
      </c>
      <c r="O32" s="69">
        <f>SUM(O14:O31)</f>
        <v>0</v>
      </c>
      <c r="P32" s="70">
        <f>SUM(P14:P31)</f>
        <v>0</v>
      </c>
    </row>
    <row r="33" spans="1:16" x14ac:dyDescent="0.2">
      <c r="A33" s="16"/>
      <c r="B33" s="92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16"/>
      <c r="B34" s="92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" t="s">
        <v>14</v>
      </c>
      <c r="B35" s="92"/>
      <c r="C35" s="488">
        <f>'Kops a'!C36:H36</f>
        <v>0</v>
      </c>
      <c r="D35" s="488"/>
      <c r="E35" s="488"/>
      <c r="F35" s="488"/>
      <c r="G35" s="488"/>
      <c r="H35" s="488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16"/>
      <c r="B36" s="92"/>
      <c r="C36" s="440" t="s">
        <v>15</v>
      </c>
      <c r="D36" s="440"/>
      <c r="E36" s="440"/>
      <c r="F36" s="440"/>
      <c r="G36" s="440"/>
      <c r="H36" s="440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9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83" t="str">
        <f>'Kops a'!A39</f>
        <v>Tāme sastādīta 2021. gada __.________</v>
      </c>
      <c r="B38" s="98"/>
      <c r="C38" s="84"/>
      <c r="D38" s="84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92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" t="s">
        <v>37</v>
      </c>
      <c r="B40" s="92"/>
      <c r="C40" s="488">
        <f>'Kops a'!C41:H41</f>
        <v>0</v>
      </c>
      <c r="D40" s="488"/>
      <c r="E40" s="488"/>
      <c r="F40" s="488"/>
      <c r="G40" s="488"/>
      <c r="H40" s="488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16"/>
      <c r="B41" s="92"/>
      <c r="C41" s="440" t="s">
        <v>15</v>
      </c>
      <c r="D41" s="440"/>
      <c r="E41" s="440"/>
      <c r="F41" s="440"/>
      <c r="G41" s="440"/>
      <c r="H41" s="440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92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83" t="s">
        <v>54</v>
      </c>
      <c r="B43" s="98"/>
      <c r="C43" s="88">
        <f>'Kops a'!C44</f>
        <v>0</v>
      </c>
      <c r="D43" s="49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92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</sheetData>
  <mergeCells count="22"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40:H40"/>
    <mergeCell ref="C41:H41"/>
    <mergeCell ref="C35:H35"/>
    <mergeCell ref="C36:H36"/>
    <mergeCell ref="A32:K32"/>
  </mergeCells>
  <conditionalFormatting sqref="A14:G31 I14:J31">
    <cfRule type="cellIs" dxfId="271" priority="19" operator="equal">
      <formula>0</formula>
    </cfRule>
  </conditionalFormatting>
  <conditionalFormatting sqref="N9:O9">
    <cfRule type="cellIs" dxfId="270" priority="17" operator="equal">
      <formula>0</formula>
    </cfRule>
  </conditionalFormatting>
  <conditionalFormatting sqref="A9:F9">
    <cfRule type="containsText" dxfId="269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68" priority="14" operator="equal">
      <formula>0</formula>
    </cfRule>
  </conditionalFormatting>
  <conditionalFormatting sqref="O10:P10">
    <cfRule type="cellIs" dxfId="267" priority="13" operator="equal">
      <formula>"20__. gada __. _________"</formula>
    </cfRule>
  </conditionalFormatting>
  <conditionalFormatting sqref="A32:K32">
    <cfRule type="containsText" dxfId="266" priority="11" operator="containsText" text="Tiešās izmaksas kopā, t. sk. darba devēja sociālais nodoklis __.__% ">
      <formula>NOT(ISERROR(SEARCH("Tiešās izmaksas kopā, t. sk. darba devēja sociālais nodoklis __.__% ",A32)))</formula>
    </cfRule>
  </conditionalFormatting>
  <conditionalFormatting sqref="C40:H40">
    <cfRule type="cellIs" dxfId="265" priority="8" operator="equal">
      <formula>0</formula>
    </cfRule>
  </conditionalFormatting>
  <conditionalFormatting sqref="C35:H35">
    <cfRule type="cellIs" dxfId="264" priority="7" operator="equal">
      <formula>0</formula>
    </cfRule>
  </conditionalFormatting>
  <conditionalFormatting sqref="H14:H31 K14:P31 L32:P32">
    <cfRule type="cellIs" dxfId="263" priority="6" operator="equal">
      <formula>0</formula>
    </cfRule>
  </conditionalFormatting>
  <conditionalFormatting sqref="C4:I4">
    <cfRule type="cellIs" dxfId="262" priority="5" operator="equal">
      <formula>0</formula>
    </cfRule>
  </conditionalFormatting>
  <conditionalFormatting sqref="D5:L8">
    <cfRule type="cellIs" dxfId="261" priority="3" operator="equal">
      <formula>0</formula>
    </cfRule>
  </conditionalFormatting>
  <conditionalFormatting sqref="C40:H40 C43 C35:H35">
    <cfRule type="cellIs" dxfId="260" priority="2" operator="equal">
      <formula>0</formula>
    </cfRule>
  </conditionalFormatting>
  <conditionalFormatting sqref="D1">
    <cfRule type="cellIs" dxfId="25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______________",A38)))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_________________________________",A43)))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88"/>
  <sheetViews>
    <sheetView view="pageBreakPreview" topLeftCell="A61" zoomScaleNormal="100" zoomScaleSheetLayoutView="100" workbookViewId="0">
      <selection activeCell="K57" sqref="K5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a'!A16</f>
        <v>2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492" t="s">
        <v>83</v>
      </c>
      <c r="D2" s="492"/>
      <c r="E2" s="492"/>
      <c r="F2" s="492"/>
      <c r="G2" s="492"/>
      <c r="H2" s="492"/>
      <c r="I2" s="492"/>
      <c r="J2" s="28"/>
    </row>
    <row r="3" spans="1:16" x14ac:dyDescent="0.2">
      <c r="A3" s="29"/>
      <c r="B3" s="29"/>
      <c r="C3" s="483" t="s">
        <v>17</v>
      </c>
      <c r="D3" s="483"/>
      <c r="E3" s="483"/>
      <c r="F3" s="483"/>
      <c r="G3" s="483"/>
      <c r="H3" s="483"/>
      <c r="I3" s="483"/>
      <c r="J3" s="29"/>
    </row>
    <row r="4" spans="1:16" x14ac:dyDescent="0.2">
      <c r="A4" s="29"/>
      <c r="B4" s="29"/>
      <c r="C4" s="493" t="s">
        <v>52</v>
      </c>
      <c r="D4" s="493"/>
      <c r="E4" s="493"/>
      <c r="F4" s="493"/>
      <c r="G4" s="493"/>
      <c r="H4" s="493"/>
      <c r="I4" s="493"/>
      <c r="J4" s="29"/>
    </row>
    <row r="5" spans="1:16" x14ac:dyDescent="0.2">
      <c r="A5" s="22"/>
      <c r="B5" s="22"/>
      <c r="C5" s="26" t="s">
        <v>5</v>
      </c>
      <c r="D5" s="506" t="str">
        <f>'Kops a'!D6</f>
        <v>Daudzdzīvokļu dzīvojamās mājas vienkāršotas fasādes atjaunošana</v>
      </c>
      <c r="E5" s="506"/>
      <c r="F5" s="506"/>
      <c r="G5" s="506"/>
      <c r="H5" s="506"/>
      <c r="I5" s="506"/>
      <c r="J5" s="506"/>
      <c r="K5" s="506"/>
      <c r="L5" s="506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506" t="str">
        <f>'Kops a'!D7</f>
        <v>Daudzdzīvokļu dzīvojamās mājas, Jelgavas iela 26, Olainē vienkāršotas fasādes atjaunošana</v>
      </c>
      <c r="E6" s="506"/>
      <c r="F6" s="506"/>
      <c r="G6" s="506"/>
      <c r="H6" s="506"/>
      <c r="I6" s="506"/>
      <c r="J6" s="506"/>
      <c r="K6" s="506"/>
      <c r="L6" s="506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506" t="str">
        <f>'Kops a'!D8</f>
        <v>Jelgavas iela 26, Olaine, Olaines novads, LV-2114, Latvija</v>
      </c>
      <c r="E7" s="506"/>
      <c r="F7" s="506"/>
      <c r="G7" s="506"/>
      <c r="H7" s="506"/>
      <c r="I7" s="506"/>
      <c r="J7" s="506"/>
      <c r="K7" s="506"/>
      <c r="L7" s="506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506" t="str">
        <f>'Kops a'!D9</f>
        <v>Iepirkums Nr.AS OŪS 2021/12_E</v>
      </c>
      <c r="E8" s="506"/>
      <c r="F8" s="506"/>
      <c r="G8" s="506"/>
      <c r="H8" s="506"/>
      <c r="I8" s="506"/>
      <c r="J8" s="506"/>
      <c r="K8" s="506"/>
      <c r="L8" s="506"/>
      <c r="M8" s="16"/>
      <c r="N8" s="16"/>
      <c r="O8" s="16"/>
      <c r="P8" s="16"/>
    </row>
    <row r="9" spans="1:16" ht="11.25" customHeight="1" x14ac:dyDescent="0.2">
      <c r="A9" s="494" t="s">
        <v>467</v>
      </c>
      <c r="B9" s="494"/>
      <c r="C9" s="494"/>
      <c r="D9" s="494"/>
      <c r="E9" s="494"/>
      <c r="F9" s="494"/>
      <c r="G9" s="30"/>
      <c r="H9" s="30"/>
      <c r="I9" s="30"/>
      <c r="J9" s="498" t="s">
        <v>39</v>
      </c>
      <c r="K9" s="498"/>
      <c r="L9" s="498"/>
      <c r="M9" s="498"/>
      <c r="N9" s="505">
        <f>P76</f>
        <v>0</v>
      </c>
      <c r="O9" s="505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5" t="str">
        <f>A82</f>
        <v>Tāme sastādīta 2021. gada __.________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473" t="s">
        <v>23</v>
      </c>
      <c r="B12" s="500" t="s">
        <v>40</v>
      </c>
      <c r="C12" s="496" t="s">
        <v>41</v>
      </c>
      <c r="D12" s="503" t="s">
        <v>42</v>
      </c>
      <c r="E12" s="486" t="s">
        <v>43</v>
      </c>
      <c r="F12" s="495" t="s">
        <v>44</v>
      </c>
      <c r="G12" s="496"/>
      <c r="H12" s="496"/>
      <c r="I12" s="496"/>
      <c r="J12" s="496"/>
      <c r="K12" s="497"/>
      <c r="L12" s="495" t="s">
        <v>45</v>
      </c>
      <c r="M12" s="496"/>
      <c r="N12" s="496"/>
      <c r="O12" s="496"/>
      <c r="P12" s="497"/>
    </row>
    <row r="13" spans="1:16" ht="126.75" customHeight="1" thickBot="1" x14ac:dyDescent="0.25">
      <c r="A13" s="499"/>
      <c r="B13" s="501"/>
      <c r="C13" s="502"/>
      <c r="D13" s="504"/>
      <c r="E13" s="48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x14ac:dyDescent="0.2">
      <c r="A14" s="329"/>
      <c r="B14" s="330"/>
      <c r="C14" s="331" t="s">
        <v>84</v>
      </c>
      <c r="D14" s="332"/>
      <c r="E14" s="165"/>
      <c r="F14" s="150"/>
      <c r="G14" s="101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33.75" x14ac:dyDescent="0.2">
      <c r="A15" s="333">
        <v>1</v>
      </c>
      <c r="B15" s="104" t="s">
        <v>57</v>
      </c>
      <c r="C15" s="105" t="s">
        <v>85</v>
      </c>
      <c r="D15" s="102" t="s">
        <v>81</v>
      </c>
      <c r="E15" s="166">
        <v>170</v>
      </c>
      <c r="F15" s="151"/>
      <c r="G15" s="101"/>
      <c r="H15" s="46"/>
      <c r="I15" s="64"/>
      <c r="J15" s="64"/>
      <c r="K15" s="47"/>
      <c r="L15" s="48"/>
      <c r="M15" s="46"/>
      <c r="N15" s="46"/>
      <c r="O15" s="46"/>
      <c r="P15" s="47"/>
    </row>
    <row r="16" spans="1:16" x14ac:dyDescent="0.2">
      <c r="A16" s="333">
        <v>2</v>
      </c>
      <c r="B16" s="104" t="s">
        <v>57</v>
      </c>
      <c r="C16" s="105" t="s">
        <v>86</v>
      </c>
      <c r="D16" s="106" t="s">
        <v>63</v>
      </c>
      <c r="E16" s="167">
        <v>37</v>
      </c>
      <c r="F16" s="152"/>
      <c r="G16" s="101"/>
      <c r="H16" s="46"/>
      <c r="I16" s="64"/>
      <c r="J16" s="64"/>
      <c r="K16" s="47"/>
      <c r="L16" s="48"/>
      <c r="M16" s="46"/>
      <c r="N16" s="46"/>
      <c r="O16" s="46"/>
      <c r="P16" s="47"/>
    </row>
    <row r="17" spans="1:16" ht="22.5" x14ac:dyDescent="0.2">
      <c r="A17" s="333">
        <v>3</v>
      </c>
      <c r="B17" s="107" t="s">
        <v>57</v>
      </c>
      <c r="C17" s="108" t="s">
        <v>87</v>
      </c>
      <c r="D17" s="102" t="s">
        <v>81</v>
      </c>
      <c r="E17" s="168">
        <v>5.6</v>
      </c>
      <c r="F17" s="153"/>
      <c r="G17" s="101"/>
      <c r="H17" s="46"/>
      <c r="I17" s="64"/>
      <c r="J17" s="64"/>
      <c r="K17" s="47"/>
      <c r="L17" s="48"/>
      <c r="M17" s="46"/>
      <c r="N17" s="46"/>
      <c r="O17" s="46"/>
      <c r="P17" s="47"/>
    </row>
    <row r="18" spans="1:16" ht="22.5" x14ac:dyDescent="0.2">
      <c r="A18" s="333"/>
      <c r="B18" s="100"/>
      <c r="C18" s="407" t="s">
        <v>88</v>
      </c>
      <c r="D18" s="102" t="s">
        <v>81</v>
      </c>
      <c r="E18" s="166">
        <v>6.2</v>
      </c>
      <c r="F18" s="154"/>
      <c r="G18" s="110"/>
      <c r="H18" s="46"/>
      <c r="I18" s="64"/>
      <c r="J18" s="64"/>
      <c r="K18" s="47"/>
      <c r="L18" s="48"/>
      <c r="M18" s="46"/>
      <c r="N18" s="46"/>
      <c r="O18" s="46"/>
      <c r="P18" s="47"/>
    </row>
    <row r="19" spans="1:16" x14ac:dyDescent="0.2">
      <c r="A19" s="334"/>
      <c r="B19" s="100"/>
      <c r="C19" s="407" t="s">
        <v>89</v>
      </c>
      <c r="D19" s="103" t="s">
        <v>79</v>
      </c>
      <c r="E19" s="166">
        <v>515.20000000000005</v>
      </c>
      <c r="F19" s="154"/>
      <c r="G19" s="110"/>
      <c r="H19" s="46"/>
      <c r="I19" s="64"/>
      <c r="J19" s="64"/>
      <c r="K19" s="47"/>
      <c r="L19" s="48"/>
      <c r="M19" s="46"/>
      <c r="N19" s="46"/>
      <c r="O19" s="46"/>
      <c r="P19" s="47"/>
    </row>
    <row r="20" spans="1:16" ht="33.75" x14ac:dyDescent="0.2">
      <c r="A20" s="333">
        <v>4</v>
      </c>
      <c r="B20" s="104" t="s">
        <v>57</v>
      </c>
      <c r="C20" s="408" t="s">
        <v>90</v>
      </c>
      <c r="D20" s="102" t="s">
        <v>91</v>
      </c>
      <c r="E20" s="166">
        <v>4</v>
      </c>
      <c r="F20" s="151"/>
      <c r="G20" s="101"/>
      <c r="H20" s="46"/>
      <c r="I20" s="64"/>
      <c r="J20" s="64"/>
      <c r="K20" s="47"/>
      <c r="L20" s="48"/>
      <c r="M20" s="46"/>
      <c r="N20" s="46"/>
      <c r="O20" s="46"/>
      <c r="P20" s="47"/>
    </row>
    <row r="21" spans="1:16" ht="33.75" x14ac:dyDescent="0.2">
      <c r="A21" s="333">
        <v>5</v>
      </c>
      <c r="B21" s="104" t="s">
        <v>57</v>
      </c>
      <c r="C21" s="105" t="s">
        <v>92</v>
      </c>
      <c r="D21" s="102" t="s">
        <v>77</v>
      </c>
      <c r="E21" s="166">
        <v>318.60000000000002</v>
      </c>
      <c r="F21" s="152"/>
      <c r="G21" s="101"/>
      <c r="H21" s="46"/>
      <c r="I21" s="64"/>
      <c r="J21" s="64"/>
      <c r="K21" s="47"/>
      <c r="L21" s="48"/>
      <c r="M21" s="46"/>
      <c r="N21" s="46"/>
      <c r="O21" s="46"/>
      <c r="P21" s="47"/>
    </row>
    <row r="22" spans="1:16" x14ac:dyDescent="0.2">
      <c r="A22" s="335"/>
      <c r="B22" s="99"/>
      <c r="C22" s="146" t="s">
        <v>93</v>
      </c>
      <c r="D22" s="102"/>
      <c r="E22" s="169"/>
      <c r="F22" s="155"/>
      <c r="G22" s="111"/>
      <c r="H22" s="46"/>
      <c r="I22" s="64"/>
      <c r="J22" s="64"/>
      <c r="K22" s="47"/>
      <c r="L22" s="48"/>
      <c r="M22" s="46"/>
      <c r="N22" s="46"/>
      <c r="O22" s="46"/>
      <c r="P22" s="47"/>
    </row>
    <row r="23" spans="1:16" ht="33.75" x14ac:dyDescent="0.2">
      <c r="A23" s="333">
        <v>6</v>
      </c>
      <c r="B23" s="104" t="s">
        <v>57</v>
      </c>
      <c r="C23" s="105" t="s">
        <v>94</v>
      </c>
      <c r="D23" s="102" t="s">
        <v>81</v>
      </c>
      <c r="E23" s="166">
        <v>29</v>
      </c>
      <c r="F23" s="151"/>
      <c r="G23" s="101"/>
      <c r="H23" s="46"/>
      <c r="I23" s="64"/>
      <c r="J23" s="64"/>
      <c r="K23" s="47"/>
      <c r="L23" s="48"/>
      <c r="M23" s="46"/>
      <c r="N23" s="46"/>
      <c r="O23" s="46"/>
      <c r="P23" s="47"/>
    </row>
    <row r="24" spans="1:16" x14ac:dyDescent="0.2">
      <c r="A24" s="333"/>
      <c r="B24" s="112"/>
      <c r="C24" s="113" t="s">
        <v>95</v>
      </c>
      <c r="D24" s="101" t="s">
        <v>81</v>
      </c>
      <c r="E24" s="170">
        <v>37.700000000000003</v>
      </c>
      <c r="F24" s="156"/>
      <c r="G24" s="101"/>
      <c r="H24" s="46"/>
      <c r="I24" s="64"/>
      <c r="J24" s="64"/>
      <c r="K24" s="47"/>
      <c r="L24" s="48"/>
      <c r="M24" s="46"/>
      <c r="N24" s="46"/>
      <c r="O24" s="46"/>
      <c r="P24" s="47"/>
    </row>
    <row r="25" spans="1:16" ht="33.75" x14ac:dyDescent="0.2">
      <c r="A25" s="336">
        <v>7</v>
      </c>
      <c r="B25" s="104" t="s">
        <v>57</v>
      </c>
      <c r="C25" s="114" t="s">
        <v>96</v>
      </c>
      <c r="D25" s="115" t="s">
        <v>77</v>
      </c>
      <c r="E25" s="171">
        <v>49.6</v>
      </c>
      <c r="F25" s="153"/>
      <c r="G25" s="101"/>
      <c r="H25" s="46"/>
      <c r="I25" s="64"/>
      <c r="J25" s="64"/>
      <c r="K25" s="47"/>
      <c r="L25" s="48"/>
      <c r="M25" s="46"/>
      <c r="N25" s="46"/>
      <c r="O25" s="46"/>
      <c r="P25" s="47"/>
    </row>
    <row r="26" spans="1:16" x14ac:dyDescent="0.2">
      <c r="A26" s="337"/>
      <c r="B26" s="116"/>
      <c r="C26" s="117" t="s">
        <v>97</v>
      </c>
      <c r="D26" s="115" t="s">
        <v>81</v>
      </c>
      <c r="E26" s="170">
        <v>6</v>
      </c>
      <c r="F26" s="153"/>
      <c r="G26" s="110"/>
      <c r="H26" s="46"/>
      <c r="I26" s="64"/>
      <c r="J26" s="64"/>
      <c r="K26" s="47"/>
      <c r="L26" s="48"/>
      <c r="M26" s="46"/>
      <c r="N26" s="46"/>
      <c r="O26" s="46"/>
      <c r="P26" s="47"/>
    </row>
    <row r="27" spans="1:16" ht="33.75" x14ac:dyDescent="0.2">
      <c r="A27" s="334">
        <v>8</v>
      </c>
      <c r="B27" s="107" t="s">
        <v>57</v>
      </c>
      <c r="C27" s="118" t="s">
        <v>98</v>
      </c>
      <c r="D27" s="115" t="s">
        <v>77</v>
      </c>
      <c r="E27" s="171">
        <v>37</v>
      </c>
      <c r="F27" s="153"/>
      <c r="G27" s="101"/>
      <c r="H27" s="46"/>
      <c r="I27" s="64"/>
      <c r="J27" s="64"/>
      <c r="K27" s="47"/>
      <c r="L27" s="48"/>
      <c r="M27" s="46"/>
      <c r="N27" s="46"/>
      <c r="O27" s="46"/>
      <c r="P27" s="47"/>
    </row>
    <row r="28" spans="1:16" x14ac:dyDescent="0.2">
      <c r="A28" s="334"/>
      <c r="B28" s="119"/>
      <c r="C28" s="113" t="s">
        <v>95</v>
      </c>
      <c r="D28" s="110" t="s">
        <v>81</v>
      </c>
      <c r="E28" s="170">
        <v>5.8</v>
      </c>
      <c r="F28" s="157"/>
      <c r="G28" s="110"/>
      <c r="H28" s="46"/>
      <c r="I28" s="64"/>
      <c r="J28" s="64"/>
      <c r="K28" s="47"/>
      <c r="L28" s="48"/>
      <c r="M28" s="46"/>
      <c r="N28" s="46"/>
      <c r="O28" s="46"/>
      <c r="P28" s="47"/>
    </row>
    <row r="29" spans="1:16" ht="22.5" x14ac:dyDescent="0.2">
      <c r="A29" s="336">
        <v>9</v>
      </c>
      <c r="B29" s="104" t="s">
        <v>57</v>
      </c>
      <c r="C29" s="114" t="s">
        <v>99</v>
      </c>
      <c r="D29" s="115" t="s">
        <v>77</v>
      </c>
      <c r="E29" s="171">
        <v>37</v>
      </c>
      <c r="F29" s="153"/>
      <c r="G29" s="101"/>
      <c r="H29" s="46"/>
      <c r="I29" s="64"/>
      <c r="J29" s="64"/>
      <c r="K29" s="47"/>
      <c r="L29" s="48"/>
      <c r="M29" s="46"/>
      <c r="N29" s="46"/>
      <c r="O29" s="46"/>
      <c r="P29" s="47"/>
    </row>
    <row r="30" spans="1:16" ht="22.5" x14ac:dyDescent="0.2">
      <c r="A30" s="337"/>
      <c r="B30" s="116"/>
      <c r="C30" s="409" t="s">
        <v>100</v>
      </c>
      <c r="D30" s="115" t="s">
        <v>77</v>
      </c>
      <c r="E30" s="170">
        <v>38.9</v>
      </c>
      <c r="F30" s="158"/>
      <c r="G30" s="110"/>
      <c r="H30" s="46"/>
      <c r="I30" s="64"/>
      <c r="J30" s="64"/>
      <c r="K30" s="47"/>
      <c r="L30" s="48"/>
      <c r="M30" s="46"/>
      <c r="N30" s="46"/>
      <c r="O30" s="46"/>
      <c r="P30" s="47"/>
    </row>
    <row r="31" spans="1:16" ht="22.5" x14ac:dyDescent="0.2">
      <c r="A31" s="336">
        <v>10</v>
      </c>
      <c r="B31" s="104" t="s">
        <v>57</v>
      </c>
      <c r="C31" s="120" t="s">
        <v>101</v>
      </c>
      <c r="D31" s="121" t="s">
        <v>91</v>
      </c>
      <c r="E31" s="170">
        <v>62</v>
      </c>
      <c r="F31" s="158"/>
      <c r="G31" s="101"/>
      <c r="H31" s="46"/>
      <c r="I31" s="64"/>
      <c r="J31" s="64"/>
      <c r="K31" s="47"/>
      <c r="L31" s="48"/>
      <c r="M31" s="46"/>
      <c r="N31" s="46"/>
      <c r="O31" s="46"/>
      <c r="P31" s="47"/>
    </row>
    <row r="32" spans="1:16" ht="22.5" x14ac:dyDescent="0.2">
      <c r="A32" s="337"/>
      <c r="B32" s="116"/>
      <c r="C32" s="410" t="s">
        <v>102</v>
      </c>
      <c r="D32" s="122" t="s">
        <v>91</v>
      </c>
      <c r="E32" s="170">
        <v>68.2</v>
      </c>
      <c r="F32" s="159"/>
      <c r="G32" s="110"/>
      <c r="H32" s="46"/>
      <c r="I32" s="64"/>
      <c r="J32" s="64"/>
      <c r="K32" s="47"/>
      <c r="L32" s="48"/>
      <c r="M32" s="46"/>
      <c r="N32" s="46"/>
      <c r="O32" s="46"/>
      <c r="P32" s="47"/>
    </row>
    <row r="33" spans="1:16" x14ac:dyDescent="0.2">
      <c r="A33" s="338"/>
      <c r="B33" s="123"/>
      <c r="C33" s="124" t="s">
        <v>103</v>
      </c>
      <c r="D33" s="125" t="s">
        <v>81</v>
      </c>
      <c r="E33" s="170">
        <v>1</v>
      </c>
      <c r="F33" s="160"/>
      <c r="G33" s="101"/>
      <c r="H33" s="46"/>
      <c r="I33" s="64"/>
      <c r="J33" s="64"/>
      <c r="K33" s="47"/>
      <c r="L33" s="48"/>
      <c r="M33" s="46"/>
      <c r="N33" s="46"/>
      <c r="O33" s="46"/>
      <c r="P33" s="47"/>
    </row>
    <row r="34" spans="1:16" x14ac:dyDescent="0.2">
      <c r="A34" s="335"/>
      <c r="B34" s="99"/>
      <c r="C34" s="146" t="s">
        <v>104</v>
      </c>
      <c r="D34" s="102"/>
      <c r="E34" s="169"/>
      <c r="F34" s="155"/>
      <c r="G34" s="111"/>
      <c r="H34" s="46"/>
      <c r="I34" s="64"/>
      <c r="J34" s="64"/>
      <c r="K34" s="47"/>
      <c r="L34" s="48"/>
      <c r="M34" s="46"/>
      <c r="N34" s="46"/>
      <c r="O34" s="46"/>
      <c r="P34" s="47"/>
    </row>
    <row r="35" spans="1:16" ht="33.75" x14ac:dyDescent="0.2">
      <c r="A35" s="333">
        <v>11</v>
      </c>
      <c r="B35" s="104" t="s">
        <v>57</v>
      </c>
      <c r="C35" s="147" t="s">
        <v>94</v>
      </c>
      <c r="D35" s="102" t="s">
        <v>81</v>
      </c>
      <c r="E35" s="166">
        <v>76</v>
      </c>
      <c r="F35" s="151"/>
      <c r="G35" s="101"/>
      <c r="H35" s="46"/>
      <c r="I35" s="64"/>
      <c r="J35" s="64"/>
      <c r="K35" s="47"/>
      <c r="L35" s="48"/>
      <c r="M35" s="46"/>
      <c r="N35" s="46"/>
      <c r="O35" s="46"/>
      <c r="P35" s="47"/>
    </row>
    <row r="36" spans="1:16" x14ac:dyDescent="0.2">
      <c r="A36" s="333"/>
      <c r="B36" s="112"/>
      <c r="C36" s="113" t="s">
        <v>95</v>
      </c>
      <c r="D36" s="101" t="s">
        <v>81</v>
      </c>
      <c r="E36" s="170">
        <v>98.8</v>
      </c>
      <c r="F36" s="156"/>
      <c r="G36" s="101"/>
      <c r="H36" s="46"/>
      <c r="I36" s="64"/>
      <c r="J36" s="64"/>
      <c r="K36" s="47"/>
      <c r="L36" s="48"/>
      <c r="M36" s="46"/>
      <c r="N36" s="46"/>
      <c r="O36" s="46"/>
      <c r="P36" s="47"/>
    </row>
    <row r="37" spans="1:16" ht="22.5" x14ac:dyDescent="0.2">
      <c r="A37" s="334">
        <v>12</v>
      </c>
      <c r="B37" s="107" t="s">
        <v>57</v>
      </c>
      <c r="C37" s="118" t="s">
        <v>105</v>
      </c>
      <c r="D37" s="115" t="s">
        <v>77</v>
      </c>
      <c r="E37" s="171">
        <v>80</v>
      </c>
      <c r="F37" s="153"/>
      <c r="G37" s="101"/>
      <c r="H37" s="46"/>
      <c r="I37" s="64"/>
      <c r="J37" s="64"/>
      <c r="K37" s="47"/>
      <c r="L37" s="48"/>
      <c r="M37" s="46"/>
      <c r="N37" s="46"/>
      <c r="O37" s="46"/>
      <c r="P37" s="47"/>
    </row>
    <row r="38" spans="1:16" x14ac:dyDescent="0.2">
      <c r="A38" s="334"/>
      <c r="B38" s="119"/>
      <c r="C38" s="113" t="s">
        <v>106</v>
      </c>
      <c r="D38" s="110" t="s">
        <v>81</v>
      </c>
      <c r="E38" s="170">
        <v>14.4</v>
      </c>
      <c r="F38" s="157"/>
      <c r="G38" s="110"/>
      <c r="H38" s="46"/>
      <c r="I38" s="64"/>
      <c r="J38" s="64"/>
      <c r="K38" s="47"/>
      <c r="L38" s="48"/>
      <c r="M38" s="46"/>
      <c r="N38" s="46"/>
      <c r="O38" s="46"/>
      <c r="P38" s="47"/>
    </row>
    <row r="39" spans="1:16" ht="22.5" x14ac:dyDescent="0.2">
      <c r="A39" s="336">
        <v>13</v>
      </c>
      <c r="B39" s="104" t="s">
        <v>57</v>
      </c>
      <c r="C39" s="120" t="s">
        <v>101</v>
      </c>
      <c r="D39" s="121" t="s">
        <v>91</v>
      </c>
      <c r="E39" s="170">
        <v>108</v>
      </c>
      <c r="F39" s="158"/>
      <c r="G39" s="101"/>
      <c r="H39" s="46"/>
      <c r="I39" s="64"/>
      <c r="J39" s="64"/>
      <c r="K39" s="47"/>
      <c r="L39" s="48"/>
      <c r="M39" s="46"/>
      <c r="N39" s="46"/>
      <c r="O39" s="46"/>
      <c r="P39" s="47"/>
    </row>
    <row r="40" spans="1:16" ht="22.5" x14ac:dyDescent="0.2">
      <c r="A40" s="337"/>
      <c r="B40" s="116"/>
      <c r="C40" s="410" t="s">
        <v>102</v>
      </c>
      <c r="D40" s="122" t="s">
        <v>91</v>
      </c>
      <c r="E40" s="170">
        <v>118.8</v>
      </c>
      <c r="F40" s="159"/>
      <c r="G40" s="110"/>
      <c r="H40" s="46"/>
      <c r="I40" s="64"/>
      <c r="J40" s="64"/>
      <c r="K40" s="47"/>
      <c r="L40" s="48"/>
      <c r="M40" s="46"/>
      <c r="N40" s="46"/>
      <c r="O40" s="46"/>
      <c r="P40" s="47"/>
    </row>
    <row r="41" spans="1:16" x14ac:dyDescent="0.2">
      <c r="A41" s="338"/>
      <c r="B41" s="123"/>
      <c r="C41" s="124" t="s">
        <v>103</v>
      </c>
      <c r="D41" s="125" t="s">
        <v>81</v>
      </c>
      <c r="E41" s="170">
        <v>1.7</v>
      </c>
      <c r="F41" s="160"/>
      <c r="G41" s="101"/>
      <c r="H41" s="46"/>
      <c r="I41" s="64"/>
      <c r="J41" s="64"/>
      <c r="K41" s="47"/>
      <c r="L41" s="48"/>
      <c r="M41" s="46"/>
      <c r="N41" s="46"/>
      <c r="O41" s="46"/>
      <c r="P41" s="47"/>
    </row>
    <row r="42" spans="1:16" x14ac:dyDescent="0.2">
      <c r="A42" s="337"/>
      <c r="B42" s="116"/>
      <c r="C42" s="117" t="s">
        <v>97</v>
      </c>
      <c r="D42" s="115" t="s">
        <v>81</v>
      </c>
      <c r="E42" s="170">
        <v>5</v>
      </c>
      <c r="F42" s="153"/>
      <c r="G42" s="110"/>
      <c r="H42" s="46"/>
      <c r="I42" s="64"/>
      <c r="J42" s="64"/>
      <c r="K42" s="47"/>
      <c r="L42" s="48"/>
      <c r="M42" s="46"/>
      <c r="N42" s="46"/>
      <c r="O42" s="46"/>
      <c r="P42" s="47"/>
    </row>
    <row r="43" spans="1:16" ht="22.5" x14ac:dyDescent="0.2">
      <c r="A43" s="335"/>
      <c r="B43" s="99"/>
      <c r="C43" s="145" t="s">
        <v>107</v>
      </c>
      <c r="D43" s="102"/>
      <c r="E43" s="169"/>
      <c r="F43" s="155"/>
      <c r="G43" s="111"/>
      <c r="H43" s="46"/>
      <c r="I43" s="64"/>
      <c r="J43" s="64"/>
      <c r="K43" s="47"/>
      <c r="L43" s="48"/>
      <c r="M43" s="46"/>
      <c r="N43" s="46"/>
      <c r="O43" s="46"/>
      <c r="P43" s="47"/>
    </row>
    <row r="44" spans="1:16" ht="33.75" x14ac:dyDescent="0.2">
      <c r="A44" s="333">
        <v>11</v>
      </c>
      <c r="B44" s="104" t="s">
        <v>57</v>
      </c>
      <c r="C44" s="126" t="s">
        <v>123</v>
      </c>
      <c r="D44" s="127" t="s">
        <v>77</v>
      </c>
      <c r="E44" s="172">
        <v>81.3</v>
      </c>
      <c r="F44" s="151"/>
      <c r="G44" s="101"/>
      <c r="H44" s="46"/>
      <c r="I44" s="64"/>
      <c r="J44" s="64"/>
      <c r="K44" s="47"/>
      <c r="L44" s="48"/>
      <c r="M44" s="46"/>
      <c r="N44" s="46"/>
      <c r="O44" s="46"/>
      <c r="P44" s="47"/>
    </row>
    <row r="45" spans="1:16" ht="33.75" x14ac:dyDescent="0.2">
      <c r="A45" s="333">
        <v>12</v>
      </c>
      <c r="B45" s="104" t="s">
        <v>57</v>
      </c>
      <c r="C45" s="411" t="s">
        <v>124</v>
      </c>
      <c r="D45" s="128" t="s">
        <v>77</v>
      </c>
      <c r="E45" s="172">
        <v>135.5</v>
      </c>
      <c r="F45" s="161"/>
      <c r="G45" s="101"/>
      <c r="H45" s="46"/>
      <c r="I45" s="64"/>
      <c r="J45" s="64"/>
      <c r="K45" s="47"/>
      <c r="L45" s="48"/>
      <c r="M45" s="46"/>
      <c r="N45" s="46"/>
      <c r="O45" s="46"/>
      <c r="P45" s="47"/>
    </row>
    <row r="46" spans="1:16" ht="22.5" x14ac:dyDescent="0.2">
      <c r="A46" s="333"/>
      <c r="B46" s="104"/>
      <c r="C46" s="412" t="s">
        <v>108</v>
      </c>
      <c r="D46" s="101" t="s">
        <v>109</v>
      </c>
      <c r="E46" s="172">
        <v>40.700000000000003</v>
      </c>
      <c r="F46" s="151"/>
      <c r="G46" s="101"/>
      <c r="H46" s="46"/>
      <c r="I46" s="64"/>
      <c r="J46" s="64"/>
      <c r="K46" s="47"/>
      <c r="L46" s="48"/>
      <c r="M46" s="46"/>
      <c r="N46" s="46"/>
      <c r="O46" s="46"/>
      <c r="P46" s="47"/>
    </row>
    <row r="47" spans="1:16" ht="22.5" x14ac:dyDescent="0.2">
      <c r="A47" s="334">
        <v>13</v>
      </c>
      <c r="B47" s="107" t="s">
        <v>57</v>
      </c>
      <c r="C47" s="130" t="s">
        <v>125</v>
      </c>
      <c r="D47" s="103" t="s">
        <v>77</v>
      </c>
      <c r="E47" s="166">
        <v>271</v>
      </c>
      <c r="F47" s="153"/>
      <c r="G47" s="110"/>
      <c r="H47" s="46"/>
      <c r="I47" s="64"/>
      <c r="J47" s="64"/>
      <c r="K47" s="47"/>
      <c r="L47" s="48"/>
      <c r="M47" s="46"/>
      <c r="N47" s="46"/>
      <c r="O47" s="46"/>
      <c r="P47" s="47"/>
    </row>
    <row r="48" spans="1:16" ht="22.5" x14ac:dyDescent="0.2">
      <c r="A48" s="334"/>
      <c r="B48" s="107"/>
      <c r="C48" s="412" t="s">
        <v>110</v>
      </c>
      <c r="D48" s="110" t="s">
        <v>109</v>
      </c>
      <c r="E48" s="172">
        <v>1355</v>
      </c>
      <c r="F48" s="153"/>
      <c r="G48" s="110"/>
      <c r="H48" s="46"/>
      <c r="I48" s="64"/>
      <c r="J48" s="64"/>
      <c r="K48" s="47"/>
      <c r="L48" s="48"/>
      <c r="M48" s="46"/>
      <c r="N48" s="46"/>
      <c r="O48" s="46"/>
      <c r="P48" s="47"/>
    </row>
    <row r="49" spans="1:16" ht="33.75" x14ac:dyDescent="0.2">
      <c r="A49" s="333">
        <v>14</v>
      </c>
      <c r="B49" s="104" t="s">
        <v>57</v>
      </c>
      <c r="C49" s="413" t="s">
        <v>126</v>
      </c>
      <c r="D49" s="132" t="s">
        <v>77</v>
      </c>
      <c r="E49" s="172">
        <v>271</v>
      </c>
      <c r="F49" s="151"/>
      <c r="G49" s="101"/>
      <c r="H49" s="46"/>
      <c r="I49" s="64"/>
      <c r="J49" s="64"/>
      <c r="K49" s="47"/>
      <c r="L49" s="48"/>
      <c r="M49" s="46"/>
      <c r="N49" s="46"/>
      <c r="O49" s="46"/>
      <c r="P49" s="47"/>
    </row>
    <row r="50" spans="1:16" ht="22.5" x14ac:dyDescent="0.2">
      <c r="A50" s="333"/>
      <c r="B50" s="133"/>
      <c r="C50" s="412" t="s">
        <v>111</v>
      </c>
      <c r="D50" s="97" t="s">
        <v>79</v>
      </c>
      <c r="E50" s="173">
        <v>1626</v>
      </c>
      <c r="F50" s="162"/>
      <c r="G50" s="101"/>
      <c r="H50" s="46"/>
      <c r="I50" s="64"/>
      <c r="J50" s="64"/>
      <c r="K50" s="47"/>
      <c r="L50" s="48"/>
      <c r="M50" s="46"/>
      <c r="N50" s="46"/>
      <c r="O50" s="46"/>
      <c r="P50" s="47"/>
    </row>
    <row r="51" spans="1:16" ht="22.5" x14ac:dyDescent="0.2">
      <c r="A51" s="339"/>
      <c r="B51" s="136"/>
      <c r="C51" s="412" t="s">
        <v>112</v>
      </c>
      <c r="D51" s="132" t="s">
        <v>77</v>
      </c>
      <c r="E51" s="172">
        <v>284.60000000000002</v>
      </c>
      <c r="F51" s="163"/>
      <c r="G51" s="137"/>
      <c r="H51" s="46"/>
      <c r="I51" s="64"/>
      <c r="J51" s="64"/>
      <c r="K51" s="47"/>
      <c r="L51" s="48"/>
      <c r="M51" s="46"/>
      <c r="N51" s="46"/>
      <c r="O51" s="46"/>
      <c r="P51" s="47"/>
    </row>
    <row r="52" spans="1:16" ht="22.5" x14ac:dyDescent="0.2">
      <c r="A52" s="333"/>
      <c r="B52" s="104"/>
      <c r="C52" s="134" t="s">
        <v>113</v>
      </c>
      <c r="D52" s="97" t="s">
        <v>114</v>
      </c>
      <c r="E52" s="174">
        <v>428</v>
      </c>
      <c r="F52" s="152"/>
      <c r="G52" s="101"/>
      <c r="H52" s="46"/>
      <c r="I52" s="64"/>
      <c r="J52" s="64"/>
      <c r="K52" s="47"/>
      <c r="L52" s="48"/>
      <c r="M52" s="46"/>
      <c r="N52" s="46"/>
      <c r="O52" s="46"/>
      <c r="P52" s="47"/>
    </row>
    <row r="53" spans="1:16" ht="22.5" x14ac:dyDescent="0.2">
      <c r="A53" s="333">
        <v>15</v>
      </c>
      <c r="B53" s="104" t="s">
        <v>57</v>
      </c>
      <c r="C53" s="414" t="s">
        <v>127</v>
      </c>
      <c r="D53" s="103" t="s">
        <v>77</v>
      </c>
      <c r="E53" s="383">
        <v>123</v>
      </c>
      <c r="F53" s="151"/>
      <c r="G53" s="101"/>
      <c r="H53" s="46"/>
      <c r="I53" s="64"/>
      <c r="J53" s="64"/>
      <c r="K53" s="47"/>
      <c r="L53" s="48"/>
      <c r="M53" s="46"/>
      <c r="N53" s="46"/>
      <c r="O53" s="46"/>
      <c r="P53" s="47"/>
    </row>
    <row r="54" spans="1:16" x14ac:dyDescent="0.2">
      <c r="A54" s="333"/>
      <c r="B54" s="133"/>
      <c r="C54" s="412" t="s">
        <v>115</v>
      </c>
      <c r="D54" s="97" t="s">
        <v>79</v>
      </c>
      <c r="E54" s="384">
        <v>738</v>
      </c>
      <c r="F54" s="162"/>
      <c r="G54" s="101"/>
      <c r="H54" s="46"/>
      <c r="I54" s="64"/>
      <c r="J54" s="64"/>
      <c r="K54" s="47"/>
      <c r="L54" s="48"/>
      <c r="M54" s="46"/>
      <c r="N54" s="46"/>
      <c r="O54" s="46"/>
      <c r="P54" s="47"/>
    </row>
    <row r="55" spans="1:16" ht="22.5" x14ac:dyDescent="0.2">
      <c r="A55" s="333"/>
      <c r="B55" s="133"/>
      <c r="C55" s="407" t="s">
        <v>116</v>
      </c>
      <c r="D55" s="138" t="s">
        <v>77</v>
      </c>
      <c r="E55" s="387">
        <v>141.44999999999999</v>
      </c>
      <c r="F55" s="162"/>
      <c r="G55" s="101"/>
      <c r="H55" s="46"/>
      <c r="I55" s="64"/>
      <c r="J55" s="64"/>
      <c r="K55" s="47"/>
      <c r="L55" s="48"/>
      <c r="M55" s="46"/>
      <c r="N55" s="46"/>
      <c r="O55" s="46"/>
      <c r="P55" s="47"/>
    </row>
    <row r="56" spans="1:16" ht="22.5" x14ac:dyDescent="0.2">
      <c r="A56" s="334">
        <v>16</v>
      </c>
      <c r="B56" s="104" t="s">
        <v>57</v>
      </c>
      <c r="C56" s="414" t="s">
        <v>128</v>
      </c>
      <c r="D56" s="102" t="s">
        <v>77</v>
      </c>
      <c r="E56" s="387">
        <v>123</v>
      </c>
      <c r="F56" s="153"/>
      <c r="G56" s="101"/>
      <c r="H56" s="46"/>
      <c r="I56" s="64"/>
      <c r="J56" s="64"/>
      <c r="K56" s="47"/>
      <c r="L56" s="48"/>
      <c r="M56" s="46"/>
      <c r="N56" s="46"/>
      <c r="O56" s="46"/>
      <c r="P56" s="47"/>
    </row>
    <row r="57" spans="1:16" x14ac:dyDescent="0.2">
      <c r="A57" s="333"/>
      <c r="B57" s="133"/>
      <c r="C57" s="412" t="s">
        <v>115</v>
      </c>
      <c r="D57" s="97" t="s">
        <v>79</v>
      </c>
      <c r="E57" s="384">
        <v>738</v>
      </c>
      <c r="F57" s="162"/>
      <c r="G57" s="101"/>
      <c r="H57" s="46"/>
      <c r="I57" s="64"/>
      <c r="J57" s="64"/>
      <c r="K57" s="47"/>
      <c r="L57" s="48"/>
      <c r="M57" s="46"/>
      <c r="N57" s="46"/>
      <c r="O57" s="46"/>
      <c r="P57" s="47"/>
    </row>
    <row r="58" spans="1:16" ht="33.75" x14ac:dyDescent="0.2">
      <c r="A58" s="334">
        <v>17</v>
      </c>
      <c r="B58" s="104" t="s">
        <v>57</v>
      </c>
      <c r="C58" s="414" t="s">
        <v>129</v>
      </c>
      <c r="D58" s="102" t="s">
        <v>77</v>
      </c>
      <c r="E58" s="387">
        <v>123</v>
      </c>
      <c r="F58" s="153"/>
      <c r="G58" s="101"/>
      <c r="H58" s="46"/>
      <c r="I58" s="64"/>
      <c r="J58" s="64"/>
      <c r="K58" s="47"/>
      <c r="L58" s="48"/>
      <c r="M58" s="46"/>
      <c r="N58" s="46"/>
      <c r="O58" s="46"/>
      <c r="P58" s="47"/>
    </row>
    <row r="59" spans="1:16" x14ac:dyDescent="0.2">
      <c r="A59" s="340"/>
      <c r="B59" s="140"/>
      <c r="C59" s="415" t="s">
        <v>117</v>
      </c>
      <c r="D59" s="141" t="s">
        <v>79</v>
      </c>
      <c r="E59" s="386">
        <v>27.1</v>
      </c>
      <c r="F59" s="164"/>
      <c r="G59" s="142"/>
      <c r="H59" s="46"/>
      <c r="I59" s="64"/>
      <c r="J59" s="64"/>
      <c r="K59" s="47"/>
      <c r="L59" s="48"/>
      <c r="M59" s="46"/>
      <c r="N59" s="46"/>
      <c r="O59" s="46"/>
      <c r="P59" s="47"/>
    </row>
    <row r="60" spans="1:16" ht="22.5" x14ac:dyDescent="0.2">
      <c r="A60" s="333"/>
      <c r="B60" s="104"/>
      <c r="C60" s="416" t="s">
        <v>118</v>
      </c>
      <c r="D60" s="143" t="s">
        <v>79</v>
      </c>
      <c r="E60" s="385">
        <v>49.2</v>
      </c>
      <c r="F60" s="153"/>
      <c r="G60" s="110"/>
      <c r="H60" s="46"/>
      <c r="I60" s="64"/>
      <c r="J60" s="64"/>
      <c r="K60" s="47"/>
      <c r="L60" s="48"/>
      <c r="M60" s="46"/>
      <c r="N60" s="46"/>
      <c r="O60" s="46"/>
      <c r="P60" s="47"/>
    </row>
    <row r="61" spans="1:16" ht="45" x14ac:dyDescent="0.2">
      <c r="A61" s="403">
        <v>18</v>
      </c>
      <c r="B61" s="107" t="s">
        <v>57</v>
      </c>
      <c r="C61" s="414" t="s">
        <v>458</v>
      </c>
      <c r="D61" s="103" t="s">
        <v>77</v>
      </c>
      <c r="E61" s="166">
        <v>33</v>
      </c>
      <c r="F61" s="153"/>
      <c r="G61" s="110"/>
      <c r="H61" s="46"/>
      <c r="I61" s="64"/>
      <c r="J61" s="64"/>
      <c r="K61" s="47"/>
      <c r="L61" s="48"/>
      <c r="M61" s="46"/>
      <c r="N61" s="46"/>
      <c r="O61" s="46"/>
      <c r="P61" s="47"/>
    </row>
    <row r="62" spans="1:16" x14ac:dyDescent="0.2">
      <c r="A62" s="334"/>
      <c r="B62" s="107"/>
      <c r="C62" s="412" t="s">
        <v>119</v>
      </c>
      <c r="D62" s="110" t="s">
        <v>79</v>
      </c>
      <c r="E62" s="172">
        <v>99</v>
      </c>
      <c r="F62" s="153"/>
      <c r="G62" s="110"/>
      <c r="H62" s="46"/>
      <c r="I62" s="64"/>
      <c r="J62" s="64"/>
      <c r="K62" s="47"/>
      <c r="L62" s="48"/>
      <c r="M62" s="46"/>
      <c r="N62" s="46"/>
      <c r="O62" s="46"/>
      <c r="P62" s="47"/>
    </row>
    <row r="63" spans="1:16" x14ac:dyDescent="0.2">
      <c r="A63" s="335"/>
      <c r="B63" s="99"/>
      <c r="C63" s="145" t="s">
        <v>120</v>
      </c>
      <c r="D63" s="144"/>
      <c r="E63" s="177"/>
      <c r="F63" s="155"/>
      <c r="G63" s="111"/>
      <c r="H63" s="46"/>
      <c r="I63" s="64"/>
      <c r="J63" s="64"/>
      <c r="K63" s="47"/>
      <c r="L63" s="48"/>
      <c r="M63" s="46"/>
      <c r="N63" s="46"/>
      <c r="O63" s="46"/>
      <c r="P63" s="47"/>
    </row>
    <row r="64" spans="1:16" ht="33.75" x14ac:dyDescent="0.2">
      <c r="A64" s="333">
        <v>19</v>
      </c>
      <c r="B64" s="104" t="s">
        <v>57</v>
      </c>
      <c r="C64" s="126" t="s">
        <v>123</v>
      </c>
      <c r="D64" s="127" t="s">
        <v>77</v>
      </c>
      <c r="E64" s="172">
        <v>14.3</v>
      </c>
      <c r="F64" s="151"/>
      <c r="G64" s="101"/>
      <c r="H64" s="46"/>
      <c r="I64" s="64"/>
      <c r="J64" s="64"/>
      <c r="K64" s="47"/>
      <c r="L64" s="48"/>
      <c r="M64" s="46"/>
      <c r="N64" s="46"/>
      <c r="O64" s="46"/>
      <c r="P64" s="47"/>
    </row>
    <row r="65" spans="1:16" ht="33.75" x14ac:dyDescent="0.2">
      <c r="A65" s="333">
        <v>20</v>
      </c>
      <c r="B65" s="104" t="s">
        <v>57</v>
      </c>
      <c r="C65" s="411" t="s">
        <v>124</v>
      </c>
      <c r="D65" s="128" t="s">
        <v>77</v>
      </c>
      <c r="E65" s="172">
        <v>23.8</v>
      </c>
      <c r="F65" s="161"/>
      <c r="G65" s="101"/>
      <c r="H65" s="46"/>
      <c r="I65" s="64"/>
      <c r="J65" s="64"/>
      <c r="K65" s="47"/>
      <c r="L65" s="48"/>
      <c r="M65" s="46"/>
      <c r="N65" s="46"/>
      <c r="O65" s="46"/>
      <c r="P65" s="47"/>
    </row>
    <row r="66" spans="1:16" ht="22.5" x14ac:dyDescent="0.2">
      <c r="A66" s="333"/>
      <c r="B66" s="104"/>
      <c r="C66" s="412" t="s">
        <v>108</v>
      </c>
      <c r="D66" s="101" t="s">
        <v>109</v>
      </c>
      <c r="E66" s="172">
        <v>7.1</v>
      </c>
      <c r="F66" s="151"/>
      <c r="G66" s="101"/>
      <c r="H66" s="46"/>
      <c r="I66" s="64"/>
      <c r="J66" s="64"/>
      <c r="K66" s="47"/>
      <c r="L66" s="48"/>
      <c r="M66" s="46"/>
      <c r="N66" s="46"/>
      <c r="O66" s="46"/>
      <c r="P66" s="47"/>
    </row>
    <row r="67" spans="1:16" ht="33.75" x14ac:dyDescent="0.2">
      <c r="A67" s="333">
        <v>21</v>
      </c>
      <c r="B67" s="104" t="s">
        <v>57</v>
      </c>
      <c r="C67" s="414" t="s">
        <v>130</v>
      </c>
      <c r="D67" s="103" t="s">
        <v>77</v>
      </c>
      <c r="E67" s="176">
        <v>47.6</v>
      </c>
      <c r="F67" s="151"/>
      <c r="G67" s="101"/>
      <c r="H67" s="46"/>
      <c r="I67" s="64"/>
      <c r="J67" s="64"/>
      <c r="K67" s="47"/>
      <c r="L67" s="48"/>
      <c r="M67" s="46"/>
      <c r="N67" s="46"/>
      <c r="O67" s="46"/>
      <c r="P67" s="47"/>
    </row>
    <row r="68" spans="1:16" x14ac:dyDescent="0.2">
      <c r="A68" s="340"/>
      <c r="B68" s="140"/>
      <c r="C68" s="416" t="s">
        <v>117</v>
      </c>
      <c r="D68" s="143" t="s">
        <v>79</v>
      </c>
      <c r="E68" s="178">
        <v>10.5</v>
      </c>
      <c r="F68" s="164"/>
      <c r="G68" s="142"/>
      <c r="H68" s="46"/>
      <c r="I68" s="64"/>
      <c r="J68" s="64"/>
      <c r="K68" s="47"/>
      <c r="L68" s="48"/>
      <c r="M68" s="46"/>
      <c r="N68" s="46"/>
      <c r="O68" s="46"/>
      <c r="P68" s="47"/>
    </row>
    <row r="69" spans="1:16" x14ac:dyDescent="0.2">
      <c r="A69" s="333"/>
      <c r="B69" s="133"/>
      <c r="C69" s="412" t="s">
        <v>121</v>
      </c>
      <c r="D69" s="97" t="s">
        <v>79</v>
      </c>
      <c r="E69" s="178">
        <v>285.60000000000002</v>
      </c>
      <c r="F69" s="162"/>
      <c r="G69" s="101"/>
      <c r="H69" s="46"/>
      <c r="I69" s="64"/>
      <c r="J69" s="64"/>
      <c r="K69" s="47"/>
      <c r="L69" s="48"/>
      <c r="M69" s="46"/>
      <c r="N69" s="46"/>
      <c r="O69" s="46"/>
      <c r="P69" s="47"/>
    </row>
    <row r="70" spans="1:16" ht="22.5" x14ac:dyDescent="0.2">
      <c r="A70" s="333"/>
      <c r="B70" s="133"/>
      <c r="C70" s="412" t="s">
        <v>116</v>
      </c>
      <c r="D70" s="138" t="s">
        <v>77</v>
      </c>
      <c r="E70" s="166">
        <v>54.74</v>
      </c>
      <c r="F70" s="162"/>
      <c r="G70" s="101"/>
      <c r="H70" s="46"/>
      <c r="I70" s="64"/>
      <c r="J70" s="64"/>
      <c r="K70" s="47"/>
      <c r="L70" s="48"/>
      <c r="M70" s="46"/>
      <c r="N70" s="46"/>
      <c r="O70" s="46"/>
      <c r="P70" s="47"/>
    </row>
    <row r="71" spans="1:16" ht="33.75" x14ac:dyDescent="0.2">
      <c r="A71" s="333">
        <v>22</v>
      </c>
      <c r="B71" s="104" t="s">
        <v>57</v>
      </c>
      <c r="C71" s="414" t="s">
        <v>131</v>
      </c>
      <c r="D71" s="102" t="s">
        <v>77</v>
      </c>
      <c r="E71" s="166">
        <v>47.6</v>
      </c>
      <c r="F71" s="153"/>
      <c r="G71" s="101"/>
      <c r="H71" s="46"/>
      <c r="I71" s="64"/>
      <c r="J71" s="64"/>
      <c r="K71" s="47"/>
      <c r="L71" s="48"/>
      <c r="M71" s="46"/>
      <c r="N71" s="46"/>
      <c r="O71" s="46"/>
      <c r="P71" s="47"/>
    </row>
    <row r="72" spans="1:16" x14ac:dyDescent="0.2">
      <c r="A72" s="340"/>
      <c r="B72" s="140"/>
      <c r="C72" s="416" t="s">
        <v>117</v>
      </c>
      <c r="D72" s="143" t="s">
        <v>79</v>
      </c>
      <c r="E72" s="179">
        <v>10.5</v>
      </c>
      <c r="F72" s="164"/>
      <c r="G72" s="142"/>
      <c r="H72" s="46"/>
      <c r="I72" s="64"/>
      <c r="J72" s="64"/>
      <c r="K72" s="47"/>
      <c r="L72" s="48"/>
      <c r="M72" s="46"/>
      <c r="N72" s="46"/>
      <c r="O72" s="46"/>
      <c r="P72" s="47"/>
    </row>
    <row r="73" spans="1:16" ht="22.5" x14ac:dyDescent="0.2">
      <c r="A73" s="333"/>
      <c r="B73" s="104"/>
      <c r="C73" s="416" t="s">
        <v>122</v>
      </c>
      <c r="D73" s="143" t="s">
        <v>79</v>
      </c>
      <c r="E73" s="180">
        <v>138.04</v>
      </c>
      <c r="F73" s="153"/>
      <c r="G73" s="110"/>
      <c r="H73" s="46"/>
      <c r="I73" s="64"/>
      <c r="J73" s="64"/>
      <c r="K73" s="47"/>
      <c r="L73" s="48"/>
      <c r="M73" s="46"/>
      <c r="N73" s="46"/>
      <c r="O73" s="46"/>
      <c r="P73" s="47"/>
    </row>
    <row r="74" spans="1:16" ht="45" x14ac:dyDescent="0.2">
      <c r="A74" s="403">
        <v>23</v>
      </c>
      <c r="B74" s="107" t="s">
        <v>57</v>
      </c>
      <c r="C74" s="414" t="s">
        <v>458</v>
      </c>
      <c r="D74" s="103" t="s">
        <v>77</v>
      </c>
      <c r="E74" s="166">
        <v>13.6</v>
      </c>
      <c r="F74" s="153"/>
      <c r="G74" s="110"/>
      <c r="H74" s="46"/>
      <c r="I74" s="64"/>
      <c r="J74" s="64"/>
      <c r="K74" s="47"/>
      <c r="L74" s="48"/>
      <c r="M74" s="46"/>
      <c r="N74" s="46"/>
      <c r="O74" s="46"/>
      <c r="P74" s="47"/>
    </row>
    <row r="75" spans="1:16" ht="12" thickBot="1" x14ac:dyDescent="0.25">
      <c r="A75" s="341"/>
      <c r="B75" s="342"/>
      <c r="C75" s="417" t="s">
        <v>119</v>
      </c>
      <c r="D75" s="343" t="s">
        <v>79</v>
      </c>
      <c r="E75" s="181">
        <v>40.799999999999997</v>
      </c>
      <c r="F75" s="153"/>
      <c r="G75" s="110"/>
      <c r="H75" s="46"/>
      <c r="I75" s="64"/>
      <c r="J75" s="64"/>
      <c r="K75" s="47"/>
      <c r="L75" s="48"/>
      <c r="M75" s="46"/>
      <c r="N75" s="46"/>
      <c r="O75" s="46"/>
      <c r="P75" s="47"/>
    </row>
    <row r="76" spans="1:16" ht="12" thickBot="1" x14ac:dyDescent="0.25">
      <c r="A76" s="489" t="str">
        <f>'1a'!A32:K32</f>
        <v xml:space="preserve">Tiešās izmaksas kopā, t. sk. darba devēja sociālais nodoklis 23.59% </v>
      </c>
      <c r="B76" s="490"/>
      <c r="C76" s="490"/>
      <c r="D76" s="490"/>
      <c r="E76" s="490"/>
      <c r="F76" s="490"/>
      <c r="G76" s="490"/>
      <c r="H76" s="490"/>
      <c r="I76" s="490"/>
      <c r="J76" s="490"/>
      <c r="K76" s="491"/>
      <c r="L76" s="68">
        <f>SUM(L14:L75)</f>
        <v>0</v>
      </c>
      <c r="M76" s="69">
        <f>SUM(M14:M75)</f>
        <v>0</v>
      </c>
      <c r="N76" s="69">
        <f>SUM(N14:N75)</f>
        <v>0</v>
      </c>
      <c r="O76" s="69">
        <f>SUM(O14:O75)</f>
        <v>0</v>
      </c>
      <c r="P76" s="70">
        <f>SUM(P14:P75)</f>
        <v>0</v>
      </c>
    </row>
    <row r="77" spans="1:16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x14ac:dyDescent="0.2">
      <c r="A79" s="1" t="s">
        <v>14</v>
      </c>
      <c r="B79" s="16"/>
      <c r="C79" s="488">
        <f>'Kops a'!C36:H36</f>
        <v>0</v>
      </c>
      <c r="D79" s="488"/>
      <c r="E79" s="488"/>
      <c r="F79" s="488"/>
      <c r="G79" s="488"/>
      <c r="H79" s="488"/>
      <c r="I79" s="16"/>
      <c r="J79" s="16"/>
      <c r="K79" s="16"/>
      <c r="L79" s="16"/>
      <c r="M79" s="16"/>
      <c r="N79" s="16"/>
      <c r="O79" s="16"/>
      <c r="P79" s="16"/>
    </row>
    <row r="80" spans="1:16" x14ac:dyDescent="0.2">
      <c r="A80" s="16"/>
      <c r="B80" s="16"/>
      <c r="C80" s="440" t="s">
        <v>15</v>
      </c>
      <c r="D80" s="440"/>
      <c r="E80" s="440"/>
      <c r="F80" s="440"/>
      <c r="G80" s="440"/>
      <c r="H80" s="440"/>
      <c r="I80" s="16"/>
      <c r="J80" s="16"/>
      <c r="K80" s="16"/>
      <c r="L80" s="16"/>
      <c r="M80" s="16"/>
      <c r="N80" s="16"/>
      <c r="O80" s="16"/>
      <c r="P80" s="16"/>
    </row>
    <row r="81" spans="1:16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x14ac:dyDescent="0.2">
      <c r="A82" s="83" t="str">
        <f>'Kops a'!A39</f>
        <v>Tāme sastādīta 2021. gada __.________</v>
      </c>
      <c r="B82" s="84"/>
      <c r="C82" s="84"/>
      <c r="D82" s="84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x14ac:dyDescent="0.2">
      <c r="A84" s="1" t="s">
        <v>37</v>
      </c>
      <c r="B84" s="16"/>
      <c r="C84" s="488">
        <f>'Kops a'!C41:H41</f>
        <v>0</v>
      </c>
      <c r="D84" s="488"/>
      <c r="E84" s="488"/>
      <c r="F84" s="488"/>
      <c r="G84" s="488"/>
      <c r="H84" s="488"/>
      <c r="I84" s="16"/>
      <c r="J84" s="16"/>
      <c r="K84" s="16"/>
      <c r="L84" s="16"/>
      <c r="M84" s="16"/>
      <c r="N84" s="16"/>
      <c r="O84" s="16"/>
      <c r="P84" s="16"/>
    </row>
    <row r="85" spans="1:16" x14ac:dyDescent="0.2">
      <c r="A85" s="16"/>
      <c r="B85" s="16"/>
      <c r="C85" s="440" t="s">
        <v>15</v>
      </c>
      <c r="D85" s="440"/>
      <c r="E85" s="440"/>
      <c r="F85" s="440"/>
      <c r="G85" s="440"/>
      <c r="H85" s="440"/>
      <c r="I85" s="16"/>
      <c r="J85" s="16"/>
      <c r="K85" s="16"/>
      <c r="L85" s="16"/>
      <c r="M85" s="16"/>
      <c r="N85" s="16"/>
      <c r="O85" s="16"/>
      <c r="P85" s="16"/>
    </row>
    <row r="86" spans="1:1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x14ac:dyDescent="0.2">
      <c r="A87" s="83" t="s">
        <v>54</v>
      </c>
      <c r="B87" s="84"/>
      <c r="C87" s="88">
        <f>'Kops a'!C44</f>
        <v>0</v>
      </c>
      <c r="D87" s="49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85:H85"/>
    <mergeCell ref="C4:I4"/>
    <mergeCell ref="F12:K12"/>
    <mergeCell ref="A9:F9"/>
    <mergeCell ref="J9:M9"/>
    <mergeCell ref="D8:L8"/>
    <mergeCell ref="A76:K76"/>
    <mergeCell ref="C79:H79"/>
    <mergeCell ref="C80:H80"/>
    <mergeCell ref="C84:H84"/>
  </mergeCells>
  <conditionalFormatting sqref="I14:J75">
    <cfRule type="cellIs" dxfId="256" priority="39" operator="equal">
      <formula>0</formula>
    </cfRule>
  </conditionalFormatting>
  <conditionalFormatting sqref="N9:O9">
    <cfRule type="cellIs" dxfId="255" priority="38" operator="equal">
      <formula>0</formula>
    </cfRule>
  </conditionalFormatting>
  <conditionalFormatting sqref="A9:F9">
    <cfRule type="containsText" dxfId="254" priority="3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53" priority="35" operator="equal">
      <formula>0</formula>
    </cfRule>
  </conditionalFormatting>
  <conditionalFormatting sqref="O10">
    <cfRule type="cellIs" dxfId="252" priority="34" operator="equal">
      <formula>"20__. gada __. _________"</formula>
    </cfRule>
  </conditionalFormatting>
  <conditionalFormatting sqref="A76:K76">
    <cfRule type="containsText" dxfId="251" priority="33" operator="containsText" text="Tiešās izmaksas kopā, t. sk. darba devēja sociālais nodoklis __.__% ">
      <formula>NOT(ISERROR(SEARCH("Tiešās izmaksas kopā, t. sk. darba devēja sociālais nodoklis __.__% ",A76)))</formula>
    </cfRule>
  </conditionalFormatting>
  <conditionalFormatting sqref="H14:H75 K14:P75 L76:P76">
    <cfRule type="cellIs" dxfId="250" priority="28" operator="equal">
      <formula>0</formula>
    </cfRule>
  </conditionalFormatting>
  <conditionalFormatting sqref="C4:I4">
    <cfRule type="cellIs" dxfId="249" priority="27" operator="equal">
      <formula>0</formula>
    </cfRule>
  </conditionalFormatting>
  <conditionalFormatting sqref="D5:L8">
    <cfRule type="cellIs" dxfId="248" priority="25" operator="equal">
      <formula>0</formula>
    </cfRule>
  </conditionalFormatting>
  <conditionalFormatting sqref="P10">
    <cfRule type="cellIs" dxfId="247" priority="24" operator="equal">
      <formula>"20__. gada __. _________"</formula>
    </cfRule>
  </conditionalFormatting>
  <conditionalFormatting sqref="C84:H84">
    <cfRule type="cellIs" dxfId="246" priority="21" operator="equal">
      <formula>0</formula>
    </cfRule>
  </conditionalFormatting>
  <conditionalFormatting sqref="C79:H79">
    <cfRule type="cellIs" dxfId="245" priority="20" operator="equal">
      <formula>0</formula>
    </cfRule>
  </conditionalFormatting>
  <conditionalFormatting sqref="C84:H84 C87 C79:H79">
    <cfRule type="cellIs" dxfId="244" priority="19" operator="equal">
      <formula>0</formula>
    </cfRule>
  </conditionalFormatting>
  <conditionalFormatting sqref="D1">
    <cfRule type="cellIs" dxfId="243" priority="18" operator="equal">
      <formula>0</formula>
    </cfRule>
  </conditionalFormatting>
  <conditionalFormatting sqref="C50:E50">
    <cfRule type="cellIs" dxfId="242" priority="17" operator="equal">
      <formula>0</formula>
    </cfRule>
  </conditionalFormatting>
  <conditionalFormatting sqref="E53">
    <cfRule type="cellIs" dxfId="241" priority="16" operator="equal">
      <formula>0</formula>
    </cfRule>
  </conditionalFormatting>
  <conditionalFormatting sqref="C59:E60">
    <cfRule type="cellIs" dxfId="240" priority="15" operator="equal">
      <formula>0</formula>
    </cfRule>
  </conditionalFormatting>
  <conditionalFormatting sqref="D33">
    <cfRule type="cellIs" dxfId="239" priority="13" stopIfTrue="1" operator="equal">
      <formula>0</formula>
    </cfRule>
    <cfRule type="expression" dxfId="238" priority="14" stopIfTrue="1">
      <formula>#DIV/0!</formula>
    </cfRule>
  </conditionalFormatting>
  <conditionalFormatting sqref="E52">
    <cfRule type="cellIs" dxfId="237" priority="11" operator="equal">
      <formula>0</formula>
    </cfRule>
  </conditionalFormatting>
  <conditionalFormatting sqref="C52:D52">
    <cfRule type="cellIs" dxfId="236" priority="12" operator="equal">
      <formula>0</formula>
    </cfRule>
  </conditionalFormatting>
  <conditionalFormatting sqref="C69:E69">
    <cfRule type="cellIs" dxfId="235" priority="9" operator="equal">
      <formula>0</formula>
    </cfRule>
  </conditionalFormatting>
  <conditionalFormatting sqref="E67">
    <cfRule type="cellIs" dxfId="234" priority="10" operator="equal">
      <formula>0</formula>
    </cfRule>
  </conditionalFormatting>
  <conditionalFormatting sqref="C68:E68">
    <cfRule type="cellIs" dxfId="233" priority="8" operator="equal">
      <formula>0</formula>
    </cfRule>
  </conditionalFormatting>
  <conditionalFormatting sqref="D41">
    <cfRule type="cellIs" dxfId="232" priority="6" stopIfTrue="1" operator="equal">
      <formula>0</formula>
    </cfRule>
    <cfRule type="expression" dxfId="231" priority="7" stopIfTrue="1">
      <formula>#DIV/0!</formula>
    </cfRule>
  </conditionalFormatting>
  <conditionalFormatting sqref="C54:E54">
    <cfRule type="cellIs" dxfId="230" priority="5" operator="equal">
      <formula>0</formula>
    </cfRule>
  </conditionalFormatting>
  <conditionalFormatting sqref="D73:E73">
    <cfRule type="cellIs" dxfId="229" priority="4" operator="equal">
      <formula>0</formula>
    </cfRule>
  </conditionalFormatting>
  <conditionalFormatting sqref="C73">
    <cfRule type="cellIs" dxfId="228" priority="2" operator="equal">
      <formula>0</formula>
    </cfRule>
  </conditionalFormatting>
  <conditionalFormatting sqref="C72:E72">
    <cfRule type="cellIs" dxfId="227" priority="3" operator="equal">
      <formula>0</formula>
    </cfRule>
  </conditionalFormatting>
  <conditionalFormatting sqref="C57:E57">
    <cfRule type="cellIs" dxfId="22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87"/>
  <sheetViews>
    <sheetView view="pageBreakPreview" topLeftCell="A55" zoomScaleNormal="100" zoomScaleSheetLayoutView="100" workbookViewId="0">
      <selection activeCell="C70" sqref="C70:C71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a'!A17</f>
        <v>3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492" t="s">
        <v>132</v>
      </c>
      <c r="D2" s="492"/>
      <c r="E2" s="492"/>
      <c r="F2" s="492"/>
      <c r="G2" s="492"/>
      <c r="H2" s="492"/>
      <c r="I2" s="492"/>
      <c r="J2" s="28"/>
    </row>
    <row r="3" spans="1:16" x14ac:dyDescent="0.2">
      <c r="A3" s="29"/>
      <c r="B3" s="29"/>
      <c r="C3" s="483" t="s">
        <v>17</v>
      </c>
      <c r="D3" s="483"/>
      <c r="E3" s="483"/>
      <c r="F3" s="483"/>
      <c r="G3" s="483"/>
      <c r="H3" s="483"/>
      <c r="I3" s="483"/>
      <c r="J3" s="29"/>
    </row>
    <row r="4" spans="1:16" x14ac:dyDescent="0.2">
      <c r="A4" s="29"/>
      <c r="B4" s="29"/>
      <c r="C4" s="493" t="s">
        <v>52</v>
      </c>
      <c r="D4" s="493"/>
      <c r="E4" s="493"/>
      <c r="F4" s="493"/>
      <c r="G4" s="493"/>
      <c r="H4" s="493"/>
      <c r="I4" s="493"/>
      <c r="J4" s="29"/>
    </row>
    <row r="5" spans="1:16" x14ac:dyDescent="0.2">
      <c r="A5" s="22"/>
      <c r="B5" s="22"/>
      <c r="C5" s="26" t="s">
        <v>5</v>
      </c>
      <c r="D5" s="506" t="str">
        <f>'Kops a'!D6</f>
        <v>Daudzdzīvokļu dzīvojamās mājas vienkāršotas fasādes atjaunošana</v>
      </c>
      <c r="E5" s="506"/>
      <c r="F5" s="506"/>
      <c r="G5" s="506"/>
      <c r="H5" s="506"/>
      <c r="I5" s="506"/>
      <c r="J5" s="506"/>
      <c r="K5" s="506"/>
      <c r="L5" s="506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506" t="str">
        <f>'Kops a'!D7</f>
        <v>Daudzdzīvokļu dzīvojamās mājas, Jelgavas iela 26, Olainē vienkāršotas fasādes atjaunošana</v>
      </c>
      <c r="E6" s="506"/>
      <c r="F6" s="506"/>
      <c r="G6" s="506"/>
      <c r="H6" s="506"/>
      <c r="I6" s="506"/>
      <c r="J6" s="506"/>
      <c r="K6" s="506"/>
      <c r="L6" s="506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506" t="str">
        <f>'Kops a'!D8</f>
        <v>Jelgavas iela 26, Olaine, Olaines novads, LV-2114, Latvija</v>
      </c>
      <c r="E7" s="506"/>
      <c r="F7" s="506"/>
      <c r="G7" s="506"/>
      <c r="H7" s="506"/>
      <c r="I7" s="506"/>
      <c r="J7" s="506"/>
      <c r="K7" s="506"/>
      <c r="L7" s="506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506" t="str">
        <f>'Kops a'!D9</f>
        <v>Iepirkums Nr.AS OŪS 2021/12_E</v>
      </c>
      <c r="E8" s="506"/>
      <c r="F8" s="506"/>
      <c r="G8" s="506"/>
      <c r="H8" s="506"/>
      <c r="I8" s="506"/>
      <c r="J8" s="506"/>
      <c r="K8" s="506"/>
      <c r="L8" s="506"/>
      <c r="M8" s="16"/>
      <c r="N8" s="16"/>
      <c r="O8" s="16"/>
      <c r="P8" s="16"/>
    </row>
    <row r="9" spans="1:16" ht="11.25" customHeight="1" x14ac:dyDescent="0.2">
      <c r="A9" s="494" t="str">
        <f>'2a'!A9:F9</f>
        <v>Tāme sastādīta  2021. gada tirgus cenās, pamatojoties uz AR daļas rasējumiem</v>
      </c>
      <c r="B9" s="494"/>
      <c r="C9" s="494"/>
      <c r="D9" s="494"/>
      <c r="E9" s="494"/>
      <c r="F9" s="494"/>
      <c r="G9" s="30"/>
      <c r="H9" s="30"/>
      <c r="I9" s="30"/>
      <c r="J9" s="498" t="s">
        <v>39</v>
      </c>
      <c r="K9" s="498"/>
      <c r="L9" s="498"/>
      <c r="M9" s="498"/>
      <c r="N9" s="505">
        <f>P75</f>
        <v>0</v>
      </c>
      <c r="O9" s="505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5" t="str">
        <f>A81</f>
        <v>Tāme sastādīta 2021. gada __.________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473" t="s">
        <v>23</v>
      </c>
      <c r="B12" s="500" t="s">
        <v>40</v>
      </c>
      <c r="C12" s="507" t="s">
        <v>41</v>
      </c>
      <c r="D12" s="503" t="s">
        <v>42</v>
      </c>
      <c r="E12" s="486" t="s">
        <v>43</v>
      </c>
      <c r="F12" s="495" t="s">
        <v>44</v>
      </c>
      <c r="G12" s="496"/>
      <c r="H12" s="496"/>
      <c r="I12" s="496"/>
      <c r="J12" s="496"/>
      <c r="K12" s="497"/>
      <c r="L12" s="495" t="s">
        <v>45</v>
      </c>
      <c r="M12" s="496"/>
      <c r="N12" s="496"/>
      <c r="O12" s="496"/>
      <c r="P12" s="497"/>
    </row>
    <row r="13" spans="1:16" ht="126.75" customHeight="1" thickBot="1" x14ac:dyDescent="0.25">
      <c r="A13" s="499"/>
      <c r="B13" s="501"/>
      <c r="C13" s="508"/>
      <c r="D13" s="504"/>
      <c r="E13" s="48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x14ac:dyDescent="0.2">
      <c r="A14" s="329"/>
      <c r="B14" s="330"/>
      <c r="C14" s="344" t="s">
        <v>84</v>
      </c>
      <c r="D14" s="332"/>
      <c r="E14" s="165"/>
      <c r="F14" s="150"/>
      <c r="G14" s="101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33.75" x14ac:dyDescent="0.2">
      <c r="A15" s="333">
        <v>1</v>
      </c>
      <c r="B15" s="104" t="s">
        <v>57</v>
      </c>
      <c r="C15" s="191" t="s">
        <v>133</v>
      </c>
      <c r="D15" s="138" t="s">
        <v>77</v>
      </c>
      <c r="E15" s="389">
        <v>3780</v>
      </c>
      <c r="F15" s="151"/>
      <c r="G15" s="101"/>
      <c r="H15" s="46"/>
      <c r="I15" s="64"/>
      <c r="J15" s="64"/>
      <c r="K15" s="47"/>
      <c r="L15" s="48"/>
      <c r="M15" s="46"/>
      <c r="N15" s="46"/>
      <c r="O15" s="46"/>
      <c r="P15" s="47"/>
    </row>
    <row r="16" spans="1:16" x14ac:dyDescent="0.2">
      <c r="A16" s="333"/>
      <c r="B16" s="133"/>
      <c r="C16" s="192" t="s">
        <v>134</v>
      </c>
      <c r="D16" s="138" t="s">
        <v>77</v>
      </c>
      <c r="E16" s="389">
        <v>3780</v>
      </c>
      <c r="F16" s="162"/>
      <c r="G16" s="101"/>
      <c r="H16" s="46"/>
      <c r="I16" s="64"/>
      <c r="J16" s="64"/>
      <c r="K16" s="47"/>
      <c r="L16" s="48"/>
      <c r="M16" s="46"/>
      <c r="N16" s="46"/>
      <c r="O16" s="46"/>
      <c r="P16" s="47"/>
    </row>
    <row r="17" spans="1:16" x14ac:dyDescent="0.2">
      <c r="A17" s="333"/>
      <c r="B17" s="133"/>
      <c r="C17" s="192" t="s">
        <v>135</v>
      </c>
      <c r="D17" s="138" t="s">
        <v>77</v>
      </c>
      <c r="E17" s="389">
        <v>4158</v>
      </c>
      <c r="F17" s="162"/>
      <c r="G17" s="101"/>
      <c r="H17" s="46"/>
      <c r="I17" s="64"/>
      <c r="J17" s="64"/>
      <c r="K17" s="47"/>
      <c r="L17" s="48"/>
      <c r="M17" s="46"/>
      <c r="N17" s="46"/>
      <c r="O17" s="46"/>
      <c r="P17" s="47"/>
    </row>
    <row r="18" spans="1:16" x14ac:dyDescent="0.2">
      <c r="A18" s="333">
        <v>2</v>
      </c>
      <c r="B18" s="104" t="s">
        <v>57</v>
      </c>
      <c r="C18" s="191" t="s">
        <v>136</v>
      </c>
      <c r="D18" s="102" t="s">
        <v>77</v>
      </c>
      <c r="E18" s="389">
        <v>1201.5</v>
      </c>
      <c r="F18" s="151"/>
      <c r="G18" s="101"/>
      <c r="H18" s="46"/>
      <c r="I18" s="64"/>
      <c r="J18" s="64"/>
      <c r="K18" s="47"/>
      <c r="L18" s="48"/>
      <c r="M18" s="46"/>
      <c r="N18" s="46"/>
      <c r="O18" s="46"/>
      <c r="P18" s="47"/>
    </row>
    <row r="19" spans="1:16" x14ac:dyDescent="0.2">
      <c r="A19" s="333"/>
      <c r="B19" s="111"/>
      <c r="C19" s="193" t="s">
        <v>137</v>
      </c>
      <c r="D19" s="102" t="s">
        <v>77</v>
      </c>
      <c r="E19" s="389">
        <v>1441.8</v>
      </c>
      <c r="F19" s="162"/>
      <c r="G19" s="101"/>
      <c r="H19" s="46"/>
      <c r="I19" s="64"/>
      <c r="J19" s="64"/>
      <c r="K19" s="47"/>
      <c r="L19" s="48"/>
      <c r="M19" s="46"/>
      <c r="N19" s="46"/>
      <c r="O19" s="46"/>
      <c r="P19" s="47"/>
    </row>
    <row r="20" spans="1:16" x14ac:dyDescent="0.2">
      <c r="A20" s="333"/>
      <c r="B20" s="111"/>
      <c r="C20" s="193" t="s">
        <v>138</v>
      </c>
      <c r="D20" s="102" t="s">
        <v>65</v>
      </c>
      <c r="E20" s="183">
        <v>1</v>
      </c>
      <c r="F20" s="182"/>
      <c r="G20" s="101"/>
      <c r="H20" s="46"/>
      <c r="I20" s="64"/>
      <c r="J20" s="64"/>
      <c r="K20" s="47"/>
      <c r="L20" s="48"/>
      <c r="M20" s="46"/>
      <c r="N20" s="46"/>
      <c r="O20" s="46"/>
      <c r="P20" s="47"/>
    </row>
    <row r="21" spans="1:16" x14ac:dyDescent="0.2">
      <c r="A21" s="333">
        <v>3</v>
      </c>
      <c r="B21" s="104" t="s">
        <v>57</v>
      </c>
      <c r="C21" s="194" t="s">
        <v>139</v>
      </c>
      <c r="D21" s="138" t="s">
        <v>63</v>
      </c>
      <c r="E21" s="167">
        <v>1</v>
      </c>
      <c r="F21" s="151"/>
      <c r="G21" s="101"/>
      <c r="H21" s="46"/>
      <c r="I21" s="64"/>
      <c r="J21" s="64"/>
      <c r="K21" s="47"/>
      <c r="L21" s="48"/>
      <c r="M21" s="46"/>
      <c r="N21" s="46"/>
      <c r="O21" s="46"/>
      <c r="P21" s="47"/>
    </row>
    <row r="22" spans="1:16" x14ac:dyDescent="0.2">
      <c r="A22" s="333">
        <v>4</v>
      </c>
      <c r="B22" s="104" t="s">
        <v>57</v>
      </c>
      <c r="C22" s="194" t="s">
        <v>140</v>
      </c>
      <c r="D22" s="138" t="s">
        <v>63</v>
      </c>
      <c r="E22" s="167">
        <v>2</v>
      </c>
      <c r="F22" s="151"/>
      <c r="G22" s="101"/>
      <c r="H22" s="46"/>
      <c r="I22" s="64"/>
      <c r="J22" s="64"/>
      <c r="K22" s="47"/>
      <c r="L22" s="48"/>
      <c r="M22" s="46"/>
      <c r="N22" s="46"/>
      <c r="O22" s="46"/>
      <c r="P22" s="47"/>
    </row>
    <row r="23" spans="1:16" ht="22.5" x14ac:dyDescent="0.2">
      <c r="A23" s="333">
        <v>5</v>
      </c>
      <c r="B23" s="104" t="s">
        <v>57</v>
      </c>
      <c r="C23" s="195" t="s">
        <v>141</v>
      </c>
      <c r="D23" s="102" t="s">
        <v>77</v>
      </c>
      <c r="E23" s="166">
        <v>2780.1</v>
      </c>
      <c r="F23" s="152"/>
      <c r="G23" s="101"/>
      <c r="H23" s="46"/>
      <c r="I23" s="64"/>
      <c r="J23" s="64"/>
      <c r="K23" s="47"/>
      <c r="L23" s="48"/>
      <c r="M23" s="46"/>
      <c r="N23" s="46"/>
      <c r="O23" s="46"/>
      <c r="P23" s="47"/>
    </row>
    <row r="24" spans="1:16" ht="22.5" x14ac:dyDescent="0.2">
      <c r="A24" s="333">
        <v>6</v>
      </c>
      <c r="B24" s="104" t="s">
        <v>57</v>
      </c>
      <c r="C24" s="191" t="s">
        <v>169</v>
      </c>
      <c r="D24" s="127" t="s">
        <v>77</v>
      </c>
      <c r="E24" s="172">
        <v>556</v>
      </c>
      <c r="F24" s="151"/>
      <c r="G24" s="101"/>
      <c r="H24" s="46"/>
      <c r="I24" s="64"/>
      <c r="J24" s="64"/>
      <c r="K24" s="47"/>
      <c r="L24" s="48"/>
      <c r="M24" s="46"/>
      <c r="N24" s="46"/>
      <c r="O24" s="46"/>
      <c r="P24" s="47"/>
    </row>
    <row r="25" spans="1:16" ht="22.5" x14ac:dyDescent="0.2">
      <c r="A25" s="334"/>
      <c r="B25" s="107"/>
      <c r="C25" s="418" t="s">
        <v>142</v>
      </c>
      <c r="D25" s="110" t="s">
        <v>79</v>
      </c>
      <c r="E25" s="172">
        <v>1112</v>
      </c>
      <c r="F25" s="153"/>
      <c r="G25" s="110"/>
      <c r="H25" s="46"/>
      <c r="I25" s="64"/>
      <c r="J25" s="64"/>
      <c r="K25" s="47"/>
      <c r="L25" s="48"/>
      <c r="M25" s="46"/>
      <c r="N25" s="46"/>
      <c r="O25" s="46"/>
      <c r="P25" s="47"/>
    </row>
    <row r="26" spans="1:16" ht="22.5" x14ac:dyDescent="0.2">
      <c r="A26" s="334"/>
      <c r="B26" s="107"/>
      <c r="C26" s="418" t="s">
        <v>143</v>
      </c>
      <c r="D26" s="110" t="s">
        <v>79</v>
      </c>
      <c r="E26" s="172">
        <v>5560</v>
      </c>
      <c r="F26" s="153"/>
      <c r="G26" s="110"/>
      <c r="H26" s="46"/>
      <c r="I26" s="64"/>
      <c r="J26" s="64"/>
      <c r="K26" s="47"/>
      <c r="L26" s="48"/>
      <c r="M26" s="46"/>
      <c r="N26" s="46"/>
      <c r="O26" s="46"/>
      <c r="P26" s="47"/>
    </row>
    <row r="27" spans="1:16" x14ac:dyDescent="0.2">
      <c r="A27" s="334">
        <v>7</v>
      </c>
      <c r="B27" s="104" t="s">
        <v>57</v>
      </c>
      <c r="C27" s="197" t="s">
        <v>144</v>
      </c>
      <c r="D27" s="103" t="s">
        <v>63</v>
      </c>
      <c r="E27" s="167">
        <v>20</v>
      </c>
      <c r="F27" s="153"/>
      <c r="G27" s="110"/>
      <c r="H27" s="46"/>
      <c r="I27" s="64"/>
      <c r="J27" s="64"/>
      <c r="K27" s="47"/>
      <c r="L27" s="48"/>
      <c r="M27" s="46"/>
      <c r="N27" s="46"/>
      <c r="O27" s="46"/>
      <c r="P27" s="47"/>
    </row>
    <row r="28" spans="1:16" ht="33.75" x14ac:dyDescent="0.2">
      <c r="A28" s="333">
        <v>8</v>
      </c>
      <c r="B28" s="107" t="s">
        <v>57</v>
      </c>
      <c r="C28" s="197" t="s">
        <v>145</v>
      </c>
      <c r="D28" s="102" t="s">
        <v>81</v>
      </c>
      <c r="E28" s="168">
        <v>16</v>
      </c>
      <c r="F28" s="153"/>
      <c r="G28" s="101"/>
      <c r="H28" s="46"/>
      <c r="I28" s="64"/>
      <c r="J28" s="64"/>
      <c r="K28" s="47"/>
      <c r="L28" s="48"/>
      <c r="M28" s="46"/>
      <c r="N28" s="46"/>
      <c r="O28" s="46"/>
      <c r="P28" s="47"/>
    </row>
    <row r="29" spans="1:16" ht="22.5" x14ac:dyDescent="0.2">
      <c r="A29" s="334"/>
      <c r="B29" s="100"/>
      <c r="C29" s="418" t="s">
        <v>146</v>
      </c>
      <c r="D29" s="102" t="s">
        <v>81</v>
      </c>
      <c r="E29" s="166">
        <v>17.600000000000001</v>
      </c>
      <c r="F29" s="154"/>
      <c r="G29" s="110"/>
      <c r="H29" s="46"/>
      <c r="I29" s="64"/>
      <c r="J29" s="64"/>
      <c r="K29" s="47"/>
      <c r="L29" s="48"/>
      <c r="M29" s="46"/>
      <c r="N29" s="46"/>
      <c r="O29" s="46"/>
      <c r="P29" s="47"/>
    </row>
    <row r="30" spans="1:16" x14ac:dyDescent="0.2">
      <c r="A30" s="334"/>
      <c r="B30" s="100"/>
      <c r="C30" s="196" t="s">
        <v>147</v>
      </c>
      <c r="D30" s="102" t="s">
        <v>79</v>
      </c>
      <c r="E30" s="166">
        <v>23.5</v>
      </c>
      <c r="F30" s="154"/>
      <c r="G30" s="110"/>
      <c r="H30" s="46"/>
      <c r="I30" s="64"/>
      <c r="J30" s="64"/>
      <c r="K30" s="47"/>
      <c r="L30" s="48"/>
      <c r="M30" s="46"/>
      <c r="N30" s="46"/>
      <c r="O30" s="46"/>
      <c r="P30" s="47"/>
    </row>
    <row r="31" spans="1:16" x14ac:dyDescent="0.2">
      <c r="A31" s="334"/>
      <c r="B31" s="100"/>
      <c r="C31" s="418" t="s">
        <v>89</v>
      </c>
      <c r="D31" s="103" t="s">
        <v>79</v>
      </c>
      <c r="E31" s="166">
        <v>1472</v>
      </c>
      <c r="F31" s="154"/>
      <c r="G31" s="110"/>
      <c r="H31" s="46"/>
      <c r="I31" s="64"/>
      <c r="J31" s="64"/>
      <c r="K31" s="47"/>
      <c r="L31" s="48"/>
      <c r="M31" s="46"/>
      <c r="N31" s="46"/>
      <c r="O31" s="46"/>
      <c r="P31" s="47"/>
    </row>
    <row r="32" spans="1:16" x14ac:dyDescent="0.2">
      <c r="A32" s="334"/>
      <c r="B32" s="100"/>
      <c r="C32" s="196" t="s">
        <v>148</v>
      </c>
      <c r="D32" s="103" t="s">
        <v>65</v>
      </c>
      <c r="E32" s="167">
        <v>20</v>
      </c>
      <c r="F32" s="154"/>
      <c r="G32" s="110"/>
      <c r="H32" s="46"/>
      <c r="I32" s="64"/>
      <c r="J32" s="64"/>
      <c r="K32" s="47"/>
      <c r="L32" s="48"/>
      <c r="M32" s="46"/>
      <c r="N32" s="46"/>
      <c r="O32" s="46"/>
      <c r="P32" s="47"/>
    </row>
    <row r="33" spans="1:16" ht="22.5" x14ac:dyDescent="0.2">
      <c r="A33" s="333"/>
      <c r="B33" s="148"/>
      <c r="C33" s="190" t="s">
        <v>149</v>
      </c>
      <c r="D33" s="103"/>
      <c r="E33" s="166"/>
      <c r="F33" s="162"/>
      <c r="G33" s="135"/>
      <c r="H33" s="46"/>
      <c r="I33" s="64"/>
      <c r="J33" s="64"/>
      <c r="K33" s="47"/>
      <c r="L33" s="48"/>
      <c r="M33" s="46"/>
      <c r="N33" s="46"/>
      <c r="O33" s="46"/>
      <c r="P33" s="47"/>
    </row>
    <row r="34" spans="1:16" ht="56.25" x14ac:dyDescent="0.2">
      <c r="A34" s="333">
        <v>9</v>
      </c>
      <c r="B34" s="104" t="s">
        <v>57</v>
      </c>
      <c r="C34" s="419" t="s">
        <v>450</v>
      </c>
      <c r="D34" s="138" t="s">
        <v>77</v>
      </c>
      <c r="E34" s="166">
        <v>1650.1</v>
      </c>
      <c r="F34" s="151"/>
      <c r="G34" s="101"/>
      <c r="H34" s="46"/>
      <c r="I34" s="64"/>
      <c r="J34" s="64"/>
      <c r="K34" s="47"/>
      <c r="L34" s="48"/>
      <c r="M34" s="46"/>
      <c r="N34" s="46"/>
      <c r="O34" s="46"/>
      <c r="P34" s="47"/>
    </row>
    <row r="35" spans="1:16" x14ac:dyDescent="0.2">
      <c r="A35" s="340"/>
      <c r="B35" s="140"/>
      <c r="C35" s="420" t="s">
        <v>117</v>
      </c>
      <c r="D35" s="143" t="s">
        <v>79</v>
      </c>
      <c r="E35" s="179">
        <v>363</v>
      </c>
      <c r="F35" s="164"/>
      <c r="G35" s="142"/>
      <c r="H35" s="46"/>
      <c r="I35" s="64"/>
      <c r="J35" s="64"/>
      <c r="K35" s="47"/>
      <c r="L35" s="48"/>
      <c r="M35" s="46"/>
      <c r="N35" s="46"/>
      <c r="O35" s="46"/>
      <c r="P35" s="47"/>
    </row>
    <row r="36" spans="1:16" x14ac:dyDescent="0.2">
      <c r="A36" s="333"/>
      <c r="B36" s="133"/>
      <c r="C36" s="418" t="s">
        <v>121</v>
      </c>
      <c r="D36" s="97" t="s">
        <v>79</v>
      </c>
      <c r="E36" s="179">
        <v>9900.6</v>
      </c>
      <c r="F36" s="162"/>
      <c r="G36" s="101"/>
      <c r="H36" s="46"/>
      <c r="I36" s="64"/>
      <c r="J36" s="64"/>
      <c r="K36" s="47"/>
      <c r="L36" s="48"/>
      <c r="M36" s="46"/>
      <c r="N36" s="46"/>
      <c r="O36" s="46"/>
      <c r="P36" s="47"/>
    </row>
    <row r="37" spans="1:16" ht="22.5" x14ac:dyDescent="0.2">
      <c r="A37" s="333"/>
      <c r="B37" s="133"/>
      <c r="C37" s="418" t="s">
        <v>150</v>
      </c>
      <c r="D37" s="138" t="s">
        <v>77</v>
      </c>
      <c r="E37" s="166">
        <v>1732.61</v>
      </c>
      <c r="F37" s="162"/>
      <c r="G37" s="101"/>
      <c r="H37" s="46"/>
      <c r="I37" s="64"/>
      <c r="J37" s="64"/>
      <c r="K37" s="47"/>
      <c r="L37" s="48"/>
      <c r="M37" s="46"/>
      <c r="N37" s="46"/>
      <c r="O37" s="46"/>
      <c r="P37" s="47"/>
    </row>
    <row r="38" spans="1:16" x14ac:dyDescent="0.2">
      <c r="A38" s="333"/>
      <c r="B38" s="104"/>
      <c r="C38" s="193" t="s">
        <v>151</v>
      </c>
      <c r="D38" s="102" t="s">
        <v>63</v>
      </c>
      <c r="E38" s="183">
        <v>13201</v>
      </c>
      <c r="F38" s="152"/>
      <c r="G38" s="101"/>
      <c r="H38" s="46"/>
      <c r="I38" s="64"/>
      <c r="J38" s="64"/>
      <c r="K38" s="47"/>
      <c r="L38" s="48"/>
      <c r="M38" s="46"/>
      <c r="N38" s="46"/>
      <c r="O38" s="46"/>
      <c r="P38" s="47"/>
    </row>
    <row r="39" spans="1:16" ht="33.75" x14ac:dyDescent="0.2">
      <c r="A39" s="333">
        <v>10</v>
      </c>
      <c r="B39" s="104" t="s">
        <v>57</v>
      </c>
      <c r="C39" s="421" t="s">
        <v>170</v>
      </c>
      <c r="D39" s="138" t="s">
        <v>77</v>
      </c>
      <c r="E39" s="166">
        <v>1650.1</v>
      </c>
      <c r="F39" s="151"/>
      <c r="G39" s="101"/>
      <c r="H39" s="46"/>
      <c r="I39" s="64"/>
      <c r="J39" s="64"/>
      <c r="K39" s="47"/>
      <c r="L39" s="48"/>
      <c r="M39" s="46"/>
      <c r="N39" s="46"/>
      <c r="O39" s="46"/>
      <c r="P39" s="47"/>
    </row>
    <row r="40" spans="1:16" x14ac:dyDescent="0.2">
      <c r="A40" s="333"/>
      <c r="B40" s="133"/>
      <c r="C40" s="418" t="s">
        <v>121</v>
      </c>
      <c r="D40" s="97" t="s">
        <v>79</v>
      </c>
      <c r="E40" s="179">
        <v>9900.6</v>
      </c>
      <c r="F40" s="162"/>
      <c r="G40" s="101"/>
      <c r="H40" s="46"/>
      <c r="I40" s="64"/>
      <c r="J40" s="64"/>
      <c r="K40" s="47"/>
      <c r="L40" s="48"/>
      <c r="M40" s="46"/>
      <c r="N40" s="46"/>
      <c r="O40" s="46"/>
      <c r="P40" s="47"/>
    </row>
    <row r="41" spans="1:16" ht="22.5" x14ac:dyDescent="0.2">
      <c r="A41" s="333"/>
      <c r="B41" s="133"/>
      <c r="C41" s="418" t="s">
        <v>116</v>
      </c>
      <c r="D41" s="138" t="s">
        <v>77</v>
      </c>
      <c r="E41" s="166">
        <v>1897.62</v>
      </c>
      <c r="F41" s="162"/>
      <c r="G41" s="101"/>
      <c r="H41" s="46"/>
      <c r="I41" s="64"/>
      <c r="J41" s="64"/>
      <c r="K41" s="47"/>
      <c r="L41" s="48"/>
      <c r="M41" s="46"/>
      <c r="N41" s="46"/>
      <c r="O41" s="46"/>
      <c r="P41" s="47"/>
    </row>
    <row r="42" spans="1:16" ht="33.75" x14ac:dyDescent="0.2">
      <c r="A42" s="333">
        <v>11</v>
      </c>
      <c r="B42" s="104" t="s">
        <v>57</v>
      </c>
      <c r="C42" s="421" t="s">
        <v>171</v>
      </c>
      <c r="D42" s="102" t="s">
        <v>77</v>
      </c>
      <c r="E42" s="166">
        <v>1650.1</v>
      </c>
      <c r="F42" s="153"/>
      <c r="G42" s="101"/>
      <c r="H42" s="46"/>
      <c r="I42" s="64"/>
      <c r="J42" s="64"/>
      <c r="K42" s="47"/>
      <c r="L42" s="48"/>
      <c r="M42" s="46"/>
      <c r="N42" s="46"/>
      <c r="O42" s="46"/>
      <c r="P42" s="47"/>
    </row>
    <row r="43" spans="1:16" x14ac:dyDescent="0.2">
      <c r="A43" s="340"/>
      <c r="B43" s="140"/>
      <c r="C43" s="420" t="s">
        <v>117</v>
      </c>
      <c r="D43" s="143" t="s">
        <v>79</v>
      </c>
      <c r="E43" s="179">
        <v>363</v>
      </c>
      <c r="F43" s="164"/>
      <c r="G43" s="142"/>
      <c r="H43" s="46"/>
      <c r="I43" s="64"/>
      <c r="J43" s="64"/>
      <c r="K43" s="47"/>
      <c r="L43" s="48"/>
      <c r="M43" s="46"/>
      <c r="N43" s="46"/>
      <c r="O43" s="46"/>
      <c r="P43" s="47"/>
    </row>
    <row r="44" spans="1:16" ht="22.5" x14ac:dyDescent="0.2">
      <c r="A44" s="333"/>
      <c r="B44" s="104"/>
      <c r="C44" s="420" t="s">
        <v>122</v>
      </c>
      <c r="D44" s="143" t="s">
        <v>79</v>
      </c>
      <c r="E44" s="180">
        <v>4785.29</v>
      </c>
      <c r="F44" s="153"/>
      <c r="G44" s="110"/>
      <c r="H44" s="46"/>
      <c r="I44" s="64"/>
      <c r="J44" s="64"/>
      <c r="K44" s="47"/>
      <c r="L44" s="48"/>
      <c r="M44" s="46"/>
      <c r="N44" s="46"/>
      <c r="O44" s="46"/>
      <c r="P44" s="47"/>
    </row>
    <row r="45" spans="1:16" x14ac:dyDescent="0.2">
      <c r="A45" s="334"/>
      <c r="B45" s="149"/>
      <c r="C45" s="199" t="s">
        <v>152</v>
      </c>
      <c r="D45" s="103"/>
      <c r="E45" s="166"/>
      <c r="F45" s="154"/>
      <c r="G45" s="109"/>
      <c r="H45" s="46"/>
      <c r="I45" s="64"/>
      <c r="J45" s="64"/>
      <c r="K45" s="47"/>
      <c r="L45" s="48"/>
      <c r="M45" s="46"/>
      <c r="N45" s="46"/>
      <c r="O45" s="46"/>
      <c r="P45" s="47"/>
    </row>
    <row r="46" spans="1:16" ht="33.75" x14ac:dyDescent="0.2">
      <c r="A46" s="333">
        <v>12</v>
      </c>
      <c r="B46" s="104" t="s">
        <v>57</v>
      </c>
      <c r="C46" s="421" t="s">
        <v>172</v>
      </c>
      <c r="D46" s="138" t="s">
        <v>77</v>
      </c>
      <c r="E46" s="166">
        <v>1130</v>
      </c>
      <c r="F46" s="151"/>
      <c r="G46" s="101"/>
      <c r="H46" s="46"/>
      <c r="I46" s="64"/>
      <c r="J46" s="64"/>
      <c r="K46" s="47"/>
      <c r="L46" s="48"/>
      <c r="M46" s="46"/>
      <c r="N46" s="46"/>
      <c r="O46" s="46"/>
      <c r="P46" s="47"/>
    </row>
    <row r="47" spans="1:16" x14ac:dyDescent="0.2">
      <c r="A47" s="340"/>
      <c r="B47" s="140"/>
      <c r="C47" s="420" t="s">
        <v>117</v>
      </c>
      <c r="D47" s="143" t="s">
        <v>79</v>
      </c>
      <c r="E47" s="179">
        <v>248.6</v>
      </c>
      <c r="F47" s="164"/>
      <c r="G47" s="142"/>
      <c r="H47" s="46"/>
      <c r="I47" s="64"/>
      <c r="J47" s="64"/>
      <c r="K47" s="47"/>
      <c r="L47" s="48"/>
      <c r="M47" s="46"/>
      <c r="N47" s="46"/>
      <c r="O47" s="46"/>
      <c r="P47" s="47"/>
    </row>
    <row r="48" spans="1:16" x14ac:dyDescent="0.2">
      <c r="A48" s="333"/>
      <c r="B48" s="133"/>
      <c r="C48" s="418" t="s">
        <v>121</v>
      </c>
      <c r="D48" s="97" t="s">
        <v>79</v>
      </c>
      <c r="E48" s="179">
        <v>6780</v>
      </c>
      <c r="F48" s="162"/>
      <c r="G48" s="101"/>
      <c r="H48" s="46"/>
      <c r="I48" s="64"/>
      <c r="J48" s="64"/>
      <c r="K48" s="47"/>
      <c r="L48" s="48"/>
      <c r="M48" s="46"/>
      <c r="N48" s="46"/>
      <c r="O48" s="46"/>
      <c r="P48" s="47"/>
    </row>
    <row r="49" spans="1:16" ht="22.5" x14ac:dyDescent="0.2">
      <c r="A49" s="333"/>
      <c r="B49" s="133"/>
      <c r="C49" s="418" t="s">
        <v>116</v>
      </c>
      <c r="D49" s="138" t="s">
        <v>77</v>
      </c>
      <c r="E49" s="166">
        <v>1299.5</v>
      </c>
      <c r="F49" s="162"/>
      <c r="G49" s="101"/>
      <c r="H49" s="46"/>
      <c r="I49" s="64"/>
      <c r="J49" s="64"/>
      <c r="K49" s="47"/>
      <c r="L49" s="48"/>
      <c r="M49" s="46"/>
      <c r="N49" s="46"/>
      <c r="O49" s="46"/>
      <c r="P49" s="47"/>
    </row>
    <row r="50" spans="1:16" ht="33.75" x14ac:dyDescent="0.2">
      <c r="A50" s="333">
        <v>13</v>
      </c>
      <c r="B50" s="104" t="s">
        <v>57</v>
      </c>
      <c r="C50" s="421" t="s">
        <v>173</v>
      </c>
      <c r="D50" s="102" t="s">
        <v>77</v>
      </c>
      <c r="E50" s="166">
        <v>1130</v>
      </c>
      <c r="F50" s="153"/>
      <c r="G50" s="101"/>
      <c r="H50" s="46"/>
      <c r="I50" s="64"/>
      <c r="J50" s="64"/>
      <c r="K50" s="47"/>
      <c r="L50" s="48"/>
      <c r="M50" s="46"/>
      <c r="N50" s="46"/>
      <c r="O50" s="46"/>
      <c r="P50" s="47"/>
    </row>
    <row r="51" spans="1:16" x14ac:dyDescent="0.2">
      <c r="A51" s="340"/>
      <c r="B51" s="140"/>
      <c r="C51" s="420" t="s">
        <v>117</v>
      </c>
      <c r="D51" s="143" t="s">
        <v>79</v>
      </c>
      <c r="E51" s="179">
        <v>248.6</v>
      </c>
      <c r="F51" s="164"/>
      <c r="G51" s="142"/>
      <c r="H51" s="46"/>
      <c r="I51" s="64"/>
      <c r="J51" s="64"/>
      <c r="K51" s="47"/>
      <c r="L51" s="48"/>
      <c r="M51" s="46"/>
      <c r="N51" s="46"/>
      <c r="O51" s="46"/>
      <c r="P51" s="47"/>
    </row>
    <row r="52" spans="1:16" ht="22.5" x14ac:dyDescent="0.2">
      <c r="A52" s="333"/>
      <c r="B52" s="104"/>
      <c r="C52" s="420" t="s">
        <v>122</v>
      </c>
      <c r="D52" s="143" t="s">
        <v>79</v>
      </c>
      <c r="E52" s="180">
        <v>3277</v>
      </c>
      <c r="F52" s="153"/>
      <c r="G52" s="110"/>
      <c r="H52" s="46"/>
      <c r="I52" s="64"/>
      <c r="J52" s="64"/>
      <c r="K52" s="47"/>
      <c r="L52" s="48"/>
      <c r="M52" s="46"/>
      <c r="N52" s="46"/>
      <c r="O52" s="46"/>
      <c r="P52" s="47"/>
    </row>
    <row r="53" spans="1:16" x14ac:dyDescent="0.2">
      <c r="A53" s="333"/>
      <c r="B53" s="148"/>
      <c r="C53" s="190" t="s">
        <v>153</v>
      </c>
      <c r="D53" s="103"/>
      <c r="E53" s="166"/>
      <c r="F53" s="162"/>
      <c r="G53" s="135"/>
      <c r="H53" s="46"/>
      <c r="I53" s="64"/>
      <c r="J53" s="64"/>
      <c r="K53" s="47"/>
      <c r="L53" s="48"/>
      <c r="M53" s="46"/>
      <c r="N53" s="46"/>
      <c r="O53" s="46"/>
      <c r="P53" s="47"/>
    </row>
    <row r="54" spans="1:16" ht="45" x14ac:dyDescent="0.2">
      <c r="A54" s="333">
        <v>14</v>
      </c>
      <c r="B54" s="104" t="s">
        <v>57</v>
      </c>
      <c r="C54" s="422" t="s">
        <v>174</v>
      </c>
      <c r="D54" s="128" t="s">
        <v>77</v>
      </c>
      <c r="E54" s="172">
        <v>228</v>
      </c>
      <c r="F54" s="161"/>
      <c r="G54" s="101"/>
      <c r="H54" s="46"/>
      <c r="I54" s="64"/>
      <c r="J54" s="64"/>
      <c r="K54" s="47"/>
      <c r="L54" s="48"/>
      <c r="M54" s="46"/>
      <c r="N54" s="46"/>
      <c r="O54" s="46"/>
      <c r="P54" s="47"/>
    </row>
    <row r="55" spans="1:16" ht="22.5" x14ac:dyDescent="0.2">
      <c r="A55" s="333"/>
      <c r="B55" s="104"/>
      <c r="C55" s="418" t="s">
        <v>108</v>
      </c>
      <c r="D55" s="101" t="s">
        <v>109</v>
      </c>
      <c r="E55" s="172">
        <v>68.400000000000006</v>
      </c>
      <c r="F55" s="151"/>
      <c r="G55" s="101"/>
      <c r="H55" s="46"/>
      <c r="I55" s="64"/>
      <c r="J55" s="64"/>
      <c r="K55" s="47"/>
      <c r="L55" s="48"/>
      <c r="M55" s="46"/>
      <c r="N55" s="46"/>
      <c r="O55" s="46"/>
      <c r="P55" s="47"/>
    </row>
    <row r="56" spans="1:16" ht="33.75" x14ac:dyDescent="0.2">
      <c r="A56" s="334">
        <v>15</v>
      </c>
      <c r="B56" s="104" t="s">
        <v>57</v>
      </c>
      <c r="C56" s="421" t="s">
        <v>154</v>
      </c>
      <c r="D56" s="102" t="s">
        <v>77</v>
      </c>
      <c r="E56" s="166">
        <v>228</v>
      </c>
      <c r="F56" s="153"/>
      <c r="G56" s="101"/>
      <c r="H56" s="46"/>
      <c r="I56" s="64"/>
      <c r="J56" s="64"/>
      <c r="K56" s="47"/>
      <c r="L56" s="48"/>
      <c r="M56" s="46"/>
      <c r="N56" s="46"/>
      <c r="O56" s="46"/>
      <c r="P56" s="47"/>
    </row>
    <row r="57" spans="1:16" x14ac:dyDescent="0.2">
      <c r="A57" s="340"/>
      <c r="B57" s="140"/>
      <c r="C57" s="423" t="s">
        <v>117</v>
      </c>
      <c r="D57" s="141" t="s">
        <v>79</v>
      </c>
      <c r="E57" s="175">
        <v>50.2</v>
      </c>
      <c r="F57" s="164"/>
      <c r="G57" s="142"/>
      <c r="H57" s="46"/>
      <c r="I57" s="64"/>
      <c r="J57" s="64"/>
      <c r="K57" s="47"/>
      <c r="L57" s="48"/>
      <c r="M57" s="46"/>
      <c r="N57" s="46"/>
      <c r="O57" s="46"/>
      <c r="P57" s="47"/>
    </row>
    <row r="58" spans="1:16" ht="22.5" x14ac:dyDescent="0.2">
      <c r="A58" s="333"/>
      <c r="B58" s="104"/>
      <c r="C58" s="420" t="s">
        <v>118</v>
      </c>
      <c r="D58" s="143" t="s">
        <v>79</v>
      </c>
      <c r="E58" s="176">
        <v>91.2</v>
      </c>
      <c r="F58" s="153"/>
      <c r="G58" s="110"/>
      <c r="H58" s="46"/>
      <c r="I58" s="64"/>
      <c r="J58" s="64"/>
      <c r="K58" s="47"/>
      <c r="L58" s="48"/>
      <c r="M58" s="46"/>
      <c r="N58" s="46"/>
      <c r="O58" s="46"/>
      <c r="P58" s="47"/>
    </row>
    <row r="59" spans="1:16" x14ac:dyDescent="0.2">
      <c r="A59" s="333"/>
      <c r="B59" s="148"/>
      <c r="C59" s="190" t="s">
        <v>155</v>
      </c>
      <c r="D59" s="102"/>
      <c r="E59" s="166"/>
      <c r="F59" s="162"/>
      <c r="G59" s="135"/>
      <c r="H59" s="46"/>
      <c r="I59" s="64"/>
      <c r="J59" s="64"/>
      <c r="K59" s="47"/>
      <c r="L59" s="48"/>
      <c r="M59" s="46"/>
      <c r="N59" s="46"/>
      <c r="O59" s="46"/>
      <c r="P59" s="47"/>
    </row>
    <row r="60" spans="1:16" ht="22.5" x14ac:dyDescent="0.2">
      <c r="A60" s="334">
        <v>16</v>
      </c>
      <c r="B60" s="107" t="s">
        <v>57</v>
      </c>
      <c r="C60" s="424" t="s">
        <v>156</v>
      </c>
      <c r="D60" s="103" t="s">
        <v>91</v>
      </c>
      <c r="E60" s="166">
        <v>301.10000000000002</v>
      </c>
      <c r="F60" s="151"/>
      <c r="G60" s="101"/>
      <c r="H60" s="46"/>
      <c r="I60" s="64"/>
      <c r="J60" s="64"/>
      <c r="K60" s="47"/>
      <c r="L60" s="48"/>
      <c r="M60" s="46"/>
      <c r="N60" s="46"/>
      <c r="O60" s="46"/>
      <c r="P60" s="47"/>
    </row>
    <row r="61" spans="1:16" ht="22.5" x14ac:dyDescent="0.2">
      <c r="A61" s="334"/>
      <c r="B61" s="100"/>
      <c r="C61" s="418" t="s">
        <v>157</v>
      </c>
      <c r="D61" s="103" t="s">
        <v>91</v>
      </c>
      <c r="E61" s="166">
        <v>331.21</v>
      </c>
      <c r="F61" s="154"/>
      <c r="G61" s="110"/>
      <c r="H61" s="46"/>
      <c r="I61" s="64"/>
      <c r="J61" s="64"/>
      <c r="K61" s="47"/>
      <c r="L61" s="48"/>
      <c r="M61" s="46"/>
      <c r="N61" s="46"/>
      <c r="O61" s="46"/>
      <c r="P61" s="47"/>
    </row>
    <row r="62" spans="1:16" x14ac:dyDescent="0.2">
      <c r="A62" s="333"/>
      <c r="B62" s="133"/>
      <c r="C62" s="193" t="s">
        <v>158</v>
      </c>
      <c r="D62" s="138" t="s">
        <v>63</v>
      </c>
      <c r="E62" s="167">
        <v>1004</v>
      </c>
      <c r="F62" s="162"/>
      <c r="G62" s="101"/>
      <c r="H62" s="46"/>
      <c r="I62" s="64"/>
      <c r="J62" s="64"/>
      <c r="K62" s="47"/>
      <c r="L62" s="48"/>
      <c r="M62" s="46"/>
      <c r="N62" s="46"/>
      <c r="O62" s="46"/>
      <c r="P62" s="47"/>
    </row>
    <row r="63" spans="1:16" ht="22.5" x14ac:dyDescent="0.2">
      <c r="A63" s="334">
        <v>17</v>
      </c>
      <c r="B63" s="107" t="s">
        <v>57</v>
      </c>
      <c r="C63" s="424" t="s">
        <v>159</v>
      </c>
      <c r="D63" s="103" t="s">
        <v>91</v>
      </c>
      <c r="E63" s="166">
        <v>31</v>
      </c>
      <c r="F63" s="151"/>
      <c r="G63" s="101"/>
      <c r="H63" s="46"/>
      <c r="I63" s="64"/>
      <c r="J63" s="64"/>
      <c r="K63" s="47"/>
      <c r="L63" s="48"/>
      <c r="M63" s="46"/>
      <c r="N63" s="46"/>
      <c r="O63" s="46"/>
      <c r="P63" s="47"/>
    </row>
    <row r="64" spans="1:16" ht="22.5" x14ac:dyDescent="0.2">
      <c r="A64" s="334"/>
      <c r="B64" s="100"/>
      <c r="C64" s="418" t="s">
        <v>160</v>
      </c>
      <c r="D64" s="103" t="s">
        <v>91</v>
      </c>
      <c r="E64" s="166">
        <v>34.1</v>
      </c>
      <c r="F64" s="154"/>
      <c r="G64" s="110"/>
      <c r="H64" s="46"/>
      <c r="I64" s="64"/>
      <c r="J64" s="64"/>
      <c r="K64" s="47"/>
      <c r="L64" s="48"/>
      <c r="M64" s="46"/>
      <c r="N64" s="46"/>
      <c r="O64" s="46"/>
      <c r="P64" s="47"/>
    </row>
    <row r="65" spans="1:16" ht="22.5" x14ac:dyDescent="0.2">
      <c r="A65" s="334">
        <v>18</v>
      </c>
      <c r="B65" s="107" t="s">
        <v>57</v>
      </c>
      <c r="C65" s="200" t="s">
        <v>161</v>
      </c>
      <c r="D65" s="103" t="s">
        <v>91</v>
      </c>
      <c r="E65" s="166">
        <v>31</v>
      </c>
      <c r="F65" s="151"/>
      <c r="G65" s="101"/>
      <c r="H65" s="46"/>
      <c r="I65" s="64"/>
      <c r="J65" s="64"/>
      <c r="K65" s="47"/>
      <c r="L65" s="48"/>
      <c r="M65" s="46"/>
      <c r="N65" s="46"/>
      <c r="O65" s="46"/>
      <c r="P65" s="47"/>
    </row>
    <row r="66" spans="1:16" ht="22.5" x14ac:dyDescent="0.2">
      <c r="A66" s="334"/>
      <c r="B66" s="100"/>
      <c r="C66" s="418" t="s">
        <v>162</v>
      </c>
      <c r="D66" s="103" t="s">
        <v>91</v>
      </c>
      <c r="E66" s="166">
        <v>34.1</v>
      </c>
      <c r="F66" s="154"/>
      <c r="G66" s="110"/>
      <c r="H66" s="46"/>
      <c r="I66" s="64"/>
      <c r="J66" s="64"/>
      <c r="K66" s="47"/>
      <c r="L66" s="48"/>
      <c r="M66" s="46"/>
      <c r="N66" s="46"/>
      <c r="O66" s="46"/>
      <c r="P66" s="47"/>
    </row>
    <row r="67" spans="1:16" ht="22.5" x14ac:dyDescent="0.2">
      <c r="A67" s="334">
        <v>19</v>
      </c>
      <c r="B67" s="107" t="s">
        <v>57</v>
      </c>
      <c r="C67" s="419" t="s">
        <v>163</v>
      </c>
      <c r="D67" s="103" t="s">
        <v>91</v>
      </c>
      <c r="E67" s="166">
        <v>56</v>
      </c>
      <c r="F67" s="153"/>
      <c r="G67" s="101"/>
      <c r="H67" s="46"/>
      <c r="I67" s="64"/>
      <c r="J67" s="64"/>
      <c r="K67" s="47"/>
      <c r="L67" s="48"/>
      <c r="M67" s="46"/>
      <c r="N67" s="46"/>
      <c r="O67" s="46"/>
      <c r="P67" s="47"/>
    </row>
    <row r="68" spans="1:16" x14ac:dyDescent="0.2">
      <c r="A68" s="334"/>
      <c r="B68" s="100"/>
      <c r="C68" s="418" t="s">
        <v>164</v>
      </c>
      <c r="D68" s="103" t="s">
        <v>91</v>
      </c>
      <c r="E68" s="166">
        <v>61.6</v>
      </c>
      <c r="F68" s="154"/>
      <c r="G68" s="110"/>
      <c r="H68" s="46"/>
      <c r="I68" s="64"/>
      <c r="J68" s="64"/>
      <c r="K68" s="47"/>
      <c r="L68" s="48"/>
      <c r="M68" s="46"/>
      <c r="N68" s="46"/>
      <c r="O68" s="46"/>
      <c r="P68" s="47"/>
    </row>
    <row r="69" spans="1:16" x14ac:dyDescent="0.2">
      <c r="A69" s="333"/>
      <c r="B69" s="133"/>
      <c r="C69" s="193" t="s">
        <v>158</v>
      </c>
      <c r="D69" s="138" t="s">
        <v>63</v>
      </c>
      <c r="E69" s="167">
        <v>187</v>
      </c>
      <c r="F69" s="162"/>
      <c r="G69" s="101"/>
      <c r="H69" s="46"/>
      <c r="I69" s="64"/>
      <c r="J69" s="64"/>
      <c r="K69" s="47"/>
      <c r="L69" s="48"/>
      <c r="M69" s="46"/>
      <c r="N69" s="46"/>
      <c r="O69" s="46"/>
      <c r="P69" s="47"/>
    </row>
    <row r="70" spans="1:16" ht="22.5" x14ac:dyDescent="0.2">
      <c r="A70" s="334">
        <v>20</v>
      </c>
      <c r="B70" s="107" t="s">
        <v>57</v>
      </c>
      <c r="C70" s="419" t="s">
        <v>165</v>
      </c>
      <c r="D70" s="103" t="s">
        <v>91</v>
      </c>
      <c r="E70" s="166">
        <v>56</v>
      </c>
      <c r="F70" s="153"/>
      <c r="G70" s="101"/>
      <c r="H70" s="46"/>
      <c r="I70" s="64"/>
      <c r="J70" s="64"/>
      <c r="K70" s="47"/>
      <c r="L70" s="48"/>
      <c r="M70" s="46"/>
      <c r="N70" s="46"/>
      <c r="O70" s="46"/>
      <c r="P70" s="47"/>
    </row>
    <row r="71" spans="1:16" ht="22.5" x14ac:dyDescent="0.2">
      <c r="A71" s="334"/>
      <c r="B71" s="100"/>
      <c r="C71" s="418" t="s">
        <v>166</v>
      </c>
      <c r="D71" s="103" t="s">
        <v>91</v>
      </c>
      <c r="E71" s="166">
        <v>61.6</v>
      </c>
      <c r="F71" s="154"/>
      <c r="G71" s="110"/>
      <c r="H71" s="46"/>
      <c r="I71" s="64"/>
      <c r="J71" s="64"/>
      <c r="K71" s="47"/>
      <c r="L71" s="48"/>
      <c r="M71" s="46"/>
      <c r="N71" s="46"/>
      <c r="O71" s="46"/>
      <c r="P71" s="47"/>
    </row>
    <row r="72" spans="1:16" x14ac:dyDescent="0.2">
      <c r="A72" s="333"/>
      <c r="B72" s="133"/>
      <c r="C72" s="196" t="s">
        <v>158</v>
      </c>
      <c r="D72" s="138" t="s">
        <v>63</v>
      </c>
      <c r="E72" s="167">
        <v>187</v>
      </c>
      <c r="F72" s="162"/>
      <c r="G72" s="101"/>
      <c r="H72" s="46"/>
      <c r="I72" s="64"/>
      <c r="J72" s="64"/>
      <c r="K72" s="47"/>
      <c r="L72" s="48"/>
      <c r="M72" s="46"/>
      <c r="N72" s="46"/>
      <c r="O72" s="46"/>
      <c r="P72" s="47"/>
    </row>
    <row r="73" spans="1:16" x14ac:dyDescent="0.2">
      <c r="A73" s="334">
        <v>21</v>
      </c>
      <c r="B73" s="104" t="s">
        <v>57</v>
      </c>
      <c r="C73" s="201" t="s">
        <v>167</v>
      </c>
      <c r="D73" s="103" t="s">
        <v>63</v>
      </c>
      <c r="E73" s="184">
        <v>1</v>
      </c>
      <c r="F73" s="153"/>
      <c r="G73" s="101"/>
      <c r="H73" s="46"/>
      <c r="I73" s="64"/>
      <c r="J73" s="64"/>
      <c r="K73" s="47"/>
      <c r="L73" s="48"/>
      <c r="M73" s="46"/>
      <c r="N73" s="46"/>
      <c r="O73" s="46"/>
      <c r="P73" s="47"/>
    </row>
    <row r="74" spans="1:16" ht="12" thickBot="1" x14ac:dyDescent="0.25">
      <c r="A74" s="341">
        <v>22</v>
      </c>
      <c r="B74" s="345" t="s">
        <v>57</v>
      </c>
      <c r="C74" s="346" t="s">
        <v>168</v>
      </c>
      <c r="D74" s="347" t="s">
        <v>63</v>
      </c>
      <c r="E74" s="185">
        <v>2</v>
      </c>
      <c r="F74" s="153"/>
      <c r="G74" s="101"/>
      <c r="H74" s="46"/>
      <c r="I74" s="64"/>
      <c r="J74" s="64"/>
      <c r="K74" s="47"/>
      <c r="L74" s="48"/>
      <c r="M74" s="46"/>
      <c r="N74" s="46"/>
      <c r="O74" s="46"/>
      <c r="P74" s="47"/>
    </row>
    <row r="75" spans="1:16" ht="12" thickBot="1" x14ac:dyDescent="0.25">
      <c r="A75" s="489" t="str">
        <f>'1a'!A32:K32</f>
        <v xml:space="preserve">Tiešās izmaksas kopā, t. sk. darba devēja sociālais nodoklis 23.59% </v>
      </c>
      <c r="B75" s="490"/>
      <c r="C75" s="490"/>
      <c r="D75" s="490"/>
      <c r="E75" s="490"/>
      <c r="F75" s="490"/>
      <c r="G75" s="490"/>
      <c r="H75" s="490"/>
      <c r="I75" s="490"/>
      <c r="J75" s="490"/>
      <c r="K75" s="491"/>
      <c r="L75" s="68">
        <f>SUM(L14:L74)</f>
        <v>0</v>
      </c>
      <c r="M75" s="69">
        <f>SUM(M14:M74)</f>
        <v>0</v>
      </c>
      <c r="N75" s="69">
        <f>SUM(N14:N74)</f>
        <v>0</v>
      </c>
      <c r="O75" s="69">
        <f>SUM(O14:O74)</f>
        <v>0</v>
      </c>
      <c r="P75" s="70">
        <f>SUM(P14:P74)</f>
        <v>0</v>
      </c>
    </row>
    <row r="76" spans="1:16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x14ac:dyDescent="0.2">
      <c r="A78" s="1" t="s">
        <v>14</v>
      </c>
      <c r="B78" s="16"/>
      <c r="C78" s="488">
        <f>'Kops a'!C36:H36</f>
        <v>0</v>
      </c>
      <c r="D78" s="488"/>
      <c r="E78" s="488"/>
      <c r="F78" s="488"/>
      <c r="G78" s="488"/>
      <c r="H78" s="488"/>
      <c r="I78" s="16"/>
      <c r="J78" s="16"/>
      <c r="K78" s="16"/>
      <c r="L78" s="16"/>
      <c r="M78" s="16"/>
      <c r="N78" s="16"/>
      <c r="O78" s="16"/>
      <c r="P78" s="16"/>
    </row>
    <row r="79" spans="1:16" x14ac:dyDescent="0.2">
      <c r="A79" s="16"/>
      <c r="B79" s="16"/>
      <c r="C79" s="440" t="s">
        <v>15</v>
      </c>
      <c r="D79" s="440"/>
      <c r="E79" s="440"/>
      <c r="F79" s="440"/>
      <c r="G79" s="440"/>
      <c r="H79" s="440"/>
      <c r="I79" s="16"/>
      <c r="J79" s="16"/>
      <c r="K79" s="16"/>
      <c r="L79" s="16"/>
      <c r="M79" s="16"/>
      <c r="N79" s="16"/>
      <c r="O79" s="16"/>
      <c r="P79" s="16"/>
    </row>
    <row r="80" spans="1:16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 x14ac:dyDescent="0.2">
      <c r="A81" s="83" t="str">
        <f>'Kops a'!A39</f>
        <v>Tāme sastādīta 2021. gada __.________</v>
      </c>
      <c r="B81" s="84"/>
      <c r="C81" s="84"/>
      <c r="D81" s="84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x14ac:dyDescent="0.2">
      <c r="A83" s="1" t="s">
        <v>37</v>
      </c>
      <c r="B83" s="16"/>
      <c r="C83" s="488">
        <f>'Kops a'!C41:H41</f>
        <v>0</v>
      </c>
      <c r="D83" s="488"/>
      <c r="E83" s="488"/>
      <c r="F83" s="488"/>
      <c r="G83" s="488"/>
      <c r="H83" s="488"/>
      <c r="I83" s="16"/>
      <c r="J83" s="16"/>
      <c r="K83" s="16"/>
      <c r="L83" s="16"/>
      <c r="M83" s="16"/>
      <c r="N83" s="16"/>
      <c r="O83" s="16"/>
      <c r="P83" s="16"/>
    </row>
    <row r="84" spans="1:16" x14ac:dyDescent="0.2">
      <c r="A84" s="16"/>
      <c r="B84" s="16"/>
      <c r="C84" s="440" t="s">
        <v>15</v>
      </c>
      <c r="D84" s="440"/>
      <c r="E84" s="440"/>
      <c r="F84" s="440"/>
      <c r="G84" s="440"/>
      <c r="H84" s="440"/>
      <c r="I84" s="16"/>
      <c r="J84" s="16"/>
      <c r="K84" s="16"/>
      <c r="L84" s="16"/>
      <c r="M84" s="16"/>
      <c r="N84" s="16"/>
      <c r="O84" s="16"/>
      <c r="P84" s="16"/>
    </row>
    <row r="85" spans="1:1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 x14ac:dyDescent="0.2">
      <c r="A86" s="83" t="s">
        <v>54</v>
      </c>
      <c r="B86" s="84"/>
      <c r="C86" s="88">
        <f>'Kops a'!C44</f>
        <v>0</v>
      </c>
      <c r="D86" s="49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84:H84"/>
    <mergeCell ref="C4:I4"/>
    <mergeCell ref="F12:K12"/>
    <mergeCell ref="A9:F9"/>
    <mergeCell ref="J9:M9"/>
    <mergeCell ref="D8:L8"/>
    <mergeCell ref="A75:K75"/>
    <mergeCell ref="C78:H78"/>
    <mergeCell ref="C79:H79"/>
    <mergeCell ref="C83:H83"/>
  </mergeCells>
  <conditionalFormatting sqref="I15:J74">
    <cfRule type="cellIs" dxfId="225" priority="40" operator="equal">
      <formula>0</formula>
    </cfRule>
  </conditionalFormatting>
  <conditionalFormatting sqref="N9:O9">
    <cfRule type="cellIs" dxfId="224" priority="39" operator="equal">
      <formula>0</formula>
    </cfRule>
  </conditionalFormatting>
  <conditionalFormatting sqref="A9:F9">
    <cfRule type="containsText" dxfId="223" priority="3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22" priority="36" operator="equal">
      <formula>0</formula>
    </cfRule>
  </conditionalFormatting>
  <conditionalFormatting sqref="O10">
    <cfRule type="cellIs" dxfId="221" priority="35" operator="equal">
      <formula>"20__. gada __. _________"</formula>
    </cfRule>
  </conditionalFormatting>
  <conditionalFormatting sqref="A75:K75">
    <cfRule type="containsText" dxfId="220" priority="34" operator="containsText" text="Tiešās izmaksas kopā, t. sk. darba devēja sociālais nodoklis __.__% ">
      <formula>NOT(ISERROR(SEARCH("Tiešās izmaksas kopā, t. sk. darba devēja sociālais nodoklis __.__% ",A75)))</formula>
    </cfRule>
  </conditionalFormatting>
  <conditionalFormatting sqref="H14:H74 K14:P74 L75:P75">
    <cfRule type="cellIs" dxfId="219" priority="29" operator="equal">
      <formula>0</formula>
    </cfRule>
  </conditionalFormatting>
  <conditionalFormatting sqref="C4:I4">
    <cfRule type="cellIs" dxfId="218" priority="28" operator="equal">
      <formula>0</formula>
    </cfRule>
  </conditionalFormatting>
  <conditionalFormatting sqref="D5:L8">
    <cfRule type="cellIs" dxfId="217" priority="25" operator="equal">
      <formula>0</formula>
    </cfRule>
  </conditionalFormatting>
  <conditionalFormatting sqref="C40:D40">
    <cfRule type="cellIs" dxfId="216" priority="10" operator="equal">
      <formula>0</formula>
    </cfRule>
  </conditionalFormatting>
  <conditionalFormatting sqref="C43:E43">
    <cfRule type="cellIs" dxfId="215" priority="9" operator="equal">
      <formula>0</formula>
    </cfRule>
  </conditionalFormatting>
  <conditionalFormatting sqref="I14:J14">
    <cfRule type="cellIs" dxfId="214" priority="22" operator="equal">
      <formula>0</formula>
    </cfRule>
  </conditionalFormatting>
  <conditionalFormatting sqref="P10">
    <cfRule type="cellIs" dxfId="213" priority="21" operator="equal">
      <formula>"20__. gada __. _________"</formula>
    </cfRule>
  </conditionalFormatting>
  <conditionalFormatting sqref="C83:H83">
    <cfRule type="cellIs" dxfId="212" priority="18" operator="equal">
      <formula>0</formula>
    </cfRule>
  </conditionalFormatting>
  <conditionalFormatting sqref="C78:H78">
    <cfRule type="cellIs" dxfId="211" priority="17" operator="equal">
      <formula>0</formula>
    </cfRule>
  </conditionalFormatting>
  <conditionalFormatting sqref="C83:H83 C86 C78:H78">
    <cfRule type="cellIs" dxfId="210" priority="16" operator="equal">
      <formula>0</formula>
    </cfRule>
  </conditionalFormatting>
  <conditionalFormatting sqref="D1">
    <cfRule type="cellIs" dxfId="209" priority="15" operator="equal">
      <formula>0</formula>
    </cfRule>
  </conditionalFormatting>
  <conditionalFormatting sqref="C73:C74">
    <cfRule type="cellIs" dxfId="208" priority="14" operator="equal">
      <formula>0</formula>
    </cfRule>
  </conditionalFormatting>
  <conditionalFormatting sqref="C35:E35">
    <cfRule type="cellIs" dxfId="207" priority="11" operator="equal">
      <formula>0</formula>
    </cfRule>
  </conditionalFormatting>
  <conditionalFormatting sqref="C36:E36">
    <cfRule type="cellIs" dxfId="206" priority="12" operator="equal">
      <formula>0</formula>
    </cfRule>
  </conditionalFormatting>
  <conditionalFormatting sqref="C44:E44">
    <cfRule type="cellIs" dxfId="205" priority="13" operator="equal">
      <formula>0</formula>
    </cfRule>
  </conditionalFormatting>
  <conditionalFormatting sqref="E40">
    <cfRule type="cellIs" dxfId="204" priority="8" operator="equal">
      <formula>0</formula>
    </cfRule>
  </conditionalFormatting>
  <conditionalFormatting sqref="C48:D48">
    <cfRule type="cellIs" dxfId="203" priority="6" operator="equal">
      <formula>0</formula>
    </cfRule>
  </conditionalFormatting>
  <conditionalFormatting sqref="E48">
    <cfRule type="cellIs" dxfId="202" priority="5" operator="equal">
      <formula>0</formula>
    </cfRule>
  </conditionalFormatting>
  <conditionalFormatting sqref="C47:E47">
    <cfRule type="cellIs" dxfId="201" priority="7" operator="equal">
      <formula>0</formula>
    </cfRule>
  </conditionalFormatting>
  <conditionalFormatting sqref="D52:E52">
    <cfRule type="cellIs" dxfId="200" priority="4" operator="equal">
      <formula>0</formula>
    </cfRule>
  </conditionalFormatting>
  <conditionalFormatting sqref="C51:E51">
    <cfRule type="cellIs" dxfId="199" priority="3" operator="equal">
      <formula>0</formula>
    </cfRule>
  </conditionalFormatting>
  <conditionalFormatting sqref="C52">
    <cfRule type="cellIs" dxfId="198" priority="2" operator="equal">
      <formula>0</formula>
    </cfRule>
  </conditionalFormatting>
  <conditionalFormatting sqref="C57:E58">
    <cfRule type="cellIs" dxfId="19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91"/>
  <sheetViews>
    <sheetView view="pageBreakPreview" topLeftCell="A52" zoomScaleNormal="100" zoomScaleSheetLayoutView="100" workbookViewId="0">
      <selection activeCell="C71" sqref="C71:C72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a'!A18</f>
        <v>4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492" t="s">
        <v>175</v>
      </c>
      <c r="D2" s="492"/>
      <c r="E2" s="492"/>
      <c r="F2" s="492"/>
      <c r="G2" s="492"/>
      <c r="H2" s="492"/>
      <c r="I2" s="492"/>
      <c r="J2" s="28"/>
    </row>
    <row r="3" spans="1:16" x14ac:dyDescent="0.2">
      <c r="A3" s="29"/>
      <c r="B3" s="29"/>
      <c r="C3" s="483" t="s">
        <v>17</v>
      </c>
      <c r="D3" s="483"/>
      <c r="E3" s="483"/>
      <c r="F3" s="483"/>
      <c r="G3" s="483"/>
      <c r="H3" s="483"/>
      <c r="I3" s="483"/>
      <c r="J3" s="29"/>
    </row>
    <row r="4" spans="1:16" x14ac:dyDescent="0.2">
      <c r="A4" s="29"/>
      <c r="B4" s="29"/>
      <c r="C4" s="493" t="s">
        <v>52</v>
      </c>
      <c r="D4" s="493"/>
      <c r="E4" s="493"/>
      <c r="F4" s="493"/>
      <c r="G4" s="493"/>
      <c r="H4" s="493"/>
      <c r="I4" s="493"/>
      <c r="J4" s="29"/>
    </row>
    <row r="5" spans="1:16" x14ac:dyDescent="0.2">
      <c r="A5" s="22"/>
      <c r="B5" s="22"/>
      <c r="C5" s="26" t="s">
        <v>5</v>
      </c>
      <c r="D5" s="506" t="str">
        <f>'Kops a'!D6</f>
        <v>Daudzdzīvokļu dzīvojamās mājas vienkāršotas fasādes atjaunošana</v>
      </c>
      <c r="E5" s="506"/>
      <c r="F5" s="506"/>
      <c r="G5" s="506"/>
      <c r="H5" s="506"/>
      <c r="I5" s="506"/>
      <c r="J5" s="506"/>
      <c r="K5" s="506"/>
      <c r="L5" s="506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506" t="str">
        <f>'Kops a'!D7</f>
        <v>Daudzdzīvokļu dzīvojamās mājas, Jelgavas iela 26, Olainē vienkāršotas fasādes atjaunošana</v>
      </c>
      <c r="E6" s="506"/>
      <c r="F6" s="506"/>
      <c r="G6" s="506"/>
      <c r="H6" s="506"/>
      <c r="I6" s="506"/>
      <c r="J6" s="506"/>
      <c r="K6" s="506"/>
      <c r="L6" s="506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506" t="str">
        <f>'Kops a'!D8</f>
        <v>Jelgavas iela 26, Olaine, Olaines novads, LV-2114, Latvija</v>
      </c>
      <c r="E7" s="506"/>
      <c r="F7" s="506"/>
      <c r="G7" s="506"/>
      <c r="H7" s="506"/>
      <c r="I7" s="506"/>
      <c r="J7" s="506"/>
      <c r="K7" s="506"/>
      <c r="L7" s="506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506" t="str">
        <f>'Kops a'!D9</f>
        <v>Iepirkums Nr.AS OŪS 2021/12_E</v>
      </c>
      <c r="E8" s="506"/>
      <c r="F8" s="506"/>
      <c r="G8" s="506"/>
      <c r="H8" s="506"/>
      <c r="I8" s="506"/>
      <c r="J8" s="506"/>
      <c r="K8" s="506"/>
      <c r="L8" s="506"/>
      <c r="M8" s="16"/>
      <c r="N8" s="16"/>
      <c r="O8" s="16"/>
      <c r="P8" s="16"/>
    </row>
    <row r="9" spans="1:16" ht="11.25" customHeight="1" x14ac:dyDescent="0.2">
      <c r="A9" s="494" t="str">
        <f>'2a'!A9:F9</f>
        <v>Tāme sastādīta  2021. gada tirgus cenās, pamatojoties uz AR daļas rasējumiem</v>
      </c>
      <c r="B9" s="494"/>
      <c r="C9" s="494"/>
      <c r="D9" s="494"/>
      <c r="E9" s="494"/>
      <c r="F9" s="494"/>
      <c r="G9" s="30"/>
      <c r="H9" s="30"/>
      <c r="I9" s="30"/>
      <c r="J9" s="498" t="s">
        <v>39</v>
      </c>
      <c r="K9" s="498"/>
      <c r="L9" s="498"/>
      <c r="M9" s="498"/>
      <c r="N9" s="505">
        <f>P79</f>
        <v>0</v>
      </c>
      <c r="O9" s="505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5" t="str">
        <f>A85</f>
        <v>Tāme sastādīta 2021. gada __.________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473" t="s">
        <v>23</v>
      </c>
      <c r="B12" s="500" t="s">
        <v>40</v>
      </c>
      <c r="C12" s="496" t="s">
        <v>41</v>
      </c>
      <c r="D12" s="503" t="s">
        <v>42</v>
      </c>
      <c r="E12" s="486" t="s">
        <v>43</v>
      </c>
      <c r="F12" s="495" t="s">
        <v>44</v>
      </c>
      <c r="G12" s="496"/>
      <c r="H12" s="496"/>
      <c r="I12" s="496"/>
      <c r="J12" s="496"/>
      <c r="K12" s="497"/>
      <c r="L12" s="495" t="s">
        <v>45</v>
      </c>
      <c r="M12" s="496"/>
      <c r="N12" s="496"/>
      <c r="O12" s="496"/>
      <c r="P12" s="497"/>
    </row>
    <row r="13" spans="1:16" ht="126.75" customHeight="1" thickBot="1" x14ac:dyDescent="0.25">
      <c r="A13" s="499"/>
      <c r="B13" s="501"/>
      <c r="C13" s="502"/>
      <c r="D13" s="504"/>
      <c r="E13" s="48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ht="22.5" x14ac:dyDescent="0.2">
      <c r="A14" s="348"/>
      <c r="B14" s="349"/>
      <c r="C14" s="344" t="s">
        <v>176</v>
      </c>
      <c r="D14" s="350"/>
      <c r="E14" s="228"/>
      <c r="F14" s="222"/>
      <c r="G14" s="202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33.75" x14ac:dyDescent="0.2">
      <c r="A15" s="351">
        <v>1</v>
      </c>
      <c r="B15" s="203" t="s">
        <v>57</v>
      </c>
      <c r="C15" s="195" t="s">
        <v>217</v>
      </c>
      <c r="D15" s="212" t="s">
        <v>77</v>
      </c>
      <c r="E15" s="235">
        <v>215</v>
      </c>
      <c r="F15" s="223"/>
      <c r="G15" s="204"/>
      <c r="H15" s="46"/>
      <c r="I15" s="64"/>
      <c r="J15" s="64"/>
      <c r="K15" s="47"/>
      <c r="L15" s="48"/>
      <c r="M15" s="46"/>
      <c r="N15" s="46"/>
      <c r="O15" s="46"/>
      <c r="P15" s="47"/>
    </row>
    <row r="16" spans="1:16" ht="33.75" x14ac:dyDescent="0.2">
      <c r="A16" s="352">
        <v>2</v>
      </c>
      <c r="B16" s="205" t="s">
        <v>57</v>
      </c>
      <c r="C16" s="419" t="s">
        <v>218</v>
      </c>
      <c r="D16" s="212" t="s">
        <v>77</v>
      </c>
      <c r="E16" s="229">
        <v>215</v>
      </c>
      <c r="F16" s="224"/>
      <c r="G16" s="204"/>
      <c r="H16" s="46"/>
      <c r="I16" s="64"/>
      <c r="J16" s="64"/>
      <c r="K16" s="47"/>
      <c r="L16" s="48"/>
      <c r="M16" s="46"/>
      <c r="N16" s="46"/>
      <c r="O16" s="46"/>
      <c r="P16" s="47"/>
    </row>
    <row r="17" spans="1:16" x14ac:dyDescent="0.2">
      <c r="A17" s="353"/>
      <c r="B17" s="206"/>
      <c r="C17" s="420" t="s">
        <v>117</v>
      </c>
      <c r="D17" s="207" t="s">
        <v>79</v>
      </c>
      <c r="E17" s="230">
        <v>47.3</v>
      </c>
      <c r="F17" s="225"/>
      <c r="G17" s="208"/>
      <c r="H17" s="46"/>
      <c r="I17" s="64"/>
      <c r="J17" s="64"/>
      <c r="K17" s="47"/>
      <c r="L17" s="48"/>
      <c r="M17" s="46"/>
      <c r="N17" s="46"/>
      <c r="O17" s="46"/>
      <c r="P17" s="47"/>
    </row>
    <row r="18" spans="1:16" x14ac:dyDescent="0.2">
      <c r="A18" s="351"/>
      <c r="B18" s="192"/>
      <c r="C18" s="418" t="s">
        <v>121</v>
      </c>
      <c r="D18" s="209" t="s">
        <v>79</v>
      </c>
      <c r="E18" s="230">
        <v>1290</v>
      </c>
      <c r="F18" s="222"/>
      <c r="G18" s="204"/>
      <c r="H18" s="46"/>
      <c r="I18" s="64"/>
      <c r="J18" s="64"/>
      <c r="K18" s="47"/>
      <c r="L18" s="48"/>
      <c r="M18" s="46"/>
      <c r="N18" s="46"/>
      <c r="O18" s="46"/>
      <c r="P18" s="47"/>
    </row>
    <row r="19" spans="1:16" ht="22.5" x14ac:dyDescent="0.2">
      <c r="A19" s="351"/>
      <c r="B19" s="192"/>
      <c r="C19" s="418" t="s">
        <v>177</v>
      </c>
      <c r="D19" s="209" t="s">
        <v>77</v>
      </c>
      <c r="E19" s="229">
        <v>225.75</v>
      </c>
      <c r="F19" s="222"/>
      <c r="G19" s="204"/>
      <c r="H19" s="46"/>
      <c r="I19" s="64"/>
      <c r="J19" s="64"/>
      <c r="K19" s="47"/>
      <c r="L19" s="48"/>
      <c r="M19" s="46"/>
      <c r="N19" s="46"/>
      <c r="O19" s="46"/>
      <c r="P19" s="47"/>
    </row>
    <row r="20" spans="1:16" x14ac:dyDescent="0.2">
      <c r="A20" s="351"/>
      <c r="B20" s="203"/>
      <c r="C20" s="193" t="s">
        <v>151</v>
      </c>
      <c r="D20" s="212" t="s">
        <v>63</v>
      </c>
      <c r="E20" s="231">
        <v>860</v>
      </c>
      <c r="F20" s="223"/>
      <c r="G20" s="204"/>
      <c r="H20" s="46"/>
      <c r="I20" s="64"/>
      <c r="J20" s="64"/>
      <c r="K20" s="47"/>
      <c r="L20" s="48"/>
      <c r="M20" s="46"/>
      <c r="N20" s="46"/>
      <c r="O20" s="46"/>
      <c r="P20" s="47"/>
    </row>
    <row r="21" spans="1:16" ht="33.75" x14ac:dyDescent="0.2">
      <c r="A21" s="351">
        <v>3</v>
      </c>
      <c r="B21" s="203" t="s">
        <v>57</v>
      </c>
      <c r="C21" s="421" t="s">
        <v>219</v>
      </c>
      <c r="D21" s="212" t="s">
        <v>77</v>
      </c>
      <c r="E21" s="229">
        <v>495</v>
      </c>
      <c r="F21" s="226"/>
      <c r="G21" s="204"/>
      <c r="H21" s="46"/>
      <c r="I21" s="64"/>
      <c r="J21" s="64"/>
      <c r="K21" s="47"/>
      <c r="L21" s="48"/>
      <c r="M21" s="46"/>
      <c r="N21" s="46"/>
      <c r="O21" s="46"/>
      <c r="P21" s="47"/>
    </row>
    <row r="22" spans="1:16" x14ac:dyDescent="0.2">
      <c r="A22" s="353"/>
      <c r="B22" s="206"/>
      <c r="C22" s="420" t="s">
        <v>117</v>
      </c>
      <c r="D22" s="207" t="s">
        <v>79</v>
      </c>
      <c r="E22" s="230">
        <v>108.9</v>
      </c>
      <c r="F22" s="225"/>
      <c r="G22" s="208"/>
      <c r="H22" s="46"/>
      <c r="I22" s="64"/>
      <c r="J22" s="64"/>
      <c r="K22" s="47"/>
      <c r="L22" s="48"/>
      <c r="M22" s="46"/>
      <c r="N22" s="46"/>
      <c r="O22" s="46"/>
      <c r="P22" s="47"/>
    </row>
    <row r="23" spans="1:16" x14ac:dyDescent="0.2">
      <c r="A23" s="351"/>
      <c r="B23" s="192"/>
      <c r="C23" s="418" t="s">
        <v>121</v>
      </c>
      <c r="D23" s="209" t="s">
        <v>79</v>
      </c>
      <c r="E23" s="230">
        <v>2970</v>
      </c>
      <c r="F23" s="222"/>
      <c r="G23" s="204"/>
      <c r="H23" s="46"/>
      <c r="I23" s="64"/>
      <c r="J23" s="64"/>
      <c r="K23" s="47"/>
      <c r="L23" s="48"/>
      <c r="M23" s="46"/>
      <c r="N23" s="46"/>
      <c r="O23" s="46"/>
      <c r="P23" s="47"/>
    </row>
    <row r="24" spans="1:16" ht="22.5" x14ac:dyDescent="0.2">
      <c r="A24" s="351"/>
      <c r="B24" s="192"/>
      <c r="C24" s="418" t="s">
        <v>116</v>
      </c>
      <c r="D24" s="209" t="s">
        <v>77</v>
      </c>
      <c r="E24" s="229">
        <v>569.25</v>
      </c>
      <c r="F24" s="222"/>
      <c r="G24" s="204"/>
      <c r="H24" s="46"/>
      <c r="I24" s="64"/>
      <c r="J24" s="64"/>
      <c r="K24" s="47"/>
      <c r="L24" s="48"/>
      <c r="M24" s="46"/>
      <c r="N24" s="46"/>
      <c r="O24" s="46"/>
      <c r="P24" s="47"/>
    </row>
    <row r="25" spans="1:16" ht="33.75" x14ac:dyDescent="0.2">
      <c r="A25" s="352">
        <v>4</v>
      </c>
      <c r="B25" s="203" t="s">
        <v>57</v>
      </c>
      <c r="C25" s="421" t="s">
        <v>220</v>
      </c>
      <c r="D25" s="209" t="s">
        <v>77</v>
      </c>
      <c r="E25" s="229">
        <v>495</v>
      </c>
      <c r="F25" s="226"/>
      <c r="G25" s="204"/>
      <c r="H25" s="46"/>
      <c r="I25" s="64"/>
      <c r="J25" s="64"/>
      <c r="K25" s="47"/>
      <c r="L25" s="48"/>
      <c r="M25" s="46"/>
      <c r="N25" s="46"/>
      <c r="O25" s="46"/>
      <c r="P25" s="47"/>
    </row>
    <row r="26" spans="1:16" x14ac:dyDescent="0.2">
      <c r="A26" s="353"/>
      <c r="B26" s="206"/>
      <c r="C26" s="420" t="s">
        <v>117</v>
      </c>
      <c r="D26" s="207" t="s">
        <v>79</v>
      </c>
      <c r="E26" s="230">
        <v>108.9</v>
      </c>
      <c r="F26" s="225"/>
      <c r="G26" s="208"/>
      <c r="H26" s="46"/>
      <c r="I26" s="64"/>
      <c r="J26" s="64"/>
      <c r="K26" s="47"/>
      <c r="L26" s="48"/>
      <c r="M26" s="46"/>
      <c r="N26" s="46"/>
      <c r="O26" s="46"/>
      <c r="P26" s="47"/>
    </row>
    <row r="27" spans="1:16" ht="22.5" x14ac:dyDescent="0.2">
      <c r="A27" s="351"/>
      <c r="B27" s="203"/>
      <c r="C27" s="420" t="s">
        <v>122</v>
      </c>
      <c r="D27" s="207" t="s">
        <v>79</v>
      </c>
      <c r="E27" s="232">
        <v>1435.5</v>
      </c>
      <c r="F27" s="224"/>
      <c r="G27" s="210"/>
      <c r="H27" s="46"/>
      <c r="I27" s="64"/>
      <c r="J27" s="64"/>
      <c r="K27" s="47"/>
      <c r="L27" s="48"/>
      <c r="M27" s="46"/>
      <c r="N27" s="46"/>
      <c r="O27" s="46"/>
      <c r="P27" s="47"/>
    </row>
    <row r="28" spans="1:16" ht="22.5" x14ac:dyDescent="0.2">
      <c r="A28" s="351"/>
      <c r="B28" s="219"/>
      <c r="C28" s="220" t="s">
        <v>178</v>
      </c>
      <c r="D28" s="212"/>
      <c r="E28" s="229"/>
      <c r="F28" s="222"/>
      <c r="G28" s="202"/>
      <c r="H28" s="46"/>
      <c r="I28" s="64"/>
      <c r="J28" s="64"/>
      <c r="K28" s="47"/>
      <c r="L28" s="48"/>
      <c r="M28" s="46"/>
      <c r="N28" s="46"/>
      <c r="O28" s="46"/>
      <c r="P28" s="47"/>
    </row>
    <row r="29" spans="1:16" ht="33.75" x14ac:dyDescent="0.2">
      <c r="A29" s="351">
        <v>5</v>
      </c>
      <c r="B29" s="203" t="s">
        <v>57</v>
      </c>
      <c r="C29" s="195" t="s">
        <v>179</v>
      </c>
      <c r="D29" s="212" t="s">
        <v>77</v>
      </c>
      <c r="E29" s="229">
        <v>75</v>
      </c>
      <c r="F29" s="223"/>
      <c r="G29" s="204"/>
      <c r="H29" s="46"/>
      <c r="I29" s="64"/>
      <c r="J29" s="64"/>
      <c r="K29" s="47"/>
      <c r="L29" s="48"/>
      <c r="M29" s="46"/>
      <c r="N29" s="46"/>
      <c r="O29" s="46"/>
      <c r="P29" s="47"/>
    </row>
    <row r="30" spans="1:16" ht="33.75" x14ac:dyDescent="0.2">
      <c r="A30" s="352">
        <v>6</v>
      </c>
      <c r="B30" s="205" t="s">
        <v>57</v>
      </c>
      <c r="C30" s="419" t="s">
        <v>457</v>
      </c>
      <c r="D30" s="212" t="s">
        <v>77</v>
      </c>
      <c r="E30" s="229">
        <v>75</v>
      </c>
      <c r="F30" s="224"/>
      <c r="G30" s="204"/>
      <c r="H30" s="46"/>
      <c r="I30" s="64"/>
      <c r="J30" s="64"/>
      <c r="K30" s="47"/>
      <c r="L30" s="48"/>
      <c r="M30" s="46"/>
      <c r="N30" s="46"/>
      <c r="O30" s="46"/>
      <c r="P30" s="47"/>
    </row>
    <row r="31" spans="1:16" x14ac:dyDescent="0.2">
      <c r="A31" s="353"/>
      <c r="B31" s="206"/>
      <c r="C31" s="420" t="s">
        <v>117</v>
      </c>
      <c r="D31" s="207" t="s">
        <v>79</v>
      </c>
      <c r="E31" s="230">
        <v>16.5</v>
      </c>
      <c r="F31" s="225"/>
      <c r="G31" s="208"/>
      <c r="H31" s="46"/>
      <c r="I31" s="64"/>
      <c r="J31" s="64"/>
      <c r="K31" s="47"/>
      <c r="L31" s="48"/>
      <c r="M31" s="46"/>
      <c r="N31" s="46"/>
      <c r="O31" s="46"/>
      <c r="P31" s="47"/>
    </row>
    <row r="32" spans="1:16" x14ac:dyDescent="0.2">
      <c r="A32" s="351"/>
      <c r="B32" s="192"/>
      <c r="C32" s="418" t="s">
        <v>121</v>
      </c>
      <c r="D32" s="209" t="s">
        <v>79</v>
      </c>
      <c r="E32" s="230">
        <v>450</v>
      </c>
      <c r="F32" s="222"/>
      <c r="G32" s="204"/>
      <c r="H32" s="46"/>
      <c r="I32" s="64"/>
      <c r="J32" s="64"/>
      <c r="K32" s="47"/>
      <c r="L32" s="48"/>
      <c r="M32" s="46"/>
      <c r="N32" s="46"/>
      <c r="O32" s="46"/>
      <c r="P32" s="47"/>
    </row>
    <row r="33" spans="1:16" ht="22.5" x14ac:dyDescent="0.2">
      <c r="A33" s="351"/>
      <c r="B33" s="192"/>
      <c r="C33" s="418" t="s">
        <v>180</v>
      </c>
      <c r="D33" s="209" t="s">
        <v>77</v>
      </c>
      <c r="E33" s="229">
        <v>78.75</v>
      </c>
      <c r="F33" s="222"/>
      <c r="G33" s="204"/>
      <c r="H33" s="46"/>
      <c r="I33" s="64"/>
      <c r="J33" s="64"/>
      <c r="K33" s="47"/>
      <c r="L33" s="48"/>
      <c r="M33" s="46"/>
      <c r="N33" s="46"/>
      <c r="O33" s="46"/>
      <c r="P33" s="47"/>
    </row>
    <row r="34" spans="1:16" x14ac:dyDescent="0.2">
      <c r="A34" s="351"/>
      <c r="B34" s="203"/>
      <c r="C34" s="193" t="s">
        <v>151</v>
      </c>
      <c r="D34" s="212" t="s">
        <v>63</v>
      </c>
      <c r="E34" s="231">
        <v>300</v>
      </c>
      <c r="F34" s="223"/>
      <c r="G34" s="204"/>
      <c r="H34" s="46"/>
      <c r="I34" s="64"/>
      <c r="J34" s="64"/>
      <c r="K34" s="47"/>
      <c r="L34" s="48"/>
      <c r="M34" s="46"/>
      <c r="N34" s="46"/>
      <c r="O34" s="46"/>
      <c r="P34" s="47"/>
    </row>
    <row r="35" spans="1:16" ht="33.75" x14ac:dyDescent="0.2">
      <c r="A35" s="351">
        <v>7</v>
      </c>
      <c r="B35" s="203" t="s">
        <v>57</v>
      </c>
      <c r="C35" s="421" t="s">
        <v>221</v>
      </c>
      <c r="D35" s="212" t="s">
        <v>77</v>
      </c>
      <c r="E35" s="229">
        <v>173</v>
      </c>
      <c r="F35" s="226"/>
      <c r="G35" s="204"/>
      <c r="H35" s="46"/>
      <c r="I35" s="64"/>
      <c r="J35" s="64"/>
      <c r="K35" s="47"/>
      <c r="L35" s="48"/>
      <c r="M35" s="46"/>
      <c r="N35" s="46"/>
      <c r="O35" s="46"/>
      <c r="P35" s="47"/>
    </row>
    <row r="36" spans="1:16" x14ac:dyDescent="0.2">
      <c r="A36" s="351"/>
      <c r="B36" s="192"/>
      <c r="C36" s="418" t="s">
        <v>121</v>
      </c>
      <c r="D36" s="209" t="s">
        <v>79</v>
      </c>
      <c r="E36" s="230">
        <v>1038</v>
      </c>
      <c r="F36" s="222"/>
      <c r="G36" s="204"/>
      <c r="H36" s="46"/>
      <c r="I36" s="64"/>
      <c r="J36" s="64"/>
      <c r="K36" s="47"/>
      <c r="L36" s="48"/>
      <c r="M36" s="46"/>
      <c r="N36" s="46"/>
      <c r="O36" s="46"/>
      <c r="P36" s="47"/>
    </row>
    <row r="37" spans="1:16" ht="22.5" x14ac:dyDescent="0.2">
      <c r="A37" s="351"/>
      <c r="B37" s="192"/>
      <c r="C37" s="418" t="s">
        <v>116</v>
      </c>
      <c r="D37" s="209" t="s">
        <v>77</v>
      </c>
      <c r="E37" s="229">
        <v>198.95</v>
      </c>
      <c r="F37" s="222"/>
      <c r="G37" s="204"/>
      <c r="H37" s="46"/>
      <c r="I37" s="64"/>
      <c r="J37" s="64"/>
      <c r="K37" s="47"/>
      <c r="L37" s="48"/>
      <c r="M37" s="46"/>
      <c r="N37" s="46"/>
      <c r="O37" s="46"/>
      <c r="P37" s="47"/>
    </row>
    <row r="38" spans="1:16" x14ac:dyDescent="0.2">
      <c r="A38" s="351">
        <v>8</v>
      </c>
      <c r="B38" s="203" t="s">
        <v>57</v>
      </c>
      <c r="C38" s="198" t="s">
        <v>222</v>
      </c>
      <c r="D38" s="212" t="s">
        <v>77</v>
      </c>
      <c r="E38" s="229">
        <v>173</v>
      </c>
      <c r="F38" s="226"/>
      <c r="G38" s="204"/>
      <c r="H38" s="46"/>
      <c r="I38" s="64"/>
      <c r="J38" s="64"/>
      <c r="K38" s="47"/>
      <c r="L38" s="48"/>
      <c r="M38" s="46"/>
      <c r="N38" s="46"/>
      <c r="O38" s="46"/>
      <c r="P38" s="47"/>
    </row>
    <row r="39" spans="1:16" x14ac:dyDescent="0.2">
      <c r="A39" s="353"/>
      <c r="B39" s="206"/>
      <c r="C39" s="420" t="s">
        <v>117</v>
      </c>
      <c r="D39" s="207" t="s">
        <v>79</v>
      </c>
      <c r="E39" s="230">
        <v>38.1</v>
      </c>
      <c r="F39" s="225"/>
      <c r="G39" s="208"/>
      <c r="H39" s="46"/>
      <c r="I39" s="64"/>
      <c r="J39" s="64"/>
      <c r="K39" s="47"/>
      <c r="L39" s="48"/>
      <c r="M39" s="46"/>
      <c r="N39" s="46"/>
      <c r="O39" s="46"/>
      <c r="P39" s="47"/>
    </row>
    <row r="40" spans="1:16" x14ac:dyDescent="0.2">
      <c r="A40" s="352"/>
      <c r="B40" s="221"/>
      <c r="C40" s="199" t="s">
        <v>181</v>
      </c>
      <c r="D40" s="218"/>
      <c r="E40" s="229"/>
      <c r="F40" s="227"/>
      <c r="G40" s="211"/>
      <c r="H40" s="46"/>
      <c r="I40" s="64"/>
      <c r="J40" s="64"/>
      <c r="K40" s="47"/>
      <c r="L40" s="48"/>
      <c r="M40" s="46"/>
      <c r="N40" s="46"/>
      <c r="O40" s="46"/>
      <c r="P40" s="47"/>
    </row>
    <row r="41" spans="1:16" ht="22.5" x14ac:dyDescent="0.2">
      <c r="A41" s="352">
        <v>9</v>
      </c>
      <c r="B41" s="205" t="s">
        <v>57</v>
      </c>
      <c r="C41" s="197" t="s">
        <v>182</v>
      </c>
      <c r="D41" s="218" t="s">
        <v>91</v>
      </c>
      <c r="E41" s="233">
        <v>517</v>
      </c>
      <c r="F41" s="224"/>
      <c r="G41" s="204"/>
      <c r="H41" s="46"/>
      <c r="I41" s="64"/>
      <c r="J41" s="64"/>
      <c r="K41" s="47"/>
      <c r="L41" s="48"/>
      <c r="M41" s="46"/>
      <c r="N41" s="46"/>
      <c r="O41" s="46"/>
      <c r="P41" s="47"/>
    </row>
    <row r="42" spans="1:16" ht="33.75" x14ac:dyDescent="0.2">
      <c r="A42" s="352"/>
      <c r="B42" s="196"/>
      <c r="C42" s="418" t="s">
        <v>183</v>
      </c>
      <c r="D42" s="218" t="s">
        <v>91</v>
      </c>
      <c r="E42" s="234">
        <v>542.85</v>
      </c>
      <c r="F42" s="224"/>
      <c r="G42" s="210"/>
      <c r="H42" s="46"/>
      <c r="I42" s="64"/>
      <c r="J42" s="64"/>
      <c r="K42" s="47"/>
      <c r="L42" s="48"/>
      <c r="M42" s="46"/>
      <c r="N42" s="46"/>
      <c r="O42" s="46"/>
      <c r="P42" s="47"/>
    </row>
    <row r="43" spans="1:16" x14ac:dyDescent="0.2">
      <c r="A43" s="352"/>
      <c r="B43" s="196"/>
      <c r="C43" s="196" t="s">
        <v>184</v>
      </c>
      <c r="D43" s="218" t="s">
        <v>63</v>
      </c>
      <c r="E43" s="231">
        <v>1723</v>
      </c>
      <c r="F43" s="224"/>
      <c r="G43" s="210"/>
      <c r="H43" s="46"/>
      <c r="I43" s="64"/>
      <c r="J43" s="64"/>
      <c r="K43" s="47"/>
      <c r="L43" s="48"/>
      <c r="M43" s="46"/>
      <c r="N43" s="46"/>
      <c r="O43" s="46"/>
      <c r="P43" s="47"/>
    </row>
    <row r="44" spans="1:16" ht="22.5" x14ac:dyDescent="0.2">
      <c r="A44" s="352">
        <v>10</v>
      </c>
      <c r="B44" s="205" t="s">
        <v>57</v>
      </c>
      <c r="C44" s="197" t="s">
        <v>185</v>
      </c>
      <c r="D44" s="218" t="s">
        <v>91</v>
      </c>
      <c r="E44" s="233">
        <v>59</v>
      </c>
      <c r="F44" s="224"/>
      <c r="G44" s="204"/>
      <c r="H44" s="46"/>
      <c r="I44" s="64"/>
      <c r="J44" s="64"/>
      <c r="K44" s="47"/>
      <c r="L44" s="48"/>
      <c r="M44" s="46"/>
      <c r="N44" s="46"/>
      <c r="O44" s="46"/>
      <c r="P44" s="47"/>
    </row>
    <row r="45" spans="1:16" ht="33.75" x14ac:dyDescent="0.2">
      <c r="A45" s="352"/>
      <c r="B45" s="196"/>
      <c r="C45" s="418" t="s">
        <v>186</v>
      </c>
      <c r="D45" s="218" t="s">
        <v>91</v>
      </c>
      <c r="E45" s="234">
        <v>61.95</v>
      </c>
      <c r="F45" s="224"/>
      <c r="G45" s="210"/>
      <c r="H45" s="46"/>
      <c r="I45" s="64"/>
      <c r="J45" s="64"/>
      <c r="K45" s="47"/>
      <c r="L45" s="48"/>
      <c r="M45" s="46"/>
      <c r="N45" s="46"/>
      <c r="O45" s="46"/>
      <c r="P45" s="47"/>
    </row>
    <row r="46" spans="1:16" x14ac:dyDescent="0.2">
      <c r="A46" s="352"/>
      <c r="B46" s="196"/>
      <c r="C46" s="196" t="s">
        <v>184</v>
      </c>
      <c r="D46" s="218" t="s">
        <v>63</v>
      </c>
      <c r="E46" s="231">
        <v>197</v>
      </c>
      <c r="F46" s="224"/>
      <c r="G46" s="210"/>
      <c r="H46" s="46"/>
      <c r="I46" s="64"/>
      <c r="J46" s="64"/>
      <c r="K46" s="47"/>
      <c r="L46" s="48"/>
      <c r="M46" s="46"/>
      <c r="N46" s="46"/>
      <c r="O46" s="46"/>
      <c r="P46" s="47"/>
    </row>
    <row r="47" spans="1:16" ht="33.75" x14ac:dyDescent="0.2">
      <c r="A47" s="352">
        <v>11</v>
      </c>
      <c r="B47" s="205" t="s">
        <v>57</v>
      </c>
      <c r="C47" s="424" t="s">
        <v>187</v>
      </c>
      <c r="D47" s="218" t="s">
        <v>91</v>
      </c>
      <c r="E47" s="229">
        <v>271</v>
      </c>
      <c r="F47" s="226"/>
      <c r="G47" s="204"/>
      <c r="H47" s="46"/>
      <c r="I47" s="64"/>
      <c r="J47" s="64"/>
      <c r="K47" s="47"/>
      <c r="L47" s="48"/>
      <c r="M47" s="46"/>
      <c r="N47" s="46"/>
      <c r="O47" s="46"/>
      <c r="P47" s="47"/>
    </row>
    <row r="48" spans="1:16" ht="22.5" x14ac:dyDescent="0.2">
      <c r="A48" s="352"/>
      <c r="B48" s="196"/>
      <c r="C48" s="418" t="s">
        <v>188</v>
      </c>
      <c r="D48" s="218" t="s">
        <v>91</v>
      </c>
      <c r="E48" s="229">
        <v>298.10000000000002</v>
      </c>
      <c r="F48" s="227"/>
      <c r="G48" s="210"/>
      <c r="H48" s="46"/>
      <c r="I48" s="64"/>
      <c r="J48" s="64"/>
      <c r="K48" s="47"/>
      <c r="L48" s="48"/>
      <c r="M48" s="46"/>
      <c r="N48" s="46"/>
      <c r="O48" s="46"/>
      <c r="P48" s="47"/>
    </row>
    <row r="49" spans="1:16" ht="33.75" x14ac:dyDescent="0.2">
      <c r="A49" s="352">
        <v>12</v>
      </c>
      <c r="B49" s="205" t="s">
        <v>57</v>
      </c>
      <c r="C49" s="424" t="s">
        <v>189</v>
      </c>
      <c r="D49" s="218" t="s">
        <v>91</v>
      </c>
      <c r="E49" s="229">
        <v>1379</v>
      </c>
      <c r="F49" s="226"/>
      <c r="G49" s="204"/>
      <c r="H49" s="46"/>
      <c r="I49" s="64"/>
      <c r="J49" s="64"/>
      <c r="K49" s="47"/>
      <c r="L49" s="48"/>
      <c r="M49" s="46"/>
      <c r="N49" s="46"/>
      <c r="O49" s="46"/>
      <c r="P49" s="47"/>
    </row>
    <row r="50" spans="1:16" ht="22.5" x14ac:dyDescent="0.2">
      <c r="A50" s="352"/>
      <c r="B50" s="196"/>
      <c r="C50" s="418" t="s">
        <v>157</v>
      </c>
      <c r="D50" s="218" t="s">
        <v>91</v>
      </c>
      <c r="E50" s="229">
        <v>1516.9</v>
      </c>
      <c r="F50" s="227"/>
      <c r="G50" s="210"/>
      <c r="H50" s="46"/>
      <c r="I50" s="64"/>
      <c r="J50" s="64"/>
      <c r="K50" s="47"/>
      <c r="L50" s="48"/>
      <c r="M50" s="46"/>
      <c r="N50" s="46"/>
      <c r="O50" s="46"/>
      <c r="P50" s="47"/>
    </row>
    <row r="51" spans="1:16" ht="33.75" x14ac:dyDescent="0.2">
      <c r="A51" s="352">
        <v>13</v>
      </c>
      <c r="B51" s="205" t="s">
        <v>57</v>
      </c>
      <c r="C51" s="424" t="s">
        <v>190</v>
      </c>
      <c r="D51" s="218" t="s">
        <v>91</v>
      </c>
      <c r="E51" s="229">
        <v>1650</v>
      </c>
      <c r="F51" s="226"/>
      <c r="G51" s="204"/>
      <c r="H51" s="46"/>
      <c r="I51" s="64"/>
      <c r="J51" s="64"/>
      <c r="K51" s="47"/>
      <c r="L51" s="48"/>
      <c r="M51" s="46"/>
      <c r="N51" s="46"/>
      <c r="O51" s="46"/>
      <c r="P51" s="47"/>
    </row>
    <row r="52" spans="1:16" ht="22.5" x14ac:dyDescent="0.2">
      <c r="A52" s="352"/>
      <c r="B52" s="196"/>
      <c r="C52" s="418" t="s">
        <v>191</v>
      </c>
      <c r="D52" s="218" t="s">
        <v>91</v>
      </c>
      <c r="E52" s="229">
        <v>1815</v>
      </c>
      <c r="F52" s="227"/>
      <c r="G52" s="210"/>
      <c r="H52" s="46"/>
      <c r="I52" s="64"/>
      <c r="J52" s="64"/>
      <c r="K52" s="47"/>
      <c r="L52" s="48"/>
      <c r="M52" s="46"/>
      <c r="N52" s="46"/>
      <c r="O52" s="46"/>
      <c r="P52" s="47"/>
    </row>
    <row r="53" spans="1:16" ht="33.75" x14ac:dyDescent="0.2">
      <c r="A53" s="352">
        <v>14</v>
      </c>
      <c r="B53" s="205" t="s">
        <v>57</v>
      </c>
      <c r="C53" s="424" t="s">
        <v>192</v>
      </c>
      <c r="D53" s="218" t="s">
        <v>91</v>
      </c>
      <c r="E53" s="229">
        <v>168</v>
      </c>
      <c r="F53" s="226"/>
      <c r="G53" s="204"/>
      <c r="H53" s="46"/>
      <c r="I53" s="64"/>
      <c r="J53" s="64"/>
      <c r="K53" s="47"/>
      <c r="L53" s="48"/>
      <c r="M53" s="46"/>
      <c r="N53" s="46"/>
      <c r="O53" s="46"/>
      <c r="P53" s="47"/>
    </row>
    <row r="54" spans="1:16" ht="22.5" x14ac:dyDescent="0.2">
      <c r="A54" s="352"/>
      <c r="B54" s="196"/>
      <c r="C54" s="418" t="s">
        <v>193</v>
      </c>
      <c r="D54" s="218" t="s">
        <v>91</v>
      </c>
      <c r="E54" s="229">
        <v>184.8</v>
      </c>
      <c r="F54" s="227"/>
      <c r="G54" s="210"/>
      <c r="H54" s="46"/>
      <c r="I54" s="64"/>
      <c r="J54" s="64"/>
      <c r="K54" s="47"/>
      <c r="L54" s="48"/>
      <c r="M54" s="46"/>
      <c r="N54" s="46"/>
      <c r="O54" s="46"/>
      <c r="P54" s="47"/>
    </row>
    <row r="55" spans="1:16" ht="33.75" x14ac:dyDescent="0.2">
      <c r="A55" s="352">
        <v>15</v>
      </c>
      <c r="B55" s="205" t="s">
        <v>57</v>
      </c>
      <c r="C55" s="424" t="s">
        <v>194</v>
      </c>
      <c r="D55" s="218" t="s">
        <v>91</v>
      </c>
      <c r="E55" s="229">
        <v>576</v>
      </c>
      <c r="F55" s="226"/>
      <c r="G55" s="204"/>
      <c r="H55" s="46"/>
      <c r="I55" s="64"/>
      <c r="J55" s="64"/>
      <c r="K55" s="47"/>
      <c r="L55" s="48"/>
      <c r="M55" s="46"/>
      <c r="N55" s="46"/>
      <c r="O55" s="46"/>
      <c r="P55" s="47"/>
    </row>
    <row r="56" spans="1:16" ht="22.5" x14ac:dyDescent="0.2">
      <c r="A56" s="352"/>
      <c r="B56" s="196"/>
      <c r="C56" s="418" t="s">
        <v>195</v>
      </c>
      <c r="D56" s="218" t="s">
        <v>91</v>
      </c>
      <c r="E56" s="229">
        <v>633.6</v>
      </c>
      <c r="F56" s="227"/>
      <c r="G56" s="210"/>
      <c r="H56" s="46"/>
      <c r="I56" s="64"/>
      <c r="J56" s="64"/>
      <c r="K56" s="47"/>
      <c r="L56" s="48"/>
      <c r="M56" s="46"/>
      <c r="N56" s="46"/>
      <c r="O56" s="46"/>
      <c r="P56" s="47"/>
    </row>
    <row r="57" spans="1:16" ht="22.5" x14ac:dyDescent="0.2">
      <c r="A57" s="352"/>
      <c r="B57" s="221"/>
      <c r="C57" s="199" t="s">
        <v>196</v>
      </c>
      <c r="D57" s="218"/>
      <c r="E57" s="229"/>
      <c r="F57" s="227"/>
      <c r="G57" s="211"/>
      <c r="H57" s="46"/>
      <c r="I57" s="64"/>
      <c r="J57" s="64"/>
      <c r="K57" s="47"/>
      <c r="L57" s="48"/>
      <c r="M57" s="46"/>
      <c r="N57" s="46"/>
      <c r="O57" s="46"/>
      <c r="P57" s="47"/>
    </row>
    <row r="58" spans="1:16" ht="45" x14ac:dyDescent="0.2">
      <c r="A58" s="351">
        <v>16</v>
      </c>
      <c r="B58" s="203" t="s">
        <v>57</v>
      </c>
      <c r="C58" s="419" t="s">
        <v>197</v>
      </c>
      <c r="D58" s="212" t="s">
        <v>77</v>
      </c>
      <c r="E58" s="235">
        <v>83</v>
      </c>
      <c r="F58" s="226"/>
      <c r="G58" s="204"/>
      <c r="H58" s="46"/>
      <c r="I58" s="64"/>
      <c r="J58" s="64"/>
      <c r="K58" s="47"/>
      <c r="L58" s="48"/>
      <c r="M58" s="46"/>
      <c r="N58" s="46"/>
      <c r="O58" s="46"/>
      <c r="P58" s="47"/>
    </row>
    <row r="59" spans="1:16" x14ac:dyDescent="0.2">
      <c r="A59" s="351"/>
      <c r="B59" s="193"/>
      <c r="C59" s="425" t="s">
        <v>198</v>
      </c>
      <c r="D59" s="212" t="s">
        <v>77</v>
      </c>
      <c r="E59" s="235">
        <v>83</v>
      </c>
      <c r="F59" s="222"/>
      <c r="G59" s="204"/>
      <c r="H59" s="46"/>
      <c r="I59" s="64"/>
      <c r="J59" s="64"/>
      <c r="K59" s="47"/>
      <c r="L59" s="48"/>
      <c r="M59" s="46"/>
      <c r="N59" s="46"/>
      <c r="O59" s="46"/>
      <c r="P59" s="47"/>
    </row>
    <row r="60" spans="1:16" ht="22.5" x14ac:dyDescent="0.2">
      <c r="A60" s="351"/>
      <c r="B60" s="193"/>
      <c r="C60" s="426" t="s">
        <v>199</v>
      </c>
      <c r="D60" s="212" t="s">
        <v>77</v>
      </c>
      <c r="E60" s="235">
        <v>99.6</v>
      </c>
      <c r="F60" s="222"/>
      <c r="G60" s="204"/>
      <c r="H60" s="46"/>
      <c r="I60" s="64"/>
      <c r="J60" s="64"/>
      <c r="K60" s="47"/>
      <c r="L60" s="48"/>
      <c r="M60" s="46"/>
      <c r="N60" s="46"/>
      <c r="O60" s="46"/>
      <c r="P60" s="47"/>
    </row>
    <row r="61" spans="1:16" ht="22.5" x14ac:dyDescent="0.2">
      <c r="A61" s="351"/>
      <c r="B61" s="193"/>
      <c r="C61" s="418" t="s">
        <v>200</v>
      </c>
      <c r="D61" s="212" t="s">
        <v>77</v>
      </c>
      <c r="E61" s="235">
        <v>174.3</v>
      </c>
      <c r="F61" s="226"/>
      <c r="G61" s="204"/>
      <c r="H61" s="46"/>
      <c r="I61" s="64"/>
      <c r="J61" s="64"/>
      <c r="K61" s="47"/>
      <c r="L61" s="48"/>
      <c r="M61" s="46"/>
      <c r="N61" s="46"/>
      <c r="O61" s="46"/>
      <c r="P61" s="47"/>
    </row>
    <row r="62" spans="1:16" x14ac:dyDescent="0.2">
      <c r="A62" s="351"/>
      <c r="B62" s="193"/>
      <c r="C62" s="213" t="s">
        <v>201</v>
      </c>
      <c r="D62" s="212" t="s">
        <v>65</v>
      </c>
      <c r="E62" s="236">
        <v>1</v>
      </c>
      <c r="F62" s="222"/>
      <c r="G62" s="204"/>
      <c r="H62" s="46"/>
      <c r="I62" s="64"/>
      <c r="J62" s="64"/>
      <c r="K62" s="47"/>
      <c r="L62" s="48"/>
      <c r="M62" s="46"/>
      <c r="N62" s="46"/>
      <c r="O62" s="46"/>
      <c r="P62" s="47"/>
    </row>
    <row r="63" spans="1:16" ht="22.5" x14ac:dyDescent="0.2">
      <c r="A63" s="351">
        <v>17</v>
      </c>
      <c r="B63" s="203" t="s">
        <v>57</v>
      </c>
      <c r="C63" s="195" t="s">
        <v>202</v>
      </c>
      <c r="D63" s="212" t="s">
        <v>77</v>
      </c>
      <c r="E63" s="235">
        <v>83</v>
      </c>
      <c r="F63" s="226"/>
      <c r="G63" s="204"/>
      <c r="H63" s="46"/>
      <c r="I63" s="64"/>
      <c r="J63" s="64"/>
      <c r="K63" s="47"/>
      <c r="L63" s="48"/>
      <c r="M63" s="46"/>
      <c r="N63" s="46"/>
      <c r="O63" s="46"/>
      <c r="P63" s="47"/>
    </row>
    <row r="64" spans="1:16" x14ac:dyDescent="0.2">
      <c r="A64" s="351"/>
      <c r="B64" s="193"/>
      <c r="C64" s="426" t="s">
        <v>203</v>
      </c>
      <c r="D64" s="215" t="s">
        <v>79</v>
      </c>
      <c r="E64" s="237">
        <v>49.8</v>
      </c>
      <c r="F64" s="222"/>
      <c r="G64" s="204"/>
      <c r="H64" s="46"/>
      <c r="I64" s="64"/>
      <c r="J64" s="64"/>
      <c r="K64" s="47"/>
      <c r="L64" s="48"/>
      <c r="M64" s="46"/>
      <c r="N64" s="46"/>
      <c r="O64" s="46"/>
      <c r="P64" s="47"/>
    </row>
    <row r="65" spans="1:16" x14ac:dyDescent="0.2">
      <c r="A65" s="354"/>
      <c r="B65" s="216"/>
      <c r="C65" s="426" t="s">
        <v>204</v>
      </c>
      <c r="D65" s="215" t="s">
        <v>79</v>
      </c>
      <c r="E65" s="237">
        <v>99.6</v>
      </c>
      <c r="F65" s="222"/>
      <c r="G65" s="204"/>
      <c r="H65" s="46"/>
      <c r="I65" s="64"/>
      <c r="J65" s="64"/>
      <c r="K65" s="47"/>
      <c r="L65" s="48"/>
      <c r="M65" s="46"/>
      <c r="N65" s="46"/>
      <c r="O65" s="46"/>
      <c r="P65" s="47"/>
    </row>
    <row r="66" spans="1:16" x14ac:dyDescent="0.2">
      <c r="A66" s="354"/>
      <c r="B66" s="216"/>
      <c r="C66" s="214" t="s">
        <v>205</v>
      </c>
      <c r="D66" s="215" t="s">
        <v>91</v>
      </c>
      <c r="E66" s="237">
        <v>141.1</v>
      </c>
      <c r="F66" s="222"/>
      <c r="G66" s="204"/>
      <c r="H66" s="46"/>
      <c r="I66" s="64"/>
      <c r="J66" s="64"/>
      <c r="K66" s="47"/>
      <c r="L66" s="48"/>
      <c r="M66" s="46"/>
      <c r="N66" s="46"/>
      <c r="O66" s="46"/>
      <c r="P66" s="47"/>
    </row>
    <row r="67" spans="1:16" x14ac:dyDescent="0.2">
      <c r="A67" s="351"/>
      <c r="B67" s="193"/>
      <c r="C67" s="214" t="s">
        <v>206</v>
      </c>
      <c r="D67" s="217" t="s">
        <v>77</v>
      </c>
      <c r="E67" s="237">
        <v>2.4900000000000002</v>
      </c>
      <c r="F67" s="226"/>
      <c r="G67" s="204"/>
      <c r="H67" s="46"/>
      <c r="I67" s="64"/>
      <c r="J67" s="64"/>
      <c r="K67" s="47"/>
      <c r="L67" s="48"/>
      <c r="M67" s="46"/>
      <c r="N67" s="46"/>
      <c r="O67" s="46"/>
      <c r="P67" s="47"/>
    </row>
    <row r="68" spans="1:16" x14ac:dyDescent="0.2">
      <c r="A68" s="351"/>
      <c r="B68" s="193"/>
      <c r="C68" s="193" t="s">
        <v>207</v>
      </c>
      <c r="D68" s="212" t="s">
        <v>91</v>
      </c>
      <c r="E68" s="229">
        <v>760.8</v>
      </c>
      <c r="F68" s="226"/>
      <c r="G68" s="204"/>
      <c r="H68" s="46"/>
      <c r="I68" s="64"/>
      <c r="J68" s="64"/>
      <c r="K68" s="47"/>
      <c r="L68" s="48"/>
      <c r="M68" s="46"/>
      <c r="N68" s="46"/>
      <c r="O68" s="46"/>
      <c r="P68" s="47"/>
    </row>
    <row r="69" spans="1:16" x14ac:dyDescent="0.2">
      <c r="A69" s="351">
        <v>18</v>
      </c>
      <c r="B69" s="203" t="s">
        <v>57</v>
      </c>
      <c r="C69" s="195" t="s">
        <v>208</v>
      </c>
      <c r="D69" s="212" t="s">
        <v>77</v>
      </c>
      <c r="E69" s="235">
        <v>83</v>
      </c>
      <c r="F69" s="226"/>
      <c r="G69" s="204"/>
      <c r="H69" s="46"/>
      <c r="I69" s="64"/>
      <c r="J69" s="64"/>
      <c r="K69" s="47"/>
      <c r="L69" s="48"/>
      <c r="M69" s="46"/>
      <c r="N69" s="46"/>
      <c r="O69" s="46"/>
      <c r="P69" s="47"/>
    </row>
    <row r="70" spans="1:16" x14ac:dyDescent="0.2">
      <c r="A70" s="351"/>
      <c r="B70" s="193"/>
      <c r="C70" s="193" t="s">
        <v>209</v>
      </c>
      <c r="D70" s="212" t="s">
        <v>109</v>
      </c>
      <c r="E70" s="235">
        <v>12.5</v>
      </c>
      <c r="F70" s="226"/>
      <c r="G70" s="204"/>
      <c r="H70" s="46"/>
      <c r="I70" s="64"/>
      <c r="J70" s="64"/>
      <c r="K70" s="47"/>
      <c r="L70" s="48"/>
      <c r="M70" s="46"/>
      <c r="N70" s="46"/>
      <c r="O70" s="46"/>
      <c r="P70" s="47"/>
    </row>
    <row r="71" spans="1:16" ht="22.5" x14ac:dyDescent="0.2">
      <c r="A71" s="351">
        <v>19</v>
      </c>
      <c r="B71" s="203" t="s">
        <v>57</v>
      </c>
      <c r="C71" s="419" t="s">
        <v>210</v>
      </c>
      <c r="D71" s="212" t="s">
        <v>77</v>
      </c>
      <c r="E71" s="235">
        <v>83</v>
      </c>
      <c r="F71" s="226"/>
      <c r="G71" s="204"/>
      <c r="H71" s="46"/>
      <c r="I71" s="64"/>
      <c r="J71" s="64"/>
      <c r="K71" s="47"/>
      <c r="L71" s="48"/>
      <c r="M71" s="46"/>
      <c r="N71" s="46"/>
      <c r="O71" s="46"/>
      <c r="P71" s="47"/>
    </row>
    <row r="72" spans="1:16" ht="22.5" x14ac:dyDescent="0.2">
      <c r="A72" s="351"/>
      <c r="B72" s="193"/>
      <c r="C72" s="418" t="s">
        <v>211</v>
      </c>
      <c r="D72" s="212" t="s">
        <v>109</v>
      </c>
      <c r="E72" s="235">
        <v>24.9</v>
      </c>
      <c r="F72" s="222"/>
      <c r="G72" s="204"/>
      <c r="H72" s="46"/>
      <c r="I72" s="64"/>
      <c r="J72" s="64"/>
      <c r="K72" s="47"/>
      <c r="L72" s="48"/>
      <c r="M72" s="46"/>
      <c r="N72" s="46"/>
      <c r="O72" s="46"/>
      <c r="P72" s="47"/>
    </row>
    <row r="73" spans="1:16" ht="22.5" x14ac:dyDescent="0.2">
      <c r="A73" s="351">
        <v>20</v>
      </c>
      <c r="B73" s="203" t="s">
        <v>57</v>
      </c>
      <c r="C73" s="195" t="s">
        <v>212</v>
      </c>
      <c r="D73" s="212" t="s">
        <v>91</v>
      </c>
      <c r="E73" s="238">
        <v>133</v>
      </c>
      <c r="F73" s="226"/>
      <c r="G73" s="204"/>
      <c r="H73" s="46"/>
      <c r="I73" s="64"/>
      <c r="J73" s="64"/>
      <c r="K73" s="47"/>
      <c r="L73" s="48"/>
      <c r="M73" s="46"/>
      <c r="N73" s="46"/>
      <c r="O73" s="46"/>
      <c r="P73" s="47"/>
    </row>
    <row r="74" spans="1:16" x14ac:dyDescent="0.2">
      <c r="A74" s="351"/>
      <c r="B74" s="193"/>
      <c r="C74" s="193" t="s">
        <v>213</v>
      </c>
      <c r="D74" s="212" t="s">
        <v>91</v>
      </c>
      <c r="E74" s="238">
        <v>146.30000000000001</v>
      </c>
      <c r="F74" s="226"/>
      <c r="G74" s="204"/>
      <c r="H74" s="46"/>
      <c r="I74" s="64"/>
      <c r="J74" s="64"/>
      <c r="K74" s="47"/>
      <c r="L74" s="48"/>
      <c r="M74" s="46"/>
      <c r="N74" s="46"/>
      <c r="O74" s="46"/>
      <c r="P74" s="47"/>
    </row>
    <row r="75" spans="1:16" x14ac:dyDescent="0.2">
      <c r="A75" s="352"/>
      <c r="B75" s="196"/>
      <c r="C75" s="196" t="s">
        <v>214</v>
      </c>
      <c r="D75" s="218" t="s">
        <v>65</v>
      </c>
      <c r="E75" s="231">
        <v>1</v>
      </c>
      <c r="F75" s="224"/>
      <c r="G75" s="210"/>
      <c r="H75" s="46"/>
      <c r="I75" s="64"/>
      <c r="J75" s="64"/>
      <c r="K75" s="47"/>
      <c r="L75" s="48"/>
      <c r="M75" s="46"/>
      <c r="N75" s="46"/>
      <c r="O75" s="46"/>
      <c r="P75" s="47"/>
    </row>
    <row r="76" spans="1:16" ht="22.5" x14ac:dyDescent="0.2">
      <c r="A76" s="351">
        <v>21</v>
      </c>
      <c r="B76" s="203" t="s">
        <v>57</v>
      </c>
      <c r="C76" s="195" t="s">
        <v>215</v>
      </c>
      <c r="D76" s="212" t="s">
        <v>91</v>
      </c>
      <c r="E76" s="238">
        <v>49</v>
      </c>
      <c r="F76" s="226"/>
      <c r="G76" s="204"/>
      <c r="H76" s="46"/>
      <c r="I76" s="64"/>
      <c r="J76" s="64"/>
      <c r="K76" s="47"/>
      <c r="L76" s="48"/>
      <c r="M76" s="46"/>
      <c r="N76" s="46"/>
      <c r="O76" s="46"/>
      <c r="P76" s="47"/>
    </row>
    <row r="77" spans="1:16" x14ac:dyDescent="0.2">
      <c r="A77" s="351"/>
      <c r="B77" s="193"/>
      <c r="C77" s="193" t="s">
        <v>216</v>
      </c>
      <c r="D77" s="212" t="s">
        <v>91</v>
      </c>
      <c r="E77" s="238">
        <v>53.9</v>
      </c>
      <c r="F77" s="226"/>
      <c r="G77" s="204"/>
      <c r="H77" s="46"/>
      <c r="I77" s="64"/>
      <c r="J77" s="64"/>
      <c r="K77" s="47"/>
      <c r="L77" s="48"/>
      <c r="M77" s="46"/>
      <c r="N77" s="46"/>
      <c r="O77" s="46"/>
      <c r="P77" s="47"/>
    </row>
    <row r="78" spans="1:16" ht="12" thickBot="1" x14ac:dyDescent="0.25">
      <c r="A78" s="355"/>
      <c r="B78" s="356"/>
      <c r="C78" s="356" t="s">
        <v>214</v>
      </c>
      <c r="D78" s="357" t="s">
        <v>65</v>
      </c>
      <c r="E78" s="358">
        <v>1</v>
      </c>
      <c r="F78" s="224"/>
      <c r="G78" s="210"/>
      <c r="H78" s="46"/>
      <c r="I78" s="64"/>
      <c r="J78" s="64"/>
      <c r="K78" s="47"/>
      <c r="L78" s="48"/>
      <c r="M78" s="46"/>
      <c r="N78" s="46"/>
      <c r="O78" s="46"/>
      <c r="P78" s="47"/>
    </row>
    <row r="79" spans="1:16" ht="12" thickBot="1" x14ac:dyDescent="0.25">
      <c r="A79" s="489" t="str">
        <f>'1a'!A32:K32</f>
        <v xml:space="preserve">Tiešās izmaksas kopā, t. sk. darba devēja sociālais nodoklis 23.59% </v>
      </c>
      <c r="B79" s="490"/>
      <c r="C79" s="490"/>
      <c r="D79" s="490"/>
      <c r="E79" s="490"/>
      <c r="F79" s="490"/>
      <c r="G79" s="490"/>
      <c r="H79" s="490"/>
      <c r="I79" s="490"/>
      <c r="J79" s="490"/>
      <c r="K79" s="491"/>
      <c r="L79" s="68">
        <f>SUM(L14:L78)</f>
        <v>0</v>
      </c>
      <c r="M79" s="69">
        <f>SUM(M14:M78)</f>
        <v>0</v>
      </c>
      <c r="N79" s="69">
        <f>SUM(N14:N78)</f>
        <v>0</v>
      </c>
      <c r="O79" s="69">
        <f>SUM(O14:O78)</f>
        <v>0</v>
      </c>
      <c r="P79" s="70">
        <f>SUM(P14:P78)</f>
        <v>0</v>
      </c>
    </row>
    <row r="80" spans="1:16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x14ac:dyDescent="0.2">
      <c r="A82" s="1" t="s">
        <v>14</v>
      </c>
      <c r="B82" s="16"/>
      <c r="C82" s="488">
        <f>'Kops a'!C36:H36</f>
        <v>0</v>
      </c>
      <c r="D82" s="488"/>
      <c r="E82" s="488"/>
      <c r="F82" s="488"/>
      <c r="G82" s="488"/>
      <c r="H82" s="488"/>
      <c r="I82" s="16"/>
      <c r="J82" s="16"/>
      <c r="K82" s="16"/>
      <c r="L82" s="16"/>
      <c r="M82" s="16"/>
      <c r="N82" s="16"/>
      <c r="O82" s="16"/>
      <c r="P82" s="16"/>
    </row>
    <row r="83" spans="1:16" x14ac:dyDescent="0.2">
      <c r="A83" s="16"/>
      <c r="B83" s="16"/>
      <c r="C83" s="440" t="s">
        <v>15</v>
      </c>
      <c r="D83" s="440"/>
      <c r="E83" s="440"/>
      <c r="F83" s="440"/>
      <c r="G83" s="440"/>
      <c r="H83" s="440"/>
      <c r="I83" s="16"/>
      <c r="J83" s="16"/>
      <c r="K83" s="16"/>
      <c r="L83" s="16"/>
      <c r="M83" s="16"/>
      <c r="N83" s="16"/>
      <c r="O83" s="16"/>
      <c r="P83" s="16"/>
    </row>
    <row r="84" spans="1:16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 x14ac:dyDescent="0.2">
      <c r="A85" s="83" t="str">
        <f>'Kops a'!A39</f>
        <v>Tāme sastādīta 2021. gada __.________</v>
      </c>
      <c r="B85" s="84"/>
      <c r="C85" s="84"/>
      <c r="D85" s="84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x14ac:dyDescent="0.2">
      <c r="A87" s="1" t="s">
        <v>37</v>
      </c>
      <c r="B87" s="16"/>
      <c r="C87" s="488">
        <f>'Kops a'!C41:H41</f>
        <v>0</v>
      </c>
      <c r="D87" s="488"/>
      <c r="E87" s="488"/>
      <c r="F87" s="488"/>
      <c r="G87" s="488"/>
      <c r="H87" s="488"/>
      <c r="I87" s="16"/>
      <c r="J87" s="16"/>
      <c r="K87" s="16"/>
      <c r="L87" s="16"/>
      <c r="M87" s="16"/>
      <c r="N87" s="16"/>
      <c r="O87" s="16"/>
      <c r="P87" s="16"/>
    </row>
    <row r="88" spans="1:16" x14ac:dyDescent="0.2">
      <c r="A88" s="16"/>
      <c r="B88" s="16"/>
      <c r="C88" s="440" t="s">
        <v>15</v>
      </c>
      <c r="D88" s="440"/>
      <c r="E88" s="440"/>
      <c r="F88" s="440"/>
      <c r="G88" s="440"/>
      <c r="H88" s="440"/>
      <c r="I88" s="16"/>
      <c r="J88" s="16"/>
      <c r="K88" s="16"/>
      <c r="L88" s="16"/>
      <c r="M88" s="16"/>
      <c r="N88" s="16"/>
      <c r="O88" s="16"/>
      <c r="P88" s="16"/>
    </row>
    <row r="89" spans="1:1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16" x14ac:dyDescent="0.2">
      <c r="A90" s="83" t="s">
        <v>54</v>
      </c>
      <c r="B90" s="84"/>
      <c r="C90" s="88">
        <f>'Kops a'!C44</f>
        <v>0</v>
      </c>
      <c r="D90" s="49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1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88:H88"/>
    <mergeCell ref="C4:I4"/>
    <mergeCell ref="F12:K12"/>
    <mergeCell ref="A9:F9"/>
    <mergeCell ref="J9:M9"/>
    <mergeCell ref="D8:L8"/>
    <mergeCell ref="A79:K79"/>
    <mergeCell ref="C82:H82"/>
    <mergeCell ref="C83:H83"/>
    <mergeCell ref="C87:H87"/>
  </mergeCells>
  <conditionalFormatting sqref="I14:J78 C17:E18 C22:E23 C26:E27 C31:E32 C36:E36 C39:E39">
    <cfRule type="cellIs" dxfId="196" priority="45" operator="equal">
      <formula>0</formula>
    </cfRule>
  </conditionalFormatting>
  <conditionalFormatting sqref="N9:O9 H14:H78 K14:P78 D5:L8 D1">
    <cfRule type="cellIs" dxfId="195" priority="44" operator="equal">
      <formula>0</formula>
    </cfRule>
  </conditionalFormatting>
  <conditionalFormatting sqref="A9:F9">
    <cfRule type="containsText" dxfId="194" priority="4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193" priority="41" operator="equal">
      <formula>0</formula>
    </cfRule>
  </conditionalFormatting>
  <conditionalFormatting sqref="O10:P10">
    <cfRule type="cellIs" dxfId="192" priority="40" operator="equal">
      <formula>"20__. gada __. _________"</formula>
    </cfRule>
  </conditionalFormatting>
  <conditionalFormatting sqref="A79:K79">
    <cfRule type="containsText" dxfId="191" priority="39" operator="containsText" text="Tiešās izmaksas kopā, t. sk. darba devēja sociālais nodoklis __.__% ">
      <formula>NOT(ISERROR(SEARCH("Tiešās izmaksas kopā, t. sk. darba devēja sociālais nodoklis __.__% ",A79)))</formula>
    </cfRule>
  </conditionalFormatting>
  <conditionalFormatting sqref="L79:P79">
    <cfRule type="cellIs" dxfId="190" priority="34" operator="equal">
      <formula>0</formula>
    </cfRule>
  </conditionalFormatting>
  <conditionalFormatting sqref="C87:H87">
    <cfRule type="cellIs" dxfId="189" priority="23" operator="equal">
      <formula>0</formula>
    </cfRule>
  </conditionalFormatting>
  <conditionalFormatting sqref="C82:H82">
    <cfRule type="cellIs" dxfId="188" priority="22" operator="equal">
      <formula>0</formula>
    </cfRule>
  </conditionalFormatting>
  <conditionalFormatting sqref="C87:H87 C90 C82:H82">
    <cfRule type="cellIs" dxfId="187" priority="21" operator="equal">
      <formula>0</formula>
    </cfRule>
  </conditionalFormatting>
  <conditionalFormatting sqref="C64:C66">
    <cfRule type="cellIs" dxfId="186" priority="18" operator="equal">
      <formula>0</formula>
    </cfRule>
  </conditionalFormatting>
  <conditionalFormatting sqref="C67">
    <cfRule type="cellIs" dxfId="185" priority="17" operator="equal">
      <formula>0</formula>
    </cfRule>
  </conditionalFormatting>
  <conditionalFormatting sqref="D64:E65 C69:E69 C58:E59 C63:E63 C68:D68 D66:D67">
    <cfRule type="cellIs" dxfId="184" priority="19" operator="equal">
      <formula>0</formula>
    </cfRule>
  </conditionalFormatting>
  <conditionalFormatting sqref="C62:E62">
    <cfRule type="cellIs" dxfId="183" priority="16" operator="equal">
      <formula>0</formula>
    </cfRule>
  </conditionalFormatting>
  <conditionalFormatting sqref="E66:E68">
    <cfRule type="cellIs" dxfId="182" priority="14" operator="equal">
      <formula>0</formula>
    </cfRule>
  </conditionalFormatting>
  <conditionalFormatting sqref="C61:E61">
    <cfRule type="cellIs" dxfId="181" priority="15" operator="equal">
      <formula>0</formula>
    </cfRule>
  </conditionalFormatting>
  <conditionalFormatting sqref="C71:E71">
    <cfRule type="cellIs" dxfId="180" priority="1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2" manualBreakCount="2">
    <brk id="48" max="16383" man="1"/>
    <brk id="72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" operator="containsText" id="{0B610FE1-6F17-46AF-982B-27B20E80701D}">
            <xm:f>NOT(ISERROR(SEARCH("Tāme sastādīta ____. gada ___. ______________",A85)))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A85</xm:sqref>
        </x14:conditionalFormatting>
        <x14:conditionalFormatting xmlns:xm="http://schemas.microsoft.com/office/excel/2006/main">
          <x14:cfRule type="containsText" priority="24" operator="containsText" id="{F3EAEDA8-031E-4BF8-B71A-4A6D64C3BFEB}">
            <xm:f>NOT(ISERROR(SEARCH("Sertifikāta Nr. _________________________________",A90)))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88"/>
  <sheetViews>
    <sheetView view="pageBreakPreview" topLeftCell="A46" zoomScaleNormal="100" zoomScaleSheetLayoutView="100" workbookViewId="0">
      <selection activeCell="A66" sqref="A66:XFD6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a'!A19</f>
        <v>5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492" t="s">
        <v>223</v>
      </c>
      <c r="D2" s="492"/>
      <c r="E2" s="492"/>
      <c r="F2" s="492"/>
      <c r="G2" s="492"/>
      <c r="H2" s="492"/>
      <c r="I2" s="492"/>
      <c r="J2" s="28"/>
    </row>
    <row r="3" spans="1:16" x14ac:dyDescent="0.2">
      <c r="A3" s="29"/>
      <c r="B3" s="29"/>
      <c r="C3" s="483" t="s">
        <v>17</v>
      </c>
      <c r="D3" s="483"/>
      <c r="E3" s="483"/>
      <c r="F3" s="483"/>
      <c r="G3" s="483"/>
      <c r="H3" s="483"/>
      <c r="I3" s="483"/>
      <c r="J3" s="29"/>
    </row>
    <row r="4" spans="1:16" x14ac:dyDescent="0.2">
      <c r="A4" s="29"/>
      <c r="B4" s="29"/>
      <c r="C4" s="493" t="s">
        <v>52</v>
      </c>
      <c r="D4" s="493"/>
      <c r="E4" s="493"/>
      <c r="F4" s="493"/>
      <c r="G4" s="493"/>
      <c r="H4" s="493"/>
      <c r="I4" s="493"/>
      <c r="J4" s="29"/>
    </row>
    <row r="5" spans="1:16" x14ac:dyDescent="0.2">
      <c r="A5" s="22"/>
      <c r="B5" s="22"/>
      <c r="C5" s="26" t="s">
        <v>5</v>
      </c>
      <c r="D5" s="506" t="str">
        <f>'Kops a'!D6</f>
        <v>Daudzdzīvokļu dzīvojamās mājas vienkāršotas fasādes atjaunošana</v>
      </c>
      <c r="E5" s="506"/>
      <c r="F5" s="506"/>
      <c r="G5" s="506"/>
      <c r="H5" s="506"/>
      <c r="I5" s="506"/>
      <c r="J5" s="506"/>
      <c r="K5" s="506"/>
      <c r="L5" s="506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506" t="str">
        <f>'Kops a'!D7</f>
        <v>Daudzdzīvokļu dzīvojamās mājas, Jelgavas iela 26, Olainē vienkāršotas fasādes atjaunošana</v>
      </c>
      <c r="E6" s="506"/>
      <c r="F6" s="506"/>
      <c r="G6" s="506"/>
      <c r="H6" s="506"/>
      <c r="I6" s="506"/>
      <c r="J6" s="506"/>
      <c r="K6" s="506"/>
      <c r="L6" s="506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506" t="str">
        <f>'Kops a'!D8</f>
        <v>Jelgavas iela 26, Olaine, Olaines novads, LV-2114, Latvija</v>
      </c>
      <c r="E7" s="506"/>
      <c r="F7" s="506"/>
      <c r="G7" s="506"/>
      <c r="H7" s="506"/>
      <c r="I7" s="506"/>
      <c r="J7" s="506"/>
      <c r="K7" s="506"/>
      <c r="L7" s="506"/>
      <c r="M7" s="16"/>
      <c r="N7" s="16"/>
      <c r="O7" s="16"/>
      <c r="P7" s="16"/>
    </row>
    <row r="8" spans="1:16" x14ac:dyDescent="0.2">
      <c r="A8" s="22"/>
      <c r="B8" s="22"/>
      <c r="C8" s="90" t="s">
        <v>20</v>
      </c>
      <c r="D8" s="506" t="str">
        <f>'Kops a'!D9</f>
        <v>Iepirkums Nr.AS OŪS 2021/12_E</v>
      </c>
      <c r="E8" s="506"/>
      <c r="F8" s="506"/>
      <c r="G8" s="506"/>
      <c r="H8" s="506"/>
      <c r="I8" s="506"/>
      <c r="J8" s="506"/>
      <c r="K8" s="506"/>
      <c r="L8" s="506"/>
      <c r="M8" s="16"/>
      <c r="N8" s="16"/>
      <c r="O8" s="16"/>
      <c r="P8" s="16"/>
    </row>
    <row r="9" spans="1:16" ht="11.25" customHeight="1" x14ac:dyDescent="0.2">
      <c r="A9" s="494" t="str">
        <f>'2a'!A9:F9</f>
        <v>Tāme sastādīta  2021. gada tirgus cenās, pamatojoties uz AR daļas rasējumiem</v>
      </c>
      <c r="B9" s="494"/>
      <c r="C9" s="494"/>
      <c r="D9" s="494"/>
      <c r="E9" s="494"/>
      <c r="F9" s="494"/>
      <c r="G9" s="30"/>
      <c r="H9" s="30"/>
      <c r="I9" s="30"/>
      <c r="J9" s="498" t="s">
        <v>39</v>
      </c>
      <c r="K9" s="498"/>
      <c r="L9" s="498"/>
      <c r="M9" s="498"/>
      <c r="N9" s="505">
        <f>P76</f>
        <v>0</v>
      </c>
      <c r="O9" s="505"/>
      <c r="P9" s="30"/>
    </row>
    <row r="10" spans="1:16" x14ac:dyDescent="0.2">
      <c r="A10" s="31"/>
      <c r="B10" s="32"/>
      <c r="C10" s="90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5" t="str">
        <f>A82</f>
        <v>Tāme sastādīta 2021. gada __.________</v>
      </c>
    </row>
    <row r="11" spans="1:16" ht="12" thickBot="1" x14ac:dyDescent="0.25">
      <c r="A11" s="31"/>
      <c r="B11" s="32"/>
      <c r="C11" s="90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473" t="s">
        <v>23</v>
      </c>
      <c r="B12" s="500" t="s">
        <v>40</v>
      </c>
      <c r="C12" s="496" t="s">
        <v>41</v>
      </c>
      <c r="D12" s="503" t="s">
        <v>42</v>
      </c>
      <c r="E12" s="486" t="s">
        <v>43</v>
      </c>
      <c r="F12" s="495" t="s">
        <v>44</v>
      </c>
      <c r="G12" s="496"/>
      <c r="H12" s="496"/>
      <c r="I12" s="496"/>
      <c r="J12" s="496"/>
      <c r="K12" s="497"/>
      <c r="L12" s="495" t="s">
        <v>45</v>
      </c>
      <c r="M12" s="496"/>
      <c r="N12" s="496"/>
      <c r="O12" s="496"/>
      <c r="P12" s="497"/>
    </row>
    <row r="13" spans="1:16" ht="126.75" customHeight="1" thickBot="1" x14ac:dyDescent="0.25">
      <c r="A13" s="499"/>
      <c r="B13" s="501"/>
      <c r="C13" s="502"/>
      <c r="D13" s="504"/>
      <c r="E13" s="48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x14ac:dyDescent="0.2">
      <c r="A14" s="335"/>
      <c r="B14" s="99"/>
      <c r="C14" s="145" t="s">
        <v>449</v>
      </c>
      <c r="D14" s="102"/>
      <c r="E14" s="165"/>
      <c r="F14" s="150"/>
      <c r="G14" s="101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33">
        <v>1</v>
      </c>
      <c r="B15" s="104" t="s">
        <v>57</v>
      </c>
      <c r="C15" s="147" t="s">
        <v>224</v>
      </c>
      <c r="D15" s="102" t="s">
        <v>63</v>
      </c>
      <c r="E15" s="167">
        <v>90</v>
      </c>
      <c r="F15" s="152"/>
      <c r="G15" s="101"/>
      <c r="H15" s="46"/>
      <c r="I15" s="64"/>
      <c r="J15" s="64"/>
      <c r="K15" s="47"/>
      <c r="L15" s="48"/>
      <c r="M15" s="46"/>
      <c r="N15" s="46"/>
      <c r="O15" s="46"/>
      <c r="P15" s="47"/>
    </row>
    <row r="16" spans="1:16" x14ac:dyDescent="0.2">
      <c r="A16" s="333">
        <v>2</v>
      </c>
      <c r="B16" s="104" t="s">
        <v>57</v>
      </c>
      <c r="C16" s="147" t="s">
        <v>225</v>
      </c>
      <c r="D16" s="102" t="s">
        <v>91</v>
      </c>
      <c r="E16" s="166">
        <v>541.79999999999995</v>
      </c>
      <c r="F16" s="152"/>
      <c r="G16" s="101"/>
      <c r="H16" s="46"/>
      <c r="I16" s="64"/>
      <c r="J16" s="64"/>
      <c r="K16" s="47"/>
      <c r="L16" s="48"/>
      <c r="M16" s="46"/>
      <c r="N16" s="46"/>
      <c r="O16" s="46"/>
      <c r="P16" s="47"/>
    </row>
    <row r="17" spans="1:16" ht="22.5" x14ac:dyDescent="0.2">
      <c r="A17" s="333">
        <v>3</v>
      </c>
      <c r="B17" s="104" t="s">
        <v>57</v>
      </c>
      <c r="C17" s="147" t="s">
        <v>226</v>
      </c>
      <c r="D17" s="102" t="s">
        <v>63</v>
      </c>
      <c r="E17" s="167">
        <v>13</v>
      </c>
      <c r="F17" s="152"/>
      <c r="G17" s="101"/>
      <c r="H17" s="46"/>
      <c r="I17" s="64"/>
      <c r="J17" s="64"/>
      <c r="K17" s="47"/>
      <c r="L17" s="48"/>
      <c r="M17" s="46"/>
      <c r="N17" s="46"/>
      <c r="O17" s="46"/>
      <c r="P17" s="47"/>
    </row>
    <row r="18" spans="1:16" x14ac:dyDescent="0.2">
      <c r="A18" s="333">
        <v>4</v>
      </c>
      <c r="B18" s="104" t="s">
        <v>57</v>
      </c>
      <c r="C18" s="147" t="s">
        <v>227</v>
      </c>
      <c r="D18" s="102" t="s">
        <v>63</v>
      </c>
      <c r="E18" s="167">
        <v>14</v>
      </c>
      <c r="F18" s="152"/>
      <c r="G18" s="101"/>
      <c r="H18" s="46"/>
      <c r="I18" s="64"/>
      <c r="J18" s="64"/>
      <c r="K18" s="47"/>
      <c r="L18" s="48"/>
      <c r="M18" s="46"/>
      <c r="N18" s="46"/>
      <c r="O18" s="46"/>
      <c r="P18" s="47"/>
    </row>
    <row r="19" spans="1:16" x14ac:dyDescent="0.2">
      <c r="A19" s="359"/>
      <c r="B19" s="240"/>
      <c r="C19" s="245" t="s">
        <v>228</v>
      </c>
      <c r="D19" s="241"/>
      <c r="E19" s="248"/>
      <c r="F19" s="247"/>
      <c r="G19" s="242"/>
      <c r="H19" s="46"/>
      <c r="I19" s="64"/>
      <c r="J19" s="64"/>
      <c r="K19" s="47"/>
      <c r="L19" s="48"/>
      <c r="M19" s="46"/>
      <c r="N19" s="46"/>
      <c r="O19" s="46"/>
      <c r="P19" s="47"/>
    </row>
    <row r="20" spans="1:16" ht="33.75" x14ac:dyDescent="0.2">
      <c r="A20" s="333">
        <v>5</v>
      </c>
      <c r="B20" s="104" t="s">
        <v>57</v>
      </c>
      <c r="C20" s="147" t="s">
        <v>229</v>
      </c>
      <c r="D20" s="102" t="s">
        <v>77</v>
      </c>
      <c r="E20" s="166">
        <v>730</v>
      </c>
      <c r="F20" s="152"/>
      <c r="G20" s="101"/>
      <c r="H20" s="46"/>
      <c r="I20" s="64"/>
      <c r="J20" s="64"/>
      <c r="K20" s="47"/>
      <c r="L20" s="48"/>
      <c r="M20" s="46"/>
      <c r="N20" s="46"/>
      <c r="O20" s="46"/>
      <c r="P20" s="47"/>
    </row>
    <row r="21" spans="1:16" ht="33.75" x14ac:dyDescent="0.2">
      <c r="A21" s="333">
        <v>6</v>
      </c>
      <c r="B21" s="104" t="s">
        <v>57</v>
      </c>
      <c r="C21" s="126" t="s">
        <v>254</v>
      </c>
      <c r="D21" s="127" t="s">
        <v>77</v>
      </c>
      <c r="E21" s="172">
        <v>146</v>
      </c>
      <c r="F21" s="151"/>
      <c r="G21" s="101"/>
      <c r="H21" s="46"/>
      <c r="I21" s="64"/>
      <c r="J21" s="64"/>
      <c r="K21" s="47"/>
      <c r="L21" s="48"/>
      <c r="M21" s="46"/>
      <c r="N21" s="46"/>
      <c r="O21" s="46"/>
      <c r="P21" s="47"/>
    </row>
    <row r="22" spans="1:16" ht="22.5" x14ac:dyDescent="0.2">
      <c r="A22" s="334"/>
      <c r="B22" s="107"/>
      <c r="C22" s="412" t="s">
        <v>230</v>
      </c>
      <c r="D22" s="110" t="s">
        <v>79</v>
      </c>
      <c r="E22" s="172">
        <v>29.2</v>
      </c>
      <c r="F22" s="153"/>
      <c r="G22" s="110"/>
      <c r="H22" s="46"/>
      <c r="I22" s="64"/>
      <c r="J22" s="64"/>
      <c r="K22" s="47"/>
      <c r="L22" s="48"/>
      <c r="M22" s="46"/>
      <c r="N22" s="46"/>
      <c r="O22" s="46"/>
      <c r="P22" s="47"/>
    </row>
    <row r="23" spans="1:16" ht="33.75" x14ac:dyDescent="0.2">
      <c r="A23" s="333">
        <v>7</v>
      </c>
      <c r="B23" s="104" t="s">
        <v>57</v>
      </c>
      <c r="C23" s="126" t="s">
        <v>255</v>
      </c>
      <c r="D23" s="127" t="s">
        <v>77</v>
      </c>
      <c r="E23" s="172">
        <v>219</v>
      </c>
      <c r="F23" s="151"/>
      <c r="G23" s="101"/>
      <c r="H23" s="46"/>
      <c r="I23" s="64"/>
      <c r="J23" s="64"/>
      <c r="K23" s="47"/>
      <c r="L23" s="48"/>
      <c r="M23" s="46"/>
      <c r="N23" s="46"/>
      <c r="O23" s="46"/>
      <c r="P23" s="47"/>
    </row>
    <row r="24" spans="1:16" ht="22.5" x14ac:dyDescent="0.2">
      <c r="A24" s="334"/>
      <c r="B24" s="107"/>
      <c r="C24" s="412" t="s">
        <v>142</v>
      </c>
      <c r="D24" s="110" t="s">
        <v>79</v>
      </c>
      <c r="E24" s="172">
        <v>438</v>
      </c>
      <c r="F24" s="153"/>
      <c r="G24" s="110"/>
      <c r="H24" s="46"/>
      <c r="I24" s="64"/>
      <c r="J24" s="64"/>
      <c r="K24" s="47"/>
      <c r="L24" s="48"/>
      <c r="M24" s="46"/>
      <c r="N24" s="46"/>
      <c r="O24" s="46"/>
      <c r="P24" s="47"/>
    </row>
    <row r="25" spans="1:16" ht="22.5" x14ac:dyDescent="0.2">
      <c r="A25" s="334"/>
      <c r="B25" s="107"/>
      <c r="C25" s="412" t="s">
        <v>143</v>
      </c>
      <c r="D25" s="110" t="s">
        <v>79</v>
      </c>
      <c r="E25" s="172">
        <v>2190</v>
      </c>
      <c r="F25" s="153"/>
      <c r="G25" s="110"/>
      <c r="H25" s="46"/>
      <c r="I25" s="64"/>
      <c r="J25" s="64"/>
      <c r="K25" s="47"/>
      <c r="L25" s="48"/>
      <c r="M25" s="46"/>
      <c r="N25" s="46"/>
      <c r="O25" s="46"/>
      <c r="P25" s="47"/>
    </row>
    <row r="26" spans="1:16" ht="33.75" x14ac:dyDescent="0.2">
      <c r="A26" s="333">
        <v>8</v>
      </c>
      <c r="B26" s="104" t="s">
        <v>57</v>
      </c>
      <c r="C26" s="414" t="s">
        <v>256</v>
      </c>
      <c r="D26" s="103" t="s">
        <v>77</v>
      </c>
      <c r="E26" s="176">
        <v>730</v>
      </c>
      <c r="F26" s="151"/>
      <c r="G26" s="101"/>
      <c r="H26" s="46"/>
      <c r="I26" s="64"/>
      <c r="J26" s="64"/>
      <c r="K26" s="47"/>
      <c r="L26" s="48"/>
      <c r="M26" s="46"/>
      <c r="N26" s="46"/>
      <c r="O26" s="46"/>
      <c r="P26" s="47"/>
    </row>
    <row r="27" spans="1:16" x14ac:dyDescent="0.2">
      <c r="A27" s="340"/>
      <c r="B27" s="140"/>
      <c r="C27" s="416" t="s">
        <v>117</v>
      </c>
      <c r="D27" s="143" t="s">
        <v>79</v>
      </c>
      <c r="E27" s="179">
        <v>160.6</v>
      </c>
      <c r="F27" s="164"/>
      <c r="G27" s="142"/>
      <c r="H27" s="46"/>
      <c r="I27" s="64"/>
      <c r="J27" s="64"/>
      <c r="K27" s="47"/>
      <c r="L27" s="48"/>
      <c r="M27" s="46"/>
      <c r="N27" s="46"/>
      <c r="O27" s="46"/>
      <c r="P27" s="47"/>
    </row>
    <row r="28" spans="1:16" x14ac:dyDescent="0.2">
      <c r="A28" s="333"/>
      <c r="B28" s="133"/>
      <c r="C28" s="412" t="s">
        <v>121</v>
      </c>
      <c r="D28" s="97" t="s">
        <v>79</v>
      </c>
      <c r="E28" s="179">
        <v>4380</v>
      </c>
      <c r="F28" s="162"/>
      <c r="G28" s="101"/>
      <c r="H28" s="46"/>
      <c r="I28" s="64"/>
      <c r="J28" s="64"/>
      <c r="K28" s="47"/>
      <c r="L28" s="48"/>
      <c r="M28" s="46"/>
      <c r="N28" s="46"/>
      <c r="O28" s="46"/>
      <c r="P28" s="47"/>
    </row>
    <row r="29" spans="1:16" ht="22.5" x14ac:dyDescent="0.2">
      <c r="A29" s="333"/>
      <c r="B29" s="133"/>
      <c r="C29" s="412" t="s">
        <v>116</v>
      </c>
      <c r="D29" s="138" t="s">
        <v>77</v>
      </c>
      <c r="E29" s="166">
        <v>839.5</v>
      </c>
      <c r="F29" s="162"/>
      <c r="G29" s="101"/>
      <c r="H29" s="46"/>
      <c r="I29" s="64"/>
      <c r="J29" s="64"/>
      <c r="K29" s="47"/>
      <c r="L29" s="48"/>
      <c r="M29" s="46"/>
      <c r="N29" s="46"/>
      <c r="O29" s="46"/>
      <c r="P29" s="47"/>
    </row>
    <row r="30" spans="1:16" ht="33.75" x14ac:dyDescent="0.2">
      <c r="A30" s="334">
        <v>9</v>
      </c>
      <c r="B30" s="104" t="s">
        <v>57</v>
      </c>
      <c r="C30" s="414" t="s">
        <v>257</v>
      </c>
      <c r="D30" s="102" t="s">
        <v>77</v>
      </c>
      <c r="E30" s="166">
        <v>730</v>
      </c>
      <c r="F30" s="153"/>
      <c r="G30" s="101"/>
      <c r="H30" s="46"/>
      <c r="I30" s="64"/>
      <c r="J30" s="64"/>
      <c r="K30" s="47"/>
      <c r="L30" s="48"/>
      <c r="M30" s="46"/>
      <c r="N30" s="46"/>
      <c r="O30" s="46"/>
      <c r="P30" s="47"/>
    </row>
    <row r="31" spans="1:16" x14ac:dyDescent="0.2">
      <c r="A31" s="340"/>
      <c r="B31" s="140"/>
      <c r="C31" s="416" t="s">
        <v>117</v>
      </c>
      <c r="D31" s="143" t="s">
        <v>79</v>
      </c>
      <c r="E31" s="179">
        <v>160.6</v>
      </c>
      <c r="F31" s="164"/>
      <c r="G31" s="142"/>
      <c r="H31" s="46"/>
      <c r="I31" s="64"/>
      <c r="J31" s="64"/>
      <c r="K31" s="47"/>
      <c r="L31" s="48"/>
      <c r="M31" s="46"/>
      <c r="N31" s="46"/>
      <c r="O31" s="46"/>
      <c r="P31" s="47"/>
    </row>
    <row r="32" spans="1:16" ht="22.5" x14ac:dyDescent="0.2">
      <c r="A32" s="333"/>
      <c r="B32" s="133"/>
      <c r="C32" s="412" t="s">
        <v>231</v>
      </c>
      <c r="D32" s="97" t="s">
        <v>79</v>
      </c>
      <c r="E32" s="249">
        <v>1679</v>
      </c>
      <c r="F32" s="162"/>
      <c r="G32" s="101"/>
      <c r="H32" s="46"/>
      <c r="I32" s="64"/>
      <c r="J32" s="64"/>
      <c r="K32" s="47"/>
      <c r="L32" s="48"/>
      <c r="M32" s="46"/>
      <c r="N32" s="46"/>
      <c r="O32" s="46"/>
      <c r="P32" s="47"/>
    </row>
    <row r="33" spans="1:16" ht="33.75" x14ac:dyDescent="0.2">
      <c r="A33" s="334">
        <v>10</v>
      </c>
      <c r="B33" s="104" t="s">
        <v>57</v>
      </c>
      <c r="C33" s="414" t="s">
        <v>258</v>
      </c>
      <c r="D33" s="102" t="s">
        <v>77</v>
      </c>
      <c r="E33" s="166">
        <v>730</v>
      </c>
      <c r="F33" s="153"/>
      <c r="G33" s="101"/>
      <c r="H33" s="46"/>
      <c r="I33" s="64"/>
      <c r="J33" s="64"/>
      <c r="K33" s="47"/>
      <c r="L33" s="48"/>
      <c r="M33" s="46"/>
      <c r="N33" s="46"/>
      <c r="O33" s="46"/>
      <c r="P33" s="47"/>
    </row>
    <row r="34" spans="1:16" ht="22.5" x14ac:dyDescent="0.2">
      <c r="A34" s="333"/>
      <c r="B34" s="104"/>
      <c r="C34" s="416" t="s">
        <v>118</v>
      </c>
      <c r="D34" s="143" t="s">
        <v>79</v>
      </c>
      <c r="E34" s="180">
        <v>292</v>
      </c>
      <c r="F34" s="153"/>
      <c r="G34" s="110"/>
      <c r="H34" s="46"/>
      <c r="I34" s="64"/>
      <c r="J34" s="64"/>
      <c r="K34" s="47"/>
      <c r="L34" s="48"/>
      <c r="M34" s="46"/>
      <c r="N34" s="46"/>
      <c r="O34" s="46"/>
      <c r="P34" s="47"/>
    </row>
    <row r="35" spans="1:16" ht="22.5" x14ac:dyDescent="0.2">
      <c r="A35" s="334">
        <v>11</v>
      </c>
      <c r="B35" s="107" t="s">
        <v>57</v>
      </c>
      <c r="C35" s="427" t="s">
        <v>232</v>
      </c>
      <c r="D35" s="103" t="s">
        <v>91</v>
      </c>
      <c r="E35" s="166">
        <v>541.79999999999995</v>
      </c>
      <c r="F35" s="151"/>
      <c r="G35" s="101"/>
      <c r="H35" s="46"/>
      <c r="I35" s="64"/>
      <c r="J35" s="64"/>
      <c r="K35" s="47"/>
      <c r="L35" s="48"/>
      <c r="M35" s="46"/>
      <c r="N35" s="46"/>
      <c r="O35" s="46"/>
      <c r="P35" s="47"/>
    </row>
    <row r="36" spans="1:16" ht="22.5" x14ac:dyDescent="0.2">
      <c r="A36" s="334"/>
      <c r="B36" s="100"/>
      <c r="C36" s="412" t="s">
        <v>233</v>
      </c>
      <c r="D36" s="103" t="s">
        <v>91</v>
      </c>
      <c r="E36" s="166">
        <v>595.98</v>
      </c>
      <c r="F36" s="153"/>
      <c r="G36" s="110"/>
      <c r="H36" s="46"/>
      <c r="I36" s="64"/>
      <c r="J36" s="64"/>
      <c r="K36" s="47"/>
      <c r="L36" s="48"/>
      <c r="M36" s="46"/>
      <c r="N36" s="46"/>
      <c r="O36" s="46"/>
      <c r="P36" s="47"/>
    </row>
    <row r="37" spans="1:16" x14ac:dyDescent="0.2">
      <c r="A37" s="333"/>
      <c r="B37" s="133"/>
      <c r="C37" s="129" t="s">
        <v>158</v>
      </c>
      <c r="D37" s="138" t="s">
        <v>63</v>
      </c>
      <c r="E37" s="167">
        <v>1806</v>
      </c>
      <c r="F37" s="162"/>
      <c r="G37" s="101"/>
      <c r="H37" s="46"/>
      <c r="I37" s="64"/>
      <c r="J37" s="64"/>
      <c r="K37" s="47"/>
      <c r="L37" s="48"/>
      <c r="M37" s="46"/>
      <c r="N37" s="46"/>
      <c r="O37" s="46"/>
      <c r="P37" s="47"/>
    </row>
    <row r="38" spans="1:16" x14ac:dyDescent="0.2">
      <c r="A38" s="335"/>
      <c r="B38" s="99"/>
      <c r="C38" s="246" t="s">
        <v>234</v>
      </c>
      <c r="D38" s="102"/>
      <c r="E38" s="183"/>
      <c r="F38" s="162"/>
      <c r="G38" s="135"/>
      <c r="H38" s="46"/>
      <c r="I38" s="64"/>
      <c r="J38" s="64"/>
      <c r="K38" s="47"/>
      <c r="L38" s="48"/>
      <c r="M38" s="46"/>
      <c r="N38" s="46"/>
      <c r="O38" s="46"/>
      <c r="P38" s="47"/>
    </row>
    <row r="39" spans="1:16" x14ac:dyDescent="0.2">
      <c r="A39" s="333">
        <v>12</v>
      </c>
      <c r="B39" s="104" t="s">
        <v>57</v>
      </c>
      <c r="C39" s="126" t="s">
        <v>235</v>
      </c>
      <c r="D39" s="127" t="s">
        <v>77</v>
      </c>
      <c r="E39" s="172">
        <v>611</v>
      </c>
      <c r="F39" s="152"/>
      <c r="G39" s="101"/>
      <c r="H39" s="46"/>
      <c r="I39" s="64"/>
      <c r="J39" s="64"/>
      <c r="K39" s="47"/>
      <c r="L39" s="48"/>
      <c r="M39" s="46"/>
      <c r="N39" s="46"/>
      <c r="O39" s="46"/>
      <c r="P39" s="47"/>
    </row>
    <row r="40" spans="1:16" ht="33.75" x14ac:dyDescent="0.2">
      <c r="A40" s="333">
        <v>13</v>
      </c>
      <c r="B40" s="104" t="s">
        <v>57</v>
      </c>
      <c r="C40" s="126" t="s">
        <v>259</v>
      </c>
      <c r="D40" s="127" t="s">
        <v>77</v>
      </c>
      <c r="E40" s="172">
        <v>122.2</v>
      </c>
      <c r="F40" s="151"/>
      <c r="G40" s="101"/>
      <c r="H40" s="46"/>
      <c r="I40" s="64"/>
      <c r="J40" s="64"/>
      <c r="K40" s="47"/>
      <c r="L40" s="48"/>
      <c r="M40" s="46"/>
      <c r="N40" s="46"/>
      <c r="O40" s="46"/>
      <c r="P40" s="47"/>
    </row>
    <row r="41" spans="1:16" ht="22.5" x14ac:dyDescent="0.2">
      <c r="A41" s="334"/>
      <c r="B41" s="107"/>
      <c r="C41" s="412" t="s">
        <v>230</v>
      </c>
      <c r="D41" s="110" t="s">
        <v>79</v>
      </c>
      <c r="E41" s="172">
        <v>24.44</v>
      </c>
      <c r="F41" s="153"/>
      <c r="G41" s="110"/>
      <c r="H41" s="46"/>
      <c r="I41" s="64"/>
      <c r="J41" s="64"/>
      <c r="K41" s="47"/>
      <c r="L41" s="48"/>
      <c r="M41" s="46"/>
      <c r="N41" s="46"/>
      <c r="O41" s="46"/>
      <c r="P41" s="47"/>
    </row>
    <row r="42" spans="1:16" ht="22.5" x14ac:dyDescent="0.2">
      <c r="A42" s="333">
        <v>14</v>
      </c>
      <c r="B42" s="104" t="s">
        <v>57</v>
      </c>
      <c r="C42" s="126" t="s">
        <v>260</v>
      </c>
      <c r="D42" s="127" t="s">
        <v>77</v>
      </c>
      <c r="E42" s="172">
        <v>183.3</v>
      </c>
      <c r="F42" s="151"/>
      <c r="G42" s="101"/>
      <c r="H42" s="46"/>
      <c r="I42" s="64"/>
      <c r="J42" s="64"/>
      <c r="K42" s="47"/>
      <c r="L42" s="48"/>
      <c r="M42" s="46"/>
      <c r="N42" s="46"/>
      <c r="O42" s="46"/>
      <c r="P42" s="47"/>
    </row>
    <row r="43" spans="1:16" ht="22.5" x14ac:dyDescent="0.2">
      <c r="A43" s="334"/>
      <c r="B43" s="107"/>
      <c r="C43" s="412" t="s">
        <v>142</v>
      </c>
      <c r="D43" s="110" t="s">
        <v>79</v>
      </c>
      <c r="E43" s="172">
        <v>366.6</v>
      </c>
      <c r="F43" s="153"/>
      <c r="G43" s="110"/>
      <c r="H43" s="46"/>
      <c r="I43" s="64"/>
      <c r="J43" s="64"/>
      <c r="K43" s="47"/>
      <c r="L43" s="48"/>
      <c r="M43" s="46"/>
      <c r="N43" s="46"/>
      <c r="O43" s="46"/>
      <c r="P43" s="47"/>
    </row>
    <row r="44" spans="1:16" ht="22.5" x14ac:dyDescent="0.2">
      <c r="A44" s="334"/>
      <c r="B44" s="107"/>
      <c r="C44" s="412" t="s">
        <v>143</v>
      </c>
      <c r="D44" s="110" t="s">
        <v>79</v>
      </c>
      <c r="E44" s="172">
        <v>1833</v>
      </c>
      <c r="F44" s="153"/>
      <c r="G44" s="110"/>
      <c r="H44" s="46"/>
      <c r="I44" s="64"/>
      <c r="J44" s="64"/>
      <c r="K44" s="47"/>
      <c r="L44" s="48"/>
      <c r="M44" s="46"/>
      <c r="N44" s="46"/>
      <c r="O44" s="46"/>
      <c r="P44" s="47"/>
    </row>
    <row r="45" spans="1:16" ht="33.75" x14ac:dyDescent="0.2">
      <c r="A45" s="334">
        <v>15</v>
      </c>
      <c r="B45" s="104" t="s">
        <v>57</v>
      </c>
      <c r="C45" s="139" t="s">
        <v>261</v>
      </c>
      <c r="D45" s="102" t="s">
        <v>77</v>
      </c>
      <c r="E45" s="172">
        <v>183.3</v>
      </c>
      <c r="F45" s="153"/>
      <c r="G45" s="101"/>
      <c r="H45" s="46"/>
      <c r="I45" s="64"/>
      <c r="J45" s="64"/>
      <c r="K45" s="47"/>
      <c r="L45" s="48"/>
      <c r="M45" s="46"/>
      <c r="N45" s="46"/>
      <c r="O45" s="46"/>
      <c r="P45" s="47"/>
    </row>
    <row r="46" spans="1:16" ht="22.5" x14ac:dyDescent="0.2">
      <c r="A46" s="333"/>
      <c r="B46" s="133"/>
      <c r="C46" s="412" t="s">
        <v>236</v>
      </c>
      <c r="D46" s="97" t="s">
        <v>79</v>
      </c>
      <c r="E46" s="249">
        <v>549.9</v>
      </c>
      <c r="F46" s="162"/>
      <c r="G46" s="101"/>
      <c r="H46" s="46"/>
      <c r="I46" s="64"/>
      <c r="J46" s="64"/>
      <c r="K46" s="47"/>
      <c r="L46" s="48"/>
      <c r="M46" s="46"/>
      <c r="N46" s="46"/>
      <c r="O46" s="46"/>
      <c r="P46" s="47"/>
    </row>
    <row r="47" spans="1:16" ht="33.75" x14ac:dyDescent="0.2">
      <c r="A47" s="334">
        <v>16</v>
      </c>
      <c r="B47" s="107" t="s">
        <v>57</v>
      </c>
      <c r="C47" s="414" t="s">
        <v>237</v>
      </c>
      <c r="D47" s="103" t="s">
        <v>77</v>
      </c>
      <c r="E47" s="166">
        <v>686</v>
      </c>
      <c r="F47" s="153"/>
      <c r="G47" s="101"/>
      <c r="H47" s="46"/>
      <c r="I47" s="64"/>
      <c r="J47" s="64"/>
      <c r="K47" s="47"/>
      <c r="L47" s="48"/>
      <c r="M47" s="46"/>
      <c r="N47" s="46"/>
      <c r="O47" s="46"/>
      <c r="P47" s="47"/>
    </row>
    <row r="48" spans="1:16" ht="33.75" x14ac:dyDescent="0.2">
      <c r="A48" s="334"/>
      <c r="B48" s="107"/>
      <c r="C48" s="412" t="s">
        <v>238</v>
      </c>
      <c r="D48" s="110" t="s">
        <v>79</v>
      </c>
      <c r="E48" s="172">
        <v>2058</v>
      </c>
      <c r="F48" s="153"/>
      <c r="G48" s="110"/>
      <c r="H48" s="46"/>
      <c r="I48" s="64"/>
      <c r="J48" s="64"/>
      <c r="K48" s="47"/>
      <c r="L48" s="48"/>
      <c r="M48" s="46"/>
      <c r="N48" s="46"/>
      <c r="O48" s="46"/>
      <c r="P48" s="47"/>
    </row>
    <row r="49" spans="1:16" x14ac:dyDescent="0.2">
      <c r="A49" s="333">
        <v>17</v>
      </c>
      <c r="B49" s="104" t="s">
        <v>57</v>
      </c>
      <c r="C49" s="139" t="s">
        <v>239</v>
      </c>
      <c r="D49" s="102" t="s">
        <v>91</v>
      </c>
      <c r="E49" s="166">
        <v>541.79999999999995</v>
      </c>
      <c r="F49" s="153"/>
      <c r="G49" s="101"/>
      <c r="H49" s="46"/>
      <c r="I49" s="64"/>
      <c r="J49" s="64"/>
      <c r="K49" s="47"/>
      <c r="L49" s="48"/>
      <c r="M49" s="46"/>
      <c r="N49" s="46"/>
      <c r="O49" s="46"/>
      <c r="P49" s="47"/>
    </row>
    <row r="50" spans="1:16" ht="22.5" x14ac:dyDescent="0.2">
      <c r="A50" s="333"/>
      <c r="B50" s="133"/>
      <c r="C50" s="428" t="s">
        <v>240</v>
      </c>
      <c r="D50" s="106" t="s">
        <v>91</v>
      </c>
      <c r="E50" s="250">
        <v>595.98</v>
      </c>
      <c r="F50" s="162"/>
      <c r="G50" s="101"/>
      <c r="H50" s="46"/>
      <c r="I50" s="64"/>
      <c r="J50" s="64"/>
      <c r="K50" s="47"/>
      <c r="L50" s="48"/>
      <c r="M50" s="46"/>
      <c r="N50" s="46"/>
      <c r="O50" s="46"/>
      <c r="P50" s="47"/>
    </row>
    <row r="51" spans="1:16" x14ac:dyDescent="0.2">
      <c r="A51" s="333"/>
      <c r="B51" s="133"/>
      <c r="C51" s="129" t="s">
        <v>241</v>
      </c>
      <c r="D51" s="106" t="s">
        <v>65</v>
      </c>
      <c r="E51" s="251">
        <v>1</v>
      </c>
      <c r="F51" s="162"/>
      <c r="G51" s="101"/>
      <c r="H51" s="46"/>
      <c r="I51" s="64"/>
      <c r="J51" s="64"/>
      <c r="K51" s="47"/>
      <c r="L51" s="48"/>
      <c r="M51" s="46"/>
      <c r="N51" s="46"/>
      <c r="O51" s="46"/>
      <c r="P51" s="47"/>
    </row>
    <row r="52" spans="1:16" ht="45" x14ac:dyDescent="0.2">
      <c r="A52" s="333">
        <v>18</v>
      </c>
      <c r="B52" s="104" t="s">
        <v>57</v>
      </c>
      <c r="C52" s="413" t="s">
        <v>262</v>
      </c>
      <c r="D52" s="132" t="s">
        <v>77</v>
      </c>
      <c r="E52" s="172">
        <v>96</v>
      </c>
      <c r="F52" s="151"/>
      <c r="G52" s="101"/>
      <c r="H52" s="46"/>
      <c r="I52" s="64"/>
      <c r="J52" s="64"/>
      <c r="K52" s="47"/>
      <c r="L52" s="48"/>
      <c r="M52" s="46"/>
      <c r="N52" s="46"/>
      <c r="O52" s="46"/>
      <c r="P52" s="47"/>
    </row>
    <row r="53" spans="1:16" x14ac:dyDescent="0.2">
      <c r="A53" s="340"/>
      <c r="B53" s="140"/>
      <c r="C53" s="416" t="s">
        <v>117</v>
      </c>
      <c r="D53" s="143" t="s">
        <v>79</v>
      </c>
      <c r="E53" s="179">
        <v>21.1</v>
      </c>
      <c r="F53" s="164"/>
      <c r="G53" s="142"/>
      <c r="H53" s="46"/>
      <c r="I53" s="64"/>
      <c r="J53" s="64"/>
      <c r="K53" s="47"/>
      <c r="L53" s="48"/>
      <c r="M53" s="46"/>
      <c r="N53" s="46"/>
      <c r="O53" s="46"/>
      <c r="P53" s="47"/>
    </row>
    <row r="54" spans="1:16" ht="22.5" x14ac:dyDescent="0.2">
      <c r="A54" s="333"/>
      <c r="B54" s="133"/>
      <c r="C54" s="412" t="s">
        <v>111</v>
      </c>
      <c r="D54" s="97" t="s">
        <v>79</v>
      </c>
      <c r="E54" s="173">
        <v>576</v>
      </c>
      <c r="F54" s="162"/>
      <c r="G54" s="101"/>
      <c r="H54" s="46"/>
      <c r="I54" s="64"/>
      <c r="J54" s="64"/>
      <c r="K54" s="47"/>
      <c r="L54" s="48"/>
      <c r="M54" s="46"/>
      <c r="N54" s="46"/>
      <c r="O54" s="46"/>
      <c r="P54" s="47"/>
    </row>
    <row r="55" spans="1:16" ht="22.5" x14ac:dyDescent="0.2">
      <c r="A55" s="339"/>
      <c r="B55" s="136"/>
      <c r="C55" s="412" t="s">
        <v>112</v>
      </c>
      <c r="D55" s="132" t="s">
        <v>77</v>
      </c>
      <c r="E55" s="172">
        <v>100.8</v>
      </c>
      <c r="F55" s="163"/>
      <c r="G55" s="137"/>
      <c r="H55" s="46"/>
      <c r="I55" s="64"/>
      <c r="J55" s="64"/>
      <c r="K55" s="47"/>
      <c r="L55" s="48"/>
      <c r="M55" s="46"/>
      <c r="N55" s="46"/>
      <c r="O55" s="46"/>
      <c r="P55" s="47"/>
    </row>
    <row r="56" spans="1:16" ht="33.75" x14ac:dyDescent="0.2">
      <c r="A56" s="334"/>
      <c r="B56" s="107"/>
      <c r="C56" s="412" t="s">
        <v>242</v>
      </c>
      <c r="D56" s="110" t="s">
        <v>91</v>
      </c>
      <c r="E56" s="172">
        <v>627.70000000000005</v>
      </c>
      <c r="F56" s="153"/>
      <c r="G56" s="110"/>
      <c r="H56" s="46"/>
      <c r="I56" s="64"/>
      <c r="J56" s="64"/>
      <c r="K56" s="47"/>
      <c r="L56" s="48"/>
      <c r="M56" s="46"/>
      <c r="N56" s="46"/>
      <c r="O56" s="46"/>
      <c r="P56" s="47"/>
    </row>
    <row r="57" spans="1:16" ht="22.5" x14ac:dyDescent="0.2">
      <c r="A57" s="334">
        <v>19</v>
      </c>
      <c r="B57" s="107" t="s">
        <v>57</v>
      </c>
      <c r="C57" s="429" t="s">
        <v>163</v>
      </c>
      <c r="D57" s="103" t="s">
        <v>91</v>
      </c>
      <c r="E57" s="166">
        <v>480</v>
      </c>
      <c r="F57" s="153"/>
      <c r="G57" s="101"/>
      <c r="H57" s="46"/>
      <c r="I57" s="64"/>
      <c r="J57" s="64"/>
      <c r="K57" s="47"/>
      <c r="L57" s="48"/>
      <c r="M57" s="46"/>
      <c r="N57" s="46"/>
      <c r="O57" s="46"/>
      <c r="P57" s="47"/>
    </row>
    <row r="58" spans="1:16" x14ac:dyDescent="0.2">
      <c r="A58" s="334"/>
      <c r="B58" s="100"/>
      <c r="C58" s="412" t="s">
        <v>164</v>
      </c>
      <c r="D58" s="103" t="s">
        <v>91</v>
      </c>
      <c r="E58" s="166">
        <v>528</v>
      </c>
      <c r="F58" s="154"/>
      <c r="G58" s="110"/>
      <c r="H58" s="46"/>
      <c r="I58" s="64"/>
      <c r="J58" s="64"/>
      <c r="K58" s="47"/>
      <c r="L58" s="48"/>
      <c r="M58" s="46"/>
      <c r="N58" s="46"/>
      <c r="O58" s="46"/>
      <c r="P58" s="47"/>
    </row>
    <row r="59" spans="1:16" x14ac:dyDescent="0.2">
      <c r="A59" s="333"/>
      <c r="B59" s="133"/>
      <c r="C59" s="129" t="s">
        <v>158</v>
      </c>
      <c r="D59" s="138" t="s">
        <v>63</v>
      </c>
      <c r="E59" s="167">
        <v>1600</v>
      </c>
      <c r="F59" s="162"/>
      <c r="G59" s="101"/>
      <c r="H59" s="46"/>
      <c r="I59" s="64"/>
      <c r="J59" s="64"/>
      <c r="K59" s="47"/>
      <c r="L59" s="48"/>
      <c r="M59" s="46"/>
      <c r="N59" s="46"/>
      <c r="O59" s="46"/>
      <c r="P59" s="47"/>
    </row>
    <row r="60" spans="1:16" ht="22.5" x14ac:dyDescent="0.2">
      <c r="A60" s="334">
        <v>20</v>
      </c>
      <c r="B60" s="107" t="s">
        <v>57</v>
      </c>
      <c r="C60" s="429" t="s">
        <v>165</v>
      </c>
      <c r="D60" s="103" t="s">
        <v>91</v>
      </c>
      <c r="E60" s="166">
        <v>480</v>
      </c>
      <c r="F60" s="153"/>
      <c r="G60" s="101"/>
      <c r="H60" s="46"/>
      <c r="I60" s="64"/>
      <c r="J60" s="64"/>
      <c r="K60" s="47"/>
      <c r="L60" s="48"/>
      <c r="M60" s="46"/>
      <c r="N60" s="46"/>
      <c r="O60" s="46"/>
      <c r="P60" s="47"/>
    </row>
    <row r="61" spans="1:16" ht="22.5" x14ac:dyDescent="0.2">
      <c r="A61" s="334"/>
      <c r="B61" s="100"/>
      <c r="C61" s="412" t="s">
        <v>166</v>
      </c>
      <c r="D61" s="103" t="s">
        <v>91</v>
      </c>
      <c r="E61" s="166">
        <v>528</v>
      </c>
      <c r="F61" s="154"/>
      <c r="G61" s="110"/>
      <c r="H61" s="46"/>
      <c r="I61" s="64"/>
      <c r="J61" s="64"/>
      <c r="K61" s="47"/>
      <c r="L61" s="48"/>
      <c r="M61" s="46"/>
      <c r="N61" s="46"/>
      <c r="O61" s="46"/>
      <c r="P61" s="47"/>
    </row>
    <row r="62" spans="1:16" x14ac:dyDescent="0.2">
      <c r="A62" s="333"/>
      <c r="B62" s="133"/>
      <c r="C62" s="129" t="s">
        <v>158</v>
      </c>
      <c r="D62" s="138" t="s">
        <v>63</v>
      </c>
      <c r="E62" s="167">
        <v>1600</v>
      </c>
      <c r="F62" s="162"/>
      <c r="G62" s="101"/>
      <c r="H62" s="46"/>
      <c r="I62" s="64"/>
      <c r="J62" s="64"/>
      <c r="K62" s="47"/>
      <c r="L62" s="48"/>
      <c r="M62" s="46"/>
      <c r="N62" s="46"/>
      <c r="O62" s="46"/>
      <c r="P62" s="47"/>
    </row>
    <row r="63" spans="1:16" x14ac:dyDescent="0.2">
      <c r="A63" s="333"/>
      <c r="B63" s="148"/>
      <c r="C63" s="190" t="s">
        <v>243</v>
      </c>
      <c r="D63" s="102"/>
      <c r="E63" s="166"/>
      <c r="F63" s="162"/>
      <c r="G63" s="135"/>
      <c r="H63" s="46"/>
      <c r="I63" s="64"/>
      <c r="J63" s="64"/>
      <c r="K63" s="47"/>
      <c r="L63" s="48"/>
      <c r="M63" s="46"/>
      <c r="N63" s="46"/>
      <c r="O63" s="46"/>
      <c r="P63" s="47"/>
    </row>
    <row r="64" spans="1:16" x14ac:dyDescent="0.2">
      <c r="A64" s="333">
        <v>21</v>
      </c>
      <c r="B64" s="104" t="s">
        <v>57</v>
      </c>
      <c r="C64" s="147" t="s">
        <v>244</v>
      </c>
      <c r="D64" s="102" t="s">
        <v>63</v>
      </c>
      <c r="E64" s="167">
        <v>90</v>
      </c>
      <c r="F64" s="152"/>
      <c r="G64" s="101"/>
      <c r="H64" s="46"/>
      <c r="I64" s="64"/>
      <c r="J64" s="64"/>
      <c r="K64" s="47"/>
      <c r="L64" s="48"/>
      <c r="M64" s="46"/>
      <c r="N64" s="46"/>
      <c r="O64" s="46"/>
      <c r="P64" s="47"/>
    </row>
    <row r="65" spans="1:16" x14ac:dyDescent="0.2">
      <c r="A65" s="333"/>
      <c r="B65" s="104"/>
      <c r="C65" s="430" t="s">
        <v>245</v>
      </c>
      <c r="D65" s="102" t="s">
        <v>79</v>
      </c>
      <c r="E65" s="252">
        <v>26.1</v>
      </c>
      <c r="F65" s="162"/>
      <c r="G65" s="101"/>
      <c r="H65" s="46"/>
      <c r="I65" s="64"/>
      <c r="J65" s="64"/>
      <c r="K65" s="47"/>
      <c r="L65" s="48"/>
      <c r="M65" s="46"/>
      <c r="N65" s="46"/>
      <c r="O65" s="46"/>
      <c r="P65" s="47"/>
    </row>
    <row r="66" spans="1:16" ht="33.75" x14ac:dyDescent="0.2">
      <c r="A66" s="333">
        <v>22</v>
      </c>
      <c r="B66" s="104" t="s">
        <v>57</v>
      </c>
      <c r="C66" s="139" t="s">
        <v>474</v>
      </c>
      <c r="D66" s="102" t="s">
        <v>91</v>
      </c>
      <c r="E66" s="252">
        <v>540</v>
      </c>
      <c r="F66" s="151"/>
      <c r="G66" s="101"/>
      <c r="H66" s="46"/>
      <c r="I66" s="64"/>
      <c r="J66" s="64"/>
      <c r="K66" s="47"/>
      <c r="L66" s="48"/>
      <c r="M66" s="46"/>
      <c r="N66" s="46"/>
      <c r="O66" s="46"/>
      <c r="P66" s="47"/>
    </row>
    <row r="67" spans="1:16" x14ac:dyDescent="0.2">
      <c r="A67" s="333"/>
      <c r="B67" s="134"/>
      <c r="C67" s="134" t="s">
        <v>246</v>
      </c>
      <c r="D67" s="127" t="s">
        <v>91</v>
      </c>
      <c r="E67" s="253">
        <v>1620</v>
      </c>
      <c r="F67" s="162"/>
      <c r="G67" s="101"/>
      <c r="H67" s="46"/>
      <c r="I67" s="64"/>
      <c r="J67" s="64"/>
      <c r="K67" s="47"/>
      <c r="L67" s="48"/>
      <c r="M67" s="46"/>
      <c r="N67" s="46"/>
      <c r="O67" s="46"/>
      <c r="P67" s="47"/>
    </row>
    <row r="68" spans="1:16" x14ac:dyDescent="0.2">
      <c r="A68" s="333"/>
      <c r="B68" s="134"/>
      <c r="C68" s="134" t="s">
        <v>247</v>
      </c>
      <c r="D68" s="127" t="s">
        <v>63</v>
      </c>
      <c r="E68" s="253">
        <v>630</v>
      </c>
      <c r="F68" s="162"/>
      <c r="G68" s="101"/>
      <c r="H68" s="46"/>
      <c r="I68" s="64"/>
      <c r="J68" s="64"/>
      <c r="K68" s="47"/>
      <c r="L68" s="48"/>
      <c r="M68" s="46"/>
      <c r="N68" s="46"/>
      <c r="O68" s="46"/>
      <c r="P68" s="47"/>
    </row>
    <row r="69" spans="1:16" x14ac:dyDescent="0.2">
      <c r="A69" s="333"/>
      <c r="B69" s="104"/>
      <c r="C69" s="430" t="s">
        <v>245</v>
      </c>
      <c r="D69" s="102" t="s">
        <v>79</v>
      </c>
      <c r="E69" s="252">
        <v>60.2</v>
      </c>
      <c r="F69" s="162"/>
      <c r="G69" s="101"/>
      <c r="H69" s="46"/>
      <c r="I69" s="64"/>
      <c r="J69" s="64"/>
      <c r="K69" s="47"/>
      <c r="L69" s="48"/>
      <c r="M69" s="46"/>
      <c r="N69" s="46"/>
      <c r="O69" s="46"/>
      <c r="P69" s="47"/>
    </row>
    <row r="70" spans="1:16" x14ac:dyDescent="0.2">
      <c r="A70" s="333"/>
      <c r="B70" s="133"/>
      <c r="C70" s="129" t="s">
        <v>248</v>
      </c>
      <c r="D70" s="106" t="s">
        <v>65</v>
      </c>
      <c r="E70" s="251">
        <v>1</v>
      </c>
      <c r="F70" s="162"/>
      <c r="G70" s="101"/>
      <c r="H70" s="46"/>
      <c r="I70" s="64"/>
      <c r="J70" s="64"/>
      <c r="K70" s="47"/>
      <c r="L70" s="48"/>
      <c r="M70" s="46"/>
      <c r="N70" s="46"/>
      <c r="O70" s="46"/>
      <c r="P70" s="47"/>
    </row>
    <row r="71" spans="1:16" ht="22.5" x14ac:dyDescent="0.2">
      <c r="A71" s="333">
        <v>23</v>
      </c>
      <c r="B71" s="104" t="s">
        <v>57</v>
      </c>
      <c r="C71" s="414" t="s">
        <v>249</v>
      </c>
      <c r="D71" s="102" t="s">
        <v>91</v>
      </c>
      <c r="E71" s="166">
        <v>540</v>
      </c>
      <c r="F71" s="151"/>
      <c r="G71" s="101"/>
      <c r="H71" s="46"/>
      <c r="I71" s="64"/>
      <c r="J71" s="64"/>
      <c r="K71" s="47"/>
      <c r="L71" s="48"/>
      <c r="M71" s="46"/>
      <c r="N71" s="46"/>
      <c r="O71" s="46"/>
      <c r="P71" s="47"/>
    </row>
    <row r="72" spans="1:16" ht="33.75" x14ac:dyDescent="0.2">
      <c r="A72" s="333"/>
      <c r="B72" s="104"/>
      <c r="C72" s="412" t="s">
        <v>250</v>
      </c>
      <c r="D72" s="102" t="s">
        <v>77</v>
      </c>
      <c r="E72" s="172">
        <v>570.24</v>
      </c>
      <c r="F72" s="153"/>
      <c r="G72" s="110"/>
      <c r="H72" s="46"/>
      <c r="I72" s="64"/>
      <c r="J72" s="64"/>
      <c r="K72" s="47"/>
      <c r="L72" s="48"/>
      <c r="M72" s="46"/>
      <c r="N72" s="46"/>
      <c r="O72" s="46"/>
      <c r="P72" s="47"/>
    </row>
    <row r="73" spans="1:16" ht="33.75" x14ac:dyDescent="0.2">
      <c r="A73" s="333"/>
      <c r="B73" s="104"/>
      <c r="C73" s="412" t="s">
        <v>251</v>
      </c>
      <c r="D73" s="102" t="s">
        <v>91</v>
      </c>
      <c r="E73" s="172">
        <v>594</v>
      </c>
      <c r="F73" s="153"/>
      <c r="G73" s="110"/>
      <c r="H73" s="46"/>
      <c r="I73" s="64"/>
      <c r="J73" s="64"/>
      <c r="K73" s="47"/>
      <c r="L73" s="48"/>
      <c r="M73" s="46"/>
      <c r="N73" s="46"/>
      <c r="O73" s="46"/>
      <c r="P73" s="47"/>
    </row>
    <row r="74" spans="1:16" x14ac:dyDescent="0.2">
      <c r="A74" s="333"/>
      <c r="B74" s="104"/>
      <c r="C74" s="129" t="s">
        <v>252</v>
      </c>
      <c r="D74" s="102" t="s">
        <v>77</v>
      </c>
      <c r="E74" s="254">
        <v>59.4</v>
      </c>
      <c r="F74" s="153"/>
      <c r="G74" s="110"/>
      <c r="H74" s="46"/>
      <c r="I74" s="64"/>
      <c r="J74" s="64"/>
      <c r="K74" s="47"/>
      <c r="L74" s="48"/>
      <c r="M74" s="46"/>
      <c r="N74" s="46"/>
      <c r="O74" s="46"/>
      <c r="P74" s="47"/>
    </row>
    <row r="75" spans="1:16" ht="12" thickBot="1" x14ac:dyDescent="0.25">
      <c r="A75" s="360"/>
      <c r="B75" s="361"/>
      <c r="C75" s="362" t="s">
        <v>253</v>
      </c>
      <c r="D75" s="363" t="s">
        <v>65</v>
      </c>
      <c r="E75" s="255">
        <v>1</v>
      </c>
      <c r="F75" s="162"/>
      <c r="G75" s="101"/>
      <c r="H75" s="46"/>
      <c r="I75" s="64"/>
      <c r="J75" s="64"/>
      <c r="K75" s="47"/>
      <c r="L75" s="48"/>
      <c r="M75" s="46"/>
      <c r="N75" s="46"/>
      <c r="O75" s="46"/>
      <c r="P75" s="47"/>
    </row>
    <row r="76" spans="1:16" ht="12" thickBot="1" x14ac:dyDescent="0.25">
      <c r="A76" s="489" t="str">
        <f>'1a'!A32:K32</f>
        <v xml:space="preserve">Tiešās izmaksas kopā, t. sk. darba devēja sociālais nodoklis 23.59% </v>
      </c>
      <c r="B76" s="490"/>
      <c r="C76" s="490"/>
      <c r="D76" s="490"/>
      <c r="E76" s="490"/>
      <c r="F76" s="490"/>
      <c r="G76" s="490"/>
      <c r="H76" s="490"/>
      <c r="I76" s="490"/>
      <c r="J76" s="490"/>
      <c r="K76" s="491"/>
      <c r="L76" s="68">
        <f>SUM(L14:L75)</f>
        <v>0</v>
      </c>
      <c r="M76" s="69">
        <f>SUM(M14:M75)</f>
        <v>0</v>
      </c>
      <c r="N76" s="69">
        <f>SUM(N14:N75)</f>
        <v>0</v>
      </c>
      <c r="O76" s="69">
        <f>SUM(O14:O75)</f>
        <v>0</v>
      </c>
      <c r="P76" s="70">
        <f>SUM(P14:P75)</f>
        <v>0</v>
      </c>
    </row>
    <row r="77" spans="1:16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x14ac:dyDescent="0.2">
      <c r="A79" s="1" t="s">
        <v>14</v>
      </c>
      <c r="B79" s="16"/>
      <c r="C79" s="488">
        <f>'Kops a'!C36:H36</f>
        <v>0</v>
      </c>
      <c r="D79" s="488"/>
      <c r="E79" s="488"/>
      <c r="F79" s="488"/>
      <c r="G79" s="488"/>
      <c r="H79" s="488"/>
      <c r="I79" s="16"/>
      <c r="J79" s="16"/>
      <c r="K79" s="16"/>
      <c r="L79" s="16"/>
      <c r="M79" s="16"/>
      <c r="N79" s="16"/>
      <c r="O79" s="16"/>
      <c r="P79" s="16"/>
    </row>
    <row r="80" spans="1:16" x14ac:dyDescent="0.2">
      <c r="A80" s="16"/>
      <c r="B80" s="16"/>
      <c r="C80" s="440" t="s">
        <v>15</v>
      </c>
      <c r="D80" s="440"/>
      <c r="E80" s="440"/>
      <c r="F80" s="440"/>
      <c r="G80" s="440"/>
      <c r="H80" s="440"/>
      <c r="I80" s="16"/>
      <c r="J80" s="16"/>
      <c r="K80" s="16"/>
      <c r="L80" s="16"/>
      <c r="M80" s="16"/>
      <c r="N80" s="16"/>
      <c r="O80" s="16"/>
      <c r="P80" s="16"/>
    </row>
    <row r="81" spans="1:16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x14ac:dyDescent="0.2">
      <c r="A82" s="83" t="str">
        <f>'Kops a'!A39</f>
        <v>Tāme sastādīta 2021. gada __.________</v>
      </c>
      <c r="B82" s="84"/>
      <c r="C82" s="84"/>
      <c r="D82" s="84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x14ac:dyDescent="0.2">
      <c r="A84" s="1" t="s">
        <v>37</v>
      </c>
      <c r="B84" s="16"/>
      <c r="C84" s="488">
        <f>'Kops a'!C41:H41</f>
        <v>0</v>
      </c>
      <c r="D84" s="488"/>
      <c r="E84" s="488"/>
      <c r="F84" s="488"/>
      <c r="G84" s="488"/>
      <c r="H84" s="488"/>
      <c r="I84" s="16"/>
      <c r="J84" s="16"/>
      <c r="K84" s="16"/>
      <c r="L84" s="16"/>
      <c r="M84" s="16"/>
      <c r="N84" s="16"/>
      <c r="O84" s="16"/>
      <c r="P84" s="16"/>
    </row>
    <row r="85" spans="1:16" x14ac:dyDescent="0.2">
      <c r="A85" s="16"/>
      <c r="B85" s="16"/>
      <c r="C85" s="440" t="s">
        <v>15</v>
      </c>
      <c r="D85" s="440"/>
      <c r="E85" s="440"/>
      <c r="F85" s="440"/>
      <c r="G85" s="440"/>
      <c r="H85" s="440"/>
      <c r="I85" s="16"/>
      <c r="J85" s="16"/>
      <c r="K85" s="16"/>
      <c r="L85" s="16"/>
      <c r="M85" s="16"/>
      <c r="N85" s="16"/>
      <c r="O85" s="16"/>
      <c r="P85" s="16"/>
    </row>
    <row r="86" spans="1:1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x14ac:dyDescent="0.2">
      <c r="A87" s="83" t="s">
        <v>54</v>
      </c>
      <c r="B87" s="84"/>
      <c r="C87" s="88">
        <f>'Kops a'!C44</f>
        <v>0</v>
      </c>
      <c r="D87" s="49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85:H85"/>
    <mergeCell ref="C4:I4"/>
    <mergeCell ref="F12:K12"/>
    <mergeCell ref="A9:F9"/>
    <mergeCell ref="J9:M9"/>
    <mergeCell ref="D8:L8"/>
    <mergeCell ref="A76:K76"/>
    <mergeCell ref="C79:H79"/>
    <mergeCell ref="C80:H80"/>
    <mergeCell ref="C84:H84"/>
  </mergeCells>
  <conditionalFormatting sqref="I15:J75">
    <cfRule type="cellIs" dxfId="177" priority="35" operator="equal">
      <formula>0</formula>
    </cfRule>
  </conditionalFormatting>
  <conditionalFormatting sqref="N9:O9">
    <cfRule type="cellIs" dxfId="176" priority="34" operator="equal">
      <formula>0</formula>
    </cfRule>
  </conditionalFormatting>
  <conditionalFormatting sqref="A9:F9">
    <cfRule type="containsText" dxfId="175" priority="3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4" priority="31" operator="equal">
      <formula>0</formula>
    </cfRule>
  </conditionalFormatting>
  <conditionalFormatting sqref="O10">
    <cfRule type="cellIs" dxfId="173" priority="30" operator="equal">
      <formula>"20__. gada __. _________"</formula>
    </cfRule>
  </conditionalFormatting>
  <conditionalFormatting sqref="A76:K76">
    <cfRule type="containsText" dxfId="172" priority="29" operator="containsText" text="Tiešās izmaksas kopā, t. sk. darba devēja sociālais nodoklis __.__% ">
      <formula>NOT(ISERROR(SEARCH("Tiešās izmaksas kopā, t. sk. darba devēja sociālais nodoklis __.__% ",A76)))</formula>
    </cfRule>
  </conditionalFormatting>
  <conditionalFormatting sqref="H14:H75 K14:P75 L76:P76">
    <cfRule type="cellIs" dxfId="171" priority="24" operator="equal">
      <formula>0</formula>
    </cfRule>
  </conditionalFormatting>
  <conditionalFormatting sqref="C4:I4">
    <cfRule type="cellIs" dxfId="170" priority="23" operator="equal">
      <formula>0</formula>
    </cfRule>
  </conditionalFormatting>
  <conditionalFormatting sqref="D5:L8">
    <cfRule type="cellIs" dxfId="169" priority="20" operator="equal">
      <formula>0</formula>
    </cfRule>
  </conditionalFormatting>
  <conditionalFormatting sqref="C34:E34">
    <cfRule type="cellIs" dxfId="168" priority="9" operator="equal">
      <formula>0</formula>
    </cfRule>
  </conditionalFormatting>
  <conditionalFormatting sqref="I14:J14">
    <cfRule type="cellIs" dxfId="167" priority="17" operator="equal">
      <formula>0</formula>
    </cfRule>
  </conditionalFormatting>
  <conditionalFormatting sqref="P10">
    <cfRule type="cellIs" dxfId="166" priority="16" operator="equal">
      <formula>"20__. gada __. _________"</formula>
    </cfRule>
  </conditionalFormatting>
  <conditionalFormatting sqref="C84:H84">
    <cfRule type="cellIs" dxfId="165" priority="13" operator="equal">
      <formula>0</formula>
    </cfRule>
  </conditionalFormatting>
  <conditionalFormatting sqref="C79:H79">
    <cfRule type="cellIs" dxfId="164" priority="12" operator="equal">
      <formula>0</formula>
    </cfRule>
  </conditionalFormatting>
  <conditionalFormatting sqref="C84:H84 C87 C79:H79">
    <cfRule type="cellIs" dxfId="163" priority="11" operator="equal">
      <formula>0</formula>
    </cfRule>
  </conditionalFormatting>
  <conditionalFormatting sqref="D1">
    <cfRule type="cellIs" dxfId="162" priority="10" operator="equal">
      <formula>0</formula>
    </cfRule>
  </conditionalFormatting>
  <conditionalFormatting sqref="C31:E31">
    <cfRule type="cellIs" dxfId="161" priority="4" operator="equal">
      <formula>0</formula>
    </cfRule>
  </conditionalFormatting>
  <conditionalFormatting sqref="E26">
    <cfRule type="cellIs" dxfId="160" priority="8" operator="equal">
      <formula>0</formula>
    </cfRule>
  </conditionalFormatting>
  <conditionalFormatting sqref="C28:E28">
    <cfRule type="cellIs" dxfId="159" priority="7" operator="equal">
      <formula>0</formula>
    </cfRule>
  </conditionalFormatting>
  <conditionalFormatting sqref="C32:E32">
    <cfRule type="cellIs" dxfId="158" priority="6" operator="equal">
      <formula>0</formula>
    </cfRule>
  </conditionalFormatting>
  <conditionalFormatting sqref="C27:E27">
    <cfRule type="cellIs" dxfId="157" priority="5" operator="equal">
      <formula>0</formula>
    </cfRule>
  </conditionalFormatting>
  <conditionalFormatting sqref="C53:E53">
    <cfRule type="cellIs" dxfId="156" priority="1" operator="equal">
      <formula>0</formula>
    </cfRule>
  </conditionalFormatting>
  <conditionalFormatting sqref="C46:E46">
    <cfRule type="cellIs" dxfId="155" priority="3" operator="equal">
      <formula>0</formula>
    </cfRule>
  </conditionalFormatting>
  <conditionalFormatting sqref="C54:E54">
    <cfRule type="cellIs" dxfId="154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2" manualBreakCount="2">
    <brk id="46" max="16383" man="1"/>
    <brk id="7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DC7EA987-A541-4A14-8BBA-80430C8D8797}">
            <xm:f>NOT(ISERROR(SEARCH("Tāme sastādīta ____. gada ___. ______________",A82)))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A82</xm:sqref>
        </x14:conditionalFormatting>
        <x14:conditionalFormatting xmlns:xm="http://schemas.microsoft.com/office/excel/2006/main">
          <x14:cfRule type="containsText" priority="14" operator="containsText" id="{ACDA78AF-73B6-4D16-9157-A1B6B42F0CA3}">
            <xm:f>NOT(ISERROR(SEARCH("Sertifikāta Nr. _________________________________",A87)))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P147"/>
  <sheetViews>
    <sheetView view="pageBreakPreview" topLeftCell="A64" zoomScaleNormal="100" zoomScaleSheetLayoutView="100" workbookViewId="0">
      <selection activeCell="C69" sqref="C69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a'!A20</f>
        <v>6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492" t="s">
        <v>263</v>
      </c>
      <c r="D2" s="492"/>
      <c r="E2" s="492"/>
      <c r="F2" s="492"/>
      <c r="G2" s="492"/>
      <c r="H2" s="492"/>
      <c r="I2" s="492"/>
      <c r="J2" s="28"/>
    </row>
    <row r="3" spans="1:16" x14ac:dyDescent="0.2">
      <c r="A3" s="29"/>
      <c r="B3" s="29"/>
      <c r="C3" s="483" t="s">
        <v>17</v>
      </c>
      <c r="D3" s="483"/>
      <c r="E3" s="483"/>
      <c r="F3" s="483"/>
      <c r="G3" s="483"/>
      <c r="H3" s="483"/>
      <c r="I3" s="483"/>
      <c r="J3" s="29"/>
    </row>
    <row r="4" spans="1:16" x14ac:dyDescent="0.2">
      <c r="A4" s="29"/>
      <c r="B4" s="29"/>
      <c r="C4" s="493" t="s">
        <v>52</v>
      </c>
      <c r="D4" s="493"/>
      <c r="E4" s="493"/>
      <c r="F4" s="493"/>
      <c r="G4" s="493"/>
      <c r="H4" s="493"/>
      <c r="I4" s="493"/>
      <c r="J4" s="29"/>
    </row>
    <row r="5" spans="1:16" x14ac:dyDescent="0.2">
      <c r="A5" s="22"/>
      <c r="B5" s="22"/>
      <c r="C5" s="26" t="s">
        <v>5</v>
      </c>
      <c r="D5" s="506" t="str">
        <f>'Kops a'!D6</f>
        <v>Daudzdzīvokļu dzīvojamās mājas vienkāršotas fasādes atjaunošana</v>
      </c>
      <c r="E5" s="506"/>
      <c r="F5" s="506"/>
      <c r="G5" s="506"/>
      <c r="H5" s="506"/>
      <c r="I5" s="506"/>
      <c r="J5" s="506"/>
      <c r="K5" s="506"/>
      <c r="L5" s="506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506" t="str">
        <f>'Kops a'!D7</f>
        <v>Daudzdzīvokļu dzīvojamās mājas, Jelgavas iela 26, Olainē vienkāršotas fasādes atjaunošana</v>
      </c>
      <c r="E6" s="506"/>
      <c r="F6" s="506"/>
      <c r="G6" s="506"/>
      <c r="H6" s="506"/>
      <c r="I6" s="506"/>
      <c r="J6" s="506"/>
      <c r="K6" s="506"/>
      <c r="L6" s="506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506" t="str">
        <f>'Kops a'!D8</f>
        <v>Jelgavas iela 26, Olaine, Olaines novads, LV-2114, Latvija</v>
      </c>
      <c r="E7" s="506"/>
      <c r="F7" s="506"/>
      <c r="G7" s="506"/>
      <c r="H7" s="506"/>
      <c r="I7" s="506"/>
      <c r="J7" s="506"/>
      <c r="K7" s="506"/>
      <c r="L7" s="506"/>
      <c r="M7" s="16"/>
      <c r="N7" s="16"/>
      <c r="O7" s="16"/>
      <c r="P7" s="16"/>
    </row>
    <row r="8" spans="1:16" x14ac:dyDescent="0.2">
      <c r="A8" s="22"/>
      <c r="B8" s="22"/>
      <c r="C8" s="90" t="s">
        <v>20</v>
      </c>
      <c r="D8" s="506" t="str">
        <f>'Kops a'!D9</f>
        <v>Iepirkums Nr.AS OŪS 2021/12_E</v>
      </c>
      <c r="E8" s="506"/>
      <c r="F8" s="506"/>
      <c r="G8" s="506"/>
      <c r="H8" s="506"/>
      <c r="I8" s="506"/>
      <c r="J8" s="506"/>
      <c r="K8" s="506"/>
      <c r="L8" s="506"/>
      <c r="M8" s="16"/>
      <c r="N8" s="16"/>
      <c r="O8" s="16"/>
      <c r="P8" s="16"/>
    </row>
    <row r="9" spans="1:16" ht="11.25" customHeight="1" x14ac:dyDescent="0.2">
      <c r="A9" s="494" t="str">
        <f>'2a'!A9:F9</f>
        <v>Tāme sastādīta  2021. gada tirgus cenās, pamatojoties uz AR daļas rasējumiem</v>
      </c>
      <c r="B9" s="494"/>
      <c r="C9" s="494"/>
      <c r="D9" s="494"/>
      <c r="E9" s="494"/>
      <c r="F9" s="494"/>
      <c r="G9" s="30"/>
      <c r="H9" s="30"/>
      <c r="I9" s="30"/>
      <c r="J9" s="498" t="s">
        <v>39</v>
      </c>
      <c r="K9" s="498"/>
      <c r="L9" s="498"/>
      <c r="M9" s="498"/>
      <c r="N9" s="505">
        <f>P135</f>
        <v>0</v>
      </c>
      <c r="O9" s="505"/>
      <c r="P9" s="30"/>
    </row>
    <row r="10" spans="1:16" x14ac:dyDescent="0.2">
      <c r="A10" s="31"/>
      <c r="B10" s="32"/>
      <c r="C10" s="90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5" t="str">
        <f>A141</f>
        <v>Tāme sastādīta 2021. gada __.________</v>
      </c>
    </row>
    <row r="11" spans="1:16" ht="12" thickBot="1" x14ac:dyDescent="0.25">
      <c r="A11" s="31"/>
      <c r="B11" s="32"/>
      <c r="C11" s="90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473" t="s">
        <v>23</v>
      </c>
      <c r="B12" s="500" t="s">
        <v>40</v>
      </c>
      <c r="C12" s="496" t="s">
        <v>41</v>
      </c>
      <c r="D12" s="503" t="s">
        <v>42</v>
      </c>
      <c r="E12" s="486" t="s">
        <v>43</v>
      </c>
      <c r="F12" s="495" t="s">
        <v>44</v>
      </c>
      <c r="G12" s="496"/>
      <c r="H12" s="496"/>
      <c r="I12" s="496"/>
      <c r="J12" s="496"/>
      <c r="K12" s="497"/>
      <c r="L12" s="495" t="s">
        <v>45</v>
      </c>
      <c r="M12" s="496"/>
      <c r="N12" s="496"/>
      <c r="O12" s="496"/>
      <c r="P12" s="497"/>
    </row>
    <row r="13" spans="1:16" ht="126.75" customHeight="1" thickBot="1" x14ac:dyDescent="0.25">
      <c r="A13" s="499"/>
      <c r="B13" s="501"/>
      <c r="C13" s="502"/>
      <c r="D13" s="504"/>
      <c r="E13" s="48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x14ac:dyDescent="0.2">
      <c r="A14" s="335"/>
      <c r="B14" s="99"/>
      <c r="C14" s="145" t="s">
        <v>84</v>
      </c>
      <c r="D14" s="102"/>
      <c r="E14" s="165"/>
      <c r="F14" s="150"/>
      <c r="G14" s="101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33">
        <v>1</v>
      </c>
      <c r="B15" s="104" t="s">
        <v>57</v>
      </c>
      <c r="C15" s="147" t="s">
        <v>264</v>
      </c>
      <c r="D15" s="102" t="s">
        <v>91</v>
      </c>
      <c r="E15" s="166">
        <v>227.4</v>
      </c>
      <c r="F15" s="152"/>
      <c r="G15" s="101"/>
      <c r="H15" s="46"/>
      <c r="I15" s="64"/>
      <c r="J15" s="64"/>
      <c r="K15" s="47"/>
      <c r="L15" s="48"/>
      <c r="M15" s="46"/>
      <c r="N15" s="46"/>
      <c r="O15" s="46"/>
      <c r="P15" s="47"/>
    </row>
    <row r="16" spans="1:16" ht="22.5" x14ac:dyDescent="0.2">
      <c r="A16" s="333">
        <v>2</v>
      </c>
      <c r="B16" s="104" t="s">
        <v>57</v>
      </c>
      <c r="C16" s="147" t="s">
        <v>455</v>
      </c>
      <c r="D16" s="127" t="s">
        <v>63</v>
      </c>
      <c r="E16" s="167">
        <v>18</v>
      </c>
      <c r="F16" s="152"/>
      <c r="G16" s="101"/>
      <c r="H16" s="46"/>
      <c r="I16" s="64"/>
      <c r="J16" s="64"/>
      <c r="K16" s="47"/>
      <c r="L16" s="48"/>
      <c r="M16" s="46"/>
      <c r="N16" s="46"/>
      <c r="O16" s="46"/>
      <c r="P16" s="47"/>
    </row>
    <row r="17" spans="1:16" x14ac:dyDescent="0.2">
      <c r="A17" s="403">
        <v>3</v>
      </c>
      <c r="B17" s="399" t="s">
        <v>57</v>
      </c>
      <c r="C17" s="401" t="s">
        <v>454</v>
      </c>
      <c r="D17" s="398" t="s">
        <v>63</v>
      </c>
      <c r="E17" s="390">
        <v>18</v>
      </c>
      <c r="F17" s="402"/>
      <c r="G17" s="397"/>
      <c r="H17" s="393"/>
      <c r="I17" s="64"/>
      <c r="J17" s="396"/>
      <c r="K17" s="394"/>
      <c r="L17" s="395"/>
      <c r="M17" s="393"/>
      <c r="N17" s="46"/>
      <c r="O17" s="393"/>
      <c r="P17" s="394"/>
    </row>
    <row r="18" spans="1:16" ht="22.5" x14ac:dyDescent="0.2">
      <c r="A18" s="333">
        <v>4</v>
      </c>
      <c r="B18" s="104" t="s">
        <v>57</v>
      </c>
      <c r="C18" s="147" t="s">
        <v>475</v>
      </c>
      <c r="D18" s="102" t="s">
        <v>77</v>
      </c>
      <c r="E18" s="166">
        <v>1235.5999999999999</v>
      </c>
      <c r="F18" s="152"/>
      <c r="G18" s="101"/>
      <c r="H18" s="46"/>
      <c r="I18" s="64"/>
      <c r="J18" s="64"/>
      <c r="K18" s="47"/>
      <c r="L18" s="48"/>
      <c r="M18" s="46"/>
      <c r="N18" s="46"/>
      <c r="O18" s="46"/>
      <c r="P18" s="47"/>
    </row>
    <row r="19" spans="1:16" x14ac:dyDescent="0.2">
      <c r="A19" s="364"/>
      <c r="B19" s="256"/>
      <c r="C19" s="146" t="s">
        <v>265</v>
      </c>
      <c r="D19" s="257"/>
      <c r="E19" s="267"/>
      <c r="F19" s="264"/>
      <c r="G19" s="258"/>
      <c r="H19" s="46"/>
      <c r="I19" s="64"/>
      <c r="J19" s="64"/>
      <c r="K19" s="47"/>
      <c r="L19" s="48"/>
      <c r="M19" s="46"/>
      <c r="N19" s="46"/>
      <c r="O19" s="46"/>
      <c r="P19" s="47"/>
    </row>
    <row r="20" spans="1:16" ht="22.5" x14ac:dyDescent="0.2">
      <c r="A20" s="333">
        <v>5</v>
      </c>
      <c r="B20" s="104" t="s">
        <v>57</v>
      </c>
      <c r="C20" s="429" t="s">
        <v>331</v>
      </c>
      <c r="D20" s="102" t="s">
        <v>77</v>
      </c>
      <c r="E20" s="249">
        <v>1106</v>
      </c>
      <c r="F20" s="152"/>
      <c r="G20" s="101"/>
      <c r="H20" s="46"/>
      <c r="I20" s="64"/>
      <c r="J20" s="64"/>
      <c r="K20" s="47"/>
      <c r="L20" s="48"/>
      <c r="M20" s="46"/>
      <c r="N20" s="46"/>
      <c r="O20" s="46"/>
      <c r="P20" s="47"/>
    </row>
    <row r="21" spans="1:16" ht="22.5" x14ac:dyDescent="0.2">
      <c r="A21" s="333">
        <v>6</v>
      </c>
      <c r="B21" s="104" t="s">
        <v>57</v>
      </c>
      <c r="C21" s="429" t="s">
        <v>332</v>
      </c>
      <c r="D21" s="102" t="s">
        <v>77</v>
      </c>
      <c r="E21" s="166">
        <v>1106</v>
      </c>
      <c r="F21" s="152"/>
      <c r="G21" s="101"/>
      <c r="H21" s="46"/>
      <c r="I21" s="64"/>
      <c r="J21" s="64"/>
      <c r="K21" s="47"/>
      <c r="L21" s="48"/>
      <c r="M21" s="46"/>
      <c r="N21" s="46"/>
      <c r="O21" s="46"/>
      <c r="P21" s="47"/>
    </row>
    <row r="22" spans="1:16" ht="33.75" x14ac:dyDescent="0.2">
      <c r="A22" s="333">
        <v>7</v>
      </c>
      <c r="B22" s="104" t="s">
        <v>57</v>
      </c>
      <c r="C22" s="429" t="s">
        <v>333</v>
      </c>
      <c r="D22" s="102" t="s">
        <v>77</v>
      </c>
      <c r="E22" s="166">
        <v>1106</v>
      </c>
      <c r="F22" s="152"/>
      <c r="G22" s="101"/>
      <c r="H22" s="46"/>
      <c r="I22" s="64"/>
      <c r="J22" s="64"/>
      <c r="K22" s="47"/>
      <c r="L22" s="48"/>
      <c r="M22" s="46"/>
      <c r="N22" s="46"/>
      <c r="O22" s="46"/>
      <c r="P22" s="47"/>
    </row>
    <row r="23" spans="1:16" ht="33.75" x14ac:dyDescent="0.2">
      <c r="A23" s="333">
        <v>8</v>
      </c>
      <c r="B23" s="104" t="s">
        <v>57</v>
      </c>
      <c r="C23" s="429" t="s">
        <v>266</v>
      </c>
      <c r="D23" s="102" t="s">
        <v>91</v>
      </c>
      <c r="E23" s="166">
        <v>56.4</v>
      </c>
      <c r="F23" s="152"/>
      <c r="G23" s="101"/>
      <c r="H23" s="46"/>
      <c r="I23" s="64"/>
      <c r="J23" s="64"/>
      <c r="K23" s="47"/>
      <c r="L23" s="48"/>
      <c r="M23" s="46"/>
      <c r="N23" s="46"/>
      <c r="O23" s="46"/>
      <c r="P23" s="47"/>
    </row>
    <row r="24" spans="1:16" ht="56.25" x14ac:dyDescent="0.2">
      <c r="A24" s="333">
        <v>9</v>
      </c>
      <c r="B24" s="104" t="s">
        <v>57</v>
      </c>
      <c r="C24" s="431" t="s">
        <v>267</v>
      </c>
      <c r="D24" s="102" t="s">
        <v>77</v>
      </c>
      <c r="E24" s="249">
        <v>1231.5999999999999</v>
      </c>
      <c r="F24" s="151"/>
      <c r="G24" s="101"/>
      <c r="H24" s="46"/>
      <c r="I24" s="64"/>
      <c r="J24" s="64"/>
      <c r="K24" s="47"/>
      <c r="L24" s="48"/>
      <c r="M24" s="46"/>
      <c r="N24" s="46"/>
      <c r="O24" s="46"/>
      <c r="P24" s="47"/>
    </row>
    <row r="25" spans="1:16" x14ac:dyDescent="0.2">
      <c r="A25" s="333"/>
      <c r="B25" s="111"/>
      <c r="C25" s="430" t="s">
        <v>268</v>
      </c>
      <c r="D25" s="102" t="s">
        <v>77</v>
      </c>
      <c r="E25" s="252">
        <v>1477.92</v>
      </c>
      <c r="F25" s="162"/>
      <c r="G25" s="101"/>
      <c r="H25" s="46"/>
      <c r="I25" s="64"/>
      <c r="J25" s="64"/>
      <c r="K25" s="47"/>
      <c r="L25" s="48"/>
      <c r="M25" s="46"/>
      <c r="N25" s="46"/>
      <c r="O25" s="46"/>
      <c r="P25" s="47"/>
    </row>
    <row r="26" spans="1:16" x14ac:dyDescent="0.2">
      <c r="A26" s="333"/>
      <c r="B26" s="111"/>
      <c r="C26" s="244" t="s">
        <v>269</v>
      </c>
      <c r="D26" s="102" t="s">
        <v>77</v>
      </c>
      <c r="E26" s="252">
        <v>1231.5999999999999</v>
      </c>
      <c r="F26" s="162"/>
      <c r="G26" s="101"/>
      <c r="H26" s="46"/>
      <c r="I26" s="64"/>
      <c r="J26" s="64"/>
      <c r="K26" s="47"/>
      <c r="L26" s="48"/>
      <c r="M26" s="46"/>
      <c r="N26" s="46"/>
      <c r="O26" s="46"/>
      <c r="P26" s="47"/>
    </row>
    <row r="27" spans="1:16" ht="22.5" x14ac:dyDescent="0.2">
      <c r="A27" s="333"/>
      <c r="B27" s="111"/>
      <c r="C27" s="430" t="s">
        <v>270</v>
      </c>
      <c r="D27" s="259" t="s">
        <v>63</v>
      </c>
      <c r="E27" s="268">
        <v>5530</v>
      </c>
      <c r="F27" s="162"/>
      <c r="G27" s="101"/>
      <c r="H27" s="46"/>
      <c r="I27" s="64"/>
      <c r="J27" s="64"/>
      <c r="K27" s="47"/>
      <c r="L27" s="48"/>
      <c r="M27" s="46"/>
      <c r="N27" s="46"/>
      <c r="O27" s="46"/>
      <c r="P27" s="47"/>
    </row>
    <row r="28" spans="1:16" ht="33.75" x14ac:dyDescent="0.2">
      <c r="A28" s="334">
        <v>10</v>
      </c>
      <c r="B28" s="107" t="s">
        <v>57</v>
      </c>
      <c r="C28" s="431" t="s">
        <v>271</v>
      </c>
      <c r="D28" s="103" t="s">
        <v>77</v>
      </c>
      <c r="E28" s="249">
        <v>1231.5999999999999</v>
      </c>
      <c r="F28" s="153"/>
      <c r="G28" s="101"/>
      <c r="H28" s="46"/>
      <c r="I28" s="64"/>
      <c r="J28" s="64"/>
      <c r="K28" s="47"/>
      <c r="L28" s="48"/>
      <c r="M28" s="46"/>
      <c r="N28" s="46"/>
      <c r="O28" s="46"/>
      <c r="P28" s="47"/>
    </row>
    <row r="29" spans="1:16" x14ac:dyDescent="0.2">
      <c r="A29" s="334"/>
      <c r="B29" s="100"/>
      <c r="C29" s="430" t="s">
        <v>272</v>
      </c>
      <c r="D29" s="103" t="s">
        <v>77</v>
      </c>
      <c r="E29" s="252">
        <v>1477.92</v>
      </c>
      <c r="F29" s="154"/>
      <c r="G29" s="110"/>
      <c r="H29" s="46"/>
      <c r="I29" s="64"/>
      <c r="J29" s="64"/>
      <c r="K29" s="47"/>
      <c r="L29" s="48"/>
      <c r="M29" s="46"/>
      <c r="N29" s="46"/>
      <c r="O29" s="46"/>
      <c r="P29" s="47"/>
    </row>
    <row r="30" spans="1:16" x14ac:dyDescent="0.2">
      <c r="A30" s="334"/>
      <c r="B30" s="100"/>
      <c r="C30" s="260" t="s">
        <v>269</v>
      </c>
      <c r="D30" s="103" t="s">
        <v>77</v>
      </c>
      <c r="E30" s="252">
        <v>1231.5999999999999</v>
      </c>
      <c r="F30" s="154"/>
      <c r="G30" s="110"/>
      <c r="H30" s="46"/>
      <c r="I30" s="64"/>
      <c r="J30" s="64"/>
      <c r="K30" s="47"/>
      <c r="L30" s="48"/>
      <c r="M30" s="46"/>
      <c r="N30" s="46"/>
      <c r="O30" s="46"/>
      <c r="P30" s="47"/>
    </row>
    <row r="31" spans="1:16" ht="22.5" x14ac:dyDescent="0.2">
      <c r="A31" s="333">
        <v>11</v>
      </c>
      <c r="B31" s="107" t="s">
        <v>57</v>
      </c>
      <c r="C31" s="432" t="s">
        <v>273</v>
      </c>
      <c r="D31" s="261" t="s">
        <v>63</v>
      </c>
      <c r="E31" s="269">
        <v>14</v>
      </c>
      <c r="F31" s="153"/>
      <c r="G31" s="101"/>
      <c r="H31" s="46"/>
      <c r="I31" s="64"/>
      <c r="J31" s="64"/>
      <c r="K31" s="47"/>
      <c r="L31" s="48"/>
      <c r="M31" s="46"/>
      <c r="N31" s="46"/>
      <c r="O31" s="46"/>
      <c r="P31" s="47"/>
    </row>
    <row r="32" spans="1:16" ht="22.5" x14ac:dyDescent="0.2">
      <c r="A32" s="334"/>
      <c r="B32" s="100"/>
      <c r="C32" s="433" t="s">
        <v>274</v>
      </c>
      <c r="D32" s="261" t="s">
        <v>63</v>
      </c>
      <c r="E32" s="269">
        <v>14</v>
      </c>
      <c r="F32" s="154"/>
      <c r="G32" s="110"/>
      <c r="H32" s="46"/>
      <c r="I32" s="64"/>
      <c r="J32" s="64"/>
      <c r="K32" s="47"/>
      <c r="L32" s="48"/>
      <c r="M32" s="46"/>
      <c r="N32" s="46"/>
      <c r="O32" s="46"/>
      <c r="P32" s="47"/>
    </row>
    <row r="33" spans="1:16" x14ac:dyDescent="0.2">
      <c r="A33" s="334"/>
      <c r="B33" s="100"/>
      <c r="C33" s="260" t="s">
        <v>241</v>
      </c>
      <c r="D33" s="261" t="s">
        <v>63</v>
      </c>
      <c r="E33" s="268">
        <v>14</v>
      </c>
      <c r="F33" s="154"/>
      <c r="G33" s="110"/>
      <c r="H33" s="46"/>
      <c r="I33" s="64"/>
      <c r="J33" s="64"/>
      <c r="K33" s="47"/>
      <c r="L33" s="48"/>
      <c r="M33" s="46"/>
      <c r="N33" s="46"/>
      <c r="O33" s="46"/>
      <c r="P33" s="47"/>
    </row>
    <row r="34" spans="1:16" ht="33.75" x14ac:dyDescent="0.2">
      <c r="A34" s="333">
        <v>12</v>
      </c>
      <c r="B34" s="104" t="s">
        <v>57</v>
      </c>
      <c r="C34" s="126" t="s">
        <v>275</v>
      </c>
      <c r="D34" s="101" t="s">
        <v>63</v>
      </c>
      <c r="E34" s="253">
        <v>6</v>
      </c>
      <c r="F34" s="151"/>
      <c r="G34" s="101"/>
      <c r="H34" s="46"/>
      <c r="I34" s="64"/>
      <c r="J34" s="64"/>
      <c r="K34" s="47"/>
      <c r="L34" s="48"/>
      <c r="M34" s="46"/>
      <c r="N34" s="46"/>
      <c r="O34" s="46"/>
      <c r="P34" s="47"/>
    </row>
    <row r="35" spans="1:16" x14ac:dyDescent="0.2">
      <c r="A35" s="364"/>
      <c r="B35" s="256"/>
      <c r="C35" s="146" t="s">
        <v>276</v>
      </c>
      <c r="D35" s="257"/>
      <c r="E35" s="267"/>
      <c r="F35" s="264"/>
      <c r="G35" s="258"/>
      <c r="H35" s="46"/>
      <c r="I35" s="64"/>
      <c r="J35" s="64"/>
      <c r="K35" s="47"/>
      <c r="L35" s="48"/>
      <c r="M35" s="46"/>
      <c r="N35" s="46"/>
      <c r="O35" s="46"/>
      <c r="P35" s="47"/>
    </row>
    <row r="36" spans="1:16" x14ac:dyDescent="0.2">
      <c r="A36" s="333">
        <v>13</v>
      </c>
      <c r="B36" s="104" t="s">
        <v>57</v>
      </c>
      <c r="C36" s="126" t="s">
        <v>277</v>
      </c>
      <c r="D36" s="138" t="s">
        <v>91</v>
      </c>
      <c r="E36" s="168">
        <v>192</v>
      </c>
      <c r="F36" s="151"/>
      <c r="G36" s="101"/>
      <c r="H36" s="46"/>
      <c r="I36" s="64"/>
      <c r="J36" s="64"/>
      <c r="K36" s="47"/>
      <c r="L36" s="48"/>
      <c r="M36" s="46"/>
      <c r="N36" s="46"/>
      <c r="O36" s="46"/>
      <c r="P36" s="47"/>
    </row>
    <row r="37" spans="1:16" ht="22.5" x14ac:dyDescent="0.2">
      <c r="A37" s="333"/>
      <c r="B37" s="133"/>
      <c r="C37" s="243" t="s">
        <v>278</v>
      </c>
      <c r="D37" s="106" t="s">
        <v>81</v>
      </c>
      <c r="E37" s="173">
        <v>1.1000000000000001</v>
      </c>
      <c r="F37" s="151"/>
      <c r="G37" s="101"/>
      <c r="H37" s="46"/>
      <c r="I37" s="64"/>
      <c r="J37" s="64"/>
      <c r="K37" s="47"/>
      <c r="L37" s="48"/>
      <c r="M37" s="46"/>
      <c r="N37" s="46"/>
      <c r="O37" s="46"/>
      <c r="P37" s="47"/>
    </row>
    <row r="38" spans="1:16" ht="22.5" x14ac:dyDescent="0.2">
      <c r="A38" s="333"/>
      <c r="B38" s="133"/>
      <c r="C38" s="243" t="s">
        <v>279</v>
      </c>
      <c r="D38" s="106" t="s">
        <v>81</v>
      </c>
      <c r="E38" s="250">
        <v>2.42</v>
      </c>
      <c r="F38" s="151"/>
      <c r="G38" s="101"/>
      <c r="H38" s="46"/>
      <c r="I38" s="64"/>
      <c r="J38" s="64"/>
      <c r="K38" s="47"/>
      <c r="L38" s="48"/>
      <c r="M38" s="46"/>
      <c r="N38" s="46"/>
      <c r="O38" s="46"/>
      <c r="P38" s="47"/>
    </row>
    <row r="39" spans="1:16" ht="22.5" x14ac:dyDescent="0.2">
      <c r="A39" s="333"/>
      <c r="B39" s="133"/>
      <c r="C39" s="243" t="s">
        <v>280</v>
      </c>
      <c r="D39" s="106" t="s">
        <v>81</v>
      </c>
      <c r="E39" s="250">
        <v>3.85</v>
      </c>
      <c r="F39" s="151"/>
      <c r="G39" s="101"/>
      <c r="H39" s="46"/>
      <c r="I39" s="64"/>
      <c r="J39" s="64"/>
      <c r="K39" s="47"/>
      <c r="L39" s="48"/>
      <c r="M39" s="46"/>
      <c r="N39" s="46"/>
      <c r="O39" s="46"/>
      <c r="P39" s="47"/>
    </row>
    <row r="40" spans="1:16" x14ac:dyDescent="0.2">
      <c r="A40" s="333"/>
      <c r="B40" s="133"/>
      <c r="C40" s="262" t="s">
        <v>281</v>
      </c>
      <c r="D40" s="102" t="s">
        <v>63</v>
      </c>
      <c r="E40" s="270">
        <v>320</v>
      </c>
      <c r="F40" s="162"/>
      <c r="G40" s="101"/>
      <c r="H40" s="46"/>
      <c r="I40" s="64"/>
      <c r="J40" s="64"/>
      <c r="K40" s="47"/>
      <c r="L40" s="48"/>
      <c r="M40" s="46"/>
      <c r="N40" s="46"/>
      <c r="O40" s="46"/>
      <c r="P40" s="47"/>
    </row>
    <row r="41" spans="1:16" x14ac:dyDescent="0.2">
      <c r="A41" s="333"/>
      <c r="B41" s="133"/>
      <c r="C41" s="262" t="s">
        <v>282</v>
      </c>
      <c r="D41" s="102" t="s">
        <v>63</v>
      </c>
      <c r="E41" s="270">
        <v>640</v>
      </c>
      <c r="F41" s="162"/>
      <c r="G41" s="101"/>
      <c r="H41" s="46"/>
      <c r="I41" s="64"/>
      <c r="J41" s="64"/>
      <c r="K41" s="47"/>
      <c r="L41" s="48"/>
      <c r="M41" s="46"/>
      <c r="N41" s="46"/>
      <c r="O41" s="46"/>
      <c r="P41" s="47"/>
    </row>
    <row r="42" spans="1:16" x14ac:dyDescent="0.2">
      <c r="A42" s="333"/>
      <c r="B42" s="133"/>
      <c r="C42" s="129" t="s">
        <v>283</v>
      </c>
      <c r="D42" s="106" t="s">
        <v>63</v>
      </c>
      <c r="E42" s="251">
        <v>640</v>
      </c>
      <c r="F42" s="162"/>
      <c r="G42" s="101"/>
      <c r="H42" s="46"/>
      <c r="I42" s="64"/>
      <c r="J42" s="64"/>
      <c r="K42" s="47"/>
      <c r="L42" s="48"/>
      <c r="M42" s="46"/>
      <c r="N42" s="46"/>
      <c r="O42" s="46"/>
      <c r="P42" s="47"/>
    </row>
    <row r="43" spans="1:16" x14ac:dyDescent="0.2">
      <c r="A43" s="333"/>
      <c r="B43" s="133"/>
      <c r="C43" s="412" t="s">
        <v>284</v>
      </c>
      <c r="D43" s="102" t="s">
        <v>77</v>
      </c>
      <c r="E43" s="166">
        <v>39.200000000000003</v>
      </c>
      <c r="F43" s="265"/>
      <c r="G43" s="101"/>
      <c r="H43" s="46"/>
      <c r="I43" s="64"/>
      <c r="J43" s="64"/>
      <c r="K43" s="47"/>
      <c r="L43" s="48"/>
      <c r="M43" s="46"/>
      <c r="N43" s="46"/>
      <c r="O43" s="46"/>
      <c r="P43" s="47"/>
    </row>
    <row r="44" spans="1:16" ht="33.75" x14ac:dyDescent="0.2">
      <c r="A44" s="333"/>
      <c r="B44" s="133"/>
      <c r="C44" s="428" t="s">
        <v>285</v>
      </c>
      <c r="D44" s="106" t="s">
        <v>91</v>
      </c>
      <c r="E44" s="250">
        <v>211.2</v>
      </c>
      <c r="F44" s="162"/>
      <c r="G44" s="101"/>
      <c r="H44" s="46"/>
      <c r="I44" s="64"/>
      <c r="J44" s="64"/>
      <c r="K44" s="47"/>
      <c r="L44" s="48"/>
      <c r="M44" s="46"/>
      <c r="N44" s="46"/>
      <c r="O44" s="46"/>
      <c r="P44" s="47"/>
    </row>
    <row r="45" spans="1:16" x14ac:dyDescent="0.2">
      <c r="A45" s="333"/>
      <c r="B45" s="133"/>
      <c r="C45" s="129" t="s">
        <v>241</v>
      </c>
      <c r="D45" s="106" t="s">
        <v>65</v>
      </c>
      <c r="E45" s="251">
        <v>1</v>
      </c>
      <c r="F45" s="162"/>
      <c r="G45" s="101"/>
      <c r="H45" s="46"/>
      <c r="I45" s="64"/>
      <c r="J45" s="64"/>
      <c r="K45" s="47"/>
      <c r="L45" s="48"/>
      <c r="M45" s="46"/>
      <c r="N45" s="46"/>
      <c r="O45" s="46"/>
      <c r="P45" s="47"/>
    </row>
    <row r="46" spans="1:16" x14ac:dyDescent="0.2">
      <c r="A46" s="364"/>
      <c r="B46" s="256"/>
      <c r="C46" s="146" t="s">
        <v>286</v>
      </c>
      <c r="D46" s="257"/>
      <c r="E46" s="267"/>
      <c r="F46" s="264"/>
      <c r="G46" s="101"/>
      <c r="H46" s="46"/>
      <c r="I46" s="64"/>
      <c r="J46" s="64"/>
      <c r="K46" s="47"/>
      <c r="L46" s="48"/>
      <c r="M46" s="46"/>
      <c r="N46" s="46"/>
      <c r="O46" s="46"/>
      <c r="P46" s="47"/>
    </row>
    <row r="47" spans="1:16" ht="22.5" x14ac:dyDescent="0.2">
      <c r="A47" s="333">
        <v>14</v>
      </c>
      <c r="B47" s="107" t="s">
        <v>57</v>
      </c>
      <c r="C47" s="187" t="s">
        <v>287</v>
      </c>
      <c r="D47" s="102" t="s">
        <v>81</v>
      </c>
      <c r="E47" s="168">
        <v>3.6</v>
      </c>
      <c r="F47" s="153"/>
      <c r="G47" s="101"/>
      <c r="H47" s="46"/>
      <c r="I47" s="64"/>
      <c r="J47" s="64"/>
      <c r="K47" s="47"/>
      <c r="L47" s="48"/>
      <c r="M47" s="46"/>
      <c r="N47" s="46"/>
      <c r="O47" s="46"/>
      <c r="P47" s="47"/>
    </row>
    <row r="48" spans="1:16" ht="22.5" x14ac:dyDescent="0.2">
      <c r="A48" s="334"/>
      <c r="B48" s="100"/>
      <c r="C48" s="412" t="s">
        <v>88</v>
      </c>
      <c r="D48" s="102" t="s">
        <v>81</v>
      </c>
      <c r="E48" s="166">
        <v>4</v>
      </c>
      <c r="F48" s="154"/>
      <c r="G48" s="110"/>
      <c r="H48" s="46"/>
      <c r="I48" s="64"/>
      <c r="J48" s="64"/>
      <c r="K48" s="47"/>
      <c r="L48" s="48"/>
      <c r="M48" s="46"/>
      <c r="N48" s="46"/>
      <c r="O48" s="46"/>
      <c r="P48" s="47"/>
    </row>
    <row r="49" spans="1:16" x14ac:dyDescent="0.2">
      <c r="A49" s="334"/>
      <c r="B49" s="100"/>
      <c r="C49" s="412" t="s">
        <v>89</v>
      </c>
      <c r="D49" s="103" t="s">
        <v>79</v>
      </c>
      <c r="E49" s="166">
        <v>331.2</v>
      </c>
      <c r="F49" s="154"/>
      <c r="G49" s="110"/>
      <c r="H49" s="46"/>
      <c r="I49" s="64"/>
      <c r="J49" s="64"/>
      <c r="K49" s="47"/>
      <c r="L49" s="48"/>
      <c r="M49" s="46"/>
      <c r="N49" s="46"/>
      <c r="O49" s="46"/>
      <c r="P49" s="47"/>
    </row>
    <row r="50" spans="1:16" x14ac:dyDescent="0.2">
      <c r="A50" s="334">
        <v>15</v>
      </c>
      <c r="B50" s="104" t="s">
        <v>57</v>
      </c>
      <c r="C50" s="147" t="s">
        <v>476</v>
      </c>
      <c r="D50" s="102" t="s">
        <v>77</v>
      </c>
      <c r="E50" s="271">
        <v>9.4</v>
      </c>
      <c r="F50" s="151"/>
      <c r="G50" s="101"/>
      <c r="H50" s="46"/>
      <c r="I50" s="64"/>
      <c r="J50" s="64"/>
      <c r="K50" s="47"/>
      <c r="L50" s="48"/>
      <c r="M50" s="46"/>
      <c r="N50" s="46"/>
      <c r="O50" s="46"/>
      <c r="P50" s="47"/>
    </row>
    <row r="51" spans="1:16" x14ac:dyDescent="0.2">
      <c r="A51" s="333"/>
      <c r="B51" s="133"/>
      <c r="C51" s="434" t="s">
        <v>288</v>
      </c>
      <c r="D51" s="110" t="s">
        <v>79</v>
      </c>
      <c r="E51" s="272">
        <v>930.6</v>
      </c>
      <c r="F51" s="266"/>
      <c r="G51" s="101"/>
      <c r="H51" s="46"/>
      <c r="I51" s="64"/>
      <c r="J51" s="64"/>
      <c r="K51" s="47"/>
      <c r="L51" s="48"/>
      <c r="M51" s="46"/>
      <c r="N51" s="46"/>
      <c r="O51" s="46"/>
      <c r="P51" s="47"/>
    </row>
    <row r="52" spans="1:16" ht="33.75" x14ac:dyDescent="0.2">
      <c r="A52" s="333">
        <v>16</v>
      </c>
      <c r="B52" s="104" t="s">
        <v>57</v>
      </c>
      <c r="C52" s="126" t="s">
        <v>289</v>
      </c>
      <c r="D52" s="138" t="s">
        <v>91</v>
      </c>
      <c r="E52" s="168">
        <v>23.4</v>
      </c>
      <c r="F52" s="151"/>
      <c r="G52" s="101"/>
      <c r="H52" s="46"/>
      <c r="I52" s="64"/>
      <c r="J52" s="64"/>
      <c r="K52" s="47"/>
      <c r="L52" s="48"/>
      <c r="M52" s="46"/>
      <c r="N52" s="46"/>
      <c r="O52" s="46"/>
      <c r="P52" s="47"/>
    </row>
    <row r="53" spans="1:16" x14ac:dyDescent="0.2">
      <c r="A53" s="333"/>
      <c r="B53" s="111"/>
      <c r="C53" s="430" t="s">
        <v>268</v>
      </c>
      <c r="D53" s="102" t="s">
        <v>77</v>
      </c>
      <c r="E53" s="252">
        <v>26.4</v>
      </c>
      <c r="F53" s="162"/>
      <c r="G53" s="101"/>
      <c r="H53" s="46"/>
      <c r="I53" s="64"/>
      <c r="J53" s="64"/>
      <c r="K53" s="47"/>
      <c r="L53" s="48"/>
      <c r="M53" s="46"/>
      <c r="N53" s="46"/>
      <c r="O53" s="46"/>
      <c r="P53" s="47"/>
    </row>
    <row r="54" spans="1:16" ht="22.5" x14ac:dyDescent="0.2">
      <c r="A54" s="333"/>
      <c r="B54" s="133"/>
      <c r="C54" s="428" t="s">
        <v>290</v>
      </c>
      <c r="D54" s="106" t="s">
        <v>81</v>
      </c>
      <c r="E54" s="250">
        <v>0.08</v>
      </c>
      <c r="F54" s="162"/>
      <c r="G54" s="101"/>
      <c r="H54" s="46"/>
      <c r="I54" s="64"/>
      <c r="J54" s="64"/>
      <c r="K54" s="47"/>
      <c r="L54" s="48"/>
      <c r="M54" s="46"/>
      <c r="N54" s="46"/>
      <c r="O54" s="46"/>
      <c r="P54" s="47"/>
    </row>
    <row r="55" spans="1:16" ht="33.75" x14ac:dyDescent="0.2">
      <c r="A55" s="333"/>
      <c r="B55" s="133"/>
      <c r="C55" s="134" t="s">
        <v>291</v>
      </c>
      <c r="D55" s="102" t="s">
        <v>63</v>
      </c>
      <c r="E55" s="167">
        <v>42</v>
      </c>
      <c r="F55" s="162"/>
      <c r="G55" s="101"/>
      <c r="H55" s="46"/>
      <c r="I55" s="64"/>
      <c r="J55" s="64"/>
      <c r="K55" s="47"/>
      <c r="L55" s="48"/>
      <c r="M55" s="46"/>
      <c r="N55" s="46"/>
      <c r="O55" s="46"/>
      <c r="P55" s="47"/>
    </row>
    <row r="56" spans="1:16" ht="22.5" x14ac:dyDescent="0.2">
      <c r="A56" s="333"/>
      <c r="B56" s="133"/>
      <c r="C56" s="134" t="s">
        <v>292</v>
      </c>
      <c r="D56" s="102" t="s">
        <v>63</v>
      </c>
      <c r="E56" s="167">
        <v>42</v>
      </c>
      <c r="F56" s="162"/>
      <c r="G56" s="101"/>
      <c r="H56" s="46"/>
      <c r="I56" s="64"/>
      <c r="J56" s="64"/>
      <c r="K56" s="47"/>
      <c r="L56" s="48"/>
      <c r="M56" s="46"/>
      <c r="N56" s="46"/>
      <c r="O56" s="46"/>
      <c r="P56" s="47"/>
    </row>
    <row r="57" spans="1:16" ht="22.5" x14ac:dyDescent="0.2">
      <c r="A57" s="333"/>
      <c r="B57" s="133"/>
      <c r="C57" s="412" t="s">
        <v>293</v>
      </c>
      <c r="D57" s="102" t="s">
        <v>77</v>
      </c>
      <c r="E57" s="166">
        <v>16.8</v>
      </c>
      <c r="F57" s="162"/>
      <c r="G57" s="101"/>
      <c r="H57" s="46"/>
      <c r="I57" s="64"/>
      <c r="J57" s="64"/>
      <c r="K57" s="47"/>
      <c r="L57" s="48"/>
      <c r="M57" s="46"/>
      <c r="N57" s="46"/>
      <c r="O57" s="46"/>
      <c r="P57" s="47"/>
    </row>
    <row r="58" spans="1:16" ht="22.5" x14ac:dyDescent="0.2">
      <c r="A58" s="333"/>
      <c r="B58" s="133"/>
      <c r="C58" s="412" t="s">
        <v>294</v>
      </c>
      <c r="D58" s="138" t="s">
        <v>77</v>
      </c>
      <c r="E58" s="166">
        <v>23.1</v>
      </c>
      <c r="F58" s="162"/>
      <c r="G58" s="101"/>
      <c r="H58" s="46"/>
      <c r="I58" s="64"/>
      <c r="J58" s="64"/>
      <c r="K58" s="47"/>
      <c r="L58" s="48"/>
      <c r="M58" s="46"/>
      <c r="N58" s="46"/>
      <c r="O58" s="46"/>
      <c r="P58" s="47"/>
    </row>
    <row r="59" spans="1:16" x14ac:dyDescent="0.2">
      <c r="A59" s="333"/>
      <c r="B59" s="133"/>
      <c r="C59" s="412" t="s">
        <v>295</v>
      </c>
      <c r="D59" s="103" t="s">
        <v>63</v>
      </c>
      <c r="E59" s="167">
        <v>92</v>
      </c>
      <c r="F59" s="162"/>
      <c r="G59" s="101"/>
      <c r="H59" s="46"/>
      <c r="I59" s="64"/>
      <c r="J59" s="64"/>
      <c r="K59" s="47"/>
      <c r="L59" s="48"/>
      <c r="M59" s="46"/>
      <c r="N59" s="46"/>
      <c r="O59" s="46"/>
      <c r="P59" s="47"/>
    </row>
    <row r="60" spans="1:16" ht="33.75" x14ac:dyDescent="0.2">
      <c r="A60" s="333"/>
      <c r="B60" s="133"/>
      <c r="C60" s="428" t="s">
        <v>296</v>
      </c>
      <c r="D60" s="106" t="s">
        <v>91</v>
      </c>
      <c r="E60" s="250">
        <v>25.7</v>
      </c>
      <c r="F60" s="162"/>
      <c r="G60" s="101"/>
      <c r="H60" s="46"/>
      <c r="I60" s="64"/>
      <c r="J60" s="64"/>
      <c r="K60" s="47"/>
      <c r="L60" s="48"/>
      <c r="M60" s="46"/>
      <c r="N60" s="46"/>
      <c r="O60" s="46"/>
      <c r="P60" s="47"/>
    </row>
    <row r="61" spans="1:16" x14ac:dyDescent="0.2">
      <c r="A61" s="333"/>
      <c r="B61" s="133"/>
      <c r="C61" s="129" t="s">
        <v>297</v>
      </c>
      <c r="D61" s="106" t="s">
        <v>65</v>
      </c>
      <c r="E61" s="251">
        <v>1</v>
      </c>
      <c r="F61" s="162"/>
      <c r="G61" s="101"/>
      <c r="H61" s="46"/>
      <c r="I61" s="64"/>
      <c r="J61" s="64"/>
      <c r="K61" s="47"/>
      <c r="L61" s="48"/>
      <c r="M61" s="46"/>
      <c r="N61" s="46"/>
      <c r="O61" s="46"/>
      <c r="P61" s="47"/>
    </row>
    <row r="62" spans="1:16" x14ac:dyDescent="0.2">
      <c r="A62" s="364"/>
      <c r="B62" s="256"/>
      <c r="C62" s="146" t="s">
        <v>298</v>
      </c>
      <c r="D62" s="257"/>
      <c r="E62" s="267"/>
      <c r="F62" s="264"/>
      <c r="G62" s="101"/>
      <c r="H62" s="46"/>
      <c r="I62" s="64"/>
      <c r="J62" s="64"/>
      <c r="K62" s="47"/>
      <c r="L62" s="48"/>
      <c r="M62" s="46"/>
      <c r="N62" s="46"/>
      <c r="O62" s="46"/>
      <c r="P62" s="47"/>
    </row>
    <row r="63" spans="1:16" ht="22.5" x14ac:dyDescent="0.2">
      <c r="A63" s="333">
        <v>17</v>
      </c>
      <c r="B63" s="107" t="s">
        <v>57</v>
      </c>
      <c r="C63" s="187" t="s">
        <v>299</v>
      </c>
      <c r="D63" s="102" t="s">
        <v>81</v>
      </c>
      <c r="E63" s="168">
        <v>3.2</v>
      </c>
      <c r="F63" s="153"/>
      <c r="G63" s="101"/>
      <c r="H63" s="46"/>
      <c r="I63" s="64"/>
      <c r="J63" s="64"/>
      <c r="K63" s="47"/>
      <c r="L63" s="48"/>
      <c r="M63" s="46"/>
      <c r="N63" s="46"/>
      <c r="O63" s="46"/>
      <c r="P63" s="47"/>
    </row>
    <row r="64" spans="1:16" ht="22.5" x14ac:dyDescent="0.2">
      <c r="A64" s="334"/>
      <c r="B64" s="100"/>
      <c r="C64" s="412" t="s">
        <v>88</v>
      </c>
      <c r="D64" s="102" t="s">
        <v>81</v>
      </c>
      <c r="E64" s="166">
        <v>3.5</v>
      </c>
      <c r="F64" s="154"/>
      <c r="G64" s="110"/>
      <c r="H64" s="46"/>
      <c r="I64" s="64"/>
      <c r="J64" s="64"/>
      <c r="K64" s="47"/>
      <c r="L64" s="48"/>
      <c r="M64" s="46"/>
      <c r="N64" s="46"/>
      <c r="O64" s="46"/>
      <c r="P64" s="47"/>
    </row>
    <row r="65" spans="1:16" x14ac:dyDescent="0.2">
      <c r="A65" s="334"/>
      <c r="B65" s="100"/>
      <c r="C65" s="412" t="s">
        <v>89</v>
      </c>
      <c r="D65" s="103" t="s">
        <v>79</v>
      </c>
      <c r="E65" s="166">
        <v>294.39999999999998</v>
      </c>
      <c r="F65" s="154"/>
      <c r="G65" s="110"/>
      <c r="H65" s="46"/>
      <c r="I65" s="64"/>
      <c r="J65" s="64"/>
      <c r="K65" s="47"/>
      <c r="L65" s="48"/>
      <c r="M65" s="46"/>
      <c r="N65" s="46"/>
      <c r="O65" s="46"/>
      <c r="P65" s="47"/>
    </row>
    <row r="66" spans="1:16" x14ac:dyDescent="0.2">
      <c r="A66" s="334">
        <v>18</v>
      </c>
      <c r="B66" s="104" t="s">
        <v>57</v>
      </c>
      <c r="C66" s="147" t="s">
        <v>476</v>
      </c>
      <c r="D66" s="102" t="s">
        <v>77</v>
      </c>
      <c r="E66" s="271">
        <v>10.4</v>
      </c>
      <c r="F66" s="151"/>
      <c r="G66" s="101"/>
      <c r="H66" s="46"/>
      <c r="I66" s="64"/>
      <c r="J66" s="64"/>
      <c r="K66" s="47"/>
      <c r="L66" s="48"/>
      <c r="M66" s="46"/>
      <c r="N66" s="46"/>
      <c r="O66" s="46"/>
      <c r="P66" s="47"/>
    </row>
    <row r="67" spans="1:16" x14ac:dyDescent="0.2">
      <c r="A67" s="333"/>
      <c r="B67" s="133"/>
      <c r="C67" s="434" t="s">
        <v>288</v>
      </c>
      <c r="D67" s="110" t="s">
        <v>79</v>
      </c>
      <c r="E67" s="272">
        <v>1029.5999999999999</v>
      </c>
      <c r="F67" s="266"/>
      <c r="G67" s="101"/>
      <c r="H67" s="46"/>
      <c r="I67" s="64"/>
      <c r="J67" s="64"/>
      <c r="K67" s="47"/>
      <c r="L67" s="48"/>
      <c r="M67" s="46"/>
      <c r="N67" s="46"/>
      <c r="O67" s="46"/>
      <c r="P67" s="47"/>
    </row>
    <row r="68" spans="1:16" ht="22.5" x14ac:dyDescent="0.2">
      <c r="A68" s="333">
        <v>19</v>
      </c>
      <c r="B68" s="104" t="s">
        <v>57</v>
      </c>
      <c r="C68" s="126" t="s">
        <v>300</v>
      </c>
      <c r="D68" s="138" t="s">
        <v>91</v>
      </c>
      <c r="E68" s="168">
        <v>11.7</v>
      </c>
      <c r="F68" s="151"/>
      <c r="G68" s="101"/>
      <c r="H68" s="46"/>
      <c r="I68" s="64"/>
      <c r="J68" s="64"/>
      <c r="K68" s="47"/>
      <c r="L68" s="48"/>
      <c r="M68" s="46"/>
      <c r="N68" s="46"/>
      <c r="O68" s="46"/>
      <c r="P68" s="47"/>
    </row>
    <row r="69" spans="1:16" x14ac:dyDescent="0.2">
      <c r="A69" s="333"/>
      <c r="B69" s="111"/>
      <c r="C69" s="430" t="s">
        <v>268</v>
      </c>
      <c r="D69" s="102" t="s">
        <v>77</v>
      </c>
      <c r="E69" s="252">
        <v>26.4</v>
      </c>
      <c r="F69" s="162"/>
      <c r="G69" s="101"/>
      <c r="H69" s="46"/>
      <c r="I69" s="64"/>
      <c r="J69" s="64"/>
      <c r="K69" s="47"/>
      <c r="L69" s="48"/>
      <c r="M69" s="46"/>
      <c r="N69" s="46"/>
      <c r="O69" s="46"/>
      <c r="P69" s="47"/>
    </row>
    <row r="70" spans="1:16" ht="22.5" x14ac:dyDescent="0.2">
      <c r="A70" s="333"/>
      <c r="B70" s="133"/>
      <c r="C70" s="428" t="s">
        <v>301</v>
      </c>
      <c r="D70" s="106" t="s">
        <v>81</v>
      </c>
      <c r="E70" s="250">
        <v>0.06</v>
      </c>
      <c r="F70" s="162"/>
      <c r="G70" s="101"/>
      <c r="H70" s="46"/>
      <c r="I70" s="64"/>
      <c r="J70" s="64"/>
      <c r="K70" s="47"/>
      <c r="L70" s="48"/>
      <c r="M70" s="46"/>
      <c r="N70" s="46"/>
      <c r="O70" s="46"/>
      <c r="P70" s="47"/>
    </row>
    <row r="71" spans="1:16" ht="33.75" x14ac:dyDescent="0.2">
      <c r="A71" s="333"/>
      <c r="B71" s="133"/>
      <c r="C71" s="134" t="s">
        <v>291</v>
      </c>
      <c r="D71" s="102" t="s">
        <v>63</v>
      </c>
      <c r="E71" s="167">
        <v>42</v>
      </c>
      <c r="F71" s="162"/>
      <c r="G71" s="101"/>
      <c r="H71" s="46"/>
      <c r="I71" s="64"/>
      <c r="J71" s="64"/>
      <c r="K71" s="47"/>
      <c r="L71" s="48"/>
      <c r="M71" s="46"/>
      <c r="N71" s="46"/>
      <c r="O71" s="46"/>
      <c r="P71" s="47"/>
    </row>
    <row r="72" spans="1:16" ht="22.5" x14ac:dyDescent="0.2">
      <c r="A72" s="333"/>
      <c r="B72" s="133"/>
      <c r="C72" s="412" t="s">
        <v>293</v>
      </c>
      <c r="D72" s="102" t="s">
        <v>77</v>
      </c>
      <c r="E72" s="166">
        <v>12.2</v>
      </c>
      <c r="F72" s="162"/>
      <c r="G72" s="101"/>
      <c r="H72" s="46"/>
      <c r="I72" s="64"/>
      <c r="J72" s="64"/>
      <c r="K72" s="47"/>
      <c r="L72" s="48"/>
      <c r="M72" s="46"/>
      <c r="N72" s="46"/>
      <c r="O72" s="46"/>
      <c r="P72" s="47"/>
    </row>
    <row r="73" spans="1:16" ht="22.5" x14ac:dyDescent="0.2">
      <c r="A73" s="333"/>
      <c r="B73" s="133"/>
      <c r="C73" s="412" t="s">
        <v>294</v>
      </c>
      <c r="D73" s="138" t="s">
        <v>77</v>
      </c>
      <c r="E73" s="166">
        <v>23.1</v>
      </c>
      <c r="F73" s="162"/>
      <c r="G73" s="101"/>
      <c r="H73" s="46"/>
      <c r="I73" s="64"/>
      <c r="J73" s="64"/>
      <c r="K73" s="47"/>
      <c r="L73" s="48"/>
      <c r="M73" s="46"/>
      <c r="N73" s="46"/>
      <c r="O73" s="46"/>
      <c r="P73" s="47"/>
    </row>
    <row r="74" spans="1:16" x14ac:dyDescent="0.2">
      <c r="A74" s="333"/>
      <c r="B74" s="133"/>
      <c r="C74" s="412" t="s">
        <v>295</v>
      </c>
      <c r="D74" s="103" t="s">
        <v>63</v>
      </c>
      <c r="E74" s="167">
        <v>92</v>
      </c>
      <c r="F74" s="162"/>
      <c r="G74" s="101"/>
      <c r="H74" s="46"/>
      <c r="I74" s="64"/>
      <c r="J74" s="64"/>
      <c r="K74" s="47"/>
      <c r="L74" s="48"/>
      <c r="M74" s="46"/>
      <c r="N74" s="46"/>
      <c r="O74" s="46"/>
      <c r="P74" s="47"/>
    </row>
    <row r="75" spans="1:16" ht="33.75" x14ac:dyDescent="0.2">
      <c r="A75" s="333"/>
      <c r="B75" s="133"/>
      <c r="C75" s="428" t="s">
        <v>302</v>
      </c>
      <c r="D75" s="106" t="s">
        <v>91</v>
      </c>
      <c r="E75" s="250">
        <v>12.9</v>
      </c>
      <c r="F75" s="162"/>
      <c r="G75" s="101"/>
      <c r="H75" s="46"/>
      <c r="I75" s="64"/>
      <c r="J75" s="64"/>
      <c r="K75" s="47"/>
      <c r="L75" s="48"/>
      <c r="M75" s="46"/>
      <c r="N75" s="46"/>
      <c r="O75" s="46"/>
      <c r="P75" s="47"/>
    </row>
    <row r="76" spans="1:16" x14ac:dyDescent="0.2">
      <c r="A76" s="333"/>
      <c r="B76" s="133"/>
      <c r="C76" s="129" t="s">
        <v>297</v>
      </c>
      <c r="D76" s="106" t="s">
        <v>65</v>
      </c>
      <c r="E76" s="251">
        <v>1</v>
      </c>
      <c r="F76" s="162"/>
      <c r="G76" s="101"/>
      <c r="H76" s="46"/>
      <c r="I76" s="64"/>
      <c r="J76" s="64"/>
      <c r="K76" s="47"/>
      <c r="L76" s="48"/>
      <c r="M76" s="46"/>
      <c r="N76" s="46"/>
      <c r="O76" s="46"/>
      <c r="P76" s="47"/>
    </row>
    <row r="77" spans="1:16" ht="22.5" x14ac:dyDescent="0.2">
      <c r="A77" s="333"/>
      <c r="B77" s="148"/>
      <c r="C77" s="190" t="s">
        <v>303</v>
      </c>
      <c r="D77" s="102"/>
      <c r="E77" s="166"/>
      <c r="F77" s="162"/>
      <c r="G77" s="135"/>
      <c r="H77" s="46"/>
      <c r="I77" s="64"/>
      <c r="J77" s="64"/>
      <c r="K77" s="47"/>
      <c r="L77" s="48"/>
      <c r="M77" s="46"/>
      <c r="N77" s="46"/>
      <c r="O77" s="46"/>
      <c r="P77" s="47"/>
    </row>
    <row r="78" spans="1:16" ht="33.75" x14ac:dyDescent="0.2">
      <c r="A78" s="333">
        <v>20</v>
      </c>
      <c r="B78" s="104" t="s">
        <v>57</v>
      </c>
      <c r="C78" s="147" t="s">
        <v>304</v>
      </c>
      <c r="D78" s="102" t="s">
        <v>77</v>
      </c>
      <c r="E78" s="166">
        <v>36</v>
      </c>
      <c r="F78" s="152"/>
      <c r="G78" s="101"/>
      <c r="H78" s="46"/>
      <c r="I78" s="64"/>
      <c r="J78" s="64"/>
      <c r="K78" s="47"/>
      <c r="L78" s="48"/>
      <c r="M78" s="46"/>
      <c r="N78" s="46"/>
      <c r="O78" s="46"/>
      <c r="P78" s="47"/>
    </row>
    <row r="79" spans="1:16" ht="22.5" x14ac:dyDescent="0.2">
      <c r="A79" s="333">
        <v>21</v>
      </c>
      <c r="B79" s="107" t="s">
        <v>57</v>
      </c>
      <c r="C79" s="187" t="s">
        <v>305</v>
      </c>
      <c r="D79" s="102" t="s">
        <v>81</v>
      </c>
      <c r="E79" s="168">
        <v>5.4</v>
      </c>
      <c r="F79" s="153"/>
      <c r="G79" s="101"/>
      <c r="H79" s="46"/>
      <c r="I79" s="64"/>
      <c r="J79" s="64"/>
      <c r="K79" s="47"/>
      <c r="L79" s="48"/>
      <c r="M79" s="46"/>
      <c r="N79" s="46"/>
      <c r="O79" s="46"/>
      <c r="P79" s="47"/>
    </row>
    <row r="80" spans="1:16" x14ac:dyDescent="0.2">
      <c r="A80" s="334"/>
      <c r="B80" s="100"/>
      <c r="C80" s="131" t="s">
        <v>306</v>
      </c>
      <c r="D80" s="102" t="s">
        <v>63</v>
      </c>
      <c r="E80" s="166">
        <v>2160</v>
      </c>
      <c r="F80" s="154"/>
      <c r="G80" s="110"/>
      <c r="H80" s="46"/>
      <c r="I80" s="64"/>
      <c r="J80" s="64"/>
      <c r="K80" s="47"/>
      <c r="L80" s="48"/>
      <c r="M80" s="46"/>
      <c r="N80" s="46"/>
      <c r="O80" s="46"/>
      <c r="P80" s="47"/>
    </row>
    <row r="81" spans="1:16" x14ac:dyDescent="0.2">
      <c r="A81" s="334"/>
      <c r="B81" s="100"/>
      <c r="C81" s="412" t="s">
        <v>89</v>
      </c>
      <c r="D81" s="103" t="s">
        <v>79</v>
      </c>
      <c r="E81" s="166">
        <v>2019.6</v>
      </c>
      <c r="F81" s="154"/>
      <c r="G81" s="110"/>
      <c r="H81" s="46"/>
      <c r="I81" s="64"/>
      <c r="J81" s="64"/>
      <c r="K81" s="47"/>
      <c r="L81" s="48"/>
      <c r="M81" s="46"/>
      <c r="N81" s="46"/>
      <c r="O81" s="46"/>
      <c r="P81" s="47"/>
    </row>
    <row r="82" spans="1:16" ht="33.75" x14ac:dyDescent="0.2">
      <c r="A82" s="333">
        <v>22</v>
      </c>
      <c r="B82" s="104" t="s">
        <v>57</v>
      </c>
      <c r="C82" s="414" t="s">
        <v>334</v>
      </c>
      <c r="D82" s="103" t="s">
        <v>77</v>
      </c>
      <c r="E82" s="176">
        <v>72</v>
      </c>
      <c r="F82" s="151"/>
      <c r="G82" s="101"/>
      <c r="H82" s="46"/>
      <c r="I82" s="64"/>
      <c r="J82" s="64"/>
      <c r="K82" s="47"/>
      <c r="L82" s="48"/>
      <c r="M82" s="46"/>
      <c r="N82" s="46"/>
      <c r="O82" s="46"/>
      <c r="P82" s="47"/>
    </row>
    <row r="83" spans="1:16" x14ac:dyDescent="0.2">
      <c r="A83" s="340"/>
      <c r="B83" s="140"/>
      <c r="C83" s="416" t="s">
        <v>117</v>
      </c>
      <c r="D83" s="143" t="s">
        <v>79</v>
      </c>
      <c r="E83" s="179">
        <v>15.8</v>
      </c>
      <c r="F83" s="164"/>
      <c r="G83" s="142"/>
      <c r="H83" s="46"/>
      <c r="I83" s="64"/>
      <c r="J83" s="64"/>
      <c r="K83" s="47"/>
      <c r="L83" s="48"/>
      <c r="M83" s="46"/>
      <c r="N83" s="46"/>
      <c r="O83" s="46"/>
      <c r="P83" s="47"/>
    </row>
    <row r="84" spans="1:16" x14ac:dyDescent="0.2">
      <c r="A84" s="333"/>
      <c r="B84" s="133"/>
      <c r="C84" s="412" t="s">
        <v>121</v>
      </c>
      <c r="D84" s="97" t="s">
        <v>79</v>
      </c>
      <c r="E84" s="179">
        <v>432</v>
      </c>
      <c r="F84" s="162"/>
      <c r="G84" s="101"/>
      <c r="H84" s="46"/>
      <c r="I84" s="64"/>
      <c r="J84" s="64"/>
      <c r="K84" s="47"/>
      <c r="L84" s="48"/>
      <c r="M84" s="46"/>
      <c r="N84" s="46"/>
      <c r="O84" s="46"/>
      <c r="P84" s="47"/>
    </row>
    <row r="85" spans="1:16" ht="22.5" x14ac:dyDescent="0.2">
      <c r="A85" s="333"/>
      <c r="B85" s="133"/>
      <c r="C85" s="412" t="s">
        <v>116</v>
      </c>
      <c r="D85" s="138" t="s">
        <v>77</v>
      </c>
      <c r="E85" s="166">
        <v>82.8</v>
      </c>
      <c r="F85" s="162"/>
      <c r="G85" s="101"/>
      <c r="H85" s="46"/>
      <c r="I85" s="64"/>
      <c r="J85" s="64"/>
      <c r="K85" s="47"/>
      <c r="L85" s="48"/>
      <c r="M85" s="46"/>
      <c r="N85" s="46"/>
      <c r="O85" s="46"/>
      <c r="P85" s="47"/>
    </row>
    <row r="86" spans="1:16" ht="22.5" x14ac:dyDescent="0.2">
      <c r="A86" s="334">
        <v>23</v>
      </c>
      <c r="B86" s="104" t="s">
        <v>57</v>
      </c>
      <c r="C86" s="414" t="s">
        <v>335</v>
      </c>
      <c r="D86" s="102" t="s">
        <v>77</v>
      </c>
      <c r="E86" s="166">
        <v>72</v>
      </c>
      <c r="F86" s="153"/>
      <c r="G86" s="101"/>
      <c r="H86" s="46"/>
      <c r="I86" s="64"/>
      <c r="J86" s="64"/>
      <c r="K86" s="47"/>
      <c r="L86" s="48"/>
      <c r="M86" s="46"/>
      <c r="N86" s="46"/>
      <c r="O86" s="46"/>
      <c r="P86" s="47"/>
    </row>
    <row r="87" spans="1:16" x14ac:dyDescent="0.2">
      <c r="A87" s="340"/>
      <c r="B87" s="140"/>
      <c r="C87" s="416" t="s">
        <v>117</v>
      </c>
      <c r="D87" s="143" t="s">
        <v>79</v>
      </c>
      <c r="E87" s="179">
        <v>15.8</v>
      </c>
      <c r="F87" s="164"/>
      <c r="G87" s="142"/>
      <c r="H87" s="46"/>
      <c r="I87" s="64"/>
      <c r="J87" s="64"/>
      <c r="K87" s="47"/>
      <c r="L87" s="48"/>
      <c r="M87" s="46"/>
      <c r="N87" s="46"/>
      <c r="O87" s="46"/>
      <c r="P87" s="47"/>
    </row>
    <row r="88" spans="1:16" ht="22.5" x14ac:dyDescent="0.2">
      <c r="A88" s="333"/>
      <c r="B88" s="133"/>
      <c r="C88" s="412" t="s">
        <v>231</v>
      </c>
      <c r="D88" s="97" t="s">
        <v>79</v>
      </c>
      <c r="E88" s="249">
        <v>165.6</v>
      </c>
      <c r="F88" s="162"/>
      <c r="G88" s="101"/>
      <c r="H88" s="46"/>
      <c r="I88" s="64"/>
      <c r="J88" s="64"/>
      <c r="K88" s="47"/>
      <c r="L88" s="48"/>
      <c r="M88" s="46"/>
      <c r="N88" s="46"/>
      <c r="O88" s="46"/>
      <c r="P88" s="47"/>
    </row>
    <row r="89" spans="1:16" ht="33.75" x14ac:dyDescent="0.2">
      <c r="A89" s="334">
        <v>24</v>
      </c>
      <c r="B89" s="104" t="s">
        <v>57</v>
      </c>
      <c r="C89" s="414" t="s">
        <v>336</v>
      </c>
      <c r="D89" s="102" t="s">
        <v>77</v>
      </c>
      <c r="E89" s="166">
        <v>72</v>
      </c>
      <c r="F89" s="153"/>
      <c r="G89" s="101"/>
      <c r="H89" s="46"/>
      <c r="I89" s="64"/>
      <c r="J89" s="64"/>
      <c r="K89" s="47"/>
      <c r="L89" s="48"/>
      <c r="M89" s="46"/>
      <c r="N89" s="46"/>
      <c r="O89" s="46"/>
      <c r="P89" s="47"/>
    </row>
    <row r="90" spans="1:16" ht="22.5" x14ac:dyDescent="0.2">
      <c r="A90" s="333"/>
      <c r="B90" s="104"/>
      <c r="C90" s="416" t="s">
        <v>118</v>
      </c>
      <c r="D90" s="143" t="s">
        <v>79</v>
      </c>
      <c r="E90" s="180">
        <v>28.8</v>
      </c>
      <c r="F90" s="153"/>
      <c r="G90" s="110"/>
      <c r="H90" s="46"/>
      <c r="I90" s="64"/>
      <c r="J90" s="64"/>
      <c r="K90" s="47"/>
      <c r="L90" s="48"/>
      <c r="M90" s="46"/>
      <c r="N90" s="46"/>
      <c r="O90" s="46"/>
      <c r="P90" s="47"/>
    </row>
    <row r="91" spans="1:16" ht="22.5" x14ac:dyDescent="0.2">
      <c r="A91" s="334">
        <v>25</v>
      </c>
      <c r="B91" s="107" t="s">
        <v>57</v>
      </c>
      <c r="C91" s="427" t="s">
        <v>307</v>
      </c>
      <c r="D91" s="103" t="s">
        <v>91</v>
      </c>
      <c r="E91" s="166">
        <v>140</v>
      </c>
      <c r="F91" s="151"/>
      <c r="G91" s="101"/>
      <c r="H91" s="46"/>
      <c r="I91" s="64"/>
      <c r="J91" s="64"/>
      <c r="K91" s="47"/>
      <c r="L91" s="48"/>
      <c r="M91" s="46"/>
      <c r="N91" s="46"/>
      <c r="O91" s="46"/>
      <c r="P91" s="47"/>
    </row>
    <row r="92" spans="1:16" x14ac:dyDescent="0.2">
      <c r="A92" s="334"/>
      <c r="B92" s="100"/>
      <c r="C92" s="412" t="s">
        <v>308</v>
      </c>
      <c r="D92" s="103" t="s">
        <v>91</v>
      </c>
      <c r="E92" s="166">
        <v>154</v>
      </c>
      <c r="F92" s="154"/>
      <c r="G92" s="110"/>
      <c r="H92" s="46"/>
      <c r="I92" s="64"/>
      <c r="J92" s="64"/>
      <c r="K92" s="47"/>
      <c r="L92" s="48"/>
      <c r="M92" s="46"/>
      <c r="N92" s="46"/>
      <c r="O92" s="46"/>
      <c r="P92" s="47"/>
    </row>
    <row r="93" spans="1:16" ht="22.5" x14ac:dyDescent="0.2">
      <c r="A93" s="333">
        <v>26</v>
      </c>
      <c r="B93" s="104" t="s">
        <v>57</v>
      </c>
      <c r="C93" s="139" t="s">
        <v>309</v>
      </c>
      <c r="D93" s="102" t="s">
        <v>91</v>
      </c>
      <c r="E93" s="166">
        <v>140</v>
      </c>
      <c r="F93" s="153"/>
      <c r="G93" s="101"/>
      <c r="H93" s="46"/>
      <c r="I93" s="64"/>
      <c r="J93" s="64"/>
      <c r="K93" s="47"/>
      <c r="L93" s="48"/>
      <c r="M93" s="46"/>
      <c r="N93" s="46"/>
      <c r="O93" s="46"/>
      <c r="P93" s="47"/>
    </row>
    <row r="94" spans="1:16" ht="22.5" x14ac:dyDescent="0.2">
      <c r="A94" s="333"/>
      <c r="B94" s="133"/>
      <c r="C94" s="428" t="s">
        <v>310</v>
      </c>
      <c r="D94" s="106" t="s">
        <v>91</v>
      </c>
      <c r="E94" s="250">
        <v>154</v>
      </c>
      <c r="F94" s="162"/>
      <c r="G94" s="101"/>
      <c r="H94" s="46"/>
      <c r="I94" s="64"/>
      <c r="J94" s="64"/>
      <c r="K94" s="47"/>
      <c r="L94" s="48"/>
      <c r="M94" s="46"/>
      <c r="N94" s="46"/>
      <c r="O94" s="46"/>
      <c r="P94" s="47"/>
    </row>
    <row r="95" spans="1:16" x14ac:dyDescent="0.2">
      <c r="A95" s="333"/>
      <c r="B95" s="133"/>
      <c r="C95" s="129" t="s">
        <v>241</v>
      </c>
      <c r="D95" s="106" t="s">
        <v>65</v>
      </c>
      <c r="E95" s="251">
        <v>1</v>
      </c>
      <c r="F95" s="162"/>
      <c r="G95" s="101"/>
      <c r="H95" s="46"/>
      <c r="I95" s="64"/>
      <c r="J95" s="64"/>
      <c r="K95" s="47"/>
      <c r="L95" s="48"/>
      <c r="M95" s="46"/>
      <c r="N95" s="46"/>
      <c r="O95" s="46"/>
      <c r="P95" s="47"/>
    </row>
    <row r="96" spans="1:16" ht="33.75" x14ac:dyDescent="0.2">
      <c r="A96" s="334">
        <v>27</v>
      </c>
      <c r="B96" s="104" t="s">
        <v>57</v>
      </c>
      <c r="C96" s="147" t="s">
        <v>311</v>
      </c>
      <c r="D96" s="102" t="s">
        <v>65</v>
      </c>
      <c r="E96" s="167">
        <v>18</v>
      </c>
      <c r="F96" s="151"/>
      <c r="G96" s="101"/>
      <c r="H96" s="46"/>
      <c r="I96" s="64"/>
      <c r="J96" s="64"/>
      <c r="K96" s="47"/>
      <c r="L96" s="48"/>
      <c r="M96" s="46"/>
      <c r="N96" s="46"/>
      <c r="O96" s="46"/>
      <c r="P96" s="47"/>
    </row>
    <row r="97" spans="1:16" x14ac:dyDescent="0.2">
      <c r="A97" s="333"/>
      <c r="B97" s="111"/>
      <c r="C97" s="113" t="s">
        <v>312</v>
      </c>
      <c r="D97" s="110" t="s">
        <v>91</v>
      </c>
      <c r="E97" s="168">
        <v>158.4</v>
      </c>
      <c r="F97" s="162"/>
      <c r="G97" s="101"/>
      <c r="H97" s="46"/>
      <c r="I97" s="64"/>
      <c r="J97" s="64"/>
      <c r="K97" s="47"/>
      <c r="L97" s="48"/>
      <c r="M97" s="46"/>
      <c r="N97" s="46"/>
      <c r="O97" s="46"/>
      <c r="P97" s="47"/>
    </row>
    <row r="98" spans="1:16" ht="22.5" x14ac:dyDescent="0.2">
      <c r="A98" s="333"/>
      <c r="B98" s="111"/>
      <c r="C98" s="435" t="s">
        <v>313</v>
      </c>
      <c r="D98" s="110" t="s">
        <v>91</v>
      </c>
      <c r="E98" s="168">
        <v>144</v>
      </c>
      <c r="F98" s="162"/>
      <c r="G98" s="101"/>
      <c r="H98" s="46"/>
      <c r="I98" s="64"/>
      <c r="J98" s="64"/>
      <c r="K98" s="47"/>
      <c r="L98" s="48"/>
      <c r="M98" s="46"/>
      <c r="N98" s="46"/>
      <c r="O98" s="46"/>
      <c r="P98" s="47"/>
    </row>
    <row r="99" spans="1:16" x14ac:dyDescent="0.2">
      <c r="A99" s="333"/>
      <c r="B99" s="111"/>
      <c r="C99" s="113" t="s">
        <v>314</v>
      </c>
      <c r="D99" s="263" t="s">
        <v>77</v>
      </c>
      <c r="E99" s="168">
        <v>55</v>
      </c>
      <c r="F99" s="162"/>
      <c r="G99" s="101"/>
      <c r="H99" s="46"/>
      <c r="I99" s="64"/>
      <c r="J99" s="64"/>
      <c r="K99" s="47"/>
      <c r="L99" s="48"/>
      <c r="M99" s="46"/>
      <c r="N99" s="46"/>
      <c r="O99" s="46"/>
      <c r="P99" s="47"/>
    </row>
    <row r="100" spans="1:16" ht="22.5" x14ac:dyDescent="0.2">
      <c r="A100" s="333"/>
      <c r="B100" s="133"/>
      <c r="C100" s="428" t="s">
        <v>315</v>
      </c>
      <c r="D100" s="263" t="s">
        <v>77</v>
      </c>
      <c r="E100" s="250">
        <v>54</v>
      </c>
      <c r="F100" s="162"/>
      <c r="G100" s="101"/>
      <c r="H100" s="46"/>
      <c r="I100" s="64"/>
      <c r="J100" s="64"/>
      <c r="K100" s="47"/>
      <c r="L100" s="48"/>
      <c r="M100" s="46"/>
      <c r="N100" s="46"/>
      <c r="O100" s="46"/>
      <c r="P100" s="47"/>
    </row>
    <row r="101" spans="1:16" x14ac:dyDescent="0.2">
      <c r="A101" s="333"/>
      <c r="B101" s="133"/>
      <c r="C101" s="129" t="s">
        <v>297</v>
      </c>
      <c r="D101" s="263" t="s">
        <v>65</v>
      </c>
      <c r="E101" s="251">
        <v>1</v>
      </c>
      <c r="F101" s="162"/>
      <c r="G101" s="101"/>
      <c r="H101" s="46"/>
      <c r="I101" s="64"/>
      <c r="J101" s="64"/>
      <c r="K101" s="47"/>
      <c r="L101" s="48"/>
      <c r="M101" s="46"/>
      <c r="N101" s="46"/>
      <c r="O101" s="46"/>
      <c r="P101" s="47"/>
    </row>
    <row r="102" spans="1:16" x14ac:dyDescent="0.2">
      <c r="A102" s="335"/>
      <c r="B102" s="99"/>
      <c r="C102" s="146" t="s">
        <v>316</v>
      </c>
      <c r="D102" s="102"/>
      <c r="E102" s="273"/>
      <c r="F102" s="150"/>
      <c r="G102" s="102"/>
      <c r="H102" s="46"/>
      <c r="I102" s="64"/>
      <c r="J102" s="64"/>
      <c r="K102" s="47"/>
      <c r="L102" s="48"/>
      <c r="M102" s="46"/>
      <c r="N102" s="46"/>
      <c r="O102" s="46"/>
      <c r="P102" s="47"/>
    </row>
    <row r="103" spans="1:16" ht="33.75" x14ac:dyDescent="0.2">
      <c r="A103" s="333">
        <v>28</v>
      </c>
      <c r="B103" s="104" t="s">
        <v>57</v>
      </c>
      <c r="C103" s="429" t="s">
        <v>317</v>
      </c>
      <c r="D103" s="138" t="s">
        <v>77</v>
      </c>
      <c r="E103" s="166">
        <v>5.6</v>
      </c>
      <c r="F103" s="151"/>
      <c r="G103" s="101"/>
      <c r="H103" s="46"/>
      <c r="I103" s="64"/>
      <c r="J103" s="64"/>
      <c r="K103" s="47"/>
      <c r="L103" s="48"/>
      <c r="M103" s="46"/>
      <c r="N103" s="46"/>
      <c r="O103" s="46"/>
      <c r="P103" s="47"/>
    </row>
    <row r="104" spans="1:16" x14ac:dyDescent="0.2">
      <c r="A104" s="340"/>
      <c r="B104" s="140"/>
      <c r="C104" s="416" t="s">
        <v>117</v>
      </c>
      <c r="D104" s="143" t="s">
        <v>79</v>
      </c>
      <c r="E104" s="179">
        <v>1.2</v>
      </c>
      <c r="F104" s="164"/>
      <c r="G104" s="142"/>
      <c r="H104" s="46"/>
      <c r="I104" s="64"/>
      <c r="J104" s="64"/>
      <c r="K104" s="47"/>
      <c r="L104" s="48"/>
      <c r="M104" s="46"/>
      <c r="N104" s="46"/>
      <c r="O104" s="46"/>
      <c r="P104" s="47"/>
    </row>
    <row r="105" spans="1:16" x14ac:dyDescent="0.2">
      <c r="A105" s="333"/>
      <c r="B105" s="133"/>
      <c r="C105" s="412" t="s">
        <v>121</v>
      </c>
      <c r="D105" s="97" t="s">
        <v>79</v>
      </c>
      <c r="E105" s="179">
        <v>33.6</v>
      </c>
      <c r="F105" s="162"/>
      <c r="G105" s="101"/>
      <c r="H105" s="46"/>
      <c r="I105" s="64"/>
      <c r="J105" s="64"/>
      <c r="K105" s="47"/>
      <c r="L105" s="48"/>
      <c r="M105" s="46"/>
      <c r="N105" s="46"/>
      <c r="O105" s="46"/>
      <c r="P105" s="47"/>
    </row>
    <row r="106" spans="1:16" ht="22.5" x14ac:dyDescent="0.2">
      <c r="A106" s="333"/>
      <c r="B106" s="133"/>
      <c r="C106" s="412" t="s">
        <v>318</v>
      </c>
      <c r="D106" s="138" t="s">
        <v>77</v>
      </c>
      <c r="E106" s="166">
        <v>5.88</v>
      </c>
      <c r="F106" s="162"/>
      <c r="G106" s="101"/>
      <c r="H106" s="46"/>
      <c r="I106" s="64"/>
      <c r="J106" s="64"/>
      <c r="K106" s="47"/>
      <c r="L106" s="48"/>
      <c r="M106" s="46"/>
      <c r="N106" s="46"/>
      <c r="O106" s="46"/>
      <c r="P106" s="47"/>
    </row>
    <row r="107" spans="1:16" ht="22.5" x14ac:dyDescent="0.2">
      <c r="A107" s="333">
        <v>29</v>
      </c>
      <c r="B107" s="104" t="s">
        <v>57</v>
      </c>
      <c r="C107" s="139" t="s">
        <v>319</v>
      </c>
      <c r="D107" s="102" t="s">
        <v>91</v>
      </c>
      <c r="E107" s="166">
        <v>9.6</v>
      </c>
      <c r="F107" s="153"/>
      <c r="G107" s="101"/>
      <c r="H107" s="46"/>
      <c r="I107" s="64"/>
      <c r="J107" s="64"/>
      <c r="K107" s="47"/>
      <c r="L107" s="48"/>
      <c r="M107" s="46"/>
      <c r="N107" s="46"/>
      <c r="O107" s="46"/>
      <c r="P107" s="47"/>
    </row>
    <row r="108" spans="1:16" ht="33.75" x14ac:dyDescent="0.2">
      <c r="A108" s="333"/>
      <c r="B108" s="133"/>
      <c r="C108" s="428" t="s">
        <v>320</v>
      </c>
      <c r="D108" s="106" t="s">
        <v>91</v>
      </c>
      <c r="E108" s="250">
        <v>10.56</v>
      </c>
      <c r="F108" s="162"/>
      <c r="G108" s="101"/>
      <c r="H108" s="46"/>
      <c r="I108" s="64"/>
      <c r="J108" s="64"/>
      <c r="K108" s="47"/>
      <c r="L108" s="48"/>
      <c r="M108" s="46"/>
      <c r="N108" s="46"/>
      <c r="O108" s="46"/>
      <c r="P108" s="47"/>
    </row>
    <row r="109" spans="1:16" x14ac:dyDescent="0.2">
      <c r="A109" s="333"/>
      <c r="B109" s="133"/>
      <c r="C109" s="129" t="s">
        <v>241</v>
      </c>
      <c r="D109" s="106" t="s">
        <v>65</v>
      </c>
      <c r="E109" s="251">
        <v>1</v>
      </c>
      <c r="F109" s="162"/>
      <c r="G109" s="101"/>
      <c r="H109" s="46"/>
      <c r="I109" s="64"/>
      <c r="J109" s="64"/>
      <c r="K109" s="47"/>
      <c r="L109" s="48"/>
      <c r="M109" s="46"/>
      <c r="N109" s="46"/>
      <c r="O109" s="46"/>
      <c r="P109" s="47"/>
    </row>
    <row r="110" spans="1:16" x14ac:dyDescent="0.2">
      <c r="A110" s="364"/>
      <c r="B110" s="256"/>
      <c r="C110" s="146" t="s">
        <v>321</v>
      </c>
      <c r="D110" s="257"/>
      <c r="E110" s="267"/>
      <c r="F110" s="264"/>
      <c r="G110" s="258"/>
      <c r="H110" s="46"/>
      <c r="I110" s="64"/>
      <c r="J110" s="64"/>
      <c r="K110" s="47"/>
      <c r="L110" s="48"/>
      <c r="M110" s="46"/>
      <c r="N110" s="46"/>
      <c r="O110" s="46"/>
      <c r="P110" s="47"/>
    </row>
    <row r="111" spans="1:16" ht="33.75" x14ac:dyDescent="0.2">
      <c r="A111" s="333">
        <v>30</v>
      </c>
      <c r="B111" s="104" t="s">
        <v>57</v>
      </c>
      <c r="C111" s="429" t="s">
        <v>266</v>
      </c>
      <c r="D111" s="102" t="s">
        <v>91</v>
      </c>
      <c r="E111" s="166">
        <v>110</v>
      </c>
      <c r="F111" s="152"/>
      <c r="G111" s="101"/>
      <c r="H111" s="46"/>
      <c r="I111" s="64"/>
      <c r="J111" s="64"/>
      <c r="K111" s="47"/>
      <c r="L111" s="48"/>
      <c r="M111" s="46"/>
      <c r="N111" s="46"/>
      <c r="O111" s="46"/>
      <c r="P111" s="47"/>
    </row>
    <row r="112" spans="1:16" ht="33.75" x14ac:dyDescent="0.2">
      <c r="A112" s="333">
        <v>31</v>
      </c>
      <c r="B112" s="104" t="s">
        <v>57</v>
      </c>
      <c r="C112" s="431" t="s">
        <v>337</v>
      </c>
      <c r="D112" s="102" t="s">
        <v>77</v>
      </c>
      <c r="E112" s="249">
        <v>120</v>
      </c>
      <c r="F112" s="151"/>
      <c r="G112" s="101"/>
      <c r="H112" s="46"/>
      <c r="I112" s="64"/>
      <c r="J112" s="64"/>
      <c r="K112" s="47"/>
      <c r="L112" s="48"/>
      <c r="M112" s="46"/>
      <c r="N112" s="46"/>
      <c r="O112" s="46"/>
      <c r="P112" s="47"/>
    </row>
    <row r="113" spans="1:16" x14ac:dyDescent="0.2">
      <c r="A113" s="333"/>
      <c r="B113" s="111"/>
      <c r="C113" s="430" t="s">
        <v>470</v>
      </c>
      <c r="D113" s="102" t="s">
        <v>77</v>
      </c>
      <c r="E113" s="252">
        <v>144</v>
      </c>
      <c r="F113" s="162"/>
      <c r="G113" s="101"/>
      <c r="H113" s="46"/>
      <c r="I113" s="64"/>
      <c r="J113" s="64"/>
      <c r="K113" s="47"/>
      <c r="L113" s="48"/>
      <c r="M113" s="46"/>
      <c r="N113" s="46"/>
      <c r="O113" s="46"/>
      <c r="P113" s="47"/>
    </row>
    <row r="114" spans="1:16" x14ac:dyDescent="0.2">
      <c r="A114" s="333"/>
      <c r="B114" s="111"/>
      <c r="C114" s="244" t="s">
        <v>269</v>
      </c>
      <c r="D114" s="102" t="s">
        <v>77</v>
      </c>
      <c r="E114" s="252">
        <v>120</v>
      </c>
      <c r="F114" s="162"/>
      <c r="G114" s="101"/>
      <c r="H114" s="46"/>
      <c r="I114" s="64"/>
      <c r="J114" s="64"/>
      <c r="K114" s="47"/>
      <c r="L114" s="48"/>
      <c r="M114" s="46"/>
      <c r="N114" s="46"/>
      <c r="O114" s="46"/>
      <c r="P114" s="47"/>
    </row>
    <row r="115" spans="1:16" ht="33.75" x14ac:dyDescent="0.2">
      <c r="A115" s="334">
        <v>32</v>
      </c>
      <c r="B115" s="107" t="s">
        <v>57</v>
      </c>
      <c r="C115" s="431" t="s">
        <v>338</v>
      </c>
      <c r="D115" s="103" t="s">
        <v>77</v>
      </c>
      <c r="E115" s="249">
        <v>120</v>
      </c>
      <c r="F115" s="153"/>
      <c r="G115" s="101"/>
      <c r="H115" s="46"/>
      <c r="I115" s="64"/>
      <c r="J115" s="64"/>
      <c r="K115" s="47"/>
      <c r="L115" s="48"/>
      <c r="M115" s="46"/>
      <c r="N115" s="46"/>
      <c r="O115" s="46"/>
      <c r="P115" s="47"/>
    </row>
    <row r="116" spans="1:16" x14ac:dyDescent="0.2">
      <c r="A116" s="334"/>
      <c r="B116" s="100"/>
      <c r="C116" s="430" t="s">
        <v>471</v>
      </c>
      <c r="D116" s="103" t="s">
        <v>77</v>
      </c>
      <c r="E116" s="252">
        <v>144</v>
      </c>
      <c r="F116" s="154"/>
      <c r="G116" s="110"/>
      <c r="H116" s="46"/>
      <c r="I116" s="64"/>
      <c r="J116" s="64"/>
      <c r="K116" s="47"/>
      <c r="L116" s="48"/>
      <c r="M116" s="46"/>
      <c r="N116" s="46"/>
      <c r="O116" s="46"/>
      <c r="P116" s="47"/>
    </row>
    <row r="117" spans="1:16" x14ac:dyDescent="0.2">
      <c r="A117" s="334"/>
      <c r="B117" s="100"/>
      <c r="C117" s="260" t="s">
        <v>269</v>
      </c>
      <c r="D117" s="103" t="s">
        <v>77</v>
      </c>
      <c r="E117" s="252">
        <v>120</v>
      </c>
      <c r="F117" s="154"/>
      <c r="G117" s="110"/>
      <c r="H117" s="46"/>
      <c r="I117" s="64"/>
      <c r="J117" s="64"/>
      <c r="K117" s="47"/>
      <c r="L117" s="48"/>
      <c r="M117" s="46"/>
      <c r="N117" s="46"/>
      <c r="O117" s="46"/>
      <c r="P117" s="47"/>
    </row>
    <row r="118" spans="1:16" ht="33.75" x14ac:dyDescent="0.2">
      <c r="A118" s="333">
        <v>33</v>
      </c>
      <c r="B118" s="104" t="s">
        <v>57</v>
      </c>
      <c r="C118" s="413" t="s">
        <v>339</v>
      </c>
      <c r="D118" s="132" t="s">
        <v>77</v>
      </c>
      <c r="E118" s="172">
        <v>16.5</v>
      </c>
      <c r="F118" s="151"/>
      <c r="G118" s="101"/>
      <c r="H118" s="46"/>
      <c r="I118" s="64"/>
      <c r="J118" s="64"/>
      <c r="K118" s="47"/>
      <c r="L118" s="48"/>
      <c r="M118" s="46"/>
      <c r="N118" s="46"/>
      <c r="O118" s="46"/>
      <c r="P118" s="47"/>
    </row>
    <row r="119" spans="1:16" x14ac:dyDescent="0.2">
      <c r="A119" s="340"/>
      <c r="B119" s="140"/>
      <c r="C119" s="416" t="s">
        <v>117</v>
      </c>
      <c r="D119" s="143" t="s">
        <v>79</v>
      </c>
      <c r="E119" s="179">
        <v>3.6</v>
      </c>
      <c r="F119" s="164"/>
      <c r="G119" s="142"/>
      <c r="H119" s="46"/>
      <c r="I119" s="64"/>
      <c r="J119" s="64"/>
      <c r="K119" s="47"/>
      <c r="L119" s="48"/>
      <c r="M119" s="46"/>
      <c r="N119" s="46"/>
      <c r="O119" s="46"/>
      <c r="P119" s="47"/>
    </row>
    <row r="120" spans="1:16" ht="22.5" x14ac:dyDescent="0.2">
      <c r="A120" s="333"/>
      <c r="B120" s="133"/>
      <c r="C120" s="412" t="s">
        <v>111</v>
      </c>
      <c r="D120" s="97" t="s">
        <v>79</v>
      </c>
      <c r="E120" s="173">
        <v>99</v>
      </c>
      <c r="F120" s="162"/>
      <c r="G120" s="101"/>
      <c r="H120" s="46"/>
      <c r="I120" s="64"/>
      <c r="J120" s="64"/>
      <c r="K120" s="47"/>
      <c r="L120" s="48"/>
      <c r="M120" s="46"/>
      <c r="N120" s="46"/>
      <c r="O120" s="46"/>
      <c r="P120" s="47"/>
    </row>
    <row r="121" spans="1:16" ht="22.5" x14ac:dyDescent="0.2">
      <c r="A121" s="339"/>
      <c r="B121" s="136"/>
      <c r="C121" s="412" t="s">
        <v>112</v>
      </c>
      <c r="D121" s="132" t="s">
        <v>77</v>
      </c>
      <c r="E121" s="172">
        <v>17.3</v>
      </c>
      <c r="F121" s="163"/>
      <c r="G121" s="137"/>
      <c r="H121" s="46"/>
      <c r="I121" s="64"/>
      <c r="J121" s="64"/>
      <c r="K121" s="47"/>
      <c r="L121" s="48"/>
      <c r="M121" s="46"/>
      <c r="N121" s="46"/>
      <c r="O121" s="46"/>
      <c r="P121" s="47"/>
    </row>
    <row r="122" spans="1:16" ht="22.5" x14ac:dyDescent="0.2">
      <c r="A122" s="334">
        <v>34</v>
      </c>
      <c r="B122" s="107" t="s">
        <v>57</v>
      </c>
      <c r="C122" s="427" t="s">
        <v>322</v>
      </c>
      <c r="D122" s="103" t="s">
        <v>91</v>
      </c>
      <c r="E122" s="166">
        <v>110</v>
      </c>
      <c r="F122" s="151"/>
      <c r="G122" s="101"/>
      <c r="H122" s="46"/>
      <c r="I122" s="64"/>
      <c r="J122" s="64"/>
      <c r="K122" s="47"/>
      <c r="L122" s="48"/>
      <c r="M122" s="46"/>
      <c r="N122" s="46"/>
      <c r="O122" s="46"/>
      <c r="P122" s="47"/>
    </row>
    <row r="123" spans="1:16" x14ac:dyDescent="0.2">
      <c r="A123" s="334"/>
      <c r="B123" s="100"/>
      <c r="C123" s="412" t="s">
        <v>323</v>
      </c>
      <c r="D123" s="103" t="s">
        <v>91</v>
      </c>
      <c r="E123" s="166">
        <v>121</v>
      </c>
      <c r="F123" s="154"/>
      <c r="G123" s="110"/>
      <c r="H123" s="46"/>
      <c r="I123" s="64"/>
      <c r="J123" s="64"/>
      <c r="K123" s="47"/>
      <c r="L123" s="48"/>
      <c r="M123" s="46"/>
      <c r="N123" s="46"/>
      <c r="O123" s="46"/>
      <c r="P123" s="47"/>
    </row>
    <row r="124" spans="1:16" x14ac:dyDescent="0.2">
      <c r="A124" s="333"/>
      <c r="B124" s="133"/>
      <c r="C124" s="129" t="s">
        <v>158</v>
      </c>
      <c r="D124" s="138" t="s">
        <v>63</v>
      </c>
      <c r="E124" s="167">
        <v>367</v>
      </c>
      <c r="F124" s="162"/>
      <c r="G124" s="101"/>
      <c r="H124" s="46"/>
      <c r="I124" s="64"/>
      <c r="J124" s="64"/>
      <c r="K124" s="47"/>
      <c r="L124" s="48"/>
      <c r="M124" s="46"/>
      <c r="N124" s="46"/>
      <c r="O124" s="46"/>
      <c r="P124" s="47"/>
    </row>
    <row r="125" spans="1:16" ht="22.5" x14ac:dyDescent="0.2">
      <c r="A125" s="334">
        <v>35</v>
      </c>
      <c r="B125" s="107" t="s">
        <v>57</v>
      </c>
      <c r="C125" s="189" t="s">
        <v>324</v>
      </c>
      <c r="D125" s="103" t="s">
        <v>91</v>
      </c>
      <c r="E125" s="166">
        <v>110</v>
      </c>
      <c r="F125" s="151"/>
      <c r="G125" s="101"/>
      <c r="H125" s="46"/>
      <c r="I125" s="64"/>
      <c r="J125" s="64"/>
      <c r="K125" s="47"/>
      <c r="L125" s="48"/>
      <c r="M125" s="46"/>
      <c r="N125" s="46"/>
      <c r="O125" s="46"/>
      <c r="P125" s="47"/>
    </row>
    <row r="126" spans="1:16" ht="22.5" x14ac:dyDescent="0.2">
      <c r="A126" s="334"/>
      <c r="B126" s="100"/>
      <c r="C126" s="412" t="s">
        <v>325</v>
      </c>
      <c r="D126" s="103" t="s">
        <v>91</v>
      </c>
      <c r="E126" s="166">
        <v>121</v>
      </c>
      <c r="F126" s="154"/>
      <c r="G126" s="110"/>
      <c r="H126" s="46"/>
      <c r="I126" s="64"/>
      <c r="J126" s="64"/>
      <c r="K126" s="47"/>
      <c r="L126" s="48"/>
      <c r="M126" s="46"/>
      <c r="N126" s="46"/>
      <c r="O126" s="46"/>
      <c r="P126" s="47"/>
    </row>
    <row r="127" spans="1:16" x14ac:dyDescent="0.2">
      <c r="A127" s="333"/>
      <c r="B127" s="133"/>
      <c r="C127" s="129" t="s">
        <v>158</v>
      </c>
      <c r="D127" s="138" t="s">
        <v>63</v>
      </c>
      <c r="E127" s="167">
        <v>367</v>
      </c>
      <c r="F127" s="162"/>
      <c r="G127" s="101"/>
      <c r="H127" s="46"/>
      <c r="I127" s="64"/>
      <c r="J127" s="64"/>
      <c r="K127" s="47"/>
      <c r="L127" s="48"/>
      <c r="M127" s="46"/>
      <c r="N127" s="46"/>
      <c r="O127" s="46"/>
      <c r="P127" s="47"/>
    </row>
    <row r="128" spans="1:16" x14ac:dyDescent="0.2">
      <c r="A128" s="333">
        <v>36</v>
      </c>
      <c r="B128" s="104" t="s">
        <v>57</v>
      </c>
      <c r="C128" s="126" t="s">
        <v>326</v>
      </c>
      <c r="D128" s="138" t="s">
        <v>91</v>
      </c>
      <c r="E128" s="168">
        <v>110</v>
      </c>
      <c r="F128" s="151"/>
      <c r="G128" s="101"/>
      <c r="H128" s="46"/>
      <c r="I128" s="64"/>
      <c r="J128" s="64"/>
      <c r="K128" s="47"/>
      <c r="L128" s="48"/>
      <c r="M128" s="46"/>
      <c r="N128" s="46"/>
      <c r="O128" s="46"/>
      <c r="P128" s="47"/>
    </row>
    <row r="129" spans="1:16" ht="22.5" x14ac:dyDescent="0.2">
      <c r="A129" s="333"/>
      <c r="B129" s="133"/>
      <c r="C129" s="134" t="s">
        <v>327</v>
      </c>
      <c r="D129" s="102" t="s">
        <v>63</v>
      </c>
      <c r="E129" s="167">
        <v>378</v>
      </c>
      <c r="F129" s="162"/>
      <c r="G129" s="101"/>
      <c r="H129" s="46"/>
      <c r="I129" s="64"/>
      <c r="J129" s="64"/>
      <c r="K129" s="47"/>
      <c r="L129" s="48"/>
      <c r="M129" s="46"/>
      <c r="N129" s="46"/>
      <c r="O129" s="46"/>
      <c r="P129" s="47"/>
    </row>
    <row r="130" spans="1:16" ht="33.75" x14ac:dyDescent="0.2">
      <c r="A130" s="333"/>
      <c r="B130" s="133"/>
      <c r="C130" s="428" t="s">
        <v>328</v>
      </c>
      <c r="D130" s="106" t="s">
        <v>91</v>
      </c>
      <c r="E130" s="250">
        <v>121</v>
      </c>
      <c r="F130" s="162"/>
      <c r="G130" s="101"/>
      <c r="H130" s="46"/>
      <c r="I130" s="64"/>
      <c r="J130" s="64"/>
      <c r="K130" s="47"/>
      <c r="L130" s="48"/>
      <c r="M130" s="46"/>
      <c r="N130" s="46"/>
      <c r="O130" s="46"/>
      <c r="P130" s="47"/>
    </row>
    <row r="131" spans="1:16" x14ac:dyDescent="0.2">
      <c r="A131" s="333"/>
      <c r="B131" s="133"/>
      <c r="C131" s="129" t="s">
        <v>297</v>
      </c>
      <c r="D131" s="106" t="s">
        <v>65</v>
      </c>
      <c r="E131" s="251">
        <v>1</v>
      </c>
      <c r="F131" s="162"/>
      <c r="G131" s="101"/>
      <c r="H131" s="46"/>
      <c r="I131" s="64"/>
      <c r="J131" s="64"/>
      <c r="K131" s="47"/>
      <c r="L131" s="48"/>
      <c r="M131" s="46"/>
      <c r="N131" s="46"/>
      <c r="O131" s="46"/>
      <c r="P131" s="47"/>
    </row>
    <row r="132" spans="1:16" ht="22.5" x14ac:dyDescent="0.2">
      <c r="A132" s="333">
        <v>37</v>
      </c>
      <c r="B132" s="104" t="s">
        <v>57</v>
      </c>
      <c r="C132" s="126" t="s">
        <v>329</v>
      </c>
      <c r="D132" s="138" t="s">
        <v>91</v>
      </c>
      <c r="E132" s="168">
        <v>45</v>
      </c>
      <c r="F132" s="151"/>
      <c r="G132" s="101"/>
      <c r="H132" s="46"/>
      <c r="I132" s="64"/>
      <c r="J132" s="64"/>
      <c r="K132" s="47"/>
      <c r="L132" s="48"/>
      <c r="M132" s="46"/>
      <c r="N132" s="46"/>
      <c r="O132" s="46"/>
      <c r="P132" s="47"/>
    </row>
    <row r="133" spans="1:16" ht="33.75" x14ac:dyDescent="0.2">
      <c r="A133" s="333"/>
      <c r="B133" s="133"/>
      <c r="C133" s="428" t="s">
        <v>330</v>
      </c>
      <c r="D133" s="106" t="s">
        <v>91</v>
      </c>
      <c r="E133" s="250">
        <v>49.5</v>
      </c>
      <c r="F133" s="162"/>
      <c r="G133" s="101"/>
      <c r="H133" s="46"/>
      <c r="I133" s="64"/>
      <c r="J133" s="64"/>
      <c r="K133" s="47"/>
      <c r="L133" s="48"/>
      <c r="M133" s="46"/>
      <c r="N133" s="46"/>
      <c r="O133" s="46"/>
      <c r="P133" s="47"/>
    </row>
    <row r="134" spans="1:16" ht="12" thickBot="1" x14ac:dyDescent="0.25">
      <c r="A134" s="360"/>
      <c r="B134" s="361"/>
      <c r="C134" s="365" t="s">
        <v>297</v>
      </c>
      <c r="D134" s="363" t="s">
        <v>65</v>
      </c>
      <c r="E134" s="255">
        <v>1</v>
      </c>
      <c r="F134" s="162"/>
      <c r="G134" s="101"/>
      <c r="H134" s="46"/>
      <c r="I134" s="64"/>
      <c r="J134" s="64"/>
      <c r="K134" s="47"/>
      <c r="L134" s="48"/>
      <c r="M134" s="46"/>
      <c r="N134" s="46"/>
      <c r="O134" s="46"/>
      <c r="P134" s="47"/>
    </row>
    <row r="135" spans="1:16" ht="12" thickBot="1" x14ac:dyDescent="0.25">
      <c r="A135" s="489" t="str">
        <f>'1a'!A32:K32</f>
        <v xml:space="preserve">Tiešās izmaksas kopā, t. sk. darba devēja sociālais nodoklis 23.59% </v>
      </c>
      <c r="B135" s="490"/>
      <c r="C135" s="490"/>
      <c r="D135" s="490"/>
      <c r="E135" s="490"/>
      <c r="F135" s="490"/>
      <c r="G135" s="490"/>
      <c r="H135" s="490"/>
      <c r="I135" s="490"/>
      <c r="J135" s="490"/>
      <c r="K135" s="491"/>
      <c r="L135" s="68">
        <f>SUM(L14:L134)</f>
        <v>0</v>
      </c>
      <c r="M135" s="69">
        <f>SUM(M14:M134)</f>
        <v>0</v>
      </c>
      <c r="N135" s="69">
        <f>SUM(N14:N134)</f>
        <v>0</v>
      </c>
      <c r="O135" s="69">
        <f>SUM(O14:O134)</f>
        <v>0</v>
      </c>
      <c r="P135" s="70">
        <f>SUM(P14:P134)</f>
        <v>0</v>
      </c>
    </row>
    <row r="136" spans="1:16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1:16" x14ac:dyDescent="0.2">
      <c r="A138" s="1" t="s">
        <v>14</v>
      </c>
      <c r="B138" s="16"/>
      <c r="C138" s="488">
        <f>'Kops a'!C36:H36</f>
        <v>0</v>
      </c>
      <c r="D138" s="488"/>
      <c r="E138" s="488"/>
      <c r="F138" s="488"/>
      <c r="G138" s="488"/>
      <c r="H138" s="488"/>
      <c r="I138" s="16"/>
      <c r="J138" s="16"/>
      <c r="K138" s="16"/>
      <c r="L138" s="16"/>
      <c r="M138" s="16"/>
      <c r="N138" s="16"/>
      <c r="O138" s="16"/>
      <c r="P138" s="16"/>
    </row>
    <row r="139" spans="1:16" x14ac:dyDescent="0.2">
      <c r="A139" s="16"/>
      <c r="B139" s="16"/>
      <c r="C139" s="440" t="s">
        <v>15</v>
      </c>
      <c r="D139" s="440"/>
      <c r="E139" s="440"/>
      <c r="F139" s="440"/>
      <c r="G139" s="440"/>
      <c r="H139" s="440"/>
      <c r="I139" s="16"/>
      <c r="J139" s="16"/>
      <c r="K139" s="16"/>
      <c r="L139" s="16"/>
      <c r="M139" s="16"/>
      <c r="N139" s="16"/>
      <c r="O139" s="16"/>
      <c r="P139" s="16"/>
    </row>
    <row r="140" spans="1:16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x14ac:dyDescent="0.2">
      <c r="A141" s="83" t="str">
        <f>'Kops a'!A39</f>
        <v>Tāme sastādīta 2021. gada __.________</v>
      </c>
      <c r="B141" s="84"/>
      <c r="C141" s="84"/>
      <c r="D141" s="84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 x14ac:dyDescent="0.2">
      <c r="A143" s="1" t="s">
        <v>37</v>
      </c>
      <c r="B143" s="16"/>
      <c r="C143" s="488">
        <f>'Kops a'!C41:H41</f>
        <v>0</v>
      </c>
      <c r="D143" s="488"/>
      <c r="E143" s="488"/>
      <c r="F143" s="488"/>
      <c r="G143" s="488"/>
      <c r="H143" s="488"/>
      <c r="I143" s="16"/>
      <c r="J143" s="16"/>
      <c r="K143" s="16"/>
      <c r="L143" s="16"/>
      <c r="M143" s="16"/>
      <c r="N143" s="16"/>
      <c r="O143" s="16"/>
      <c r="P143" s="16"/>
    </row>
    <row r="144" spans="1:16" x14ac:dyDescent="0.2">
      <c r="A144" s="16"/>
      <c r="B144" s="16"/>
      <c r="C144" s="440" t="s">
        <v>15</v>
      </c>
      <c r="D144" s="440"/>
      <c r="E144" s="440"/>
      <c r="F144" s="440"/>
      <c r="G144" s="440"/>
      <c r="H144" s="440"/>
      <c r="I144" s="16"/>
      <c r="J144" s="16"/>
      <c r="K144" s="16"/>
      <c r="L144" s="16"/>
      <c r="M144" s="16"/>
      <c r="N144" s="16"/>
      <c r="O144" s="16"/>
      <c r="P144" s="16"/>
    </row>
    <row r="145" spans="1:16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2">
      <c r="A146" s="83" t="s">
        <v>54</v>
      </c>
      <c r="B146" s="84"/>
      <c r="C146" s="88">
        <f>'Kops a'!C44</f>
        <v>0</v>
      </c>
      <c r="D146" s="49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144:H144"/>
    <mergeCell ref="C4:I4"/>
    <mergeCell ref="F12:K12"/>
    <mergeCell ref="A9:F9"/>
    <mergeCell ref="J9:M9"/>
    <mergeCell ref="D8:L8"/>
    <mergeCell ref="A135:K135"/>
    <mergeCell ref="C138:H138"/>
    <mergeCell ref="C139:H139"/>
    <mergeCell ref="C143:H143"/>
  </mergeCells>
  <conditionalFormatting sqref="I15:J134">
    <cfRule type="cellIs" dxfId="151" priority="38" operator="equal">
      <formula>0</formula>
    </cfRule>
  </conditionalFormatting>
  <conditionalFormatting sqref="N9:O9">
    <cfRule type="cellIs" dxfId="150" priority="37" operator="equal">
      <formula>0</formula>
    </cfRule>
  </conditionalFormatting>
  <conditionalFormatting sqref="A9:F9">
    <cfRule type="containsText" dxfId="149" priority="3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48" priority="34" operator="equal">
      <formula>0</formula>
    </cfRule>
  </conditionalFormatting>
  <conditionalFormatting sqref="O10">
    <cfRule type="cellIs" dxfId="147" priority="33" operator="equal">
      <formula>"20__. gada __. _________"</formula>
    </cfRule>
  </conditionalFormatting>
  <conditionalFormatting sqref="A135:K135">
    <cfRule type="containsText" dxfId="146" priority="32" operator="containsText" text="Tiešās izmaksas kopā, t. sk. darba devēja sociālais nodoklis __.__% ">
      <formula>NOT(ISERROR(SEARCH("Tiešās izmaksas kopā, t. sk. darba devēja sociālais nodoklis __.__% ",A135)))</formula>
    </cfRule>
  </conditionalFormatting>
  <conditionalFormatting sqref="L135:P135 H14:H134 K14:P134">
    <cfRule type="cellIs" dxfId="145" priority="27" operator="equal">
      <formula>0</formula>
    </cfRule>
  </conditionalFormatting>
  <conditionalFormatting sqref="C4:I4">
    <cfRule type="cellIs" dxfId="144" priority="26" operator="equal">
      <formula>0</formula>
    </cfRule>
  </conditionalFormatting>
  <conditionalFormatting sqref="D5:L8">
    <cfRule type="cellIs" dxfId="143" priority="22" operator="equal">
      <formula>0</formula>
    </cfRule>
  </conditionalFormatting>
  <conditionalFormatting sqref="E82">
    <cfRule type="cellIs" dxfId="142" priority="10" operator="equal">
      <formula>0</formula>
    </cfRule>
  </conditionalFormatting>
  <conditionalFormatting sqref="C84:E84">
    <cfRule type="cellIs" dxfId="141" priority="9" operator="equal">
      <formula>0</formula>
    </cfRule>
  </conditionalFormatting>
  <conditionalFormatting sqref="I14:J14">
    <cfRule type="cellIs" dxfId="140" priority="19" operator="equal">
      <formula>0</formula>
    </cfRule>
  </conditionalFormatting>
  <conditionalFormatting sqref="P10">
    <cfRule type="cellIs" dxfId="139" priority="18" operator="equal">
      <formula>"20__. gada __. _________"</formula>
    </cfRule>
  </conditionalFormatting>
  <conditionalFormatting sqref="C143:H143">
    <cfRule type="cellIs" dxfId="138" priority="15" operator="equal">
      <formula>0</formula>
    </cfRule>
  </conditionalFormatting>
  <conditionalFormatting sqref="C138:H138">
    <cfRule type="cellIs" dxfId="137" priority="14" operator="equal">
      <formula>0</formula>
    </cfRule>
  </conditionalFormatting>
  <conditionalFormatting sqref="C143:H143 C146 C138:H138">
    <cfRule type="cellIs" dxfId="136" priority="13" operator="equal">
      <formula>0</formula>
    </cfRule>
  </conditionalFormatting>
  <conditionalFormatting sqref="D1">
    <cfRule type="cellIs" dxfId="135" priority="12" operator="equal">
      <formula>0</formula>
    </cfRule>
  </conditionalFormatting>
  <conditionalFormatting sqref="C88:E88">
    <cfRule type="cellIs" dxfId="134" priority="8" operator="equal">
      <formula>0</formula>
    </cfRule>
  </conditionalFormatting>
  <conditionalFormatting sqref="C83:E83">
    <cfRule type="cellIs" dxfId="133" priority="7" operator="equal">
      <formula>0</formula>
    </cfRule>
  </conditionalFormatting>
  <conditionalFormatting sqref="C87:E87">
    <cfRule type="cellIs" dxfId="132" priority="6" operator="equal">
      <formula>0</formula>
    </cfRule>
  </conditionalFormatting>
  <conditionalFormatting sqref="C104:E104">
    <cfRule type="cellIs" dxfId="131" priority="3" operator="equal">
      <formula>0</formula>
    </cfRule>
  </conditionalFormatting>
  <conditionalFormatting sqref="C90:E90">
    <cfRule type="cellIs" dxfId="130" priority="11" operator="equal">
      <formula>0</formula>
    </cfRule>
  </conditionalFormatting>
  <conditionalFormatting sqref="C105:E105">
    <cfRule type="cellIs" dxfId="129" priority="4" operator="equal">
      <formula>0</formula>
    </cfRule>
  </conditionalFormatting>
  <conditionalFormatting sqref="D102">
    <cfRule type="cellIs" dxfId="128" priority="5" operator="equal">
      <formula>0</formula>
    </cfRule>
  </conditionalFormatting>
  <conditionalFormatting sqref="C119:E119">
    <cfRule type="cellIs" dxfId="127" priority="1" operator="equal">
      <formula>0</formula>
    </cfRule>
  </conditionalFormatting>
  <conditionalFormatting sqref="C120:E120">
    <cfRule type="cellIs" dxfId="126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4" manualBreakCount="4">
    <brk id="23" max="16383" man="1"/>
    <brk id="76" max="16383" man="1"/>
    <brk id="101" max="16383" man="1"/>
    <brk id="127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A5F45D83-914D-4306-B26D-4B74C3C819FC}">
            <xm:f>NOT(ISERROR(SEARCH("Tāme sastādīta ____. gada ___. ______________",A141)))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A141</xm:sqref>
        </x14:conditionalFormatting>
        <x14:conditionalFormatting xmlns:xm="http://schemas.microsoft.com/office/excel/2006/main">
          <x14:cfRule type="containsText" priority="16" operator="containsText" id="{A2E03CF5-E14D-4A31-8C34-6550548A72DB}">
            <xm:f>NOT(ISERROR(SEARCH("Sertifikāta Nr. _________________________________",A146)))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77"/>
  <sheetViews>
    <sheetView view="pageBreakPreview" topLeftCell="A7" zoomScaleNormal="100" zoomScaleSheetLayoutView="100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0">
        <f>'Kops a'!A21</f>
        <v>7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492" t="s">
        <v>359</v>
      </c>
      <c r="D2" s="492"/>
      <c r="E2" s="492"/>
      <c r="F2" s="492"/>
      <c r="G2" s="492"/>
      <c r="H2" s="492"/>
      <c r="I2" s="492"/>
      <c r="J2" s="28"/>
    </row>
    <row r="3" spans="1:16" x14ac:dyDescent="0.2">
      <c r="A3" s="29"/>
      <c r="B3" s="29"/>
      <c r="C3" s="483" t="s">
        <v>17</v>
      </c>
      <c r="D3" s="483"/>
      <c r="E3" s="483"/>
      <c r="F3" s="483"/>
      <c r="G3" s="483"/>
      <c r="H3" s="483"/>
      <c r="I3" s="483"/>
      <c r="J3" s="29"/>
    </row>
    <row r="4" spans="1:16" x14ac:dyDescent="0.2">
      <c r="A4" s="29"/>
      <c r="B4" s="29"/>
      <c r="C4" s="493" t="s">
        <v>52</v>
      </c>
      <c r="D4" s="493"/>
      <c r="E4" s="493"/>
      <c r="F4" s="493"/>
      <c r="G4" s="493"/>
      <c r="H4" s="493"/>
      <c r="I4" s="493"/>
      <c r="J4" s="29"/>
    </row>
    <row r="5" spans="1:16" x14ac:dyDescent="0.2">
      <c r="A5" s="22"/>
      <c r="B5" s="22"/>
      <c r="C5" s="26" t="s">
        <v>5</v>
      </c>
      <c r="D5" s="506" t="str">
        <f>'Kops a'!D6</f>
        <v>Daudzdzīvokļu dzīvojamās mājas vienkāršotas fasādes atjaunošana</v>
      </c>
      <c r="E5" s="506"/>
      <c r="F5" s="506"/>
      <c r="G5" s="506"/>
      <c r="H5" s="506"/>
      <c r="I5" s="506"/>
      <c r="J5" s="506"/>
      <c r="K5" s="506"/>
      <c r="L5" s="506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506" t="str">
        <f>'Kops a'!D7</f>
        <v>Daudzdzīvokļu dzīvojamās mājas, Jelgavas iela 26, Olainē vienkāršotas fasādes atjaunošana</v>
      </c>
      <c r="E6" s="506"/>
      <c r="F6" s="506"/>
      <c r="G6" s="506"/>
      <c r="H6" s="506"/>
      <c r="I6" s="506"/>
      <c r="J6" s="506"/>
      <c r="K6" s="506"/>
      <c r="L6" s="506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506" t="str">
        <f>'Kops a'!D8</f>
        <v>Jelgavas iela 26, Olaine, Olaines novads, LV-2114, Latvija</v>
      </c>
      <c r="E7" s="506"/>
      <c r="F7" s="506"/>
      <c r="G7" s="506"/>
      <c r="H7" s="506"/>
      <c r="I7" s="506"/>
      <c r="J7" s="506"/>
      <c r="K7" s="506"/>
      <c r="L7" s="506"/>
      <c r="M7" s="16"/>
      <c r="N7" s="16"/>
      <c r="O7" s="16"/>
      <c r="P7" s="16"/>
    </row>
    <row r="8" spans="1:16" x14ac:dyDescent="0.2">
      <c r="A8" s="22"/>
      <c r="B8" s="22"/>
      <c r="C8" s="90" t="s">
        <v>20</v>
      </c>
      <c r="D8" s="506" t="str">
        <f>'Kops a'!D9</f>
        <v>Iepirkums Nr.AS OŪS 2021/12_E</v>
      </c>
      <c r="E8" s="506"/>
      <c r="F8" s="506"/>
      <c r="G8" s="506"/>
      <c r="H8" s="506"/>
      <c r="I8" s="506"/>
      <c r="J8" s="506"/>
      <c r="K8" s="506"/>
      <c r="L8" s="506"/>
      <c r="M8" s="16"/>
      <c r="N8" s="16"/>
      <c r="O8" s="16"/>
      <c r="P8" s="16"/>
    </row>
    <row r="9" spans="1:16" ht="11.25" customHeight="1" x14ac:dyDescent="0.2">
      <c r="A9" s="494" t="str">
        <f>'2a'!A9:F9</f>
        <v>Tāme sastādīta  2021. gada tirgus cenās, pamatojoties uz AR daļas rasējumiem</v>
      </c>
      <c r="B9" s="494"/>
      <c r="C9" s="494"/>
      <c r="D9" s="494"/>
      <c r="E9" s="494"/>
      <c r="F9" s="494"/>
      <c r="G9" s="30"/>
      <c r="H9" s="30"/>
      <c r="I9" s="30"/>
      <c r="J9" s="498" t="s">
        <v>39</v>
      </c>
      <c r="K9" s="498"/>
      <c r="L9" s="498"/>
      <c r="M9" s="498"/>
      <c r="N9" s="505">
        <f>P65</f>
        <v>0</v>
      </c>
      <c r="O9" s="505"/>
      <c r="P9" s="30"/>
    </row>
    <row r="10" spans="1:16" x14ac:dyDescent="0.2">
      <c r="A10" s="31"/>
      <c r="B10" s="32"/>
      <c r="C10" s="90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5" t="str">
        <f>A71</f>
        <v>Tāme sastādīta 2021. gada __.________</v>
      </c>
    </row>
    <row r="11" spans="1:16" ht="12" thickBot="1" x14ac:dyDescent="0.25">
      <c r="A11" s="31"/>
      <c r="B11" s="32"/>
      <c r="C11" s="90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473" t="s">
        <v>23</v>
      </c>
      <c r="B12" s="500" t="s">
        <v>40</v>
      </c>
      <c r="C12" s="496" t="s">
        <v>41</v>
      </c>
      <c r="D12" s="503" t="s">
        <v>42</v>
      </c>
      <c r="E12" s="486" t="s">
        <v>43</v>
      </c>
      <c r="F12" s="495" t="s">
        <v>44</v>
      </c>
      <c r="G12" s="496"/>
      <c r="H12" s="496"/>
      <c r="I12" s="496"/>
      <c r="J12" s="496"/>
      <c r="K12" s="497"/>
      <c r="L12" s="495" t="s">
        <v>45</v>
      </c>
      <c r="M12" s="496"/>
      <c r="N12" s="496"/>
      <c r="O12" s="496"/>
      <c r="P12" s="497"/>
    </row>
    <row r="13" spans="1:16" ht="126.75" customHeight="1" thickBot="1" x14ac:dyDescent="0.25">
      <c r="A13" s="499"/>
      <c r="B13" s="501"/>
      <c r="C13" s="502"/>
      <c r="D13" s="504"/>
      <c r="E13" s="48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59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59" t="s">
        <v>51</v>
      </c>
    </row>
    <row r="14" spans="1:16" x14ac:dyDescent="0.2">
      <c r="A14" s="335"/>
      <c r="B14" s="99"/>
      <c r="C14" s="145" t="s">
        <v>84</v>
      </c>
      <c r="D14" s="102"/>
      <c r="E14" s="165"/>
      <c r="F14" s="150"/>
      <c r="G14" s="101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33">
        <v>1</v>
      </c>
      <c r="B15" s="104" t="s">
        <v>57</v>
      </c>
      <c r="C15" s="147" t="s">
        <v>475</v>
      </c>
      <c r="D15" s="102" t="s">
        <v>77</v>
      </c>
      <c r="E15" s="166">
        <v>27</v>
      </c>
      <c r="F15" s="152"/>
      <c r="G15" s="101"/>
      <c r="H15" s="46"/>
      <c r="I15" s="64"/>
      <c r="J15" s="64"/>
      <c r="K15" s="47"/>
      <c r="L15" s="48"/>
      <c r="M15" s="46"/>
      <c r="N15" s="46"/>
      <c r="O15" s="46"/>
      <c r="P15" s="47"/>
    </row>
    <row r="16" spans="1:16" x14ac:dyDescent="0.2">
      <c r="A16" s="364"/>
      <c r="B16" s="256"/>
      <c r="C16" s="146" t="s">
        <v>340</v>
      </c>
      <c r="D16" s="257"/>
      <c r="E16" s="267"/>
      <c r="F16" s="264"/>
      <c r="G16" s="258"/>
      <c r="H16" s="46"/>
      <c r="I16" s="64"/>
      <c r="J16" s="64"/>
      <c r="K16" s="47"/>
      <c r="L16" s="48"/>
      <c r="M16" s="46"/>
      <c r="N16" s="46"/>
      <c r="O16" s="46"/>
      <c r="P16" s="47"/>
    </row>
    <row r="17" spans="1:16" ht="33.75" x14ac:dyDescent="0.2">
      <c r="A17" s="333">
        <v>2</v>
      </c>
      <c r="B17" s="104" t="s">
        <v>57</v>
      </c>
      <c r="C17" s="429" t="s">
        <v>266</v>
      </c>
      <c r="D17" s="102" t="s">
        <v>91</v>
      </c>
      <c r="E17" s="166">
        <v>18</v>
      </c>
      <c r="F17" s="152"/>
      <c r="G17" s="101"/>
      <c r="H17" s="46"/>
      <c r="I17" s="64"/>
      <c r="J17" s="64"/>
      <c r="K17" s="47"/>
      <c r="L17" s="48"/>
      <c r="M17" s="46"/>
      <c r="N17" s="46"/>
      <c r="O17" s="46"/>
      <c r="P17" s="47"/>
    </row>
    <row r="18" spans="1:16" ht="33.75" x14ac:dyDescent="0.2">
      <c r="A18" s="333">
        <v>3</v>
      </c>
      <c r="B18" s="104" t="s">
        <v>57</v>
      </c>
      <c r="C18" s="431" t="s">
        <v>337</v>
      </c>
      <c r="D18" s="102" t="s">
        <v>77</v>
      </c>
      <c r="E18" s="173">
        <v>30.6</v>
      </c>
      <c r="F18" s="151"/>
      <c r="G18" s="101"/>
      <c r="H18" s="46"/>
      <c r="I18" s="64"/>
      <c r="J18" s="64"/>
      <c r="K18" s="47"/>
      <c r="L18" s="48"/>
      <c r="M18" s="46"/>
      <c r="N18" s="46"/>
      <c r="O18" s="46"/>
      <c r="P18" s="47"/>
    </row>
    <row r="19" spans="1:16" x14ac:dyDescent="0.2">
      <c r="A19" s="333"/>
      <c r="B19" s="111"/>
      <c r="C19" s="430" t="s">
        <v>470</v>
      </c>
      <c r="D19" s="102" t="s">
        <v>77</v>
      </c>
      <c r="E19" s="252">
        <v>36.72</v>
      </c>
      <c r="F19" s="162"/>
      <c r="G19" s="101"/>
      <c r="H19" s="46"/>
      <c r="I19" s="64"/>
      <c r="J19" s="64"/>
      <c r="K19" s="47"/>
      <c r="L19" s="48"/>
      <c r="M19" s="46"/>
      <c r="N19" s="46"/>
      <c r="O19" s="46"/>
      <c r="P19" s="47"/>
    </row>
    <row r="20" spans="1:16" x14ac:dyDescent="0.2">
      <c r="A20" s="333"/>
      <c r="B20" s="111"/>
      <c r="C20" s="244" t="s">
        <v>269</v>
      </c>
      <c r="D20" s="102" t="s">
        <v>77</v>
      </c>
      <c r="E20" s="252">
        <v>30.6</v>
      </c>
      <c r="F20" s="162"/>
      <c r="G20" s="101"/>
      <c r="H20" s="46"/>
      <c r="I20" s="64"/>
      <c r="J20" s="64"/>
      <c r="K20" s="47"/>
      <c r="L20" s="48"/>
      <c r="M20" s="46"/>
      <c r="N20" s="46"/>
      <c r="O20" s="46"/>
      <c r="P20" s="47"/>
    </row>
    <row r="21" spans="1:16" ht="33.75" x14ac:dyDescent="0.2">
      <c r="A21" s="334">
        <v>4</v>
      </c>
      <c r="B21" s="107" t="s">
        <v>57</v>
      </c>
      <c r="C21" s="431" t="s">
        <v>338</v>
      </c>
      <c r="D21" s="103" t="s">
        <v>77</v>
      </c>
      <c r="E21" s="249">
        <v>30.6</v>
      </c>
      <c r="F21" s="153"/>
      <c r="G21" s="101"/>
      <c r="H21" s="46"/>
      <c r="I21" s="64"/>
      <c r="J21" s="64"/>
      <c r="K21" s="47"/>
      <c r="L21" s="48"/>
      <c r="M21" s="46"/>
      <c r="N21" s="46"/>
      <c r="O21" s="46"/>
      <c r="P21" s="47"/>
    </row>
    <row r="22" spans="1:16" x14ac:dyDescent="0.2">
      <c r="A22" s="334"/>
      <c r="B22" s="100"/>
      <c r="C22" s="430" t="s">
        <v>471</v>
      </c>
      <c r="D22" s="103" t="s">
        <v>77</v>
      </c>
      <c r="E22" s="252">
        <v>36.72</v>
      </c>
      <c r="F22" s="154"/>
      <c r="G22" s="110"/>
      <c r="H22" s="46"/>
      <c r="I22" s="64"/>
      <c r="J22" s="64"/>
      <c r="K22" s="47"/>
      <c r="L22" s="48"/>
      <c r="M22" s="46"/>
      <c r="N22" s="46"/>
      <c r="O22" s="46"/>
      <c r="P22" s="47"/>
    </row>
    <row r="23" spans="1:16" x14ac:dyDescent="0.2">
      <c r="A23" s="334"/>
      <c r="B23" s="100"/>
      <c r="C23" s="260" t="s">
        <v>269</v>
      </c>
      <c r="D23" s="103" t="s">
        <v>77</v>
      </c>
      <c r="E23" s="252">
        <v>30.6</v>
      </c>
      <c r="F23" s="154"/>
      <c r="G23" s="110"/>
      <c r="H23" s="46"/>
      <c r="I23" s="64"/>
      <c r="J23" s="64"/>
      <c r="K23" s="47"/>
      <c r="L23" s="48"/>
      <c r="M23" s="46"/>
      <c r="N23" s="46"/>
      <c r="O23" s="46"/>
      <c r="P23" s="47"/>
    </row>
    <row r="24" spans="1:16" ht="33.75" x14ac:dyDescent="0.2">
      <c r="A24" s="333">
        <v>5</v>
      </c>
      <c r="B24" s="104" t="s">
        <v>57</v>
      </c>
      <c r="C24" s="413" t="s">
        <v>339</v>
      </c>
      <c r="D24" s="132" t="s">
        <v>77</v>
      </c>
      <c r="E24" s="172">
        <v>2.6999999999999997</v>
      </c>
      <c r="F24" s="151"/>
      <c r="G24" s="101"/>
      <c r="H24" s="46"/>
      <c r="I24" s="64"/>
      <c r="J24" s="64"/>
      <c r="K24" s="47"/>
      <c r="L24" s="48"/>
      <c r="M24" s="46"/>
      <c r="N24" s="46"/>
      <c r="O24" s="46"/>
      <c r="P24" s="47"/>
    </row>
    <row r="25" spans="1:16" x14ac:dyDescent="0.2">
      <c r="A25" s="340"/>
      <c r="B25" s="140"/>
      <c r="C25" s="416" t="s">
        <v>117</v>
      </c>
      <c r="D25" s="143" t="s">
        <v>79</v>
      </c>
      <c r="E25" s="179">
        <v>0.6</v>
      </c>
      <c r="F25" s="164"/>
      <c r="G25" s="142"/>
      <c r="H25" s="46"/>
      <c r="I25" s="64"/>
      <c r="J25" s="64"/>
      <c r="K25" s="47"/>
      <c r="L25" s="48"/>
      <c r="M25" s="46"/>
      <c r="N25" s="46"/>
      <c r="O25" s="46"/>
      <c r="P25" s="47"/>
    </row>
    <row r="26" spans="1:16" ht="22.5" x14ac:dyDescent="0.2">
      <c r="A26" s="333"/>
      <c r="B26" s="133"/>
      <c r="C26" s="412" t="s">
        <v>111</v>
      </c>
      <c r="D26" s="97" t="s">
        <v>79</v>
      </c>
      <c r="E26" s="173">
        <v>16.2</v>
      </c>
      <c r="F26" s="162"/>
      <c r="G26" s="101"/>
      <c r="H26" s="46"/>
      <c r="I26" s="64"/>
      <c r="J26" s="64"/>
      <c r="K26" s="47"/>
      <c r="L26" s="48"/>
      <c r="M26" s="46"/>
      <c r="N26" s="46"/>
      <c r="O26" s="46"/>
      <c r="P26" s="47"/>
    </row>
    <row r="27" spans="1:16" ht="22.5" x14ac:dyDescent="0.2">
      <c r="A27" s="339"/>
      <c r="B27" s="136"/>
      <c r="C27" s="412" t="s">
        <v>112</v>
      </c>
      <c r="D27" s="132" t="s">
        <v>77</v>
      </c>
      <c r="E27" s="172">
        <v>2.8</v>
      </c>
      <c r="F27" s="163"/>
      <c r="G27" s="137"/>
      <c r="H27" s="46"/>
      <c r="I27" s="64"/>
      <c r="J27" s="64"/>
      <c r="K27" s="47"/>
      <c r="L27" s="48"/>
      <c r="M27" s="46"/>
      <c r="N27" s="46"/>
      <c r="O27" s="46"/>
      <c r="P27" s="47"/>
    </row>
    <row r="28" spans="1:16" ht="22.5" x14ac:dyDescent="0.2">
      <c r="A28" s="334">
        <v>6</v>
      </c>
      <c r="B28" s="107" t="s">
        <v>57</v>
      </c>
      <c r="C28" s="427" t="s">
        <v>322</v>
      </c>
      <c r="D28" s="103" t="s">
        <v>91</v>
      </c>
      <c r="E28" s="166">
        <v>18</v>
      </c>
      <c r="F28" s="151"/>
      <c r="G28" s="101"/>
      <c r="H28" s="46"/>
      <c r="I28" s="64"/>
      <c r="J28" s="64"/>
      <c r="K28" s="47"/>
      <c r="L28" s="48"/>
      <c r="M28" s="46"/>
      <c r="N28" s="46"/>
      <c r="O28" s="46"/>
      <c r="P28" s="47"/>
    </row>
    <row r="29" spans="1:16" x14ac:dyDescent="0.2">
      <c r="A29" s="334"/>
      <c r="B29" s="100"/>
      <c r="C29" s="412" t="s">
        <v>323</v>
      </c>
      <c r="D29" s="103" t="s">
        <v>91</v>
      </c>
      <c r="E29" s="166">
        <v>19.8</v>
      </c>
      <c r="F29" s="154"/>
      <c r="G29" s="110"/>
      <c r="H29" s="46"/>
      <c r="I29" s="64"/>
      <c r="J29" s="64"/>
      <c r="K29" s="47"/>
      <c r="L29" s="48"/>
      <c r="M29" s="46"/>
      <c r="N29" s="46"/>
      <c r="O29" s="46"/>
      <c r="P29" s="47"/>
    </row>
    <row r="30" spans="1:16" x14ac:dyDescent="0.2">
      <c r="A30" s="333"/>
      <c r="B30" s="133"/>
      <c r="C30" s="129" t="s">
        <v>158</v>
      </c>
      <c r="D30" s="138" t="s">
        <v>63</v>
      </c>
      <c r="E30" s="167">
        <v>60</v>
      </c>
      <c r="F30" s="162"/>
      <c r="G30" s="101"/>
      <c r="H30" s="46"/>
      <c r="I30" s="64"/>
      <c r="J30" s="64"/>
      <c r="K30" s="47"/>
      <c r="L30" s="48"/>
      <c r="M30" s="46"/>
      <c r="N30" s="46"/>
      <c r="O30" s="46"/>
      <c r="P30" s="47"/>
    </row>
    <row r="31" spans="1:16" ht="22.5" x14ac:dyDescent="0.2">
      <c r="A31" s="334">
        <v>7</v>
      </c>
      <c r="B31" s="107" t="s">
        <v>57</v>
      </c>
      <c r="C31" s="427" t="s">
        <v>324</v>
      </c>
      <c r="D31" s="103" t="s">
        <v>91</v>
      </c>
      <c r="E31" s="166">
        <v>18</v>
      </c>
      <c r="F31" s="151"/>
      <c r="G31" s="101"/>
      <c r="H31" s="46"/>
      <c r="I31" s="64"/>
      <c r="J31" s="64"/>
      <c r="K31" s="47"/>
      <c r="L31" s="48"/>
      <c r="M31" s="46"/>
      <c r="N31" s="46"/>
      <c r="O31" s="46"/>
      <c r="P31" s="47"/>
    </row>
    <row r="32" spans="1:16" ht="22.5" x14ac:dyDescent="0.2">
      <c r="A32" s="334"/>
      <c r="B32" s="100"/>
      <c r="C32" s="412" t="s">
        <v>325</v>
      </c>
      <c r="D32" s="103" t="s">
        <v>91</v>
      </c>
      <c r="E32" s="166">
        <v>19.8</v>
      </c>
      <c r="F32" s="154"/>
      <c r="G32" s="110"/>
      <c r="H32" s="46"/>
      <c r="I32" s="64"/>
      <c r="J32" s="64"/>
      <c r="K32" s="47"/>
      <c r="L32" s="48"/>
      <c r="M32" s="46"/>
      <c r="N32" s="46"/>
      <c r="O32" s="46"/>
      <c r="P32" s="47"/>
    </row>
    <row r="33" spans="1:16" x14ac:dyDescent="0.2">
      <c r="A33" s="333"/>
      <c r="B33" s="133"/>
      <c r="C33" s="129" t="s">
        <v>158</v>
      </c>
      <c r="D33" s="138" t="s">
        <v>63</v>
      </c>
      <c r="E33" s="167">
        <v>60</v>
      </c>
      <c r="F33" s="162"/>
      <c r="G33" s="101"/>
      <c r="H33" s="46"/>
      <c r="I33" s="64"/>
      <c r="J33" s="64"/>
      <c r="K33" s="47"/>
      <c r="L33" s="48"/>
      <c r="M33" s="46"/>
      <c r="N33" s="46"/>
      <c r="O33" s="46"/>
      <c r="P33" s="47"/>
    </row>
    <row r="34" spans="1:16" x14ac:dyDescent="0.2">
      <c r="A34" s="364"/>
      <c r="B34" s="256"/>
      <c r="C34" s="146" t="s">
        <v>341</v>
      </c>
      <c r="D34" s="257"/>
      <c r="E34" s="267"/>
      <c r="F34" s="264"/>
      <c r="G34" s="258"/>
      <c r="H34" s="46"/>
      <c r="I34" s="64"/>
      <c r="J34" s="64"/>
      <c r="K34" s="47"/>
      <c r="L34" s="48"/>
      <c r="M34" s="46"/>
      <c r="N34" s="46"/>
      <c r="O34" s="46"/>
      <c r="P34" s="47"/>
    </row>
    <row r="35" spans="1:16" ht="22.5" x14ac:dyDescent="0.2">
      <c r="A35" s="333">
        <v>8</v>
      </c>
      <c r="B35" s="104" t="s">
        <v>57</v>
      </c>
      <c r="C35" s="126" t="s">
        <v>342</v>
      </c>
      <c r="D35" s="138" t="s">
        <v>91</v>
      </c>
      <c r="E35" s="168">
        <v>18</v>
      </c>
      <c r="F35" s="151"/>
      <c r="G35" s="101"/>
      <c r="H35" s="46"/>
      <c r="I35" s="64"/>
      <c r="J35" s="64"/>
      <c r="K35" s="47"/>
      <c r="L35" s="48"/>
      <c r="M35" s="46"/>
      <c r="N35" s="46"/>
      <c r="O35" s="46"/>
      <c r="P35" s="47"/>
    </row>
    <row r="36" spans="1:16" ht="33.75" x14ac:dyDescent="0.2">
      <c r="A36" s="333"/>
      <c r="B36" s="133"/>
      <c r="C36" s="428" t="s">
        <v>343</v>
      </c>
      <c r="D36" s="106" t="s">
        <v>91</v>
      </c>
      <c r="E36" s="250">
        <v>19.8</v>
      </c>
      <c r="F36" s="162"/>
      <c r="G36" s="101"/>
      <c r="H36" s="46"/>
      <c r="I36" s="64"/>
      <c r="J36" s="64"/>
      <c r="K36" s="47"/>
      <c r="L36" s="48"/>
      <c r="M36" s="46"/>
      <c r="N36" s="46"/>
      <c r="O36" s="46"/>
      <c r="P36" s="47"/>
    </row>
    <row r="37" spans="1:16" x14ac:dyDescent="0.2">
      <c r="A37" s="333"/>
      <c r="B37" s="133"/>
      <c r="C37" s="129" t="s">
        <v>297</v>
      </c>
      <c r="D37" s="106" t="s">
        <v>65</v>
      </c>
      <c r="E37" s="251">
        <v>1</v>
      </c>
      <c r="F37" s="162"/>
      <c r="G37" s="101"/>
      <c r="H37" s="46"/>
      <c r="I37" s="64"/>
      <c r="J37" s="64"/>
      <c r="K37" s="47"/>
      <c r="L37" s="48"/>
      <c r="M37" s="46"/>
      <c r="N37" s="46"/>
      <c r="O37" s="46"/>
      <c r="P37" s="47"/>
    </row>
    <row r="38" spans="1:16" ht="22.5" x14ac:dyDescent="0.2">
      <c r="A38" s="333">
        <v>9</v>
      </c>
      <c r="B38" s="104" t="s">
        <v>57</v>
      </c>
      <c r="C38" s="126" t="s">
        <v>344</v>
      </c>
      <c r="D38" s="138" t="s">
        <v>91</v>
      </c>
      <c r="E38" s="168">
        <v>19.2</v>
      </c>
      <c r="F38" s="151"/>
      <c r="G38" s="101"/>
      <c r="H38" s="46"/>
      <c r="I38" s="64"/>
      <c r="J38" s="64"/>
      <c r="K38" s="47"/>
      <c r="L38" s="48"/>
      <c r="M38" s="46"/>
      <c r="N38" s="46"/>
      <c r="O38" s="46"/>
      <c r="P38" s="47"/>
    </row>
    <row r="39" spans="1:16" ht="22.5" x14ac:dyDescent="0.2">
      <c r="A39" s="333"/>
      <c r="B39" s="133"/>
      <c r="C39" s="412" t="s">
        <v>345</v>
      </c>
      <c r="D39" s="102" t="s">
        <v>91</v>
      </c>
      <c r="E39" s="166">
        <v>21</v>
      </c>
      <c r="F39" s="162"/>
      <c r="G39" s="101"/>
      <c r="H39" s="46"/>
      <c r="I39" s="64"/>
      <c r="J39" s="64"/>
      <c r="K39" s="47"/>
      <c r="L39" s="48"/>
      <c r="M39" s="46"/>
      <c r="N39" s="46"/>
      <c r="O39" s="46"/>
      <c r="P39" s="47"/>
    </row>
    <row r="40" spans="1:16" x14ac:dyDescent="0.2">
      <c r="A40" s="333"/>
      <c r="B40" s="133"/>
      <c r="C40" s="412" t="s">
        <v>346</v>
      </c>
      <c r="D40" s="102" t="s">
        <v>63</v>
      </c>
      <c r="E40" s="167">
        <v>6</v>
      </c>
      <c r="F40" s="162"/>
      <c r="G40" s="101"/>
      <c r="H40" s="46"/>
      <c r="I40" s="64"/>
      <c r="J40" s="64"/>
      <c r="K40" s="47"/>
      <c r="L40" s="48"/>
      <c r="M40" s="46"/>
      <c r="N40" s="46"/>
      <c r="O40" s="46"/>
      <c r="P40" s="47"/>
    </row>
    <row r="41" spans="1:16" x14ac:dyDescent="0.2">
      <c r="A41" s="333"/>
      <c r="B41" s="133"/>
      <c r="C41" s="243" t="s">
        <v>253</v>
      </c>
      <c r="D41" s="106" t="s">
        <v>65</v>
      </c>
      <c r="E41" s="251">
        <v>1</v>
      </c>
      <c r="F41" s="162"/>
      <c r="G41" s="101"/>
      <c r="H41" s="46"/>
      <c r="I41" s="64"/>
      <c r="J41" s="64"/>
      <c r="K41" s="47"/>
      <c r="L41" s="48"/>
      <c r="M41" s="46"/>
      <c r="N41" s="46"/>
      <c r="O41" s="46"/>
      <c r="P41" s="47"/>
    </row>
    <row r="42" spans="1:16" ht="22.5" x14ac:dyDescent="0.2">
      <c r="A42" s="333">
        <v>10</v>
      </c>
      <c r="B42" s="104" t="s">
        <v>57</v>
      </c>
      <c r="C42" s="126" t="s">
        <v>347</v>
      </c>
      <c r="D42" s="138" t="s">
        <v>91</v>
      </c>
      <c r="E42" s="168">
        <v>13.8</v>
      </c>
      <c r="F42" s="151"/>
      <c r="G42" s="101"/>
      <c r="H42" s="46"/>
      <c r="I42" s="64"/>
      <c r="J42" s="64"/>
      <c r="K42" s="47"/>
      <c r="L42" s="48"/>
      <c r="M42" s="46"/>
      <c r="N42" s="46"/>
      <c r="O42" s="46"/>
      <c r="P42" s="47"/>
    </row>
    <row r="43" spans="1:16" ht="22.5" x14ac:dyDescent="0.2">
      <c r="A43" s="333"/>
      <c r="B43" s="133"/>
      <c r="C43" s="412" t="s">
        <v>348</v>
      </c>
      <c r="D43" s="102" t="s">
        <v>91</v>
      </c>
      <c r="E43" s="166">
        <v>15</v>
      </c>
      <c r="F43" s="162"/>
      <c r="G43" s="101"/>
      <c r="H43" s="46"/>
      <c r="I43" s="64"/>
      <c r="J43" s="64"/>
      <c r="K43" s="47"/>
      <c r="L43" s="48"/>
      <c r="M43" s="46"/>
      <c r="N43" s="46"/>
      <c r="O43" s="46"/>
      <c r="P43" s="47"/>
    </row>
    <row r="44" spans="1:16" x14ac:dyDescent="0.2">
      <c r="A44" s="333"/>
      <c r="B44" s="133"/>
      <c r="C44" s="243" t="s">
        <v>349</v>
      </c>
      <c r="D44" s="106" t="s">
        <v>65</v>
      </c>
      <c r="E44" s="251">
        <v>1</v>
      </c>
      <c r="F44" s="162"/>
      <c r="G44" s="101"/>
      <c r="H44" s="46"/>
      <c r="I44" s="64"/>
      <c r="J44" s="64"/>
      <c r="K44" s="47"/>
      <c r="L44" s="48"/>
      <c r="M44" s="46"/>
      <c r="N44" s="46"/>
      <c r="O44" s="46"/>
      <c r="P44" s="47"/>
    </row>
    <row r="45" spans="1:16" ht="22.5" x14ac:dyDescent="0.2">
      <c r="A45" s="334">
        <v>11</v>
      </c>
      <c r="B45" s="107" t="s">
        <v>57</v>
      </c>
      <c r="C45" s="427" t="s">
        <v>350</v>
      </c>
      <c r="D45" s="103" t="s">
        <v>91</v>
      </c>
      <c r="E45" s="166">
        <v>15</v>
      </c>
      <c r="F45" s="151"/>
      <c r="G45" s="101"/>
      <c r="H45" s="46"/>
      <c r="I45" s="64"/>
      <c r="J45" s="64"/>
      <c r="K45" s="47"/>
      <c r="L45" s="48"/>
      <c r="M45" s="46"/>
      <c r="N45" s="46"/>
      <c r="O45" s="46"/>
      <c r="P45" s="47"/>
    </row>
    <row r="46" spans="1:16" ht="22.5" x14ac:dyDescent="0.2">
      <c r="A46" s="334"/>
      <c r="B46" s="100"/>
      <c r="C46" s="412" t="s">
        <v>351</v>
      </c>
      <c r="D46" s="103" t="s">
        <v>91</v>
      </c>
      <c r="E46" s="166">
        <v>16.5</v>
      </c>
      <c r="F46" s="154"/>
      <c r="G46" s="110"/>
      <c r="H46" s="46"/>
      <c r="I46" s="64"/>
      <c r="J46" s="64"/>
      <c r="K46" s="47"/>
      <c r="L46" s="48"/>
      <c r="M46" s="46"/>
      <c r="N46" s="46"/>
      <c r="O46" s="46"/>
      <c r="P46" s="47"/>
    </row>
    <row r="47" spans="1:16" x14ac:dyDescent="0.2">
      <c r="A47" s="333"/>
      <c r="B47" s="133"/>
      <c r="C47" s="129" t="s">
        <v>158</v>
      </c>
      <c r="D47" s="138" t="s">
        <v>63</v>
      </c>
      <c r="E47" s="167">
        <v>50</v>
      </c>
      <c r="F47" s="162"/>
      <c r="G47" s="101"/>
      <c r="H47" s="46"/>
      <c r="I47" s="64"/>
      <c r="J47" s="64"/>
      <c r="K47" s="47"/>
      <c r="L47" s="48"/>
      <c r="M47" s="46"/>
      <c r="N47" s="46"/>
      <c r="O47" s="46"/>
      <c r="P47" s="47"/>
    </row>
    <row r="48" spans="1:16" ht="22.5" x14ac:dyDescent="0.2">
      <c r="A48" s="333">
        <v>12</v>
      </c>
      <c r="B48" s="104" t="s">
        <v>57</v>
      </c>
      <c r="C48" s="126" t="s">
        <v>352</v>
      </c>
      <c r="D48" s="138" t="s">
        <v>91</v>
      </c>
      <c r="E48" s="168">
        <v>15</v>
      </c>
      <c r="F48" s="151"/>
      <c r="G48" s="101"/>
      <c r="H48" s="46"/>
      <c r="I48" s="64"/>
      <c r="J48" s="64"/>
      <c r="K48" s="47"/>
      <c r="L48" s="48"/>
      <c r="M48" s="46"/>
      <c r="N48" s="46"/>
      <c r="O48" s="46"/>
      <c r="P48" s="47"/>
    </row>
    <row r="49" spans="1:16" ht="33.75" x14ac:dyDescent="0.2">
      <c r="A49" s="333"/>
      <c r="B49" s="133"/>
      <c r="C49" s="428" t="s">
        <v>353</v>
      </c>
      <c r="D49" s="106" t="s">
        <v>91</v>
      </c>
      <c r="E49" s="250">
        <v>16.5</v>
      </c>
      <c r="F49" s="162"/>
      <c r="G49" s="101"/>
      <c r="H49" s="46"/>
      <c r="I49" s="64"/>
      <c r="J49" s="64"/>
      <c r="K49" s="47"/>
      <c r="L49" s="48"/>
      <c r="M49" s="46"/>
      <c r="N49" s="46"/>
      <c r="O49" s="46"/>
      <c r="P49" s="47"/>
    </row>
    <row r="50" spans="1:16" x14ac:dyDescent="0.2">
      <c r="A50" s="333"/>
      <c r="B50" s="133"/>
      <c r="C50" s="129" t="s">
        <v>297</v>
      </c>
      <c r="D50" s="106" t="s">
        <v>65</v>
      </c>
      <c r="E50" s="251">
        <v>1</v>
      </c>
      <c r="F50" s="162"/>
      <c r="G50" s="101"/>
      <c r="H50" s="46"/>
      <c r="I50" s="64"/>
      <c r="J50" s="64"/>
      <c r="K50" s="47"/>
      <c r="L50" s="48"/>
      <c r="M50" s="46"/>
      <c r="N50" s="46"/>
      <c r="O50" s="46"/>
      <c r="P50" s="47"/>
    </row>
    <row r="51" spans="1:16" ht="22.5" x14ac:dyDescent="0.2">
      <c r="A51" s="359"/>
      <c r="B51" s="240"/>
      <c r="C51" s="245" t="s">
        <v>354</v>
      </c>
      <c r="D51" s="241"/>
      <c r="E51" s="248"/>
      <c r="F51" s="247"/>
      <c r="G51" s="242"/>
      <c r="H51" s="46"/>
      <c r="I51" s="64"/>
      <c r="J51" s="64"/>
      <c r="K51" s="47"/>
      <c r="L51" s="48"/>
      <c r="M51" s="46"/>
      <c r="N51" s="46"/>
      <c r="O51" s="46"/>
      <c r="P51" s="47"/>
    </row>
    <row r="52" spans="1:16" ht="33.75" x14ac:dyDescent="0.2">
      <c r="A52" s="333">
        <v>13</v>
      </c>
      <c r="B52" s="104" t="s">
        <v>57</v>
      </c>
      <c r="C52" s="147" t="s">
        <v>355</v>
      </c>
      <c r="D52" s="102" t="s">
        <v>77</v>
      </c>
      <c r="E52" s="166">
        <v>30.6</v>
      </c>
      <c r="F52" s="152"/>
      <c r="G52" s="101"/>
      <c r="H52" s="46"/>
      <c r="I52" s="64"/>
      <c r="J52" s="64"/>
      <c r="K52" s="47"/>
      <c r="L52" s="48"/>
      <c r="M52" s="46"/>
      <c r="N52" s="46"/>
      <c r="O52" s="46"/>
      <c r="P52" s="47"/>
    </row>
    <row r="53" spans="1:16" ht="33.75" x14ac:dyDescent="0.2">
      <c r="A53" s="333">
        <v>14</v>
      </c>
      <c r="B53" s="104" t="s">
        <v>57</v>
      </c>
      <c r="C53" s="414" t="s">
        <v>356</v>
      </c>
      <c r="D53" s="103" t="s">
        <v>77</v>
      </c>
      <c r="E53" s="176">
        <v>30.6</v>
      </c>
      <c r="F53" s="151"/>
      <c r="G53" s="101"/>
      <c r="H53" s="46"/>
      <c r="I53" s="64"/>
      <c r="J53" s="64"/>
      <c r="K53" s="47"/>
      <c r="L53" s="48"/>
      <c r="M53" s="46"/>
      <c r="N53" s="46"/>
      <c r="O53" s="46"/>
      <c r="P53" s="47"/>
    </row>
    <row r="54" spans="1:16" x14ac:dyDescent="0.2">
      <c r="A54" s="340"/>
      <c r="B54" s="140"/>
      <c r="C54" s="416" t="s">
        <v>117</v>
      </c>
      <c r="D54" s="143" t="s">
        <v>79</v>
      </c>
      <c r="E54" s="179">
        <v>6.7</v>
      </c>
      <c r="F54" s="164"/>
      <c r="G54" s="142"/>
      <c r="H54" s="46"/>
      <c r="I54" s="64"/>
      <c r="J54" s="64"/>
      <c r="K54" s="47"/>
      <c r="L54" s="48"/>
      <c r="M54" s="46"/>
      <c r="N54" s="46"/>
      <c r="O54" s="46"/>
      <c r="P54" s="47"/>
    </row>
    <row r="55" spans="1:16" x14ac:dyDescent="0.2">
      <c r="A55" s="333"/>
      <c r="B55" s="133"/>
      <c r="C55" s="412" t="s">
        <v>121</v>
      </c>
      <c r="D55" s="97" t="s">
        <v>79</v>
      </c>
      <c r="E55" s="179">
        <v>183.6</v>
      </c>
      <c r="F55" s="162"/>
      <c r="G55" s="101"/>
      <c r="H55" s="46"/>
      <c r="I55" s="64"/>
      <c r="J55" s="64"/>
      <c r="K55" s="47"/>
      <c r="L55" s="48"/>
      <c r="M55" s="46"/>
      <c r="N55" s="46"/>
      <c r="O55" s="46"/>
      <c r="P55" s="47"/>
    </row>
    <row r="56" spans="1:16" ht="22.5" x14ac:dyDescent="0.2">
      <c r="A56" s="333"/>
      <c r="B56" s="133"/>
      <c r="C56" s="412" t="s">
        <v>116</v>
      </c>
      <c r="D56" s="138" t="s">
        <v>77</v>
      </c>
      <c r="E56" s="166">
        <v>35.19</v>
      </c>
      <c r="F56" s="162"/>
      <c r="G56" s="101"/>
      <c r="H56" s="46"/>
      <c r="I56" s="64"/>
      <c r="J56" s="64"/>
      <c r="K56" s="47"/>
      <c r="L56" s="48"/>
      <c r="M56" s="46"/>
      <c r="N56" s="46"/>
      <c r="O56" s="46"/>
      <c r="P56" s="47"/>
    </row>
    <row r="57" spans="1:16" ht="33.75" x14ac:dyDescent="0.2">
      <c r="A57" s="334">
        <v>15</v>
      </c>
      <c r="B57" s="104" t="s">
        <v>57</v>
      </c>
      <c r="C57" s="414" t="s">
        <v>357</v>
      </c>
      <c r="D57" s="102" t="s">
        <v>77</v>
      </c>
      <c r="E57" s="166">
        <v>30.6</v>
      </c>
      <c r="F57" s="153"/>
      <c r="G57" s="101"/>
      <c r="H57" s="46"/>
      <c r="I57" s="64"/>
      <c r="J57" s="64"/>
      <c r="K57" s="47"/>
      <c r="L57" s="48"/>
      <c r="M57" s="46"/>
      <c r="N57" s="46"/>
      <c r="O57" s="46"/>
      <c r="P57" s="47"/>
    </row>
    <row r="58" spans="1:16" x14ac:dyDescent="0.2">
      <c r="A58" s="340"/>
      <c r="B58" s="140"/>
      <c r="C58" s="416" t="s">
        <v>117</v>
      </c>
      <c r="D58" s="143" t="s">
        <v>79</v>
      </c>
      <c r="E58" s="179">
        <v>6.7</v>
      </c>
      <c r="F58" s="164"/>
      <c r="G58" s="142"/>
      <c r="H58" s="46"/>
      <c r="I58" s="64"/>
      <c r="J58" s="64"/>
      <c r="K58" s="47"/>
      <c r="L58" s="48"/>
      <c r="M58" s="46"/>
      <c r="N58" s="46"/>
      <c r="O58" s="46"/>
      <c r="P58" s="47"/>
    </row>
    <row r="59" spans="1:16" ht="22.5" x14ac:dyDescent="0.2">
      <c r="A59" s="333"/>
      <c r="B59" s="133"/>
      <c r="C59" s="412" t="s">
        <v>231</v>
      </c>
      <c r="D59" s="97" t="s">
        <v>79</v>
      </c>
      <c r="E59" s="249">
        <v>70.400000000000006</v>
      </c>
      <c r="F59" s="162"/>
      <c r="G59" s="101"/>
      <c r="H59" s="46"/>
      <c r="I59" s="64"/>
      <c r="J59" s="64"/>
      <c r="K59" s="47"/>
      <c r="L59" s="48"/>
      <c r="M59" s="46"/>
      <c r="N59" s="46"/>
      <c r="O59" s="46"/>
      <c r="P59" s="47"/>
    </row>
    <row r="60" spans="1:16" ht="33.75" x14ac:dyDescent="0.2">
      <c r="A60" s="334">
        <v>16</v>
      </c>
      <c r="B60" s="104" t="s">
        <v>57</v>
      </c>
      <c r="C60" s="414" t="s">
        <v>358</v>
      </c>
      <c r="D60" s="102" t="s">
        <v>77</v>
      </c>
      <c r="E60" s="166">
        <v>30.6</v>
      </c>
      <c r="F60" s="153"/>
      <c r="G60" s="101"/>
      <c r="H60" s="46"/>
      <c r="I60" s="64"/>
      <c r="J60" s="64"/>
      <c r="K60" s="47"/>
      <c r="L60" s="48"/>
      <c r="M60" s="46"/>
      <c r="N60" s="46"/>
      <c r="O60" s="46"/>
      <c r="P60" s="47"/>
    </row>
    <row r="61" spans="1:16" ht="22.5" x14ac:dyDescent="0.2">
      <c r="A61" s="333"/>
      <c r="B61" s="104"/>
      <c r="C61" s="416" t="s">
        <v>118</v>
      </c>
      <c r="D61" s="143" t="s">
        <v>79</v>
      </c>
      <c r="E61" s="180">
        <v>12.2</v>
      </c>
      <c r="F61" s="153"/>
      <c r="G61" s="110"/>
      <c r="H61" s="46"/>
      <c r="I61" s="64"/>
      <c r="J61" s="64"/>
      <c r="K61" s="47"/>
      <c r="L61" s="48"/>
      <c r="M61" s="46"/>
      <c r="N61" s="46"/>
      <c r="O61" s="46"/>
      <c r="P61" s="47"/>
    </row>
    <row r="62" spans="1:16" ht="22.5" x14ac:dyDescent="0.2">
      <c r="A62" s="334">
        <v>17</v>
      </c>
      <c r="B62" s="107" t="s">
        <v>57</v>
      </c>
      <c r="C62" s="427" t="s">
        <v>232</v>
      </c>
      <c r="D62" s="103" t="s">
        <v>91</v>
      </c>
      <c r="E62" s="166">
        <v>18</v>
      </c>
      <c r="F62" s="151"/>
      <c r="G62" s="101"/>
      <c r="H62" s="46"/>
      <c r="I62" s="64"/>
      <c r="J62" s="64"/>
      <c r="K62" s="47"/>
      <c r="L62" s="48"/>
      <c r="M62" s="46"/>
      <c r="N62" s="46"/>
      <c r="O62" s="46"/>
      <c r="P62" s="47"/>
    </row>
    <row r="63" spans="1:16" ht="22.5" x14ac:dyDescent="0.2">
      <c r="A63" s="334"/>
      <c r="B63" s="100"/>
      <c r="C63" s="412" t="s">
        <v>233</v>
      </c>
      <c r="D63" s="103" t="s">
        <v>91</v>
      </c>
      <c r="E63" s="166">
        <v>19.8</v>
      </c>
      <c r="F63" s="153"/>
      <c r="G63" s="110"/>
      <c r="H63" s="46"/>
      <c r="I63" s="64"/>
      <c r="J63" s="64"/>
      <c r="K63" s="47"/>
      <c r="L63" s="48"/>
      <c r="M63" s="46"/>
      <c r="N63" s="46"/>
      <c r="O63" s="46"/>
      <c r="P63" s="47"/>
    </row>
    <row r="64" spans="1:16" ht="12" thickBot="1" x14ac:dyDescent="0.25">
      <c r="A64" s="360"/>
      <c r="B64" s="361"/>
      <c r="C64" s="365" t="s">
        <v>158</v>
      </c>
      <c r="D64" s="366" t="s">
        <v>63</v>
      </c>
      <c r="E64" s="274">
        <v>60</v>
      </c>
      <c r="F64" s="162"/>
      <c r="G64" s="101"/>
      <c r="H64" s="46"/>
      <c r="I64" s="64"/>
      <c r="J64" s="64"/>
      <c r="K64" s="47"/>
      <c r="L64" s="48"/>
      <c r="M64" s="46"/>
      <c r="N64" s="46"/>
      <c r="O64" s="46"/>
      <c r="P64" s="47"/>
    </row>
    <row r="65" spans="1:16" ht="12" thickBot="1" x14ac:dyDescent="0.25">
      <c r="A65" s="489" t="str">
        <f>'1a'!A32:K32</f>
        <v xml:space="preserve">Tiešās izmaksas kopā, t. sk. darba devēja sociālais nodoklis 23.59% </v>
      </c>
      <c r="B65" s="490"/>
      <c r="C65" s="490"/>
      <c r="D65" s="490"/>
      <c r="E65" s="490"/>
      <c r="F65" s="490"/>
      <c r="G65" s="490"/>
      <c r="H65" s="490"/>
      <c r="I65" s="490"/>
      <c r="J65" s="490"/>
      <c r="K65" s="491"/>
      <c r="L65" s="68">
        <f>SUM(L14:L64)</f>
        <v>0</v>
      </c>
      <c r="M65" s="69">
        <f>SUM(M14:M64)</f>
        <v>0</v>
      </c>
      <c r="N65" s="69">
        <f>SUM(N14:N64)</f>
        <v>0</v>
      </c>
      <c r="O65" s="69">
        <f>SUM(O14:O64)</f>
        <v>0</v>
      </c>
      <c r="P65" s="70">
        <f>SUM(P14:P64)</f>
        <v>0</v>
      </c>
    </row>
    <row r="66" spans="1:16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6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 x14ac:dyDescent="0.2">
      <c r="A68" s="1" t="s">
        <v>14</v>
      </c>
      <c r="B68" s="16"/>
      <c r="C68" s="488">
        <f>'Kops a'!C36:H36</f>
        <v>0</v>
      </c>
      <c r="D68" s="488"/>
      <c r="E68" s="488"/>
      <c r="F68" s="488"/>
      <c r="G68" s="488"/>
      <c r="H68" s="488"/>
      <c r="I68" s="16"/>
      <c r="J68" s="16"/>
      <c r="K68" s="16"/>
      <c r="L68" s="16"/>
      <c r="M68" s="16"/>
      <c r="N68" s="16"/>
      <c r="O68" s="16"/>
      <c r="P68" s="16"/>
    </row>
    <row r="69" spans="1:16" x14ac:dyDescent="0.2">
      <c r="A69" s="16"/>
      <c r="B69" s="16"/>
      <c r="C69" s="440" t="s">
        <v>15</v>
      </c>
      <c r="D69" s="440"/>
      <c r="E69" s="440"/>
      <c r="F69" s="440"/>
      <c r="G69" s="440"/>
      <c r="H69" s="440"/>
      <c r="I69" s="16"/>
      <c r="J69" s="16"/>
      <c r="K69" s="16"/>
      <c r="L69" s="16"/>
      <c r="M69" s="16"/>
      <c r="N69" s="16"/>
      <c r="O69" s="16"/>
      <c r="P69" s="16"/>
    </row>
    <row r="70" spans="1:16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x14ac:dyDescent="0.2">
      <c r="A71" s="83" t="str">
        <f>'Kops a'!A39</f>
        <v>Tāme sastādīta 2021. gada __.________</v>
      </c>
      <c r="B71" s="84"/>
      <c r="C71" s="84"/>
      <c r="D71" s="84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6" x14ac:dyDescent="0.2">
      <c r="A73" s="1" t="s">
        <v>37</v>
      </c>
      <c r="B73" s="16"/>
      <c r="C73" s="488">
        <f>'Kops a'!C41:H41</f>
        <v>0</v>
      </c>
      <c r="D73" s="488"/>
      <c r="E73" s="488"/>
      <c r="F73" s="488"/>
      <c r="G73" s="488"/>
      <c r="H73" s="488"/>
      <c r="I73" s="16"/>
      <c r="J73" s="16"/>
      <c r="K73" s="16"/>
      <c r="L73" s="16"/>
      <c r="M73" s="16"/>
      <c r="N73" s="16"/>
      <c r="O73" s="16"/>
      <c r="P73" s="16"/>
    </row>
    <row r="74" spans="1:16" x14ac:dyDescent="0.2">
      <c r="A74" s="16"/>
      <c r="B74" s="16"/>
      <c r="C74" s="440" t="s">
        <v>15</v>
      </c>
      <c r="D74" s="440"/>
      <c r="E74" s="440"/>
      <c r="F74" s="440"/>
      <c r="G74" s="440"/>
      <c r="H74" s="440"/>
      <c r="I74" s="16"/>
      <c r="J74" s="16"/>
      <c r="K74" s="16"/>
      <c r="L74" s="16"/>
      <c r="M74" s="16"/>
      <c r="N74" s="16"/>
      <c r="O74" s="16"/>
      <c r="P74" s="16"/>
    </row>
    <row r="75" spans="1:16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 x14ac:dyDescent="0.2">
      <c r="A76" s="83" t="s">
        <v>54</v>
      </c>
      <c r="B76" s="84"/>
      <c r="C76" s="88">
        <f>'Kops a'!C44</f>
        <v>0</v>
      </c>
      <c r="D76" s="49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74:H74"/>
    <mergeCell ref="C4:I4"/>
    <mergeCell ref="F12:K12"/>
    <mergeCell ref="A9:F9"/>
    <mergeCell ref="J9:M9"/>
    <mergeCell ref="D8:L8"/>
    <mergeCell ref="A65:K65"/>
    <mergeCell ref="C68:H68"/>
    <mergeCell ref="C69:H69"/>
    <mergeCell ref="C73:H73"/>
  </mergeCells>
  <conditionalFormatting sqref="I15:J64">
    <cfRule type="cellIs" dxfId="123" priority="35" operator="equal">
      <formula>0</formula>
    </cfRule>
  </conditionalFormatting>
  <conditionalFormatting sqref="N9:O9">
    <cfRule type="cellIs" dxfId="122" priority="34" operator="equal">
      <formula>0</formula>
    </cfRule>
  </conditionalFormatting>
  <conditionalFormatting sqref="A9:F9">
    <cfRule type="containsText" dxfId="121" priority="3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20" priority="31" operator="equal">
      <formula>0</formula>
    </cfRule>
  </conditionalFormatting>
  <conditionalFormatting sqref="O10">
    <cfRule type="cellIs" dxfId="119" priority="30" operator="equal">
      <formula>"20__. gada __. _________"</formula>
    </cfRule>
  </conditionalFormatting>
  <conditionalFormatting sqref="A65:K65">
    <cfRule type="containsText" dxfId="118" priority="29" operator="containsText" text="Tiešās izmaksas kopā, t. sk. darba devēja sociālais nodoklis __.__% ">
      <formula>NOT(ISERROR(SEARCH("Tiešās izmaksas kopā, t. sk. darba devēja sociālais nodoklis __.__% ",A65)))</formula>
    </cfRule>
  </conditionalFormatting>
  <conditionalFormatting sqref="H14:H64 K14:P64 L65:P65">
    <cfRule type="cellIs" dxfId="117" priority="24" operator="equal">
      <formula>0</formula>
    </cfRule>
  </conditionalFormatting>
  <conditionalFormatting sqref="C4:I4">
    <cfRule type="cellIs" dxfId="116" priority="23" operator="equal">
      <formula>0</formula>
    </cfRule>
  </conditionalFormatting>
  <conditionalFormatting sqref="D5:L8">
    <cfRule type="cellIs" dxfId="115" priority="19" operator="equal">
      <formula>0</formula>
    </cfRule>
  </conditionalFormatting>
  <conditionalFormatting sqref="I14:J14">
    <cfRule type="cellIs" dxfId="114" priority="16" operator="equal">
      <formula>0</formula>
    </cfRule>
  </conditionalFormatting>
  <conditionalFormatting sqref="P10">
    <cfRule type="cellIs" dxfId="113" priority="15" operator="equal">
      <formula>"20__. gada __. _________"</formula>
    </cfRule>
  </conditionalFormatting>
  <conditionalFormatting sqref="C73:H73">
    <cfRule type="cellIs" dxfId="112" priority="12" operator="equal">
      <formula>0</formula>
    </cfRule>
  </conditionalFormatting>
  <conditionalFormatting sqref="C68:H68">
    <cfRule type="cellIs" dxfId="111" priority="11" operator="equal">
      <formula>0</formula>
    </cfRule>
  </conditionalFormatting>
  <conditionalFormatting sqref="C73:H73 C76 C68:H68">
    <cfRule type="cellIs" dxfId="110" priority="10" operator="equal">
      <formula>0</formula>
    </cfRule>
  </conditionalFormatting>
  <conditionalFormatting sqref="D1">
    <cfRule type="cellIs" dxfId="109" priority="9" operator="equal">
      <formula>0</formula>
    </cfRule>
  </conditionalFormatting>
  <conditionalFormatting sqref="C25:E25">
    <cfRule type="cellIs" dxfId="108" priority="7" operator="equal">
      <formula>0</formula>
    </cfRule>
  </conditionalFormatting>
  <conditionalFormatting sqref="C26:E26">
    <cfRule type="cellIs" dxfId="107" priority="8" operator="equal">
      <formula>0</formula>
    </cfRule>
  </conditionalFormatting>
  <conditionalFormatting sqref="C58:E58">
    <cfRule type="cellIs" dxfId="106" priority="1" operator="equal">
      <formula>0</formula>
    </cfRule>
  </conditionalFormatting>
  <conditionalFormatting sqref="C61:E61">
    <cfRule type="cellIs" dxfId="105" priority="6" operator="equal">
      <formula>0</formula>
    </cfRule>
  </conditionalFormatting>
  <conditionalFormatting sqref="E53">
    <cfRule type="cellIs" dxfId="104" priority="5" operator="equal">
      <formula>0</formula>
    </cfRule>
  </conditionalFormatting>
  <conditionalFormatting sqref="C55:E55">
    <cfRule type="cellIs" dxfId="103" priority="4" operator="equal">
      <formula>0</formula>
    </cfRule>
  </conditionalFormatting>
  <conditionalFormatting sqref="C59:E59">
    <cfRule type="cellIs" dxfId="102" priority="3" operator="equal">
      <formula>0</formula>
    </cfRule>
  </conditionalFormatting>
  <conditionalFormatting sqref="C54:E54">
    <cfRule type="cellIs" dxfId="101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2" manualBreakCount="2">
    <brk id="23" max="16383" man="1"/>
    <brk id="5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36249DFF-DD18-40B1-AB61-D280DA74812E}">
            <xm:f>NOT(ISERROR(SEARCH("Tāme sastādīta ____. gada ___. ______________",A71)))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A71</xm:sqref>
        </x14:conditionalFormatting>
        <x14:conditionalFormatting xmlns:xm="http://schemas.microsoft.com/office/excel/2006/main">
          <x14:cfRule type="containsText" priority="13" operator="containsText" id="{708D048F-4463-4EB3-AF79-B8653AFFB42B}">
            <xm:f>NOT(ISERROR(SEARCH("Sertifikāta Nr. _________________________________",A76)))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14</vt:i4>
      </vt:variant>
    </vt:vector>
  </HeadingPairs>
  <TitlesOfParts>
    <vt:vector size="14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  <vt:lpstr>11a</vt:lpstr>
      <vt:lpstr>12a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Liana</dc:creator>
  <cp:lastModifiedBy>Ilze Bērziņa</cp:lastModifiedBy>
  <cp:lastPrinted>2021-11-23T07:40:51Z</cp:lastPrinted>
  <dcterms:created xsi:type="dcterms:W3CDTF">2019-03-11T11:42:22Z</dcterms:created>
  <dcterms:modified xsi:type="dcterms:W3CDTF">2021-11-23T07:56:46Z</dcterms:modified>
</cp:coreProperties>
</file>