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192.168.1.252\Administracija\Ēku renovācija\Aptaujas anketas mājas\Baznīcas 5\programma 2023-2027\Iepirkums\"/>
    </mc:Choice>
  </mc:AlternateContent>
  <xr:revisionPtr revIDLastSave="0" documentId="13_ncr:1_{EF636B3D-EE91-41C6-A461-FAE06FB31D41}" xr6:coauthVersionLast="47" xr6:coauthVersionMax="47" xr10:uidLastSave="{00000000-0000-0000-0000-000000000000}"/>
  <bookViews>
    <workbookView xWindow="-120" yWindow="-120" windowWidth="29040" windowHeight="15990" tabRatio="924" activeTab="1" xr2:uid="{5D9A5C31-EB66-4807-93B2-F9DF804BDB8A}"/>
  </bookViews>
  <sheets>
    <sheet name="Kopt a+c+n" sheetId="1" r:id="rId1"/>
    <sheet name="Kopt a " sheetId="33" r:id="rId2"/>
    <sheet name="Kopt c" sheetId="118" r:id="rId3"/>
    <sheet name="Kopt n" sheetId="35" r:id="rId4"/>
    <sheet name="Kops a+c+n" sheetId="2" r:id="rId5"/>
    <sheet name="Kops a" sheetId="34" r:id="rId6"/>
    <sheet name="Kops c" sheetId="117" r:id="rId7"/>
    <sheet name="Kops n" sheetId="36" r:id="rId8"/>
    <sheet name="1a+c+n" sheetId="37" r:id="rId9"/>
    <sheet name="1a" sheetId="3" r:id="rId10"/>
    <sheet name="1c" sheetId="97" r:id="rId11"/>
    <sheet name="1n" sheetId="38" r:id="rId12"/>
    <sheet name="2a+c+n" sheetId="4" r:id="rId13"/>
    <sheet name="2a" sheetId="39" r:id="rId14"/>
    <sheet name="2c" sheetId="98" r:id="rId15"/>
    <sheet name="2n" sheetId="40" r:id="rId16"/>
    <sheet name="3a+c+n" sheetId="5" r:id="rId17"/>
    <sheet name="3a" sheetId="41" r:id="rId18"/>
    <sheet name="3c" sheetId="99" r:id="rId19"/>
    <sheet name="3n" sheetId="42" r:id="rId20"/>
    <sheet name="4a+c+n" sheetId="44" r:id="rId21"/>
    <sheet name="4a" sheetId="6" r:id="rId22"/>
    <sheet name="4c" sheetId="100" r:id="rId23"/>
    <sheet name="4n" sheetId="43" r:id="rId24"/>
    <sheet name="5a+c+n" sheetId="7" r:id="rId25"/>
    <sheet name="5a" sheetId="45" r:id="rId26"/>
    <sheet name="5c" sheetId="101" r:id="rId27"/>
    <sheet name="5n" sheetId="46" r:id="rId28"/>
    <sheet name="6a+c+n" sheetId="8" r:id="rId29"/>
    <sheet name="6a" sheetId="47" r:id="rId30"/>
    <sheet name="6c" sheetId="102" r:id="rId31"/>
    <sheet name="6n" sheetId="48" r:id="rId32"/>
    <sheet name="7a+c+n" sheetId="50" r:id="rId33"/>
    <sheet name="7a" sheetId="9" r:id="rId34"/>
    <sheet name="7c" sheetId="103" r:id="rId35"/>
    <sheet name="7n" sheetId="49" r:id="rId36"/>
    <sheet name="8a+c+n" sheetId="10" r:id="rId37"/>
    <sheet name="8a" sheetId="51" r:id="rId38"/>
    <sheet name="8c" sheetId="104" r:id="rId39"/>
    <sheet name="8n" sheetId="52" r:id="rId40"/>
    <sheet name="9a+c+n" sheetId="11" r:id="rId41"/>
    <sheet name="9a" sheetId="95" r:id="rId42"/>
    <sheet name="9c" sheetId="105" r:id="rId43"/>
    <sheet name="9n" sheetId="96" r:id="rId44"/>
    <sheet name="10a+c+n" sheetId="12" r:id="rId45"/>
    <sheet name="10a" sheetId="93" r:id="rId46"/>
    <sheet name="10c" sheetId="106" r:id="rId47"/>
    <sheet name="10n" sheetId="94" r:id="rId48"/>
    <sheet name="11a+c+n" sheetId="13" r:id="rId49"/>
    <sheet name="11a" sheetId="91" r:id="rId50"/>
    <sheet name="11c" sheetId="107" r:id="rId51"/>
    <sheet name="11n" sheetId="92" r:id="rId52"/>
    <sheet name="12a+c+n" sheetId="14" r:id="rId53"/>
    <sheet name="12a" sheetId="89" r:id="rId54"/>
    <sheet name="12c" sheetId="108" r:id="rId55"/>
    <sheet name="12n" sheetId="90" r:id="rId56"/>
  </sheets>
  <definedNames>
    <definedName name="_xlnm._FilterDatabase" localSheetId="36" hidden="1">'8a+c+n'!$A$12:$Q$26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7" l="1"/>
  <c r="K14" i="7" s="1"/>
  <c r="H15" i="7"/>
  <c r="K15" i="7" s="1"/>
  <c r="H16" i="7"/>
  <c r="K16" i="7" s="1"/>
  <c r="H17" i="7"/>
  <c r="K17" i="7"/>
  <c r="H18" i="7"/>
  <c r="K18" i="7" s="1"/>
  <c r="H19" i="7"/>
  <c r="K19" i="7"/>
  <c r="H20" i="7"/>
  <c r="K20" i="7" s="1"/>
  <c r="H21" i="7"/>
  <c r="K21" i="7"/>
  <c r="H22" i="7"/>
  <c r="K22" i="7" s="1"/>
  <c r="H23" i="7"/>
  <c r="K23" i="7"/>
  <c r="H24" i="7"/>
  <c r="K24" i="7" s="1"/>
  <c r="H25" i="7"/>
  <c r="K25" i="7"/>
  <c r="H26" i="7"/>
  <c r="K26" i="7" s="1"/>
  <c r="H27" i="7"/>
  <c r="K27" i="7"/>
  <c r="H28" i="7"/>
  <c r="K28" i="7" s="1"/>
  <c r="H29" i="7"/>
  <c r="K29" i="7"/>
  <c r="B16" i="51"/>
  <c r="C16" i="51"/>
  <c r="D16" i="51"/>
  <c r="H16" i="51"/>
  <c r="K16" i="51"/>
  <c r="L16" i="51"/>
  <c r="M16" i="51"/>
  <c r="N16" i="51"/>
  <c r="O16" i="51"/>
  <c r="P16" i="51"/>
  <c r="A16" i="51" s="1"/>
  <c r="B17" i="51"/>
  <c r="C17" i="51"/>
  <c r="D17" i="51"/>
  <c r="B18" i="51"/>
  <c r="C18" i="51"/>
  <c r="D18" i="51"/>
  <c r="B19" i="51"/>
  <c r="C19" i="51"/>
  <c r="D19" i="51"/>
  <c r="B20" i="51"/>
  <c r="C20" i="51"/>
  <c r="D20" i="51"/>
  <c r="B21" i="51"/>
  <c r="C21" i="51"/>
  <c r="D21" i="51"/>
  <c r="H21" i="51"/>
  <c r="K21" i="51"/>
  <c r="L21" i="51"/>
  <c r="M21" i="51"/>
  <c r="N21" i="51"/>
  <c r="O21" i="51"/>
  <c r="P21" i="51"/>
  <c r="A21" i="51" s="1"/>
  <c r="B22" i="51"/>
  <c r="C22" i="51"/>
  <c r="D22" i="51"/>
  <c r="B23" i="51"/>
  <c r="C23" i="51"/>
  <c r="D23" i="51"/>
  <c r="B24" i="51"/>
  <c r="C24" i="51"/>
  <c r="D24" i="51"/>
  <c r="H24" i="51"/>
  <c r="B25" i="51"/>
  <c r="C25" i="51"/>
  <c r="D25" i="51"/>
  <c r="H24" i="10"/>
  <c r="M24" i="10" s="1"/>
  <c r="M24" i="51" s="1"/>
  <c r="O24" i="10"/>
  <c r="O24" i="51" s="1"/>
  <c r="H19" i="6"/>
  <c r="N19" i="6"/>
  <c r="D19" i="6"/>
  <c r="B19" i="6"/>
  <c r="C19" i="6"/>
  <c r="O19" i="44"/>
  <c r="O19" i="6" s="1"/>
  <c r="N19" i="44"/>
  <c r="L19" i="44"/>
  <c r="L19" i="6" s="1"/>
  <c r="H19" i="44"/>
  <c r="M19" i="44" s="1"/>
  <c r="P19" i="44" s="1"/>
  <c r="P19" i="6" s="1"/>
  <c r="K24" i="10" l="1"/>
  <c r="K24" i="51" s="1"/>
  <c r="M19" i="6"/>
  <c r="L24" i="10"/>
  <c r="L24" i="51" s="1"/>
  <c r="N24" i="10"/>
  <c r="K19" i="44"/>
  <c r="K19" i="6" s="1"/>
  <c r="P24" i="10" l="1"/>
  <c r="P24" i="51" s="1"/>
  <c r="N24" i="51"/>
  <c r="L17" i="10"/>
  <c r="L17" i="51" s="1"/>
  <c r="L18" i="10"/>
  <c r="L18" i="51" s="1"/>
  <c r="H15" i="50"/>
  <c r="K15" i="50" s="1"/>
  <c r="H16" i="50"/>
  <c r="K16" i="50" s="1"/>
  <c r="H17" i="50"/>
  <c r="K17" i="50" s="1"/>
  <c r="H18" i="50"/>
  <c r="K18" i="50" s="1"/>
  <c r="H19" i="50"/>
  <c r="K19" i="50" s="1"/>
  <c r="O61" i="5" l="1"/>
  <c r="O31" i="5"/>
  <c r="N30" i="5"/>
  <c r="P24" i="97"/>
  <c r="O24" i="97"/>
  <c r="N24" i="97"/>
  <c r="M24" i="97"/>
  <c r="L24" i="97"/>
  <c r="K24" i="97"/>
  <c r="H24" i="97"/>
  <c r="D24" i="97"/>
  <c r="C24" i="97"/>
  <c r="B24" i="97"/>
  <c r="P23" i="97"/>
  <c r="O23" i="97"/>
  <c r="N23" i="97"/>
  <c r="M23" i="97"/>
  <c r="L23" i="97"/>
  <c r="K23" i="97"/>
  <c r="H23" i="97"/>
  <c r="D23" i="97"/>
  <c r="C23" i="97"/>
  <c r="B23" i="97"/>
  <c r="P22" i="97"/>
  <c r="O22" i="97"/>
  <c r="N22" i="97"/>
  <c r="M22" i="97"/>
  <c r="L22" i="97"/>
  <c r="K22" i="97"/>
  <c r="H22" i="97"/>
  <c r="D22" i="97"/>
  <c r="C22" i="97"/>
  <c r="B22" i="97"/>
  <c r="P21" i="97"/>
  <c r="O21" i="97"/>
  <c r="N21" i="97"/>
  <c r="M21" i="97"/>
  <c r="L21" i="97"/>
  <c r="K21" i="97"/>
  <c r="H21" i="97"/>
  <c r="D21" i="97"/>
  <c r="C21" i="97"/>
  <c r="B21" i="97"/>
  <c r="P20" i="97"/>
  <c r="O20" i="97"/>
  <c r="N20" i="97"/>
  <c r="M20" i="97"/>
  <c r="L20" i="97"/>
  <c r="K20" i="97"/>
  <c r="H20" i="97"/>
  <c r="D20" i="97"/>
  <c r="C20" i="97"/>
  <c r="B20" i="97"/>
  <c r="P19" i="97"/>
  <c r="O19" i="97"/>
  <c r="N19" i="97"/>
  <c r="M19" i="97"/>
  <c r="L19" i="97"/>
  <c r="K19" i="97"/>
  <c r="H19" i="97"/>
  <c r="D19" i="97"/>
  <c r="C19" i="97"/>
  <c r="B19" i="97"/>
  <c r="P18" i="97"/>
  <c r="O18" i="97"/>
  <c r="N18" i="97"/>
  <c r="M18" i="97"/>
  <c r="L18" i="97"/>
  <c r="K18" i="97"/>
  <c r="H18" i="97"/>
  <c r="D18" i="97"/>
  <c r="C18" i="97"/>
  <c r="B18" i="97"/>
  <c r="P17" i="97"/>
  <c r="O17" i="97"/>
  <c r="N17" i="97"/>
  <c r="M17" i="97"/>
  <c r="L17" i="97"/>
  <c r="K17" i="97"/>
  <c r="H17" i="97"/>
  <c r="D17" i="97"/>
  <c r="C17" i="97"/>
  <c r="B17" i="97"/>
  <c r="P16" i="97"/>
  <c r="O16" i="97"/>
  <c r="N16" i="97"/>
  <c r="M16" i="97"/>
  <c r="L16" i="97"/>
  <c r="K16" i="97"/>
  <c r="H16" i="97"/>
  <c r="D16" i="97"/>
  <c r="C16" i="97"/>
  <c r="B16" i="97"/>
  <c r="P15" i="97"/>
  <c r="O15" i="97"/>
  <c r="N15" i="97"/>
  <c r="M15" i="97"/>
  <c r="L15" i="97"/>
  <c r="K15" i="97"/>
  <c r="H15" i="97"/>
  <c r="D15" i="97"/>
  <c r="C15" i="97"/>
  <c r="B15" i="97"/>
  <c r="P14" i="97"/>
  <c r="O14" i="97"/>
  <c r="N14" i="97"/>
  <c r="M14" i="97"/>
  <c r="L14" i="97"/>
  <c r="K14" i="97"/>
  <c r="H14" i="97"/>
  <c r="G14" i="97"/>
  <c r="D14" i="97"/>
  <c r="C14" i="97"/>
  <c r="B14" i="97"/>
  <c r="P24" i="98"/>
  <c r="O24" i="98"/>
  <c r="N24" i="98"/>
  <c r="M24" i="98"/>
  <c r="L24" i="98"/>
  <c r="K24" i="98"/>
  <c r="H24" i="98"/>
  <c r="D24" i="98"/>
  <c r="C24" i="98"/>
  <c r="B24" i="98"/>
  <c r="P23" i="98"/>
  <c r="O23" i="98"/>
  <c r="N23" i="98"/>
  <c r="M23" i="98"/>
  <c r="L23" i="98"/>
  <c r="K23" i="98"/>
  <c r="H23" i="98"/>
  <c r="D23" i="98"/>
  <c r="C23" i="98"/>
  <c r="B23" i="98"/>
  <c r="P22" i="98"/>
  <c r="O22" i="98"/>
  <c r="N22" i="98"/>
  <c r="M22" i="98"/>
  <c r="L22" i="98"/>
  <c r="K22" i="98"/>
  <c r="H22" i="98"/>
  <c r="D22" i="98"/>
  <c r="C22" i="98"/>
  <c r="B22" i="98"/>
  <c r="P21" i="98"/>
  <c r="O21" i="98"/>
  <c r="N21" i="98"/>
  <c r="M21" i="98"/>
  <c r="L21" i="98"/>
  <c r="K21" i="98"/>
  <c r="H21" i="98"/>
  <c r="D21" i="98"/>
  <c r="C21" i="98"/>
  <c r="B21" i="98"/>
  <c r="P20" i="98"/>
  <c r="O20" i="98"/>
  <c r="N20" i="98"/>
  <c r="M20" i="98"/>
  <c r="L20" i="98"/>
  <c r="K20" i="98"/>
  <c r="H20" i="98"/>
  <c r="D20" i="98"/>
  <c r="C20" i="98"/>
  <c r="B20" i="98"/>
  <c r="P19" i="98"/>
  <c r="O19" i="98"/>
  <c r="N19" i="98"/>
  <c r="M19" i="98"/>
  <c r="L19" i="98"/>
  <c r="K19" i="98"/>
  <c r="H19" i="98"/>
  <c r="D19" i="98"/>
  <c r="C19" i="98"/>
  <c r="B19" i="98"/>
  <c r="P18" i="98"/>
  <c r="O18" i="98"/>
  <c r="N18" i="98"/>
  <c r="M18" i="98"/>
  <c r="L18" i="98"/>
  <c r="K18" i="98"/>
  <c r="H18" i="98"/>
  <c r="D18" i="98"/>
  <c r="C18" i="98"/>
  <c r="B18" i="98"/>
  <c r="P17" i="98"/>
  <c r="A17" i="98" s="1"/>
  <c r="O17" i="98"/>
  <c r="N17" i="98"/>
  <c r="M17" i="98"/>
  <c r="L17" i="98"/>
  <c r="K17" i="98"/>
  <c r="H17" i="98"/>
  <c r="D17" i="98"/>
  <c r="C17" i="98"/>
  <c r="B17" i="98"/>
  <c r="P16" i="98"/>
  <c r="O16" i="98"/>
  <c r="N16" i="98"/>
  <c r="M16" i="98"/>
  <c r="L16" i="98"/>
  <c r="K16" i="98"/>
  <c r="H16" i="98"/>
  <c r="D16" i="98"/>
  <c r="C16" i="98"/>
  <c r="B16" i="98"/>
  <c r="D15" i="98"/>
  <c r="C15" i="98"/>
  <c r="B15" i="98"/>
  <c r="G14" i="98"/>
  <c r="D14" i="98"/>
  <c r="C14" i="98"/>
  <c r="B14" i="98"/>
  <c r="P100" i="99"/>
  <c r="O100" i="99"/>
  <c r="N100" i="99"/>
  <c r="M100" i="99"/>
  <c r="L100" i="99"/>
  <c r="K100" i="99"/>
  <c r="H100" i="99"/>
  <c r="D100" i="99"/>
  <c r="C100" i="99"/>
  <c r="B100" i="99"/>
  <c r="P99" i="99"/>
  <c r="O99" i="99"/>
  <c r="N99" i="99"/>
  <c r="M99" i="99"/>
  <c r="L99" i="99"/>
  <c r="K99" i="99"/>
  <c r="H99" i="99"/>
  <c r="D99" i="99"/>
  <c r="C99" i="99"/>
  <c r="B99" i="99"/>
  <c r="P98" i="99"/>
  <c r="O98" i="99"/>
  <c r="N98" i="99"/>
  <c r="M98" i="99"/>
  <c r="L98" i="99"/>
  <c r="K98" i="99"/>
  <c r="H98" i="99"/>
  <c r="D98" i="99"/>
  <c r="C98" i="99"/>
  <c r="B98" i="99"/>
  <c r="P97" i="99"/>
  <c r="O97" i="99"/>
  <c r="N97" i="99"/>
  <c r="M97" i="99"/>
  <c r="L97" i="99"/>
  <c r="K97" i="99"/>
  <c r="H97" i="99"/>
  <c r="D97" i="99"/>
  <c r="C97" i="99"/>
  <c r="B97" i="99"/>
  <c r="P96" i="99"/>
  <c r="O96" i="99"/>
  <c r="N96" i="99"/>
  <c r="M96" i="99"/>
  <c r="L96" i="99"/>
  <c r="K96" i="99"/>
  <c r="H96" i="99"/>
  <c r="D96" i="99"/>
  <c r="C96" i="99"/>
  <c r="B96" i="99"/>
  <c r="P95" i="99"/>
  <c r="O95" i="99"/>
  <c r="N95" i="99"/>
  <c r="M95" i="99"/>
  <c r="L95" i="99"/>
  <c r="K95" i="99"/>
  <c r="H95" i="99"/>
  <c r="D95" i="99"/>
  <c r="C95" i="99"/>
  <c r="B95" i="99"/>
  <c r="P94" i="99"/>
  <c r="O94" i="99"/>
  <c r="N94" i="99"/>
  <c r="M94" i="99"/>
  <c r="L94" i="99"/>
  <c r="K94" i="99"/>
  <c r="H94" i="99"/>
  <c r="D94" i="99"/>
  <c r="C94" i="99"/>
  <c r="B94" i="99"/>
  <c r="P93" i="99"/>
  <c r="O93" i="99"/>
  <c r="N93" i="99"/>
  <c r="M93" i="99"/>
  <c r="L93" i="99"/>
  <c r="K93" i="99"/>
  <c r="H93" i="99"/>
  <c r="D93" i="99"/>
  <c r="C93" i="99"/>
  <c r="B93" i="99"/>
  <c r="P92" i="99"/>
  <c r="O92" i="99"/>
  <c r="N92" i="99"/>
  <c r="M92" i="99"/>
  <c r="L92" i="99"/>
  <c r="K92" i="99"/>
  <c r="H92" i="99"/>
  <c r="D92" i="99"/>
  <c r="C92" i="99"/>
  <c r="B92" i="99"/>
  <c r="P91" i="99"/>
  <c r="O91" i="99"/>
  <c r="N91" i="99"/>
  <c r="M91" i="99"/>
  <c r="L91" i="99"/>
  <c r="K91" i="99"/>
  <c r="H91" i="99"/>
  <c r="D91" i="99"/>
  <c r="C91" i="99"/>
  <c r="B91" i="99"/>
  <c r="P90" i="99"/>
  <c r="O90" i="99"/>
  <c r="N90" i="99"/>
  <c r="M90" i="99"/>
  <c r="L90" i="99"/>
  <c r="K90" i="99"/>
  <c r="H90" i="99"/>
  <c r="D90" i="99"/>
  <c r="C90" i="99"/>
  <c r="B90" i="99"/>
  <c r="P89" i="99"/>
  <c r="O89" i="99"/>
  <c r="N89" i="99"/>
  <c r="M89" i="99"/>
  <c r="L89" i="99"/>
  <c r="K89" i="99"/>
  <c r="H89" i="99"/>
  <c r="D89" i="99"/>
  <c r="C89" i="99"/>
  <c r="B89" i="99"/>
  <c r="P88" i="99"/>
  <c r="O88" i="99"/>
  <c r="N88" i="99"/>
  <c r="M88" i="99"/>
  <c r="L88" i="99"/>
  <c r="K88" i="99"/>
  <c r="H88" i="99"/>
  <c r="D88" i="99"/>
  <c r="C88" i="99"/>
  <c r="B88" i="99"/>
  <c r="P87" i="99"/>
  <c r="O87" i="99"/>
  <c r="N87" i="99"/>
  <c r="M87" i="99"/>
  <c r="L87" i="99"/>
  <c r="K87" i="99"/>
  <c r="H87" i="99"/>
  <c r="D87" i="99"/>
  <c r="C87" i="99"/>
  <c r="B87" i="99"/>
  <c r="P86" i="99"/>
  <c r="O86" i="99"/>
  <c r="N86" i="99"/>
  <c r="M86" i="99"/>
  <c r="L86" i="99"/>
  <c r="K86" i="99"/>
  <c r="H86" i="99"/>
  <c r="D86" i="99"/>
  <c r="C86" i="99"/>
  <c r="B86" i="99"/>
  <c r="P85" i="99"/>
  <c r="O85" i="99"/>
  <c r="N85" i="99"/>
  <c r="M85" i="99"/>
  <c r="L85" i="99"/>
  <c r="K85" i="99"/>
  <c r="H85" i="99"/>
  <c r="D85" i="99"/>
  <c r="C85" i="99"/>
  <c r="B85" i="99"/>
  <c r="P84" i="99"/>
  <c r="O84" i="99"/>
  <c r="N84" i="99"/>
  <c r="M84" i="99"/>
  <c r="L84" i="99"/>
  <c r="K84" i="99"/>
  <c r="H84" i="99"/>
  <c r="D84" i="99"/>
  <c r="C84" i="99"/>
  <c r="B84" i="99"/>
  <c r="D83" i="99"/>
  <c r="C83" i="99"/>
  <c r="B83" i="99"/>
  <c r="D82" i="99"/>
  <c r="C82" i="99"/>
  <c r="B82" i="99"/>
  <c r="D81" i="99"/>
  <c r="C81" i="99"/>
  <c r="B81" i="99"/>
  <c r="D80" i="99"/>
  <c r="C80" i="99"/>
  <c r="B80" i="99"/>
  <c r="D79" i="99"/>
  <c r="C79" i="99"/>
  <c r="B79" i="99"/>
  <c r="D78" i="99"/>
  <c r="C78" i="99"/>
  <c r="B78" i="99"/>
  <c r="D77" i="99"/>
  <c r="C77" i="99"/>
  <c r="B77" i="99"/>
  <c r="D76" i="99"/>
  <c r="C76" i="99"/>
  <c r="B76" i="99"/>
  <c r="D75" i="99"/>
  <c r="C75" i="99"/>
  <c r="B75" i="99"/>
  <c r="P74" i="99"/>
  <c r="O74" i="99"/>
  <c r="N74" i="99"/>
  <c r="M74" i="99"/>
  <c r="L74" i="99"/>
  <c r="K74" i="99"/>
  <c r="H74" i="99"/>
  <c r="D74" i="99"/>
  <c r="C74" i="99"/>
  <c r="B74" i="99"/>
  <c r="D73" i="99"/>
  <c r="C73" i="99"/>
  <c r="B73" i="99"/>
  <c r="D72" i="99"/>
  <c r="C72" i="99"/>
  <c r="B72" i="99"/>
  <c r="D71" i="99"/>
  <c r="C71" i="99"/>
  <c r="B71" i="99"/>
  <c r="O70" i="99"/>
  <c r="D70" i="99"/>
  <c r="C70" i="99"/>
  <c r="B70" i="99"/>
  <c r="P69" i="99"/>
  <c r="O69" i="99"/>
  <c r="N69" i="99"/>
  <c r="M69" i="99"/>
  <c r="L69" i="99"/>
  <c r="K69" i="99"/>
  <c r="H69" i="99"/>
  <c r="D69" i="99"/>
  <c r="C69" i="99"/>
  <c r="B69" i="99"/>
  <c r="P68" i="99"/>
  <c r="O68" i="99"/>
  <c r="N68" i="99"/>
  <c r="M68" i="99"/>
  <c r="L68" i="99"/>
  <c r="K68" i="99"/>
  <c r="H68" i="99"/>
  <c r="D68" i="99"/>
  <c r="C68" i="99"/>
  <c r="B68" i="99"/>
  <c r="P67" i="99"/>
  <c r="O67" i="99"/>
  <c r="N67" i="99"/>
  <c r="M67" i="99"/>
  <c r="L67" i="99"/>
  <c r="K67" i="99"/>
  <c r="H67" i="99"/>
  <c r="D67" i="99"/>
  <c r="C67" i="99"/>
  <c r="B67" i="99"/>
  <c r="P66" i="99"/>
  <c r="O66" i="99"/>
  <c r="N66" i="99"/>
  <c r="M66" i="99"/>
  <c r="L66" i="99"/>
  <c r="K66" i="99"/>
  <c r="H66" i="99"/>
  <c r="D66" i="99"/>
  <c r="C66" i="99"/>
  <c r="B66" i="99"/>
  <c r="P65" i="99"/>
  <c r="O65" i="99"/>
  <c r="N65" i="99"/>
  <c r="M65" i="99"/>
  <c r="L65" i="99"/>
  <c r="K65" i="99"/>
  <c r="H65" i="99"/>
  <c r="D65" i="99"/>
  <c r="C65" i="99"/>
  <c r="B65" i="99"/>
  <c r="P64" i="99"/>
  <c r="O64" i="99"/>
  <c r="N64" i="99"/>
  <c r="M64" i="99"/>
  <c r="L64" i="99"/>
  <c r="K64" i="99"/>
  <c r="H64" i="99"/>
  <c r="D64" i="99"/>
  <c r="C64" i="99"/>
  <c r="B64" i="99"/>
  <c r="P63" i="99"/>
  <c r="O63" i="99"/>
  <c r="N63" i="99"/>
  <c r="M63" i="99"/>
  <c r="L63" i="99"/>
  <c r="K63" i="99"/>
  <c r="H63" i="99"/>
  <c r="D63" i="99"/>
  <c r="C63" i="99"/>
  <c r="B63" i="99"/>
  <c r="P62" i="99"/>
  <c r="O62" i="99"/>
  <c r="N62" i="99"/>
  <c r="M62" i="99"/>
  <c r="L62" i="99"/>
  <c r="K62" i="99"/>
  <c r="H62" i="99"/>
  <c r="D62" i="99"/>
  <c r="C62" i="99"/>
  <c r="B62" i="99"/>
  <c r="P61" i="99"/>
  <c r="O61" i="99"/>
  <c r="N61" i="99"/>
  <c r="M61" i="99"/>
  <c r="L61" i="99"/>
  <c r="K61" i="99"/>
  <c r="H61" i="99"/>
  <c r="D61" i="99"/>
  <c r="C61" i="99"/>
  <c r="B61" i="99"/>
  <c r="P60" i="99"/>
  <c r="O60" i="99"/>
  <c r="N60" i="99"/>
  <c r="M60" i="99"/>
  <c r="L60" i="99"/>
  <c r="K60" i="99"/>
  <c r="H60" i="99"/>
  <c r="D60" i="99"/>
  <c r="C60" i="99"/>
  <c r="B60" i="99"/>
  <c r="P59" i="99"/>
  <c r="O59" i="99"/>
  <c r="N59" i="99"/>
  <c r="M59" i="99"/>
  <c r="L59" i="99"/>
  <c r="K59" i="99"/>
  <c r="H59" i="99"/>
  <c r="D59" i="99"/>
  <c r="C59" i="99"/>
  <c r="B59" i="99"/>
  <c r="P58" i="99"/>
  <c r="O58" i="99"/>
  <c r="N58" i="99"/>
  <c r="M58" i="99"/>
  <c r="L58" i="99"/>
  <c r="K58" i="99"/>
  <c r="H58" i="99"/>
  <c r="D58" i="99"/>
  <c r="C58" i="99"/>
  <c r="B58" i="99"/>
  <c r="P57" i="99"/>
  <c r="O57" i="99"/>
  <c r="N57" i="99"/>
  <c r="M57" i="99"/>
  <c r="L57" i="99"/>
  <c r="K57" i="99"/>
  <c r="H57" i="99"/>
  <c r="D57" i="99"/>
  <c r="C57" i="99"/>
  <c r="B57" i="99"/>
  <c r="P56" i="99"/>
  <c r="O56" i="99"/>
  <c r="N56" i="99"/>
  <c r="M56" i="99"/>
  <c r="L56" i="99"/>
  <c r="K56" i="99"/>
  <c r="H56" i="99"/>
  <c r="D56" i="99"/>
  <c r="C56" i="99"/>
  <c r="B56" i="99"/>
  <c r="P55" i="99"/>
  <c r="O55" i="99"/>
  <c r="N55" i="99"/>
  <c r="M55" i="99"/>
  <c r="L55" i="99"/>
  <c r="K55" i="99"/>
  <c r="H55" i="99"/>
  <c r="D55" i="99"/>
  <c r="C55" i="99"/>
  <c r="B55" i="99"/>
  <c r="P54" i="99"/>
  <c r="O54" i="99"/>
  <c r="N54" i="99"/>
  <c r="M54" i="99"/>
  <c r="L54" i="99"/>
  <c r="K54" i="99"/>
  <c r="H54" i="99"/>
  <c r="D54" i="99"/>
  <c r="C54" i="99"/>
  <c r="B54" i="99"/>
  <c r="P53" i="99"/>
  <c r="O53" i="99"/>
  <c r="N53" i="99"/>
  <c r="M53" i="99"/>
  <c r="L53" i="99"/>
  <c r="K53" i="99"/>
  <c r="H53" i="99"/>
  <c r="D53" i="99"/>
  <c r="C53" i="99"/>
  <c r="B53" i="99"/>
  <c r="P52" i="99"/>
  <c r="O52" i="99"/>
  <c r="N52" i="99"/>
  <c r="M52" i="99"/>
  <c r="L52" i="99"/>
  <c r="K52" i="99"/>
  <c r="H52" i="99"/>
  <c r="D52" i="99"/>
  <c r="C52" i="99"/>
  <c r="B52" i="99"/>
  <c r="P51" i="99"/>
  <c r="O51" i="99"/>
  <c r="N51" i="99"/>
  <c r="M51" i="99"/>
  <c r="L51" i="99"/>
  <c r="K51" i="99"/>
  <c r="H51" i="99"/>
  <c r="D51" i="99"/>
  <c r="C51" i="99"/>
  <c r="B51" i="99"/>
  <c r="P50" i="99"/>
  <c r="O50" i="99"/>
  <c r="N50" i="99"/>
  <c r="M50" i="99"/>
  <c r="L50" i="99"/>
  <c r="K50" i="99"/>
  <c r="H50" i="99"/>
  <c r="D50" i="99"/>
  <c r="C50" i="99"/>
  <c r="B50" i="99"/>
  <c r="P49" i="99"/>
  <c r="O49" i="99"/>
  <c r="N49" i="99"/>
  <c r="M49" i="99"/>
  <c r="L49" i="99"/>
  <c r="K49" i="99"/>
  <c r="H49" i="99"/>
  <c r="D49" i="99"/>
  <c r="C49" i="99"/>
  <c r="B49" i="99"/>
  <c r="P48" i="99"/>
  <c r="O48" i="99"/>
  <c r="N48" i="99"/>
  <c r="M48" i="99"/>
  <c r="L48" i="99"/>
  <c r="K48" i="99"/>
  <c r="H48" i="99"/>
  <c r="D48" i="99"/>
  <c r="C48" i="99"/>
  <c r="B48" i="99"/>
  <c r="P47" i="99"/>
  <c r="O47" i="99"/>
  <c r="N47" i="99"/>
  <c r="M47" i="99"/>
  <c r="L47" i="99"/>
  <c r="K47" i="99"/>
  <c r="H47" i="99"/>
  <c r="D47" i="99"/>
  <c r="C47" i="99"/>
  <c r="B47" i="99"/>
  <c r="P46" i="99"/>
  <c r="O46" i="99"/>
  <c r="N46" i="99"/>
  <c r="M46" i="99"/>
  <c r="L46" i="99"/>
  <c r="K46" i="99"/>
  <c r="H46" i="99"/>
  <c r="D46" i="99"/>
  <c r="C46" i="99"/>
  <c r="B46" i="99"/>
  <c r="P45" i="99"/>
  <c r="O45" i="99"/>
  <c r="N45" i="99"/>
  <c r="M45" i="99"/>
  <c r="L45" i="99"/>
  <c r="K45" i="99"/>
  <c r="H45" i="99"/>
  <c r="D45" i="99"/>
  <c r="C45" i="99"/>
  <c r="B45" i="99"/>
  <c r="P44" i="99"/>
  <c r="O44" i="99"/>
  <c r="N44" i="99"/>
  <c r="M44" i="99"/>
  <c r="L44" i="99"/>
  <c r="K44" i="99"/>
  <c r="H44" i="99"/>
  <c r="D44" i="99"/>
  <c r="C44" i="99"/>
  <c r="B44" i="99"/>
  <c r="P43" i="99"/>
  <c r="O43" i="99"/>
  <c r="N43" i="99"/>
  <c r="M43" i="99"/>
  <c r="L43" i="99"/>
  <c r="K43" i="99"/>
  <c r="H43" i="99"/>
  <c r="D43" i="99"/>
  <c r="C43" i="99"/>
  <c r="B43" i="99"/>
  <c r="P42" i="99"/>
  <c r="O42" i="99"/>
  <c r="N42" i="99"/>
  <c r="M42" i="99"/>
  <c r="L42" i="99"/>
  <c r="K42" i="99"/>
  <c r="H42" i="99"/>
  <c r="D42" i="99"/>
  <c r="C42" i="99"/>
  <c r="B42" i="99"/>
  <c r="P41" i="99"/>
  <c r="O41" i="99"/>
  <c r="N41" i="99"/>
  <c r="M41" i="99"/>
  <c r="L41" i="99"/>
  <c r="K41" i="99"/>
  <c r="H41" i="99"/>
  <c r="D41" i="99"/>
  <c r="C41" i="99"/>
  <c r="B41" i="99"/>
  <c r="P40" i="99"/>
  <c r="O40" i="99"/>
  <c r="N40" i="99"/>
  <c r="M40" i="99"/>
  <c r="L40" i="99"/>
  <c r="K40" i="99"/>
  <c r="H40" i="99"/>
  <c r="D40" i="99"/>
  <c r="C40" i="99"/>
  <c r="B40" i="99"/>
  <c r="P39" i="99"/>
  <c r="O39" i="99"/>
  <c r="N39" i="99"/>
  <c r="M39" i="99"/>
  <c r="L39" i="99"/>
  <c r="K39" i="99"/>
  <c r="H39" i="99"/>
  <c r="D39" i="99"/>
  <c r="C39" i="99"/>
  <c r="B39" i="99"/>
  <c r="P38" i="99"/>
  <c r="O38" i="99"/>
  <c r="N38" i="99"/>
  <c r="M38" i="99"/>
  <c r="L38" i="99"/>
  <c r="K38" i="99"/>
  <c r="H38" i="99"/>
  <c r="D38" i="99"/>
  <c r="C38" i="99"/>
  <c r="B38" i="99"/>
  <c r="P37" i="99"/>
  <c r="O37" i="99"/>
  <c r="N37" i="99"/>
  <c r="M37" i="99"/>
  <c r="L37" i="99"/>
  <c r="K37" i="99"/>
  <c r="H37" i="99"/>
  <c r="D37" i="99"/>
  <c r="C37" i="99"/>
  <c r="B37" i="99"/>
  <c r="P36" i="99"/>
  <c r="O36" i="99"/>
  <c r="N36" i="99"/>
  <c r="M36" i="99"/>
  <c r="L36" i="99"/>
  <c r="K36" i="99"/>
  <c r="H36" i="99"/>
  <c r="D36" i="99"/>
  <c r="C36" i="99"/>
  <c r="B36" i="99"/>
  <c r="P35" i="99"/>
  <c r="O35" i="99"/>
  <c r="N35" i="99"/>
  <c r="M35" i="99"/>
  <c r="L35" i="99"/>
  <c r="K35" i="99"/>
  <c r="H35" i="99"/>
  <c r="D35" i="99"/>
  <c r="C35" i="99"/>
  <c r="B35" i="99"/>
  <c r="P34" i="99"/>
  <c r="O34" i="99"/>
  <c r="N34" i="99"/>
  <c r="M34" i="99"/>
  <c r="L34" i="99"/>
  <c r="K34" i="99"/>
  <c r="H34" i="99"/>
  <c r="D34" i="99"/>
  <c r="C34" i="99"/>
  <c r="B34" i="99"/>
  <c r="P33" i="99"/>
  <c r="O33" i="99"/>
  <c r="N33" i="99"/>
  <c r="M33" i="99"/>
  <c r="L33" i="99"/>
  <c r="K33" i="99"/>
  <c r="H33" i="99"/>
  <c r="D33" i="99"/>
  <c r="C33" i="99"/>
  <c r="B33" i="99"/>
  <c r="P32" i="99"/>
  <c r="O32" i="99"/>
  <c r="N32" i="99"/>
  <c r="M32" i="99"/>
  <c r="L32" i="99"/>
  <c r="K32" i="99"/>
  <c r="H32" i="99"/>
  <c r="D32" i="99"/>
  <c r="C32" i="99"/>
  <c r="B32" i="99"/>
  <c r="P31" i="99"/>
  <c r="O31" i="99"/>
  <c r="N31" i="99"/>
  <c r="M31" i="99"/>
  <c r="L31" i="99"/>
  <c r="K31" i="99"/>
  <c r="H31" i="99"/>
  <c r="D31" i="99"/>
  <c r="C31" i="99"/>
  <c r="B31" i="99"/>
  <c r="P30" i="99"/>
  <c r="O30" i="99"/>
  <c r="N30" i="99"/>
  <c r="M30" i="99"/>
  <c r="L30" i="99"/>
  <c r="K30" i="99"/>
  <c r="H30" i="99"/>
  <c r="D30" i="99"/>
  <c r="C30" i="99"/>
  <c r="B30" i="99"/>
  <c r="P29" i="99"/>
  <c r="O29" i="99"/>
  <c r="N29" i="99"/>
  <c r="M29" i="99"/>
  <c r="L29" i="99"/>
  <c r="K29" i="99"/>
  <c r="H29" i="99"/>
  <c r="D29" i="99"/>
  <c r="C29" i="99"/>
  <c r="B29" i="99"/>
  <c r="P28" i="99"/>
  <c r="O28" i="99"/>
  <c r="N28" i="99"/>
  <c r="M28" i="99"/>
  <c r="L28" i="99"/>
  <c r="K28" i="99"/>
  <c r="H28" i="99"/>
  <c r="D28" i="99"/>
  <c r="C28" i="99"/>
  <c r="B28" i="99"/>
  <c r="P27" i="99"/>
  <c r="O27" i="99"/>
  <c r="N27" i="99"/>
  <c r="M27" i="99"/>
  <c r="L27" i="99"/>
  <c r="K27" i="99"/>
  <c r="H27" i="99"/>
  <c r="D27" i="99"/>
  <c r="C27" i="99"/>
  <c r="B27" i="99"/>
  <c r="P26" i="99"/>
  <c r="O26" i="99"/>
  <c r="N26" i="99"/>
  <c r="M26" i="99"/>
  <c r="L26" i="99"/>
  <c r="K26" i="99"/>
  <c r="H26" i="99"/>
  <c r="D26" i="99"/>
  <c r="C26" i="99"/>
  <c r="B26" i="99"/>
  <c r="P25" i="99"/>
  <c r="O25" i="99"/>
  <c r="N25" i="99"/>
  <c r="M25" i="99"/>
  <c r="L25" i="99"/>
  <c r="K25" i="99"/>
  <c r="H25" i="99"/>
  <c r="D25" i="99"/>
  <c r="C25" i="99"/>
  <c r="B25" i="99"/>
  <c r="P24" i="99"/>
  <c r="O24" i="99"/>
  <c r="N24" i="99"/>
  <c r="M24" i="99"/>
  <c r="L24" i="99"/>
  <c r="K24" i="99"/>
  <c r="H24" i="99"/>
  <c r="D24" i="99"/>
  <c r="C24" i="99"/>
  <c r="B24" i="99"/>
  <c r="P23" i="99"/>
  <c r="O23" i="99"/>
  <c r="N23" i="99"/>
  <c r="M23" i="99"/>
  <c r="L23" i="99"/>
  <c r="K23" i="99"/>
  <c r="H23" i="99"/>
  <c r="D23" i="99"/>
  <c r="C23" i="99"/>
  <c r="B23" i="99"/>
  <c r="P22" i="99"/>
  <c r="O22" i="99"/>
  <c r="N22" i="99"/>
  <c r="M22" i="99"/>
  <c r="L22" i="99"/>
  <c r="K22" i="99"/>
  <c r="H22" i="99"/>
  <c r="D22" i="99"/>
  <c r="C22" i="99"/>
  <c r="B22" i="99"/>
  <c r="P21" i="99"/>
  <c r="O21" i="99"/>
  <c r="N21" i="99"/>
  <c r="M21" i="99"/>
  <c r="L21" i="99"/>
  <c r="K21" i="99"/>
  <c r="H21" i="99"/>
  <c r="D21" i="99"/>
  <c r="C21" i="99"/>
  <c r="B21" i="99"/>
  <c r="P20" i="99"/>
  <c r="O20" i="99"/>
  <c r="N20" i="99"/>
  <c r="M20" i="99"/>
  <c r="L20" i="99"/>
  <c r="K20" i="99"/>
  <c r="H20" i="99"/>
  <c r="D20" i="99"/>
  <c r="C20" i="99"/>
  <c r="B20" i="99"/>
  <c r="P19" i="99"/>
  <c r="O19" i="99"/>
  <c r="N19" i="99"/>
  <c r="M19" i="99"/>
  <c r="L19" i="99"/>
  <c r="K19" i="99"/>
  <c r="H19" i="99"/>
  <c r="D19" i="99"/>
  <c r="C19" i="99"/>
  <c r="B19" i="99"/>
  <c r="P18" i="99"/>
  <c r="O18" i="99"/>
  <c r="N18" i="99"/>
  <c r="M18" i="99"/>
  <c r="L18" i="99"/>
  <c r="K18" i="99"/>
  <c r="H18" i="99"/>
  <c r="D18" i="99"/>
  <c r="C18" i="99"/>
  <c r="B18" i="99"/>
  <c r="P17" i="99"/>
  <c r="O17" i="99"/>
  <c r="N17" i="99"/>
  <c r="M17" i="99"/>
  <c r="L17" i="99"/>
  <c r="K17" i="99"/>
  <c r="H17" i="99"/>
  <c r="D17" i="99"/>
  <c r="C17" i="99"/>
  <c r="B17" i="99"/>
  <c r="P16" i="99"/>
  <c r="O16" i="99"/>
  <c r="N16" i="99"/>
  <c r="M16" i="99"/>
  <c r="L16" i="99"/>
  <c r="K16" i="99"/>
  <c r="H16" i="99"/>
  <c r="D16" i="99"/>
  <c r="C16" i="99"/>
  <c r="B16" i="99"/>
  <c r="P15" i="99"/>
  <c r="O15" i="99"/>
  <c r="N15" i="99"/>
  <c r="M15" i="99"/>
  <c r="L15" i="99"/>
  <c r="K15" i="99"/>
  <c r="H15" i="99"/>
  <c r="D15" i="99"/>
  <c r="C15" i="99"/>
  <c r="B15" i="99"/>
  <c r="P14" i="99"/>
  <c r="O14" i="99"/>
  <c r="N14" i="99"/>
  <c r="M14" i="99"/>
  <c r="L14" i="99"/>
  <c r="K14" i="99"/>
  <c r="H14" i="99"/>
  <c r="G14" i="99"/>
  <c r="D14" i="99"/>
  <c r="C14" i="99"/>
  <c r="B14" i="99"/>
  <c r="P37" i="100"/>
  <c r="O37" i="100"/>
  <c r="N37" i="100"/>
  <c r="M37" i="100"/>
  <c r="L37" i="100"/>
  <c r="K37" i="100"/>
  <c r="H37" i="100"/>
  <c r="D37" i="100"/>
  <c r="C37" i="100"/>
  <c r="B37" i="100"/>
  <c r="P36" i="100"/>
  <c r="O36" i="100"/>
  <c r="N36" i="100"/>
  <c r="M36" i="100"/>
  <c r="L36" i="100"/>
  <c r="K36" i="100"/>
  <c r="H36" i="100"/>
  <c r="D36" i="100"/>
  <c r="C36" i="100"/>
  <c r="B36" i="100"/>
  <c r="P35" i="100"/>
  <c r="O35" i="100"/>
  <c r="N35" i="100"/>
  <c r="M35" i="100"/>
  <c r="L35" i="100"/>
  <c r="K35" i="100"/>
  <c r="H35" i="100"/>
  <c r="D35" i="100"/>
  <c r="C35" i="100"/>
  <c r="B35" i="100"/>
  <c r="P34" i="100"/>
  <c r="O34" i="100"/>
  <c r="N34" i="100"/>
  <c r="M34" i="100"/>
  <c r="L34" i="100"/>
  <c r="K34" i="100"/>
  <c r="H34" i="100"/>
  <c r="D34" i="100"/>
  <c r="C34" i="100"/>
  <c r="B34" i="100"/>
  <c r="P33" i="100"/>
  <c r="O33" i="100"/>
  <c r="N33" i="100"/>
  <c r="M33" i="100"/>
  <c r="L33" i="100"/>
  <c r="K33" i="100"/>
  <c r="H33" i="100"/>
  <c r="D33" i="100"/>
  <c r="C33" i="100"/>
  <c r="B33" i="100"/>
  <c r="P32" i="100"/>
  <c r="O32" i="100"/>
  <c r="N32" i="100"/>
  <c r="M32" i="100"/>
  <c r="L32" i="100"/>
  <c r="K32" i="100"/>
  <c r="H32" i="100"/>
  <c r="D32" i="100"/>
  <c r="C32" i="100"/>
  <c r="B32" i="100"/>
  <c r="P31" i="100"/>
  <c r="O31" i="100"/>
  <c r="N31" i="100"/>
  <c r="M31" i="100"/>
  <c r="L31" i="100"/>
  <c r="K31" i="100"/>
  <c r="H31" i="100"/>
  <c r="D31" i="100"/>
  <c r="C31" i="100"/>
  <c r="B31" i="100"/>
  <c r="P30" i="100"/>
  <c r="O30" i="100"/>
  <c r="N30" i="100"/>
  <c r="M30" i="100"/>
  <c r="L30" i="100"/>
  <c r="K30" i="100"/>
  <c r="H30" i="100"/>
  <c r="D30" i="100"/>
  <c r="C30" i="100"/>
  <c r="B30" i="100"/>
  <c r="P29" i="100"/>
  <c r="O29" i="100"/>
  <c r="N29" i="100"/>
  <c r="M29" i="100"/>
  <c r="L29" i="100"/>
  <c r="K29" i="100"/>
  <c r="H29" i="100"/>
  <c r="D29" i="100"/>
  <c r="C29" i="100"/>
  <c r="B29" i="100"/>
  <c r="P28" i="100"/>
  <c r="O28" i="100"/>
  <c r="N28" i="100"/>
  <c r="M28" i="100"/>
  <c r="L28" i="100"/>
  <c r="K28" i="100"/>
  <c r="H28" i="100"/>
  <c r="D28" i="100"/>
  <c r="C28" i="100"/>
  <c r="B28" i="100"/>
  <c r="P27" i="100"/>
  <c r="O27" i="100"/>
  <c r="N27" i="100"/>
  <c r="M27" i="100"/>
  <c r="L27" i="100"/>
  <c r="K27" i="100"/>
  <c r="H27" i="100"/>
  <c r="D27" i="100"/>
  <c r="C27" i="100"/>
  <c r="B27" i="100"/>
  <c r="P26" i="100"/>
  <c r="O26" i="100"/>
  <c r="N26" i="100"/>
  <c r="M26" i="100"/>
  <c r="L26" i="100"/>
  <c r="K26" i="100"/>
  <c r="H26" i="100"/>
  <c r="D26" i="100"/>
  <c r="C26" i="100"/>
  <c r="B26" i="100"/>
  <c r="P25" i="100"/>
  <c r="O25" i="100"/>
  <c r="N25" i="100"/>
  <c r="M25" i="100"/>
  <c r="L25" i="100"/>
  <c r="K25" i="100"/>
  <c r="H25" i="100"/>
  <c r="D25" i="100"/>
  <c r="C25" i="100"/>
  <c r="B25" i="100"/>
  <c r="P24" i="100"/>
  <c r="O24" i="100"/>
  <c r="N24" i="100"/>
  <c r="M24" i="100"/>
  <c r="L24" i="100"/>
  <c r="K24" i="100"/>
  <c r="H24" i="100"/>
  <c r="D24" i="100"/>
  <c r="C24" i="100"/>
  <c r="B24" i="100"/>
  <c r="P23" i="100"/>
  <c r="O23" i="100"/>
  <c r="N23" i="100"/>
  <c r="M23" i="100"/>
  <c r="L23" i="100"/>
  <c r="K23" i="100"/>
  <c r="H23" i="100"/>
  <c r="D23" i="100"/>
  <c r="C23" i="100"/>
  <c r="B23" i="100"/>
  <c r="P22" i="100"/>
  <c r="O22" i="100"/>
  <c r="N22" i="100"/>
  <c r="M22" i="100"/>
  <c r="L22" i="100"/>
  <c r="K22" i="100"/>
  <c r="H22" i="100"/>
  <c r="D22" i="100"/>
  <c r="C22" i="100"/>
  <c r="B22" i="100"/>
  <c r="P21" i="100"/>
  <c r="O21" i="100"/>
  <c r="N21" i="100"/>
  <c r="M21" i="100"/>
  <c r="L21" i="100"/>
  <c r="K21" i="100"/>
  <c r="H21" i="100"/>
  <c r="D21" i="100"/>
  <c r="C21" i="100"/>
  <c r="B21" i="100"/>
  <c r="P20" i="100"/>
  <c r="O20" i="100"/>
  <c r="N20" i="100"/>
  <c r="M20" i="100"/>
  <c r="L20" i="100"/>
  <c r="K20" i="100"/>
  <c r="H20" i="100"/>
  <c r="D20" i="100"/>
  <c r="C20" i="100"/>
  <c r="B20" i="100"/>
  <c r="P19" i="100"/>
  <c r="O19" i="100"/>
  <c r="N19" i="100"/>
  <c r="M19" i="100"/>
  <c r="L19" i="100"/>
  <c r="K19" i="100"/>
  <c r="H19" i="100"/>
  <c r="D19" i="100"/>
  <c r="C19" i="100"/>
  <c r="B19" i="100"/>
  <c r="P18" i="100"/>
  <c r="O18" i="100"/>
  <c r="N18" i="100"/>
  <c r="M18" i="100"/>
  <c r="L18" i="100"/>
  <c r="K18" i="100"/>
  <c r="H18" i="100"/>
  <c r="D18" i="100"/>
  <c r="C18" i="100"/>
  <c r="B18" i="100"/>
  <c r="P17" i="100"/>
  <c r="O17" i="100"/>
  <c r="N17" i="100"/>
  <c r="M17" i="100"/>
  <c r="L17" i="100"/>
  <c r="K17" i="100"/>
  <c r="H17" i="100"/>
  <c r="D17" i="100"/>
  <c r="C17" i="100"/>
  <c r="B17" i="100"/>
  <c r="P16" i="100"/>
  <c r="O16" i="100"/>
  <c r="N16" i="100"/>
  <c r="M16" i="100"/>
  <c r="L16" i="100"/>
  <c r="K16" i="100"/>
  <c r="H16" i="100"/>
  <c r="D16" i="100"/>
  <c r="C16" i="100"/>
  <c r="B16" i="100"/>
  <c r="P15" i="100"/>
  <c r="O15" i="100"/>
  <c r="N15" i="100"/>
  <c r="M15" i="100"/>
  <c r="L15" i="100"/>
  <c r="K15" i="100"/>
  <c r="H15" i="100"/>
  <c r="D15" i="100"/>
  <c r="C15" i="100"/>
  <c r="B15" i="100"/>
  <c r="P14" i="100"/>
  <c r="O14" i="100"/>
  <c r="N14" i="100"/>
  <c r="M14" i="100"/>
  <c r="L14" i="100"/>
  <c r="K14" i="100"/>
  <c r="H14" i="100"/>
  <c r="G14" i="100"/>
  <c r="D14" i="100"/>
  <c r="C14" i="100"/>
  <c r="B14" i="100"/>
  <c r="P29" i="101"/>
  <c r="O29" i="101"/>
  <c r="N29" i="101"/>
  <c r="M29" i="101"/>
  <c r="L29" i="101"/>
  <c r="K29" i="101"/>
  <c r="H29" i="101"/>
  <c r="D29" i="101"/>
  <c r="C29" i="101"/>
  <c r="B29" i="101"/>
  <c r="P28" i="101"/>
  <c r="O28" i="101"/>
  <c r="N28" i="101"/>
  <c r="M28" i="101"/>
  <c r="L28" i="101"/>
  <c r="K28" i="101"/>
  <c r="H28" i="101"/>
  <c r="D28" i="101"/>
  <c r="C28" i="101"/>
  <c r="B28" i="101"/>
  <c r="P27" i="101"/>
  <c r="O27" i="101"/>
  <c r="N27" i="101"/>
  <c r="M27" i="101"/>
  <c r="L27" i="101"/>
  <c r="K27" i="101"/>
  <c r="H27" i="101"/>
  <c r="D27" i="101"/>
  <c r="C27" i="101"/>
  <c r="B27" i="101"/>
  <c r="P26" i="101"/>
  <c r="O26" i="101"/>
  <c r="N26" i="101"/>
  <c r="M26" i="101"/>
  <c r="L26" i="101"/>
  <c r="K26" i="101"/>
  <c r="H26" i="101"/>
  <c r="D26" i="101"/>
  <c r="C26" i="101"/>
  <c r="B26" i="101"/>
  <c r="P25" i="101"/>
  <c r="O25" i="101"/>
  <c r="N25" i="101"/>
  <c r="M25" i="101"/>
  <c r="L25" i="101"/>
  <c r="K25" i="101"/>
  <c r="H25" i="101"/>
  <c r="D25" i="101"/>
  <c r="C25" i="101"/>
  <c r="B25" i="101"/>
  <c r="P24" i="101"/>
  <c r="O24" i="101"/>
  <c r="N24" i="101"/>
  <c r="M24" i="101"/>
  <c r="L24" i="101"/>
  <c r="K24" i="101"/>
  <c r="H24" i="101"/>
  <c r="D24" i="101"/>
  <c r="C24" i="101"/>
  <c r="B24" i="101"/>
  <c r="P23" i="101"/>
  <c r="O23" i="101"/>
  <c r="N23" i="101"/>
  <c r="M23" i="101"/>
  <c r="L23" i="101"/>
  <c r="K23" i="101"/>
  <c r="H23" i="101"/>
  <c r="D23" i="101"/>
  <c r="C23" i="101"/>
  <c r="B23" i="101"/>
  <c r="P22" i="101"/>
  <c r="O22" i="101"/>
  <c r="N22" i="101"/>
  <c r="M22" i="101"/>
  <c r="L22" i="101"/>
  <c r="K22" i="101"/>
  <c r="H22" i="101"/>
  <c r="D22" i="101"/>
  <c r="C22" i="101"/>
  <c r="B22" i="101"/>
  <c r="P21" i="101"/>
  <c r="O21" i="101"/>
  <c r="N21" i="101"/>
  <c r="M21" i="101"/>
  <c r="L21" i="101"/>
  <c r="K21" i="101"/>
  <c r="H21" i="101"/>
  <c r="D21" i="101"/>
  <c r="C21" i="101"/>
  <c r="B21" i="101"/>
  <c r="P20" i="101"/>
  <c r="O20" i="101"/>
  <c r="N20" i="101"/>
  <c r="M20" i="101"/>
  <c r="L20" i="101"/>
  <c r="K20" i="101"/>
  <c r="H20" i="101"/>
  <c r="D20" i="101"/>
  <c r="C20" i="101"/>
  <c r="B20" i="101"/>
  <c r="P19" i="101"/>
  <c r="O19" i="101"/>
  <c r="N19" i="101"/>
  <c r="M19" i="101"/>
  <c r="L19" i="101"/>
  <c r="K19" i="101"/>
  <c r="H19" i="101"/>
  <c r="D19" i="101"/>
  <c r="C19" i="101"/>
  <c r="B19" i="101"/>
  <c r="P18" i="101"/>
  <c r="O18" i="101"/>
  <c r="N18" i="101"/>
  <c r="M18" i="101"/>
  <c r="L18" i="101"/>
  <c r="K18" i="101"/>
  <c r="H18" i="101"/>
  <c r="D18" i="101"/>
  <c r="C18" i="101"/>
  <c r="B18" i="101"/>
  <c r="P17" i="101"/>
  <c r="A17" i="101" s="1"/>
  <c r="O17" i="101"/>
  <c r="N17" i="101"/>
  <c r="M17" i="101"/>
  <c r="L17" i="101"/>
  <c r="K17" i="101"/>
  <c r="H17" i="101"/>
  <c r="D17" i="101"/>
  <c r="C17" i="101"/>
  <c r="B17" i="101"/>
  <c r="P16" i="101"/>
  <c r="O16" i="101"/>
  <c r="N16" i="101"/>
  <c r="M16" i="101"/>
  <c r="L16" i="101"/>
  <c r="K16" i="101"/>
  <c r="H16" i="101"/>
  <c r="D16" i="101"/>
  <c r="C16" i="101"/>
  <c r="B16" i="101"/>
  <c r="P15" i="101"/>
  <c r="A15" i="101" s="1"/>
  <c r="O15" i="101"/>
  <c r="N15" i="101"/>
  <c r="M15" i="101"/>
  <c r="L15" i="101"/>
  <c r="K15" i="101"/>
  <c r="H15" i="101"/>
  <c r="D15" i="101"/>
  <c r="C15" i="101"/>
  <c r="B15" i="101"/>
  <c r="P14" i="101"/>
  <c r="O14" i="101"/>
  <c r="N14" i="101"/>
  <c r="M14" i="101"/>
  <c r="L14" i="101"/>
  <c r="K14" i="101"/>
  <c r="H14" i="101"/>
  <c r="G14" i="101"/>
  <c r="D14" i="101"/>
  <c r="C14" i="101"/>
  <c r="B14" i="101"/>
  <c r="P23" i="102"/>
  <c r="O23" i="102"/>
  <c r="N23" i="102"/>
  <c r="M23" i="102"/>
  <c r="L23" i="102"/>
  <c r="K23" i="102"/>
  <c r="H23" i="102"/>
  <c r="D23" i="102"/>
  <c r="C23" i="102"/>
  <c r="B23" i="102"/>
  <c r="P22" i="102"/>
  <c r="O22" i="102"/>
  <c r="N22" i="102"/>
  <c r="M22" i="102"/>
  <c r="L22" i="102"/>
  <c r="K22" i="102"/>
  <c r="H22" i="102"/>
  <c r="D22" i="102"/>
  <c r="C22" i="102"/>
  <c r="B22" i="102"/>
  <c r="D21" i="102"/>
  <c r="C21" i="102"/>
  <c r="B21" i="102"/>
  <c r="P20" i="102"/>
  <c r="O20" i="102"/>
  <c r="N20" i="102"/>
  <c r="M20" i="102"/>
  <c r="L20" i="102"/>
  <c r="K20" i="102"/>
  <c r="H20" i="102"/>
  <c r="D20" i="102"/>
  <c r="C20" i="102"/>
  <c r="B20" i="102"/>
  <c r="O19" i="102"/>
  <c r="L19" i="102"/>
  <c r="D19" i="102"/>
  <c r="C19" i="102"/>
  <c r="B19" i="102"/>
  <c r="H18" i="102"/>
  <c r="D18" i="102"/>
  <c r="C18" i="102"/>
  <c r="B18" i="102"/>
  <c r="O17" i="102"/>
  <c r="L17" i="102"/>
  <c r="D17" i="102"/>
  <c r="C17" i="102"/>
  <c r="B17" i="102"/>
  <c r="H16" i="102"/>
  <c r="D16" i="102"/>
  <c r="C16" i="102"/>
  <c r="B16" i="102"/>
  <c r="O15" i="102"/>
  <c r="L15" i="102"/>
  <c r="D15" i="102"/>
  <c r="C15" i="102"/>
  <c r="B15" i="102"/>
  <c r="P14" i="102"/>
  <c r="O14" i="102"/>
  <c r="N14" i="102"/>
  <c r="M14" i="102"/>
  <c r="L14" i="102"/>
  <c r="K14" i="102"/>
  <c r="H14" i="102"/>
  <c r="G14" i="102"/>
  <c r="D14" i="102"/>
  <c r="C14" i="102"/>
  <c r="B14" i="102"/>
  <c r="K19" i="103"/>
  <c r="H19" i="103"/>
  <c r="D19" i="103"/>
  <c r="C19" i="103"/>
  <c r="B19" i="103"/>
  <c r="K18" i="103"/>
  <c r="H18" i="103"/>
  <c r="D18" i="103"/>
  <c r="C18" i="103"/>
  <c r="B18" i="103"/>
  <c r="K17" i="103"/>
  <c r="H17" i="103"/>
  <c r="D17" i="103"/>
  <c r="C17" i="103"/>
  <c r="B17" i="103"/>
  <c r="K16" i="103"/>
  <c r="H16" i="103"/>
  <c r="D16" i="103"/>
  <c r="C16" i="103"/>
  <c r="B16" i="103"/>
  <c r="K15" i="103"/>
  <c r="H15" i="103"/>
  <c r="D15" i="103"/>
  <c r="C15" i="103"/>
  <c r="B15" i="103"/>
  <c r="P14" i="103"/>
  <c r="O14" i="103"/>
  <c r="N14" i="103"/>
  <c r="M14" i="103"/>
  <c r="L14" i="103"/>
  <c r="K14" i="103"/>
  <c r="H14" i="103"/>
  <c r="G14" i="103"/>
  <c r="D14" i="103"/>
  <c r="C14" i="103"/>
  <c r="B14" i="103"/>
  <c r="P24" i="104"/>
  <c r="O24" i="104"/>
  <c r="N24" i="104"/>
  <c r="M24" i="104"/>
  <c r="L24" i="104"/>
  <c r="K24" i="104"/>
  <c r="H24" i="104"/>
  <c r="D24" i="104"/>
  <c r="C24" i="104"/>
  <c r="B24" i="104"/>
  <c r="P23" i="104"/>
  <c r="O23" i="104"/>
  <c r="N23" i="104"/>
  <c r="M23" i="104"/>
  <c r="L23" i="104"/>
  <c r="K23" i="104"/>
  <c r="H23" i="104"/>
  <c r="D23" i="104"/>
  <c r="C23" i="104"/>
  <c r="B23" i="104"/>
  <c r="P22" i="104"/>
  <c r="O22" i="104"/>
  <c r="N22" i="104"/>
  <c r="M22" i="104"/>
  <c r="L22" i="104"/>
  <c r="K22" i="104"/>
  <c r="H22" i="104"/>
  <c r="D22" i="104"/>
  <c r="C22" i="104"/>
  <c r="B22" i="104"/>
  <c r="P21" i="104"/>
  <c r="O21" i="104"/>
  <c r="N21" i="104"/>
  <c r="M21" i="104"/>
  <c r="L21" i="104"/>
  <c r="K21" i="104"/>
  <c r="H21" i="104"/>
  <c r="D21" i="104"/>
  <c r="C21" i="104"/>
  <c r="B21" i="104"/>
  <c r="P20" i="104"/>
  <c r="O20" i="104"/>
  <c r="N20" i="104"/>
  <c r="M20" i="104"/>
  <c r="L20" i="104"/>
  <c r="K20" i="104"/>
  <c r="H20" i="104"/>
  <c r="D20" i="104"/>
  <c r="C20" i="104"/>
  <c r="B20" i="104"/>
  <c r="P19" i="104"/>
  <c r="O19" i="104"/>
  <c r="N19" i="104"/>
  <c r="M19" i="104"/>
  <c r="L19" i="104"/>
  <c r="K19" i="104"/>
  <c r="H19" i="104"/>
  <c r="D19" i="104"/>
  <c r="C19" i="104"/>
  <c r="B19" i="104"/>
  <c r="P18" i="104"/>
  <c r="O18" i="104"/>
  <c r="N18" i="104"/>
  <c r="M18" i="104"/>
  <c r="L18" i="104"/>
  <c r="K18" i="104"/>
  <c r="H18" i="104"/>
  <c r="D18" i="104"/>
  <c r="C18" i="104"/>
  <c r="B18" i="104"/>
  <c r="P17" i="104"/>
  <c r="O17" i="104"/>
  <c r="N17" i="104"/>
  <c r="M17" i="104"/>
  <c r="L17" i="104"/>
  <c r="K17" i="104"/>
  <c r="H17" i="104"/>
  <c r="D17" i="104"/>
  <c r="C17" i="104"/>
  <c r="B17" i="104"/>
  <c r="P16" i="104"/>
  <c r="O16" i="104"/>
  <c r="N16" i="104"/>
  <c r="M16" i="104"/>
  <c r="L16" i="104"/>
  <c r="K16" i="104"/>
  <c r="H16" i="104"/>
  <c r="D16" i="104"/>
  <c r="C16" i="104"/>
  <c r="B16" i="104"/>
  <c r="P15" i="104"/>
  <c r="A15" i="104" s="1"/>
  <c r="O15" i="104"/>
  <c r="N15" i="104"/>
  <c r="M15" i="104"/>
  <c r="L15" i="104"/>
  <c r="K15" i="104"/>
  <c r="H15" i="104"/>
  <c r="D15" i="104"/>
  <c r="C15" i="104"/>
  <c r="B15" i="104"/>
  <c r="P14" i="104"/>
  <c r="O14" i="104"/>
  <c r="N14" i="104"/>
  <c r="M14" i="104"/>
  <c r="L14" i="104"/>
  <c r="K14" i="104"/>
  <c r="H14" i="104"/>
  <c r="G14" i="104"/>
  <c r="D14" i="104"/>
  <c r="C14" i="104"/>
  <c r="B14" i="104"/>
  <c r="D22" i="105"/>
  <c r="C22" i="105"/>
  <c r="B22" i="105"/>
  <c r="D21" i="105"/>
  <c r="C21" i="105"/>
  <c r="B21" i="105"/>
  <c r="D20" i="105"/>
  <c r="C20" i="105"/>
  <c r="B20" i="105"/>
  <c r="D19" i="105"/>
  <c r="C19" i="105"/>
  <c r="B19" i="105"/>
  <c r="D18" i="105"/>
  <c r="C18" i="105"/>
  <c r="B18" i="105"/>
  <c r="D17" i="105"/>
  <c r="C17" i="105"/>
  <c r="B17" i="105"/>
  <c r="D16" i="105"/>
  <c r="C16" i="105"/>
  <c r="B16" i="105"/>
  <c r="D15" i="105"/>
  <c r="C15" i="105"/>
  <c r="B15" i="105"/>
  <c r="P14" i="105"/>
  <c r="O14" i="105"/>
  <c r="N14" i="105"/>
  <c r="M14" i="105"/>
  <c r="L14" i="105"/>
  <c r="K14" i="105"/>
  <c r="H14" i="105"/>
  <c r="G14" i="105"/>
  <c r="D14" i="105"/>
  <c r="C14" i="105"/>
  <c r="B14" i="105"/>
  <c r="P62" i="106"/>
  <c r="O62" i="106"/>
  <c r="N62" i="106"/>
  <c r="M62" i="106"/>
  <c r="L62" i="106"/>
  <c r="K62" i="106"/>
  <c r="H62" i="106"/>
  <c r="D62" i="106"/>
  <c r="C62" i="106"/>
  <c r="B62" i="106"/>
  <c r="P61" i="106"/>
  <c r="O61" i="106"/>
  <c r="N61" i="106"/>
  <c r="M61" i="106"/>
  <c r="L61" i="106"/>
  <c r="K61" i="106"/>
  <c r="H61" i="106"/>
  <c r="D61" i="106"/>
  <c r="C61" i="106"/>
  <c r="B61" i="106"/>
  <c r="P60" i="106"/>
  <c r="O60" i="106"/>
  <c r="N60" i="106"/>
  <c r="M60" i="106"/>
  <c r="L60" i="106"/>
  <c r="K60" i="106"/>
  <c r="H60" i="106"/>
  <c r="D60" i="106"/>
  <c r="C60" i="106"/>
  <c r="B60" i="106"/>
  <c r="P59" i="106"/>
  <c r="O59" i="106"/>
  <c r="N59" i="106"/>
  <c r="M59" i="106"/>
  <c r="L59" i="106"/>
  <c r="K59" i="106"/>
  <c r="H59" i="106"/>
  <c r="D59" i="106"/>
  <c r="C59" i="106"/>
  <c r="B59" i="106"/>
  <c r="P58" i="106"/>
  <c r="O58" i="106"/>
  <c r="N58" i="106"/>
  <c r="M58" i="106"/>
  <c r="L58" i="106"/>
  <c r="K58" i="106"/>
  <c r="H58" i="106"/>
  <c r="D58" i="106"/>
  <c r="C58" i="106"/>
  <c r="B58" i="106"/>
  <c r="P57" i="106"/>
  <c r="O57" i="106"/>
  <c r="N57" i="106"/>
  <c r="M57" i="106"/>
  <c r="L57" i="106"/>
  <c r="K57" i="106"/>
  <c r="H57" i="106"/>
  <c r="D57" i="106"/>
  <c r="C57" i="106"/>
  <c r="B57" i="106"/>
  <c r="P56" i="106"/>
  <c r="O56" i="106"/>
  <c r="N56" i="106"/>
  <c r="M56" i="106"/>
  <c r="L56" i="106"/>
  <c r="K56" i="106"/>
  <c r="H56" i="106"/>
  <c r="D56" i="106"/>
  <c r="C56" i="106"/>
  <c r="B56" i="106"/>
  <c r="P55" i="106"/>
  <c r="O55" i="106"/>
  <c r="N55" i="106"/>
  <c r="M55" i="106"/>
  <c r="L55" i="106"/>
  <c r="K55" i="106"/>
  <c r="H55" i="106"/>
  <c r="D55" i="106"/>
  <c r="C55" i="106"/>
  <c r="B55" i="106"/>
  <c r="P54" i="106"/>
  <c r="O54" i="106"/>
  <c r="N54" i="106"/>
  <c r="M54" i="106"/>
  <c r="L54" i="106"/>
  <c r="K54" i="106"/>
  <c r="H54" i="106"/>
  <c r="D54" i="106"/>
  <c r="C54" i="106"/>
  <c r="B54" i="106"/>
  <c r="P53" i="106"/>
  <c r="O53" i="106"/>
  <c r="N53" i="106"/>
  <c r="M53" i="106"/>
  <c r="L53" i="106"/>
  <c r="K53" i="106"/>
  <c r="H53" i="106"/>
  <c r="D53" i="106"/>
  <c r="C53" i="106"/>
  <c r="B53" i="106"/>
  <c r="P52" i="106"/>
  <c r="O52" i="106"/>
  <c r="N52" i="106"/>
  <c r="M52" i="106"/>
  <c r="L52" i="106"/>
  <c r="K52" i="106"/>
  <c r="H52" i="106"/>
  <c r="D52" i="106"/>
  <c r="C52" i="106"/>
  <c r="B52" i="106"/>
  <c r="P51" i="106"/>
  <c r="O51" i="106"/>
  <c r="N51" i="106"/>
  <c r="M51" i="106"/>
  <c r="L51" i="106"/>
  <c r="K51" i="106"/>
  <c r="H51" i="106"/>
  <c r="D51" i="106"/>
  <c r="C51" i="106"/>
  <c r="B51" i="106"/>
  <c r="P50" i="106"/>
  <c r="O50" i="106"/>
  <c r="N50" i="106"/>
  <c r="M50" i="106"/>
  <c r="L50" i="106"/>
  <c r="K50" i="106"/>
  <c r="H50" i="106"/>
  <c r="D50" i="106"/>
  <c r="C50" i="106"/>
  <c r="B50" i="106"/>
  <c r="P49" i="106"/>
  <c r="O49" i="106"/>
  <c r="N49" i="106"/>
  <c r="M49" i="106"/>
  <c r="L49" i="106"/>
  <c r="K49" i="106"/>
  <c r="H49" i="106"/>
  <c r="D49" i="106"/>
  <c r="C49" i="106"/>
  <c r="B49" i="106"/>
  <c r="P48" i="106"/>
  <c r="O48" i="106"/>
  <c r="N48" i="106"/>
  <c r="M48" i="106"/>
  <c r="L48" i="106"/>
  <c r="K48" i="106"/>
  <c r="H48" i="106"/>
  <c r="D48" i="106"/>
  <c r="C48" i="106"/>
  <c r="B48" i="106"/>
  <c r="P47" i="106"/>
  <c r="O47" i="106"/>
  <c r="N47" i="106"/>
  <c r="M47" i="106"/>
  <c r="L47" i="106"/>
  <c r="K47" i="106"/>
  <c r="H47" i="106"/>
  <c r="D47" i="106"/>
  <c r="C47" i="106"/>
  <c r="B47" i="106"/>
  <c r="P46" i="106"/>
  <c r="O46" i="106"/>
  <c r="N46" i="106"/>
  <c r="M46" i="106"/>
  <c r="L46" i="106"/>
  <c r="K46" i="106"/>
  <c r="H46" i="106"/>
  <c r="D46" i="106"/>
  <c r="C46" i="106"/>
  <c r="B46" i="106"/>
  <c r="P45" i="106"/>
  <c r="O45" i="106"/>
  <c r="N45" i="106"/>
  <c r="M45" i="106"/>
  <c r="L45" i="106"/>
  <c r="K45" i="106"/>
  <c r="H45" i="106"/>
  <c r="D45" i="106"/>
  <c r="C45" i="106"/>
  <c r="B45" i="106"/>
  <c r="P44" i="106"/>
  <c r="O44" i="106"/>
  <c r="N44" i="106"/>
  <c r="M44" i="106"/>
  <c r="L44" i="106"/>
  <c r="K44" i="106"/>
  <c r="H44" i="106"/>
  <c r="D44" i="106"/>
  <c r="C44" i="106"/>
  <c r="B44" i="106"/>
  <c r="P43" i="106"/>
  <c r="O43" i="106"/>
  <c r="N43" i="106"/>
  <c r="M43" i="106"/>
  <c r="L43" i="106"/>
  <c r="K43" i="106"/>
  <c r="H43" i="106"/>
  <c r="D43" i="106"/>
  <c r="C43" i="106"/>
  <c r="B43" i="106"/>
  <c r="P42" i="106"/>
  <c r="O42" i="106"/>
  <c r="N42" i="106"/>
  <c r="M42" i="106"/>
  <c r="L42" i="106"/>
  <c r="K42" i="106"/>
  <c r="H42" i="106"/>
  <c r="D42" i="106"/>
  <c r="C42" i="106"/>
  <c r="B42" i="106"/>
  <c r="P41" i="106"/>
  <c r="O41" i="106"/>
  <c r="N41" i="106"/>
  <c r="M41" i="106"/>
  <c r="L41" i="106"/>
  <c r="K41" i="106"/>
  <c r="H41" i="106"/>
  <c r="D41" i="106"/>
  <c r="C41" i="106"/>
  <c r="B41" i="106"/>
  <c r="P40" i="106"/>
  <c r="O40" i="106"/>
  <c r="N40" i="106"/>
  <c r="M40" i="106"/>
  <c r="L40" i="106"/>
  <c r="K40" i="106"/>
  <c r="H40" i="106"/>
  <c r="D40" i="106"/>
  <c r="C40" i="106"/>
  <c r="B40" i="106"/>
  <c r="P39" i="106"/>
  <c r="O39" i="106"/>
  <c r="N39" i="106"/>
  <c r="M39" i="106"/>
  <c r="L39" i="106"/>
  <c r="K39" i="106"/>
  <c r="H39" i="106"/>
  <c r="D39" i="106"/>
  <c r="C39" i="106"/>
  <c r="B39" i="106"/>
  <c r="P38" i="106"/>
  <c r="O38" i="106"/>
  <c r="N38" i="106"/>
  <c r="M38" i="106"/>
  <c r="L38" i="106"/>
  <c r="K38" i="106"/>
  <c r="H38" i="106"/>
  <c r="D38" i="106"/>
  <c r="C38" i="106"/>
  <c r="B38" i="106"/>
  <c r="P37" i="106"/>
  <c r="O37" i="106"/>
  <c r="N37" i="106"/>
  <c r="M37" i="106"/>
  <c r="L37" i="106"/>
  <c r="K37" i="106"/>
  <c r="H37" i="106"/>
  <c r="D37" i="106"/>
  <c r="C37" i="106"/>
  <c r="B37" i="106"/>
  <c r="P36" i="106"/>
  <c r="O36" i="106"/>
  <c r="N36" i="106"/>
  <c r="M36" i="106"/>
  <c r="L36" i="106"/>
  <c r="K36" i="106"/>
  <c r="H36" i="106"/>
  <c r="D36" i="106"/>
  <c r="C36" i="106"/>
  <c r="B36" i="106"/>
  <c r="P35" i="106"/>
  <c r="O35" i="106"/>
  <c r="N35" i="106"/>
  <c r="M35" i="106"/>
  <c r="L35" i="106"/>
  <c r="K35" i="106"/>
  <c r="H35" i="106"/>
  <c r="D35" i="106"/>
  <c r="C35" i="106"/>
  <c r="B35" i="106"/>
  <c r="P34" i="106"/>
  <c r="O34" i="106"/>
  <c r="N34" i="106"/>
  <c r="M34" i="106"/>
  <c r="L34" i="106"/>
  <c r="K34" i="106"/>
  <c r="H34" i="106"/>
  <c r="D34" i="106"/>
  <c r="C34" i="106"/>
  <c r="B34" i="106"/>
  <c r="P33" i="106"/>
  <c r="O33" i="106"/>
  <c r="N33" i="106"/>
  <c r="M33" i="106"/>
  <c r="L33" i="106"/>
  <c r="K33" i="106"/>
  <c r="H33" i="106"/>
  <c r="D33" i="106"/>
  <c r="C33" i="106"/>
  <c r="B33" i="106"/>
  <c r="P32" i="106"/>
  <c r="O32" i="106"/>
  <c r="N32" i="106"/>
  <c r="M32" i="106"/>
  <c r="L32" i="106"/>
  <c r="K32" i="106"/>
  <c r="H32" i="106"/>
  <c r="D32" i="106"/>
  <c r="C32" i="106"/>
  <c r="B32" i="106"/>
  <c r="P31" i="106"/>
  <c r="O31" i="106"/>
  <c r="N31" i="106"/>
  <c r="M31" i="106"/>
  <c r="L31" i="106"/>
  <c r="K31" i="106"/>
  <c r="H31" i="106"/>
  <c r="D31" i="106"/>
  <c r="C31" i="106"/>
  <c r="B31" i="106"/>
  <c r="P30" i="106"/>
  <c r="O30" i="106"/>
  <c r="N30" i="106"/>
  <c r="M30" i="106"/>
  <c r="L30" i="106"/>
  <c r="K30" i="106"/>
  <c r="H30" i="106"/>
  <c r="D30" i="106"/>
  <c r="C30" i="106"/>
  <c r="B30" i="106"/>
  <c r="P29" i="106"/>
  <c r="O29" i="106"/>
  <c r="N29" i="106"/>
  <c r="M29" i="106"/>
  <c r="L29" i="106"/>
  <c r="K29" i="106"/>
  <c r="H29" i="106"/>
  <c r="D29" i="106"/>
  <c r="C29" i="106"/>
  <c r="B29" i="106"/>
  <c r="P28" i="106"/>
  <c r="O28" i="106"/>
  <c r="N28" i="106"/>
  <c r="M28" i="106"/>
  <c r="L28" i="106"/>
  <c r="K28" i="106"/>
  <c r="H28" i="106"/>
  <c r="D28" i="106"/>
  <c r="C28" i="106"/>
  <c r="B28" i="106"/>
  <c r="P27" i="106"/>
  <c r="O27" i="106"/>
  <c r="N27" i="106"/>
  <c r="M27" i="106"/>
  <c r="L27" i="106"/>
  <c r="K27" i="106"/>
  <c r="H27" i="106"/>
  <c r="D27" i="106"/>
  <c r="C27" i="106"/>
  <c r="B27" i="106"/>
  <c r="P26" i="106"/>
  <c r="O26" i="106"/>
  <c r="N26" i="106"/>
  <c r="M26" i="106"/>
  <c r="L26" i="106"/>
  <c r="K26" i="106"/>
  <c r="H26" i="106"/>
  <c r="D26" i="106"/>
  <c r="C26" i="106"/>
  <c r="B26" i="106"/>
  <c r="P25" i="106"/>
  <c r="O25" i="106"/>
  <c r="N25" i="106"/>
  <c r="M25" i="106"/>
  <c r="L25" i="106"/>
  <c r="K25" i="106"/>
  <c r="H25" i="106"/>
  <c r="D25" i="106"/>
  <c r="C25" i="106"/>
  <c r="B25" i="106"/>
  <c r="P24" i="106"/>
  <c r="O24" i="106"/>
  <c r="N24" i="106"/>
  <c r="M24" i="106"/>
  <c r="L24" i="106"/>
  <c r="K24" i="106"/>
  <c r="H24" i="106"/>
  <c r="D24" i="106"/>
  <c r="C24" i="106"/>
  <c r="B24" i="106"/>
  <c r="P23" i="106"/>
  <c r="O23" i="106"/>
  <c r="N23" i="106"/>
  <c r="M23" i="106"/>
  <c r="L23" i="106"/>
  <c r="K23" i="106"/>
  <c r="H23" i="106"/>
  <c r="D23" i="106"/>
  <c r="C23" i="106"/>
  <c r="B23" i="106"/>
  <c r="P22" i="106"/>
  <c r="O22" i="106"/>
  <c r="N22" i="106"/>
  <c r="M22" i="106"/>
  <c r="L22" i="106"/>
  <c r="K22" i="106"/>
  <c r="H22" i="106"/>
  <c r="D22" i="106"/>
  <c r="C22" i="106"/>
  <c r="B22" i="106"/>
  <c r="P21" i="106"/>
  <c r="O21" i="106"/>
  <c r="N21" i="106"/>
  <c r="M21" i="106"/>
  <c r="L21" i="106"/>
  <c r="K21" i="106"/>
  <c r="H21" i="106"/>
  <c r="D21" i="106"/>
  <c r="C21" i="106"/>
  <c r="B21" i="106"/>
  <c r="P20" i="106"/>
  <c r="O20" i="106"/>
  <c r="N20" i="106"/>
  <c r="M20" i="106"/>
  <c r="L20" i="106"/>
  <c r="K20" i="106"/>
  <c r="H20" i="106"/>
  <c r="D20" i="106"/>
  <c r="C20" i="106"/>
  <c r="B20" i="106"/>
  <c r="P19" i="106"/>
  <c r="O19" i="106"/>
  <c r="N19" i="106"/>
  <c r="M19" i="106"/>
  <c r="L19" i="106"/>
  <c r="K19" i="106"/>
  <c r="H19" i="106"/>
  <c r="D19" i="106"/>
  <c r="C19" i="106"/>
  <c r="B19" i="106"/>
  <c r="P18" i="106"/>
  <c r="O18" i="106"/>
  <c r="N18" i="106"/>
  <c r="M18" i="106"/>
  <c r="L18" i="106"/>
  <c r="K18" i="106"/>
  <c r="H18" i="106"/>
  <c r="D18" i="106"/>
  <c r="C18" i="106"/>
  <c r="B18" i="106"/>
  <c r="P17" i="106"/>
  <c r="A17" i="106" s="1"/>
  <c r="O17" i="106"/>
  <c r="N17" i="106"/>
  <c r="M17" i="106"/>
  <c r="L17" i="106"/>
  <c r="K17" i="106"/>
  <c r="H17" i="106"/>
  <c r="D17" i="106"/>
  <c r="C17" i="106"/>
  <c r="B17" i="106"/>
  <c r="P16" i="106"/>
  <c r="O16" i="106"/>
  <c r="N16" i="106"/>
  <c r="M16" i="106"/>
  <c r="L16" i="106"/>
  <c r="K16" i="106"/>
  <c r="H16" i="106"/>
  <c r="D16" i="106"/>
  <c r="C16" i="106"/>
  <c r="B16" i="106"/>
  <c r="P15" i="106"/>
  <c r="O15" i="106"/>
  <c r="N15" i="106"/>
  <c r="M15" i="106"/>
  <c r="L15" i="106"/>
  <c r="K15" i="106"/>
  <c r="H15" i="106"/>
  <c r="D15" i="106"/>
  <c r="C15" i="106"/>
  <c r="B15" i="106"/>
  <c r="P14" i="106"/>
  <c r="O14" i="106"/>
  <c r="N14" i="106"/>
  <c r="M14" i="106"/>
  <c r="L14" i="106"/>
  <c r="K14" i="106"/>
  <c r="H14" i="106"/>
  <c r="G14" i="106"/>
  <c r="D14" i="106"/>
  <c r="C14" i="106"/>
  <c r="B14" i="106"/>
  <c r="N37" i="107"/>
  <c r="D37" i="107"/>
  <c r="C37" i="107"/>
  <c r="B37" i="107"/>
  <c r="D36" i="107"/>
  <c r="C36" i="107"/>
  <c r="B36" i="107"/>
  <c r="D35" i="107"/>
  <c r="C35" i="107"/>
  <c r="B35" i="107"/>
  <c r="D34" i="107"/>
  <c r="C34" i="107"/>
  <c r="B34" i="107"/>
  <c r="D33" i="107"/>
  <c r="C33" i="107"/>
  <c r="B33" i="107"/>
  <c r="P32" i="107"/>
  <c r="O32" i="107"/>
  <c r="N32" i="107"/>
  <c r="M32" i="107"/>
  <c r="L32" i="107"/>
  <c r="K32" i="107"/>
  <c r="H32" i="107"/>
  <c r="D32" i="107"/>
  <c r="C32" i="107"/>
  <c r="B32" i="107"/>
  <c r="N31" i="107"/>
  <c r="D31" i="107"/>
  <c r="C31" i="107"/>
  <c r="B31" i="107"/>
  <c r="D30" i="107"/>
  <c r="C30" i="107"/>
  <c r="B30" i="107"/>
  <c r="D29" i="107"/>
  <c r="C29" i="107"/>
  <c r="B29" i="107"/>
  <c r="D28" i="107"/>
  <c r="C28" i="107"/>
  <c r="B28" i="107"/>
  <c r="D27" i="107"/>
  <c r="C27" i="107"/>
  <c r="B27" i="107"/>
  <c r="D26" i="107"/>
  <c r="C26" i="107"/>
  <c r="B26" i="107"/>
  <c r="D25" i="107"/>
  <c r="C25" i="107"/>
  <c r="B25" i="107"/>
  <c r="D24" i="107"/>
  <c r="C24" i="107"/>
  <c r="B24" i="107"/>
  <c r="D23" i="107"/>
  <c r="C23" i="107"/>
  <c r="B23" i="107"/>
  <c r="D22" i="107"/>
  <c r="C22" i="107"/>
  <c r="B22" i="107"/>
  <c r="L21" i="107"/>
  <c r="D21" i="107"/>
  <c r="C21" i="107"/>
  <c r="B21" i="107"/>
  <c r="D20" i="107"/>
  <c r="C20" i="107"/>
  <c r="B20" i="107"/>
  <c r="D19" i="107"/>
  <c r="C19" i="107"/>
  <c r="B19" i="107"/>
  <c r="D18" i="107"/>
  <c r="C18" i="107"/>
  <c r="B18" i="107"/>
  <c r="O17" i="107"/>
  <c r="D17" i="107"/>
  <c r="C17" i="107"/>
  <c r="B17" i="107"/>
  <c r="D16" i="107"/>
  <c r="C16" i="107"/>
  <c r="B16" i="107"/>
  <c r="D15" i="107"/>
  <c r="C15" i="107"/>
  <c r="B15" i="107"/>
  <c r="P14" i="107"/>
  <c r="O14" i="107"/>
  <c r="N14" i="107"/>
  <c r="M14" i="107"/>
  <c r="L14" i="107"/>
  <c r="K14" i="107"/>
  <c r="H14" i="107"/>
  <c r="G14" i="107"/>
  <c r="D14" i="107"/>
  <c r="C14" i="107"/>
  <c r="B14" i="107"/>
  <c r="D100" i="108"/>
  <c r="C100" i="108"/>
  <c r="B100" i="108"/>
  <c r="D99" i="108"/>
  <c r="C99" i="108"/>
  <c r="B99" i="108"/>
  <c r="L98" i="108"/>
  <c r="D98" i="108"/>
  <c r="C98" i="108"/>
  <c r="B98" i="108"/>
  <c r="D97" i="108"/>
  <c r="C97" i="108"/>
  <c r="B97" i="108"/>
  <c r="D96" i="108"/>
  <c r="C96" i="108"/>
  <c r="B96" i="108"/>
  <c r="D95" i="108"/>
  <c r="C95" i="108"/>
  <c r="B95" i="108"/>
  <c r="L94" i="108"/>
  <c r="D94" i="108"/>
  <c r="C94" i="108"/>
  <c r="B94" i="108"/>
  <c r="P93" i="108"/>
  <c r="O93" i="108"/>
  <c r="N93" i="108"/>
  <c r="M93" i="108"/>
  <c r="L93" i="108"/>
  <c r="K93" i="108"/>
  <c r="H93" i="108"/>
  <c r="D93" i="108"/>
  <c r="C93" i="108"/>
  <c r="B93" i="108"/>
  <c r="L92" i="108"/>
  <c r="D92" i="108"/>
  <c r="C92" i="108"/>
  <c r="B92" i="108"/>
  <c r="D91" i="108"/>
  <c r="C91" i="108"/>
  <c r="B91" i="108"/>
  <c r="L90" i="108"/>
  <c r="D90" i="108"/>
  <c r="C90" i="108"/>
  <c r="B90" i="108"/>
  <c r="D89" i="108"/>
  <c r="C89" i="108"/>
  <c r="B89" i="108"/>
  <c r="P88" i="108"/>
  <c r="O88" i="108"/>
  <c r="N88" i="108"/>
  <c r="M88" i="108"/>
  <c r="L88" i="108"/>
  <c r="K88" i="108"/>
  <c r="H88" i="108"/>
  <c r="D88" i="108"/>
  <c r="C88" i="108"/>
  <c r="B88" i="108"/>
  <c r="D87" i="108"/>
  <c r="C87" i="108"/>
  <c r="B87" i="108"/>
  <c r="D86" i="108"/>
  <c r="C86" i="108"/>
  <c r="B86" i="108"/>
  <c r="D85" i="108"/>
  <c r="C85" i="108"/>
  <c r="B85" i="108"/>
  <c r="P84" i="108"/>
  <c r="O84" i="108"/>
  <c r="N84" i="108"/>
  <c r="M84" i="108"/>
  <c r="L84" i="108"/>
  <c r="K84" i="108"/>
  <c r="H84" i="108"/>
  <c r="D84" i="108"/>
  <c r="C84" i="108"/>
  <c r="B84" i="108"/>
  <c r="D83" i="108"/>
  <c r="C83" i="108"/>
  <c r="B83" i="108"/>
  <c r="D82" i="108"/>
  <c r="C82" i="108"/>
  <c r="B82" i="108"/>
  <c r="D81" i="108"/>
  <c r="C81" i="108"/>
  <c r="B81" i="108"/>
  <c r="L80" i="108"/>
  <c r="D80" i="108"/>
  <c r="C80" i="108"/>
  <c r="B80" i="108"/>
  <c r="D79" i="108"/>
  <c r="C79" i="108"/>
  <c r="B79" i="108"/>
  <c r="D78" i="108"/>
  <c r="C78" i="108"/>
  <c r="B78" i="108"/>
  <c r="D77" i="108"/>
  <c r="C77" i="108"/>
  <c r="B77" i="108"/>
  <c r="D76" i="108"/>
  <c r="C76" i="108"/>
  <c r="B76" i="108"/>
  <c r="P75" i="108"/>
  <c r="O75" i="108"/>
  <c r="N75" i="108"/>
  <c r="M75" i="108"/>
  <c r="L75" i="108"/>
  <c r="K75" i="108"/>
  <c r="H75" i="108"/>
  <c r="D75" i="108"/>
  <c r="C75" i="108"/>
  <c r="B75" i="108"/>
  <c r="P74" i="108"/>
  <c r="O74" i="108"/>
  <c r="N74" i="108"/>
  <c r="M74" i="108"/>
  <c r="L74" i="108"/>
  <c r="K74" i="108"/>
  <c r="H74" i="108"/>
  <c r="D74" i="108"/>
  <c r="C74" i="108"/>
  <c r="B74" i="108"/>
  <c r="P73" i="108"/>
  <c r="O73" i="108"/>
  <c r="N73" i="108"/>
  <c r="M73" i="108"/>
  <c r="L73" i="108"/>
  <c r="K73" i="108"/>
  <c r="H73" i="108"/>
  <c r="D73" i="108"/>
  <c r="C73" i="108"/>
  <c r="B73" i="108"/>
  <c r="P72" i="108"/>
  <c r="O72" i="108"/>
  <c r="N72" i="108"/>
  <c r="M72" i="108"/>
  <c r="L72" i="108"/>
  <c r="K72" i="108"/>
  <c r="H72" i="108"/>
  <c r="D72" i="108"/>
  <c r="C72" i="108"/>
  <c r="B72" i="108"/>
  <c r="P71" i="108"/>
  <c r="O71" i="108"/>
  <c r="N71" i="108"/>
  <c r="M71" i="108"/>
  <c r="L71" i="108"/>
  <c r="K71" i="108"/>
  <c r="H71" i="108"/>
  <c r="D71" i="108"/>
  <c r="C71" i="108"/>
  <c r="B71" i="108"/>
  <c r="P70" i="108"/>
  <c r="O70" i="108"/>
  <c r="N70" i="108"/>
  <c r="M70" i="108"/>
  <c r="L70" i="108"/>
  <c r="K70" i="108"/>
  <c r="H70" i="108"/>
  <c r="D70" i="108"/>
  <c r="C70" i="108"/>
  <c r="B70" i="108"/>
  <c r="P69" i="108"/>
  <c r="O69" i="108"/>
  <c r="N69" i="108"/>
  <c r="M69" i="108"/>
  <c r="L69" i="108"/>
  <c r="K69" i="108"/>
  <c r="H69" i="108"/>
  <c r="D69" i="108"/>
  <c r="C69" i="108"/>
  <c r="B69" i="108"/>
  <c r="P68" i="108"/>
  <c r="O68" i="108"/>
  <c r="N68" i="108"/>
  <c r="M68" i="108"/>
  <c r="L68" i="108"/>
  <c r="K68" i="108"/>
  <c r="H68" i="108"/>
  <c r="D68" i="108"/>
  <c r="C68" i="108"/>
  <c r="B68" i="108"/>
  <c r="P67" i="108"/>
  <c r="O67" i="108"/>
  <c r="N67" i="108"/>
  <c r="M67" i="108"/>
  <c r="L67" i="108"/>
  <c r="K67" i="108"/>
  <c r="H67" i="108"/>
  <c r="D67" i="108"/>
  <c r="C67" i="108"/>
  <c r="B67" i="108"/>
  <c r="P66" i="108"/>
  <c r="O66" i="108"/>
  <c r="N66" i="108"/>
  <c r="M66" i="108"/>
  <c r="L66" i="108"/>
  <c r="K66" i="108"/>
  <c r="H66" i="108"/>
  <c r="D66" i="108"/>
  <c r="C66" i="108"/>
  <c r="B66" i="108"/>
  <c r="P65" i="108"/>
  <c r="O65" i="108"/>
  <c r="N65" i="108"/>
  <c r="M65" i="108"/>
  <c r="L65" i="108"/>
  <c r="K65" i="108"/>
  <c r="H65" i="108"/>
  <c r="D65" i="108"/>
  <c r="C65" i="108"/>
  <c r="B65" i="108"/>
  <c r="P64" i="108"/>
  <c r="O64" i="108"/>
  <c r="N64" i="108"/>
  <c r="M64" i="108"/>
  <c r="L64" i="108"/>
  <c r="K64" i="108"/>
  <c r="H64" i="108"/>
  <c r="D64" i="108"/>
  <c r="C64" i="108"/>
  <c r="B64" i="108"/>
  <c r="P63" i="108"/>
  <c r="O63" i="108"/>
  <c r="N63" i="108"/>
  <c r="M63" i="108"/>
  <c r="L63" i="108"/>
  <c r="K63" i="108"/>
  <c r="H63" i="108"/>
  <c r="D63" i="108"/>
  <c r="C63" i="108"/>
  <c r="B63" i="108"/>
  <c r="P62" i="108"/>
  <c r="O62" i="108"/>
  <c r="N62" i="108"/>
  <c r="M62" i="108"/>
  <c r="L62" i="108"/>
  <c r="K62" i="108"/>
  <c r="H62" i="108"/>
  <c r="D62" i="108"/>
  <c r="C62" i="108"/>
  <c r="B62" i="108"/>
  <c r="P61" i="108"/>
  <c r="O61" i="108"/>
  <c r="N61" i="108"/>
  <c r="M61" i="108"/>
  <c r="L61" i="108"/>
  <c r="K61" i="108"/>
  <c r="H61" i="108"/>
  <c r="D61" i="108"/>
  <c r="C61" i="108"/>
  <c r="B61" i="108"/>
  <c r="P60" i="108"/>
  <c r="O60" i="108"/>
  <c r="N60" i="108"/>
  <c r="M60" i="108"/>
  <c r="L60" i="108"/>
  <c r="K60" i="108"/>
  <c r="H60" i="108"/>
  <c r="D60" i="108"/>
  <c r="C60" i="108"/>
  <c r="B60" i="108"/>
  <c r="P59" i="108"/>
  <c r="O59" i="108"/>
  <c r="N59" i="108"/>
  <c r="M59" i="108"/>
  <c r="L59" i="108"/>
  <c r="K59" i="108"/>
  <c r="H59" i="108"/>
  <c r="D59" i="108"/>
  <c r="C59" i="108"/>
  <c r="B59" i="108"/>
  <c r="P58" i="108"/>
  <c r="O58" i="108"/>
  <c r="N58" i="108"/>
  <c r="M58" i="108"/>
  <c r="L58" i="108"/>
  <c r="K58" i="108"/>
  <c r="H58" i="108"/>
  <c r="D58" i="108"/>
  <c r="C58" i="108"/>
  <c r="B58" i="108"/>
  <c r="P57" i="108"/>
  <c r="O57" i="108"/>
  <c r="N57" i="108"/>
  <c r="M57" i="108"/>
  <c r="L57" i="108"/>
  <c r="K57" i="108"/>
  <c r="H57" i="108"/>
  <c r="D57" i="108"/>
  <c r="C57" i="108"/>
  <c r="B57" i="108"/>
  <c r="P56" i="108"/>
  <c r="O56" i="108"/>
  <c r="N56" i="108"/>
  <c r="M56" i="108"/>
  <c r="L56" i="108"/>
  <c r="K56" i="108"/>
  <c r="H56" i="108"/>
  <c r="D56" i="108"/>
  <c r="C56" i="108"/>
  <c r="B56" i="108"/>
  <c r="P55" i="108"/>
  <c r="O55" i="108"/>
  <c r="N55" i="108"/>
  <c r="M55" i="108"/>
  <c r="L55" i="108"/>
  <c r="K55" i="108"/>
  <c r="H55" i="108"/>
  <c r="D55" i="108"/>
  <c r="C55" i="108"/>
  <c r="B55" i="108"/>
  <c r="P54" i="108"/>
  <c r="O54" i="108"/>
  <c r="N54" i="108"/>
  <c r="M54" i="108"/>
  <c r="L54" i="108"/>
  <c r="K54" i="108"/>
  <c r="H54" i="108"/>
  <c r="D54" i="108"/>
  <c r="C54" i="108"/>
  <c r="B54" i="108"/>
  <c r="P53" i="108"/>
  <c r="O53" i="108"/>
  <c r="N53" i="108"/>
  <c r="M53" i="108"/>
  <c r="L53" i="108"/>
  <c r="K53" i="108"/>
  <c r="H53" i="108"/>
  <c r="D53" i="108"/>
  <c r="C53" i="108"/>
  <c r="B53" i="108"/>
  <c r="P52" i="108"/>
  <c r="O52" i="108"/>
  <c r="N52" i="108"/>
  <c r="M52" i="108"/>
  <c r="L52" i="108"/>
  <c r="K52" i="108"/>
  <c r="H52" i="108"/>
  <c r="D52" i="108"/>
  <c r="C52" i="108"/>
  <c r="B52" i="108"/>
  <c r="P51" i="108"/>
  <c r="O51" i="108"/>
  <c r="N51" i="108"/>
  <c r="M51" i="108"/>
  <c r="L51" i="108"/>
  <c r="K51" i="108"/>
  <c r="H51" i="108"/>
  <c r="D51" i="108"/>
  <c r="C51" i="108"/>
  <c r="B51" i="108"/>
  <c r="P50" i="108"/>
  <c r="O50" i="108"/>
  <c r="N50" i="108"/>
  <c r="M50" i="108"/>
  <c r="L50" i="108"/>
  <c r="K50" i="108"/>
  <c r="H50" i="108"/>
  <c r="D50" i="108"/>
  <c r="C50" i="108"/>
  <c r="B50" i="108"/>
  <c r="P49" i="108"/>
  <c r="O49" i="108"/>
  <c r="N49" i="108"/>
  <c r="M49" i="108"/>
  <c r="L49" i="108"/>
  <c r="K49" i="108"/>
  <c r="H49" i="108"/>
  <c r="D49" i="108"/>
  <c r="C49" i="108"/>
  <c r="B49" i="108"/>
  <c r="P48" i="108"/>
  <c r="O48" i="108"/>
  <c r="N48" i="108"/>
  <c r="M48" i="108"/>
  <c r="L48" i="108"/>
  <c r="K48" i="108"/>
  <c r="H48" i="108"/>
  <c r="D48" i="108"/>
  <c r="C48" i="108"/>
  <c r="B48" i="108"/>
  <c r="P47" i="108"/>
  <c r="O47" i="108"/>
  <c r="N47" i="108"/>
  <c r="M47" i="108"/>
  <c r="L47" i="108"/>
  <c r="K47" i="108"/>
  <c r="H47" i="108"/>
  <c r="D47" i="108"/>
  <c r="C47" i="108"/>
  <c r="B47" i="108"/>
  <c r="P46" i="108"/>
  <c r="O46" i="108"/>
  <c r="N46" i="108"/>
  <c r="M46" i="108"/>
  <c r="L46" i="108"/>
  <c r="K46" i="108"/>
  <c r="H46" i="108"/>
  <c r="D46" i="108"/>
  <c r="C46" i="108"/>
  <c r="B46" i="108"/>
  <c r="P45" i="108"/>
  <c r="O45" i="108"/>
  <c r="N45" i="108"/>
  <c r="M45" i="108"/>
  <c r="L45" i="108"/>
  <c r="K45" i="108"/>
  <c r="H45" i="108"/>
  <c r="D45" i="108"/>
  <c r="C45" i="108"/>
  <c r="B45" i="108"/>
  <c r="P44" i="108"/>
  <c r="O44" i="108"/>
  <c r="N44" i="108"/>
  <c r="M44" i="108"/>
  <c r="L44" i="108"/>
  <c r="K44" i="108"/>
  <c r="H44" i="108"/>
  <c r="D44" i="108"/>
  <c r="C44" i="108"/>
  <c r="B44" i="108"/>
  <c r="P43" i="108"/>
  <c r="O43" i="108"/>
  <c r="N43" i="108"/>
  <c r="M43" i="108"/>
  <c r="L43" i="108"/>
  <c r="K43" i="108"/>
  <c r="H43" i="108"/>
  <c r="D43" i="108"/>
  <c r="C43" i="108"/>
  <c r="B43" i="108"/>
  <c r="P42" i="108"/>
  <c r="O42" i="108"/>
  <c r="N42" i="108"/>
  <c r="M42" i="108"/>
  <c r="L42" i="108"/>
  <c r="K42" i="108"/>
  <c r="H42" i="108"/>
  <c r="D42" i="108"/>
  <c r="C42" i="108"/>
  <c r="B42" i="108"/>
  <c r="P41" i="108"/>
  <c r="O41" i="108"/>
  <c r="N41" i="108"/>
  <c r="M41" i="108"/>
  <c r="L41" i="108"/>
  <c r="K41" i="108"/>
  <c r="H41" i="108"/>
  <c r="D41" i="108"/>
  <c r="C41" i="108"/>
  <c r="B41" i="108"/>
  <c r="P40" i="108"/>
  <c r="A40" i="108" s="1"/>
  <c r="O40" i="108"/>
  <c r="N40" i="108"/>
  <c r="M40" i="108"/>
  <c r="L40" i="108"/>
  <c r="K40" i="108"/>
  <c r="H40" i="108"/>
  <c r="D40" i="108"/>
  <c r="C40" i="108"/>
  <c r="B40" i="108"/>
  <c r="P39" i="108"/>
  <c r="O39" i="108"/>
  <c r="N39" i="108"/>
  <c r="M39" i="108"/>
  <c r="L39" i="108"/>
  <c r="K39" i="108"/>
  <c r="H39" i="108"/>
  <c r="D39" i="108"/>
  <c r="C39" i="108"/>
  <c r="B39" i="108"/>
  <c r="P38" i="108"/>
  <c r="O38" i="108"/>
  <c r="N38" i="108"/>
  <c r="M38" i="108"/>
  <c r="L38" i="108"/>
  <c r="K38" i="108"/>
  <c r="H38" i="108"/>
  <c r="D38" i="108"/>
  <c r="C38" i="108"/>
  <c r="B38" i="108"/>
  <c r="P37" i="108"/>
  <c r="O37" i="108"/>
  <c r="N37" i="108"/>
  <c r="M37" i="108"/>
  <c r="L37" i="108"/>
  <c r="K37" i="108"/>
  <c r="H37" i="108"/>
  <c r="D37" i="108"/>
  <c r="C37" i="108"/>
  <c r="B37" i="108"/>
  <c r="D36" i="108"/>
  <c r="C36" i="108"/>
  <c r="B36" i="108"/>
  <c r="D35" i="108"/>
  <c r="C35" i="108"/>
  <c r="B35" i="108"/>
  <c r="D34" i="108"/>
  <c r="C34" i="108"/>
  <c r="B34" i="108"/>
  <c r="D33" i="108"/>
  <c r="C33" i="108"/>
  <c r="B33" i="108"/>
  <c r="D32" i="108"/>
  <c r="C32" i="108"/>
  <c r="B32" i="108"/>
  <c r="D31" i="108"/>
  <c r="C31" i="108"/>
  <c r="B31" i="108"/>
  <c r="D30" i="108"/>
  <c r="C30" i="108"/>
  <c r="B30" i="108"/>
  <c r="D29" i="108"/>
  <c r="C29" i="108"/>
  <c r="B29" i="108"/>
  <c r="D28" i="108"/>
  <c r="C28" i="108"/>
  <c r="B28" i="108"/>
  <c r="P27" i="108"/>
  <c r="O27" i="108"/>
  <c r="N27" i="108"/>
  <c r="M27" i="108"/>
  <c r="L27" i="108"/>
  <c r="K27" i="108"/>
  <c r="H27" i="108"/>
  <c r="D27" i="108"/>
  <c r="C27" i="108"/>
  <c r="B27" i="108"/>
  <c r="D26" i="108"/>
  <c r="C26" i="108"/>
  <c r="B26" i="108"/>
  <c r="D25" i="108"/>
  <c r="C25" i="108"/>
  <c r="B25" i="108"/>
  <c r="D24" i="108"/>
  <c r="C24" i="108"/>
  <c r="B24" i="108"/>
  <c r="D23" i="108"/>
  <c r="C23" i="108"/>
  <c r="B23" i="108"/>
  <c r="D22" i="108"/>
  <c r="C22" i="108"/>
  <c r="B22" i="108"/>
  <c r="L21" i="108"/>
  <c r="D21" i="108"/>
  <c r="C21" i="108"/>
  <c r="B21" i="108"/>
  <c r="D20" i="108"/>
  <c r="C20" i="108"/>
  <c r="B20" i="108"/>
  <c r="D19" i="108"/>
  <c r="C19" i="108"/>
  <c r="B19" i="108"/>
  <c r="D18" i="108"/>
  <c r="C18" i="108"/>
  <c r="B18" i="108"/>
  <c r="D17" i="108"/>
  <c r="C17" i="108"/>
  <c r="B17" i="108"/>
  <c r="D16" i="108"/>
  <c r="C16" i="108"/>
  <c r="B16" i="108"/>
  <c r="D15" i="108"/>
  <c r="C15" i="108"/>
  <c r="B15" i="108"/>
  <c r="P14" i="108"/>
  <c r="O14" i="108"/>
  <c r="N14" i="108"/>
  <c r="M14" i="108"/>
  <c r="L14" i="108"/>
  <c r="K14" i="108"/>
  <c r="H14" i="108"/>
  <c r="G14" i="108"/>
  <c r="D14" i="108"/>
  <c r="C14" i="108"/>
  <c r="B14" i="108"/>
  <c r="Q9" i="4"/>
  <c r="Q9" i="5"/>
  <c r="Q9" i="44"/>
  <c r="Q9" i="7"/>
  <c r="Q9" i="8"/>
  <c r="Q9" i="50"/>
  <c r="Q9" i="10"/>
  <c r="Q9" i="11"/>
  <c r="Q9" i="12"/>
  <c r="Q9" i="13"/>
  <c r="Q9" i="14"/>
  <c r="Q9" i="37"/>
  <c r="C23" i="117"/>
  <c r="C40" i="2" s="1"/>
  <c r="A36" i="118"/>
  <c r="B34" i="118"/>
  <c r="B31" i="118"/>
  <c r="B19" i="118"/>
  <c r="A19" i="118"/>
  <c r="C67" i="117"/>
  <c r="C41" i="117"/>
  <c r="C46" i="107" s="1"/>
  <c r="C36" i="117"/>
  <c r="C23" i="103" s="1"/>
  <c r="D30" i="117"/>
  <c r="D29" i="117"/>
  <c r="D28" i="117"/>
  <c r="D9" i="117"/>
  <c r="D8" i="117"/>
  <c r="D7" i="117"/>
  <c r="D6" i="117"/>
  <c r="P10" i="108"/>
  <c r="C2" i="108"/>
  <c r="C26" i="117" s="1"/>
  <c r="C49" i="2" s="1"/>
  <c r="D1" i="108"/>
  <c r="A14" i="107"/>
  <c r="P10" i="107"/>
  <c r="C2" i="107"/>
  <c r="C25" i="117" s="1"/>
  <c r="C46" i="2" s="1"/>
  <c r="D1" i="107"/>
  <c r="P10" i="106"/>
  <c r="C2" i="106"/>
  <c r="C24" i="117" s="1"/>
  <c r="C43" i="2" s="1"/>
  <c r="D1" i="106"/>
  <c r="P10" i="105"/>
  <c r="C2" i="105"/>
  <c r="D1" i="105"/>
  <c r="P10" i="104"/>
  <c r="C2" i="104"/>
  <c r="C22" i="117" s="1"/>
  <c r="C37" i="2" s="1"/>
  <c r="D1" i="104"/>
  <c r="P10" i="103"/>
  <c r="C2" i="103"/>
  <c r="C21" i="117" s="1"/>
  <c r="C34" i="2" s="1"/>
  <c r="D1" i="103"/>
  <c r="A23" i="102"/>
  <c r="P10" i="102"/>
  <c r="C2" i="102"/>
  <c r="C20" i="117" s="1"/>
  <c r="C31" i="2" s="1"/>
  <c r="D1" i="102"/>
  <c r="P10" i="101"/>
  <c r="C2" i="101"/>
  <c r="C19" i="117" s="1"/>
  <c r="C28" i="2" s="1"/>
  <c r="D1" i="101"/>
  <c r="P10" i="100"/>
  <c r="C2" i="100"/>
  <c r="C18" i="117" s="1"/>
  <c r="C25" i="2" s="1"/>
  <c r="D1" i="100"/>
  <c r="P10" i="99"/>
  <c r="C2" i="99"/>
  <c r="C17" i="117" s="1"/>
  <c r="C22" i="2" s="1"/>
  <c r="D1" i="99"/>
  <c r="A16" i="98"/>
  <c r="P10" i="98"/>
  <c r="C2" i="98"/>
  <c r="C16" i="117" s="1"/>
  <c r="C19" i="2" s="1"/>
  <c r="D1" i="98"/>
  <c r="P10" i="97"/>
  <c r="C2" i="97"/>
  <c r="C15" i="117" s="1"/>
  <c r="C16" i="2" s="1"/>
  <c r="D1" i="97"/>
  <c r="O100" i="5"/>
  <c r="N100" i="5"/>
  <c r="L100" i="5"/>
  <c r="O99" i="5"/>
  <c r="N99" i="5"/>
  <c r="L99" i="5"/>
  <c r="O98" i="5"/>
  <c r="N98" i="5"/>
  <c r="L98" i="5"/>
  <c r="O97" i="5"/>
  <c r="N97" i="5"/>
  <c r="L97" i="5"/>
  <c r="O96" i="5"/>
  <c r="N96" i="5"/>
  <c r="L96" i="5"/>
  <c r="O95" i="5"/>
  <c r="N95" i="5"/>
  <c r="L95" i="5"/>
  <c r="O94" i="5"/>
  <c r="N94" i="5"/>
  <c r="L94" i="5"/>
  <c r="O93" i="5"/>
  <c r="N93" i="5"/>
  <c r="L93" i="5"/>
  <c r="O92" i="5"/>
  <c r="N92" i="5"/>
  <c r="L92" i="5"/>
  <c r="O91" i="5"/>
  <c r="N91" i="5"/>
  <c r="L91" i="5"/>
  <c r="O90" i="5"/>
  <c r="N90" i="5"/>
  <c r="L90" i="5"/>
  <c r="O89" i="5"/>
  <c r="N89" i="5"/>
  <c r="L89" i="5"/>
  <c r="O88" i="5"/>
  <c r="N88" i="5"/>
  <c r="L88" i="5"/>
  <c r="O87" i="5"/>
  <c r="N87" i="5"/>
  <c r="L87" i="5"/>
  <c r="O86" i="5"/>
  <c r="N86" i="5"/>
  <c r="L86" i="5"/>
  <c r="O85" i="5"/>
  <c r="N85" i="5"/>
  <c r="L85" i="5"/>
  <c r="O84" i="5"/>
  <c r="N84" i="5"/>
  <c r="L84" i="5"/>
  <c r="O83" i="5"/>
  <c r="O83" i="99" s="1"/>
  <c r="N83" i="5"/>
  <c r="N83" i="99" s="1"/>
  <c r="L83" i="5"/>
  <c r="L83" i="99" s="1"/>
  <c r="O82" i="5"/>
  <c r="O82" i="99" s="1"/>
  <c r="N82" i="5"/>
  <c r="N82" i="99" s="1"/>
  <c r="L82" i="5"/>
  <c r="L82" i="99" s="1"/>
  <c r="O81" i="5"/>
  <c r="O81" i="99" s="1"/>
  <c r="N81" i="5"/>
  <c r="N81" i="99" s="1"/>
  <c r="L81" i="5"/>
  <c r="L81" i="99" s="1"/>
  <c r="O80" i="5"/>
  <c r="O80" i="99" s="1"/>
  <c r="N80" i="5"/>
  <c r="N80" i="99" s="1"/>
  <c r="L80" i="5"/>
  <c r="L80" i="99" s="1"/>
  <c r="O79" i="5"/>
  <c r="O79" i="99" s="1"/>
  <c r="N79" i="5"/>
  <c r="N79" i="99" s="1"/>
  <c r="L79" i="5"/>
  <c r="L79" i="99" s="1"/>
  <c r="O78" i="5"/>
  <c r="O78" i="99" s="1"/>
  <c r="N78" i="5"/>
  <c r="N78" i="99" s="1"/>
  <c r="L78" i="5"/>
  <c r="L78" i="99" s="1"/>
  <c r="O77" i="5"/>
  <c r="O77" i="99" s="1"/>
  <c r="N77" i="5"/>
  <c r="N77" i="99" s="1"/>
  <c r="L77" i="5"/>
  <c r="L77" i="99" s="1"/>
  <c r="O76" i="5"/>
  <c r="O76" i="99" s="1"/>
  <c r="N76" i="5"/>
  <c r="N76" i="99" s="1"/>
  <c r="L76" i="5"/>
  <c r="L76" i="99" s="1"/>
  <c r="O75" i="5"/>
  <c r="O75" i="99" s="1"/>
  <c r="N75" i="5"/>
  <c r="N75" i="99" s="1"/>
  <c r="L75" i="5"/>
  <c r="L75" i="99" s="1"/>
  <c r="O74" i="5"/>
  <c r="N74" i="5"/>
  <c r="L74" i="5"/>
  <c r="O73" i="5"/>
  <c r="O73" i="99" s="1"/>
  <c r="N73" i="5"/>
  <c r="N73" i="99" s="1"/>
  <c r="L73" i="5"/>
  <c r="L73" i="99" s="1"/>
  <c r="O72" i="5"/>
  <c r="O72" i="99" s="1"/>
  <c r="N72" i="5"/>
  <c r="N72" i="99" s="1"/>
  <c r="L72" i="5"/>
  <c r="L72" i="99" s="1"/>
  <c r="O71" i="5"/>
  <c r="O71" i="99" s="1"/>
  <c r="N71" i="5"/>
  <c r="N71" i="99" s="1"/>
  <c r="L71" i="5"/>
  <c r="L71" i="99" s="1"/>
  <c r="O70" i="5"/>
  <c r="N70" i="5"/>
  <c r="N70" i="99" s="1"/>
  <c r="L70" i="5"/>
  <c r="L70" i="99" s="1"/>
  <c r="O69" i="5"/>
  <c r="N69" i="5"/>
  <c r="L69" i="5"/>
  <c r="O68" i="5"/>
  <c r="N68" i="5"/>
  <c r="L68" i="5"/>
  <c r="O67" i="5"/>
  <c r="N67" i="5"/>
  <c r="L67" i="5"/>
  <c r="O66" i="5"/>
  <c r="N66" i="5"/>
  <c r="L66" i="5"/>
  <c r="O65" i="5"/>
  <c r="N65" i="5"/>
  <c r="L65" i="5"/>
  <c r="O64" i="5"/>
  <c r="N64" i="5"/>
  <c r="L64" i="5"/>
  <c r="O63" i="5"/>
  <c r="N63" i="5"/>
  <c r="L63" i="5"/>
  <c r="O62" i="5"/>
  <c r="N62" i="5"/>
  <c r="L62" i="5"/>
  <c r="O60" i="5"/>
  <c r="N60" i="5"/>
  <c r="L60" i="5"/>
  <c r="O59" i="5"/>
  <c r="N59" i="5"/>
  <c r="L59" i="5"/>
  <c r="O58" i="5"/>
  <c r="N58" i="5"/>
  <c r="L58" i="5"/>
  <c r="O57" i="5"/>
  <c r="N57" i="5"/>
  <c r="L57" i="5"/>
  <c r="O56" i="5"/>
  <c r="N56" i="5"/>
  <c r="L56" i="5"/>
  <c r="O55" i="5"/>
  <c r="N55" i="5"/>
  <c r="L55" i="5"/>
  <c r="O54" i="5"/>
  <c r="N54" i="5"/>
  <c r="L54" i="5"/>
  <c r="O53" i="5"/>
  <c r="N53" i="5"/>
  <c r="L53" i="5"/>
  <c r="O52" i="5"/>
  <c r="N52" i="5"/>
  <c r="L52" i="5"/>
  <c r="O51" i="5"/>
  <c r="N51" i="5"/>
  <c r="L51" i="5"/>
  <c r="O50" i="5"/>
  <c r="N50" i="5"/>
  <c r="L50" i="5"/>
  <c r="O49" i="5"/>
  <c r="N49" i="5"/>
  <c r="L49" i="5"/>
  <c r="O48" i="5"/>
  <c r="N48" i="5"/>
  <c r="L48" i="5"/>
  <c r="O47" i="5"/>
  <c r="N47" i="5"/>
  <c r="L47" i="5"/>
  <c r="O46" i="5"/>
  <c r="N46" i="5"/>
  <c r="L46" i="5"/>
  <c r="O45" i="5"/>
  <c r="N45" i="5"/>
  <c r="L45" i="5"/>
  <c r="O44" i="5"/>
  <c r="N44" i="5"/>
  <c r="L44" i="5"/>
  <c r="O43" i="5"/>
  <c r="N43" i="5"/>
  <c r="L43" i="5"/>
  <c r="O39" i="5"/>
  <c r="N39" i="5"/>
  <c r="L39" i="5"/>
  <c r="O35" i="5"/>
  <c r="N35" i="5"/>
  <c r="L35" i="5"/>
  <c r="O34" i="5"/>
  <c r="N34" i="5"/>
  <c r="L34" i="5"/>
  <c r="O33" i="5"/>
  <c r="N33" i="5"/>
  <c r="L33" i="5"/>
  <c r="O32" i="5"/>
  <c r="N32" i="5"/>
  <c r="L32" i="5"/>
  <c r="O30" i="5"/>
  <c r="O29" i="5"/>
  <c r="N29" i="5"/>
  <c r="L29" i="5"/>
  <c r="O27" i="5"/>
  <c r="N27" i="5"/>
  <c r="L27" i="5"/>
  <c r="O24" i="5"/>
  <c r="N24" i="5"/>
  <c r="L24" i="5"/>
  <c r="O23" i="5"/>
  <c r="N23" i="5"/>
  <c r="L23" i="5"/>
  <c r="O22" i="5"/>
  <c r="N22" i="5"/>
  <c r="L22" i="5"/>
  <c r="O19" i="5"/>
  <c r="N19" i="5"/>
  <c r="L19" i="5"/>
  <c r="O18" i="5"/>
  <c r="N18" i="5"/>
  <c r="L18" i="5"/>
  <c r="O17" i="5"/>
  <c r="N17" i="5"/>
  <c r="L17" i="5"/>
  <c r="O16" i="5"/>
  <c r="N16" i="5"/>
  <c r="L16" i="5"/>
  <c r="O15" i="5"/>
  <c r="N15" i="5"/>
  <c r="L15" i="5"/>
  <c r="O14" i="5"/>
  <c r="N14" i="5"/>
  <c r="L14" i="5"/>
  <c r="O38" i="44"/>
  <c r="N38" i="44"/>
  <c r="L38" i="44"/>
  <c r="O37" i="44"/>
  <c r="N37" i="44"/>
  <c r="L37" i="44"/>
  <c r="O36" i="44"/>
  <c r="N36" i="44"/>
  <c r="L36" i="44"/>
  <c r="O35" i="44"/>
  <c r="N35" i="44"/>
  <c r="L35" i="44"/>
  <c r="O34" i="44"/>
  <c r="N34" i="44"/>
  <c r="L34" i="44"/>
  <c r="O33" i="44"/>
  <c r="N33" i="44"/>
  <c r="L33" i="44"/>
  <c r="O32" i="44"/>
  <c r="N32" i="44"/>
  <c r="L32" i="44"/>
  <c r="O31" i="44"/>
  <c r="N31" i="44"/>
  <c r="L31" i="44"/>
  <c r="O30" i="44"/>
  <c r="N30" i="44"/>
  <c r="L30" i="44"/>
  <c r="O29" i="44"/>
  <c r="N29" i="44"/>
  <c r="L29" i="44"/>
  <c r="O28" i="44"/>
  <c r="N28" i="44"/>
  <c r="L28" i="44"/>
  <c r="O27" i="44"/>
  <c r="N27" i="44"/>
  <c r="L27" i="44"/>
  <c r="O26" i="44"/>
  <c r="N26" i="44"/>
  <c r="L26" i="44"/>
  <c r="O25" i="44"/>
  <c r="N25" i="44"/>
  <c r="L25" i="44"/>
  <c r="O24" i="44"/>
  <c r="N24" i="44"/>
  <c r="L24" i="44"/>
  <c r="O23" i="44"/>
  <c r="N23" i="44"/>
  <c r="L23" i="44"/>
  <c r="O22" i="44"/>
  <c r="N22" i="44"/>
  <c r="L22" i="44"/>
  <c r="O21" i="44"/>
  <c r="N21" i="44"/>
  <c r="L21" i="44"/>
  <c r="O20" i="44"/>
  <c r="N20" i="44"/>
  <c r="L20" i="44"/>
  <c r="O18" i="44"/>
  <c r="N18" i="44"/>
  <c r="L18" i="44"/>
  <c r="O17" i="44"/>
  <c r="N17" i="44"/>
  <c r="L17" i="44"/>
  <c r="O16" i="44"/>
  <c r="N16" i="44"/>
  <c r="L16" i="44"/>
  <c r="O15" i="44"/>
  <c r="N15" i="44"/>
  <c r="L15" i="44"/>
  <c r="O14" i="44"/>
  <c r="N14" i="44"/>
  <c r="L14" i="44"/>
  <c r="O29" i="7"/>
  <c r="N29" i="7"/>
  <c r="L29" i="7"/>
  <c r="O28" i="7"/>
  <c r="N28" i="7"/>
  <c r="L28" i="7"/>
  <c r="O27" i="7"/>
  <c r="N27" i="7"/>
  <c r="L27" i="7"/>
  <c r="O26" i="7"/>
  <c r="N26" i="7"/>
  <c r="L26" i="7"/>
  <c r="O25" i="7"/>
  <c r="N25" i="7"/>
  <c r="L25" i="7"/>
  <c r="O24" i="7"/>
  <c r="N24" i="7"/>
  <c r="L24" i="7"/>
  <c r="O23" i="7"/>
  <c r="N23" i="7"/>
  <c r="L23" i="7"/>
  <c r="O22" i="7"/>
  <c r="N22" i="7"/>
  <c r="L22" i="7"/>
  <c r="O21" i="7"/>
  <c r="N21" i="7"/>
  <c r="L21" i="7"/>
  <c r="O20" i="7"/>
  <c r="N20" i="7"/>
  <c r="L20" i="7"/>
  <c r="O19" i="7"/>
  <c r="N19" i="7"/>
  <c r="L19" i="7"/>
  <c r="O18" i="7"/>
  <c r="N18" i="7"/>
  <c r="L18" i="7"/>
  <c r="O17" i="7"/>
  <c r="N17" i="7"/>
  <c r="L17" i="7"/>
  <c r="O16" i="7"/>
  <c r="N16" i="7"/>
  <c r="L16" i="7"/>
  <c r="O15" i="7"/>
  <c r="N15" i="7"/>
  <c r="L15" i="7"/>
  <c r="O14" i="7"/>
  <c r="N14" i="7"/>
  <c r="L14" i="7"/>
  <c r="O23" i="8"/>
  <c r="N23" i="8"/>
  <c r="L23" i="8"/>
  <c r="O22" i="8"/>
  <c r="N22" i="8"/>
  <c r="L22" i="8"/>
  <c r="O21" i="8"/>
  <c r="O21" i="102" s="1"/>
  <c r="N21" i="8"/>
  <c r="N21" i="102" s="1"/>
  <c r="L21" i="8"/>
  <c r="L21" i="102" s="1"/>
  <c r="O20" i="8"/>
  <c r="N20" i="8"/>
  <c r="L20" i="8"/>
  <c r="O19" i="8"/>
  <c r="N19" i="8"/>
  <c r="N19" i="102" s="1"/>
  <c r="L19" i="8"/>
  <c r="O18" i="8"/>
  <c r="O18" i="102" s="1"/>
  <c r="N18" i="8"/>
  <c r="N18" i="102" s="1"/>
  <c r="L18" i="8"/>
  <c r="L18" i="102" s="1"/>
  <c r="O17" i="8"/>
  <c r="N17" i="8"/>
  <c r="N17" i="102" s="1"/>
  <c r="L17" i="8"/>
  <c r="O16" i="8"/>
  <c r="O16" i="102" s="1"/>
  <c r="N16" i="8"/>
  <c r="N16" i="102" s="1"/>
  <c r="L16" i="8"/>
  <c r="L16" i="102" s="1"/>
  <c r="O15" i="8"/>
  <c r="N15" i="8"/>
  <c r="N15" i="102" s="1"/>
  <c r="L15" i="8"/>
  <c r="O14" i="8"/>
  <c r="O24" i="8" s="1"/>
  <c r="N14" i="8"/>
  <c r="L14" i="8"/>
  <c r="O19" i="50"/>
  <c r="O19" i="103" s="1"/>
  <c r="N19" i="50"/>
  <c r="N19" i="103" s="1"/>
  <c r="M19" i="50"/>
  <c r="M19" i="103" s="1"/>
  <c r="L19" i="50"/>
  <c r="L19" i="103" s="1"/>
  <c r="O18" i="50"/>
  <c r="O18" i="103" s="1"/>
  <c r="N18" i="50"/>
  <c r="N18" i="103" s="1"/>
  <c r="M18" i="50"/>
  <c r="M18" i="103" s="1"/>
  <c r="L18" i="50"/>
  <c r="L18" i="103" s="1"/>
  <c r="O17" i="50"/>
  <c r="O17" i="103" s="1"/>
  <c r="N17" i="50"/>
  <c r="N17" i="103" s="1"/>
  <c r="M17" i="50"/>
  <c r="M17" i="103" s="1"/>
  <c r="L17" i="50"/>
  <c r="L17" i="103" s="1"/>
  <c r="O16" i="50"/>
  <c r="O16" i="103" s="1"/>
  <c r="N16" i="50"/>
  <c r="N16" i="103" s="1"/>
  <c r="M16" i="50"/>
  <c r="M16" i="103" s="1"/>
  <c r="L16" i="50"/>
  <c r="L16" i="103" s="1"/>
  <c r="O15" i="50"/>
  <c r="N15" i="50"/>
  <c r="M15" i="50"/>
  <c r="L15" i="50"/>
  <c r="O14" i="50"/>
  <c r="N14" i="50"/>
  <c r="M14" i="50"/>
  <c r="L14" i="50"/>
  <c r="O25" i="10"/>
  <c r="O25" i="51" s="1"/>
  <c r="N25" i="10"/>
  <c r="N25" i="51" s="1"/>
  <c r="L25" i="10"/>
  <c r="L25" i="51" s="1"/>
  <c r="O23" i="10"/>
  <c r="O23" i="51" s="1"/>
  <c r="N23" i="10"/>
  <c r="N23" i="51" s="1"/>
  <c r="L23" i="10"/>
  <c r="L23" i="51" s="1"/>
  <c r="O22" i="10"/>
  <c r="O22" i="51" s="1"/>
  <c r="N22" i="10"/>
  <c r="N22" i="51" s="1"/>
  <c r="L22" i="10"/>
  <c r="L22" i="51" s="1"/>
  <c r="O21" i="10"/>
  <c r="N21" i="10"/>
  <c r="L21" i="10"/>
  <c r="O20" i="10"/>
  <c r="O20" i="51" s="1"/>
  <c r="N20" i="10"/>
  <c r="N20" i="51" s="1"/>
  <c r="L20" i="10"/>
  <c r="L20" i="51" s="1"/>
  <c r="O19" i="10"/>
  <c r="O19" i="51" s="1"/>
  <c r="N19" i="10"/>
  <c r="N19" i="51" s="1"/>
  <c r="L19" i="10"/>
  <c r="L19" i="51" s="1"/>
  <c r="O18" i="10"/>
  <c r="O18" i="51" s="1"/>
  <c r="N18" i="10"/>
  <c r="N18" i="51" s="1"/>
  <c r="O17" i="10"/>
  <c r="O17" i="51" s="1"/>
  <c r="N17" i="10"/>
  <c r="N17" i="51" s="1"/>
  <c r="O16" i="10"/>
  <c r="N16" i="10"/>
  <c r="L16" i="10"/>
  <c r="O15" i="10"/>
  <c r="N15" i="10"/>
  <c r="L15" i="10"/>
  <c r="O14" i="10"/>
  <c r="N14" i="10"/>
  <c r="L14" i="10"/>
  <c r="O22" i="11"/>
  <c r="O22" i="105" s="1"/>
  <c r="N22" i="11"/>
  <c r="N22" i="105" s="1"/>
  <c r="L22" i="11"/>
  <c r="L22" i="105" s="1"/>
  <c r="O21" i="11"/>
  <c r="O21" i="105" s="1"/>
  <c r="N21" i="11"/>
  <c r="N21" i="105" s="1"/>
  <c r="L21" i="11"/>
  <c r="L21" i="105" s="1"/>
  <c r="O20" i="11"/>
  <c r="O20" i="105" s="1"/>
  <c r="N20" i="11"/>
  <c r="N20" i="105" s="1"/>
  <c r="L20" i="11"/>
  <c r="L20" i="105" s="1"/>
  <c r="O19" i="11"/>
  <c r="O19" i="105" s="1"/>
  <c r="N19" i="11"/>
  <c r="N19" i="105" s="1"/>
  <c r="L19" i="11"/>
  <c r="L19" i="105" s="1"/>
  <c r="O18" i="11"/>
  <c r="O18" i="105" s="1"/>
  <c r="N18" i="11"/>
  <c r="N18" i="105" s="1"/>
  <c r="L18" i="11"/>
  <c r="L18" i="105" s="1"/>
  <c r="O17" i="11"/>
  <c r="O17" i="105" s="1"/>
  <c r="N17" i="11"/>
  <c r="N17" i="105" s="1"/>
  <c r="L17" i="11"/>
  <c r="L17" i="105" s="1"/>
  <c r="O16" i="11"/>
  <c r="O16" i="105" s="1"/>
  <c r="N16" i="11"/>
  <c r="N16" i="105" s="1"/>
  <c r="L16" i="11"/>
  <c r="L16" i="105" s="1"/>
  <c r="O15" i="11"/>
  <c r="N15" i="11"/>
  <c r="L15" i="11"/>
  <c r="L15" i="105" s="1"/>
  <c r="O14" i="11"/>
  <c r="N14" i="11"/>
  <c r="L14" i="11"/>
  <c r="O62" i="12"/>
  <c r="N62" i="12"/>
  <c r="L62" i="12"/>
  <c r="O61" i="12"/>
  <c r="N61" i="12"/>
  <c r="L61" i="12"/>
  <c r="O60" i="12"/>
  <c r="N60" i="12"/>
  <c r="L60" i="12"/>
  <c r="O59" i="12"/>
  <c r="N59" i="12"/>
  <c r="L59" i="12"/>
  <c r="O58" i="12"/>
  <c r="N58" i="12"/>
  <c r="L58" i="12"/>
  <c r="O57" i="12"/>
  <c r="N57" i="12"/>
  <c r="L57" i="12"/>
  <c r="O56" i="12"/>
  <c r="N56" i="12"/>
  <c r="L56" i="12"/>
  <c r="O55" i="12"/>
  <c r="N55" i="12"/>
  <c r="L55" i="12"/>
  <c r="O54" i="12"/>
  <c r="N54" i="12"/>
  <c r="L54" i="12"/>
  <c r="O53" i="12"/>
  <c r="N53" i="12"/>
  <c r="L53" i="12"/>
  <c r="O52" i="12"/>
  <c r="N52" i="12"/>
  <c r="L52" i="12"/>
  <c r="O51" i="12"/>
  <c r="N51" i="12"/>
  <c r="L51" i="12"/>
  <c r="O50" i="12"/>
  <c r="N50" i="12"/>
  <c r="L50" i="12"/>
  <c r="O49" i="12"/>
  <c r="N49" i="12"/>
  <c r="L49" i="12"/>
  <c r="O48" i="12"/>
  <c r="N48" i="12"/>
  <c r="L48" i="12"/>
  <c r="O47" i="12"/>
  <c r="N47" i="12"/>
  <c r="L47" i="12"/>
  <c r="O46" i="12"/>
  <c r="N46" i="12"/>
  <c r="L46" i="12"/>
  <c r="O45" i="12"/>
  <c r="N45" i="12"/>
  <c r="L45" i="12"/>
  <c r="O44" i="12"/>
  <c r="N44" i="12"/>
  <c r="L44" i="12"/>
  <c r="O43" i="12"/>
  <c r="N43" i="12"/>
  <c r="L43" i="12"/>
  <c r="O42" i="12"/>
  <c r="N42" i="12"/>
  <c r="L42" i="12"/>
  <c r="O41" i="12"/>
  <c r="N41" i="12"/>
  <c r="L41" i="12"/>
  <c r="O40" i="12"/>
  <c r="N40" i="12"/>
  <c r="L40" i="12"/>
  <c r="O39" i="12"/>
  <c r="N39" i="12"/>
  <c r="L39" i="12"/>
  <c r="O38" i="12"/>
  <c r="N38" i="12"/>
  <c r="L38" i="12"/>
  <c r="O37" i="12"/>
  <c r="N37" i="12"/>
  <c r="L37" i="12"/>
  <c r="O36" i="12"/>
  <c r="N36" i="12"/>
  <c r="L36" i="12"/>
  <c r="O35" i="12"/>
  <c r="N35" i="12"/>
  <c r="L35" i="12"/>
  <c r="O34" i="12"/>
  <c r="N34" i="12"/>
  <c r="L34" i="12"/>
  <c r="O33" i="12"/>
  <c r="N33" i="12"/>
  <c r="L33" i="12"/>
  <c r="O32" i="12"/>
  <c r="N32" i="12"/>
  <c r="L32" i="12"/>
  <c r="O31" i="12"/>
  <c r="N31" i="12"/>
  <c r="L31" i="12"/>
  <c r="O30" i="12"/>
  <c r="N30" i="12"/>
  <c r="L30" i="12"/>
  <c r="O29" i="12"/>
  <c r="N29" i="12"/>
  <c r="L29" i="12"/>
  <c r="O28" i="12"/>
  <c r="N28" i="12"/>
  <c r="L28" i="12"/>
  <c r="O27" i="12"/>
  <c r="N27" i="12"/>
  <c r="L27" i="12"/>
  <c r="O26" i="12"/>
  <c r="N26" i="12"/>
  <c r="L26" i="12"/>
  <c r="O25" i="12"/>
  <c r="N25" i="12"/>
  <c r="L25" i="12"/>
  <c r="O24" i="12"/>
  <c r="N24" i="12"/>
  <c r="L24" i="12"/>
  <c r="O23" i="12"/>
  <c r="N23" i="12"/>
  <c r="L23" i="12"/>
  <c r="O22" i="12"/>
  <c r="N22" i="12"/>
  <c r="L22" i="12"/>
  <c r="O21" i="12"/>
  <c r="N21" i="12"/>
  <c r="L21" i="12"/>
  <c r="O20" i="12"/>
  <c r="N20" i="12"/>
  <c r="L20" i="12"/>
  <c r="O19" i="12"/>
  <c r="N19" i="12"/>
  <c r="L19" i="12"/>
  <c r="O18" i="12"/>
  <c r="N18" i="12"/>
  <c r="L18" i="12"/>
  <c r="O17" i="12"/>
  <c r="N17" i="12"/>
  <c r="L17" i="12"/>
  <c r="O16" i="12"/>
  <c r="N16" i="12"/>
  <c r="L16" i="12"/>
  <c r="O15" i="12"/>
  <c r="N15" i="12"/>
  <c r="L15" i="12"/>
  <c r="O14" i="12"/>
  <c r="N14" i="12"/>
  <c r="L14" i="12"/>
  <c r="O37" i="13"/>
  <c r="O37" i="107" s="1"/>
  <c r="N37" i="13"/>
  <c r="L37" i="13"/>
  <c r="L37" i="107" s="1"/>
  <c r="O36" i="13"/>
  <c r="O36" i="107" s="1"/>
  <c r="N36" i="13"/>
  <c r="N36" i="107" s="1"/>
  <c r="L36" i="13"/>
  <c r="L36" i="107" s="1"/>
  <c r="O35" i="13"/>
  <c r="O35" i="107" s="1"/>
  <c r="N35" i="13"/>
  <c r="N35" i="107" s="1"/>
  <c r="L35" i="13"/>
  <c r="L35" i="107" s="1"/>
  <c r="O34" i="13"/>
  <c r="O34" i="107" s="1"/>
  <c r="N34" i="13"/>
  <c r="N34" i="107" s="1"/>
  <c r="L34" i="13"/>
  <c r="L34" i="107" s="1"/>
  <c r="O33" i="13"/>
  <c r="O33" i="107" s="1"/>
  <c r="N33" i="13"/>
  <c r="N33" i="107" s="1"/>
  <c r="L33" i="13"/>
  <c r="L33" i="107" s="1"/>
  <c r="O32" i="13"/>
  <c r="N32" i="13"/>
  <c r="L32" i="13"/>
  <c r="O31" i="13"/>
  <c r="O31" i="107" s="1"/>
  <c r="N31" i="13"/>
  <c r="L31" i="13"/>
  <c r="L31" i="107" s="1"/>
  <c r="O30" i="13"/>
  <c r="O30" i="107" s="1"/>
  <c r="N30" i="13"/>
  <c r="N30" i="107" s="1"/>
  <c r="L30" i="13"/>
  <c r="L30" i="107" s="1"/>
  <c r="O29" i="13"/>
  <c r="O29" i="107" s="1"/>
  <c r="N29" i="13"/>
  <c r="N29" i="107" s="1"/>
  <c r="L29" i="13"/>
  <c r="L29" i="107" s="1"/>
  <c r="O28" i="13"/>
  <c r="O28" i="107" s="1"/>
  <c r="N28" i="13"/>
  <c r="N28" i="107" s="1"/>
  <c r="L28" i="13"/>
  <c r="L28" i="107" s="1"/>
  <c r="O27" i="13"/>
  <c r="O27" i="107" s="1"/>
  <c r="N27" i="13"/>
  <c r="N27" i="107" s="1"/>
  <c r="L27" i="13"/>
  <c r="L27" i="107" s="1"/>
  <c r="O26" i="13"/>
  <c r="O26" i="107" s="1"/>
  <c r="N26" i="13"/>
  <c r="N26" i="107" s="1"/>
  <c r="L26" i="13"/>
  <c r="L26" i="107" s="1"/>
  <c r="O25" i="13"/>
  <c r="O25" i="107" s="1"/>
  <c r="N25" i="13"/>
  <c r="N25" i="107" s="1"/>
  <c r="L25" i="13"/>
  <c r="L25" i="107" s="1"/>
  <c r="O24" i="13"/>
  <c r="O24" i="107" s="1"/>
  <c r="N24" i="13"/>
  <c r="N24" i="107" s="1"/>
  <c r="L24" i="13"/>
  <c r="L24" i="107" s="1"/>
  <c r="O23" i="13"/>
  <c r="O23" i="107" s="1"/>
  <c r="N23" i="13"/>
  <c r="N23" i="107" s="1"/>
  <c r="L23" i="13"/>
  <c r="L23" i="107" s="1"/>
  <c r="O22" i="13"/>
  <c r="O22" i="107" s="1"/>
  <c r="N22" i="13"/>
  <c r="N22" i="107" s="1"/>
  <c r="L22" i="13"/>
  <c r="L22" i="107" s="1"/>
  <c r="O21" i="13"/>
  <c r="O21" i="107" s="1"/>
  <c r="N21" i="13"/>
  <c r="N21" i="107" s="1"/>
  <c r="L21" i="13"/>
  <c r="O20" i="13"/>
  <c r="O20" i="107" s="1"/>
  <c r="N20" i="13"/>
  <c r="N20" i="107" s="1"/>
  <c r="L20" i="13"/>
  <c r="L20" i="107" s="1"/>
  <c r="O19" i="13"/>
  <c r="O19" i="107" s="1"/>
  <c r="N19" i="13"/>
  <c r="N19" i="107" s="1"/>
  <c r="L19" i="13"/>
  <c r="L19" i="107" s="1"/>
  <c r="O18" i="13"/>
  <c r="O18" i="107" s="1"/>
  <c r="N18" i="13"/>
  <c r="L18" i="13"/>
  <c r="L18" i="107" s="1"/>
  <c r="O17" i="13"/>
  <c r="N17" i="13"/>
  <c r="N17" i="107" s="1"/>
  <c r="L17" i="13"/>
  <c r="L17" i="107" s="1"/>
  <c r="O16" i="13"/>
  <c r="O16" i="107" s="1"/>
  <c r="N16" i="13"/>
  <c r="N16" i="107" s="1"/>
  <c r="L16" i="13"/>
  <c r="L16" i="107" s="1"/>
  <c r="O15" i="13"/>
  <c r="N15" i="13"/>
  <c r="N15" i="107" s="1"/>
  <c r="L15" i="13"/>
  <c r="O14" i="13"/>
  <c r="N14" i="13"/>
  <c r="L14" i="13"/>
  <c r="O100" i="14"/>
  <c r="O100" i="108" s="1"/>
  <c r="N100" i="14"/>
  <c r="N100" i="108" s="1"/>
  <c r="L100" i="14"/>
  <c r="L100" i="108" s="1"/>
  <c r="O99" i="14"/>
  <c r="O99" i="108" s="1"/>
  <c r="N99" i="14"/>
  <c r="N99" i="108" s="1"/>
  <c r="L99" i="14"/>
  <c r="L99" i="108" s="1"/>
  <c r="O98" i="14"/>
  <c r="O98" i="108" s="1"/>
  <c r="N98" i="14"/>
  <c r="N98" i="108" s="1"/>
  <c r="L98" i="14"/>
  <c r="O97" i="14"/>
  <c r="O97" i="108" s="1"/>
  <c r="N97" i="14"/>
  <c r="N97" i="108" s="1"/>
  <c r="L97" i="14"/>
  <c r="L97" i="108" s="1"/>
  <c r="O96" i="14"/>
  <c r="O96" i="108" s="1"/>
  <c r="N96" i="14"/>
  <c r="N96" i="108" s="1"/>
  <c r="L96" i="14"/>
  <c r="L96" i="108" s="1"/>
  <c r="O95" i="14"/>
  <c r="O95" i="108" s="1"/>
  <c r="N95" i="14"/>
  <c r="N95" i="108" s="1"/>
  <c r="L95" i="14"/>
  <c r="L95" i="108" s="1"/>
  <c r="O94" i="14"/>
  <c r="O94" i="108" s="1"/>
  <c r="N94" i="14"/>
  <c r="N94" i="108" s="1"/>
  <c r="L94" i="14"/>
  <c r="O93" i="14"/>
  <c r="N93" i="14"/>
  <c r="L93" i="14"/>
  <c r="O92" i="14"/>
  <c r="O92" i="108" s="1"/>
  <c r="N92" i="14"/>
  <c r="N92" i="108" s="1"/>
  <c r="L92" i="14"/>
  <c r="O91" i="14"/>
  <c r="O91" i="108" s="1"/>
  <c r="N91" i="14"/>
  <c r="N91" i="108" s="1"/>
  <c r="L91" i="14"/>
  <c r="L91" i="108" s="1"/>
  <c r="O90" i="14"/>
  <c r="O90" i="108" s="1"/>
  <c r="N90" i="14"/>
  <c r="N90" i="108" s="1"/>
  <c r="L90" i="14"/>
  <c r="O89" i="14"/>
  <c r="O89" i="108" s="1"/>
  <c r="N89" i="14"/>
  <c r="N89" i="108" s="1"/>
  <c r="L89" i="14"/>
  <c r="L89" i="108" s="1"/>
  <c r="O88" i="14"/>
  <c r="N88" i="14"/>
  <c r="L88" i="14"/>
  <c r="O87" i="14"/>
  <c r="O87" i="108" s="1"/>
  <c r="N87" i="14"/>
  <c r="N87" i="108" s="1"/>
  <c r="L87" i="14"/>
  <c r="L87" i="108" s="1"/>
  <c r="O86" i="14"/>
  <c r="O86" i="108" s="1"/>
  <c r="N86" i="14"/>
  <c r="N86" i="108" s="1"/>
  <c r="L86" i="14"/>
  <c r="L86" i="108" s="1"/>
  <c r="O85" i="14"/>
  <c r="O85" i="108" s="1"/>
  <c r="N85" i="14"/>
  <c r="N85" i="108" s="1"/>
  <c r="L85" i="14"/>
  <c r="L85" i="108" s="1"/>
  <c r="O84" i="14"/>
  <c r="N84" i="14"/>
  <c r="L84" i="14"/>
  <c r="O83" i="14"/>
  <c r="O83" i="108" s="1"/>
  <c r="N83" i="14"/>
  <c r="N83" i="108" s="1"/>
  <c r="L83" i="14"/>
  <c r="L83" i="108" s="1"/>
  <c r="O82" i="14"/>
  <c r="O82" i="108" s="1"/>
  <c r="N82" i="14"/>
  <c r="N82" i="108" s="1"/>
  <c r="L82" i="14"/>
  <c r="L82" i="108" s="1"/>
  <c r="O81" i="14"/>
  <c r="O81" i="108" s="1"/>
  <c r="N81" i="14"/>
  <c r="N81" i="108" s="1"/>
  <c r="L81" i="14"/>
  <c r="L81" i="108" s="1"/>
  <c r="O80" i="14"/>
  <c r="O80" i="108" s="1"/>
  <c r="N80" i="14"/>
  <c r="N80" i="108" s="1"/>
  <c r="L80" i="14"/>
  <c r="O79" i="14"/>
  <c r="O79" i="108" s="1"/>
  <c r="N79" i="14"/>
  <c r="N79" i="108" s="1"/>
  <c r="L79" i="14"/>
  <c r="L79" i="108" s="1"/>
  <c r="O78" i="14"/>
  <c r="O78" i="108" s="1"/>
  <c r="N78" i="14"/>
  <c r="N78" i="108" s="1"/>
  <c r="L78" i="14"/>
  <c r="L78" i="108" s="1"/>
  <c r="O77" i="14"/>
  <c r="O77" i="108" s="1"/>
  <c r="N77" i="14"/>
  <c r="N77" i="108" s="1"/>
  <c r="L77" i="14"/>
  <c r="L77" i="108" s="1"/>
  <c r="O76" i="14"/>
  <c r="O76" i="108" s="1"/>
  <c r="N76" i="14"/>
  <c r="N76" i="108" s="1"/>
  <c r="L76" i="14"/>
  <c r="L76" i="108" s="1"/>
  <c r="O75" i="14"/>
  <c r="N75" i="14"/>
  <c r="L75" i="14"/>
  <c r="O74" i="14"/>
  <c r="N74" i="14"/>
  <c r="L74" i="14"/>
  <c r="O73" i="14"/>
  <c r="N73" i="14"/>
  <c r="L73" i="14"/>
  <c r="O72" i="14"/>
  <c r="N72" i="14"/>
  <c r="L72" i="14"/>
  <c r="O71" i="14"/>
  <c r="N71" i="14"/>
  <c r="L71" i="14"/>
  <c r="O70" i="14"/>
  <c r="N70" i="14"/>
  <c r="L70" i="14"/>
  <c r="O69" i="14"/>
  <c r="N69" i="14"/>
  <c r="L69" i="14"/>
  <c r="O68" i="14"/>
  <c r="N68" i="14"/>
  <c r="L68" i="14"/>
  <c r="O67" i="14"/>
  <c r="N67" i="14"/>
  <c r="L67" i="14"/>
  <c r="O66" i="14"/>
  <c r="N66" i="14"/>
  <c r="L66" i="14"/>
  <c r="O65" i="14"/>
  <c r="N65" i="14"/>
  <c r="L65" i="14"/>
  <c r="O64" i="14"/>
  <c r="N64" i="14"/>
  <c r="L64" i="14"/>
  <c r="O63" i="14"/>
  <c r="N63" i="14"/>
  <c r="L63" i="14"/>
  <c r="O62" i="14"/>
  <c r="N62" i="14"/>
  <c r="L62" i="14"/>
  <c r="O61" i="14"/>
  <c r="N61" i="14"/>
  <c r="L61" i="14"/>
  <c r="O60" i="14"/>
  <c r="N60" i="14"/>
  <c r="L60" i="14"/>
  <c r="O59" i="14"/>
  <c r="N59" i="14"/>
  <c r="L59" i="14"/>
  <c r="O58" i="14"/>
  <c r="N58" i="14"/>
  <c r="L58" i="14"/>
  <c r="O57" i="14"/>
  <c r="N57" i="14"/>
  <c r="L57" i="14"/>
  <c r="O56" i="14"/>
  <c r="N56" i="14"/>
  <c r="L56" i="14"/>
  <c r="O55" i="14"/>
  <c r="N55" i="14"/>
  <c r="L55" i="14"/>
  <c r="O54" i="14"/>
  <c r="N54" i="14"/>
  <c r="L54" i="14"/>
  <c r="O53" i="14"/>
  <c r="N53" i="14"/>
  <c r="L53" i="14"/>
  <c r="O52" i="14"/>
  <c r="N52" i="14"/>
  <c r="L52" i="14"/>
  <c r="O51" i="14"/>
  <c r="N51" i="14"/>
  <c r="L51" i="14"/>
  <c r="O50" i="14"/>
  <c r="N50" i="14"/>
  <c r="L50" i="14"/>
  <c r="O49" i="14"/>
  <c r="N49" i="14"/>
  <c r="L49" i="14"/>
  <c r="O48" i="14"/>
  <c r="N48" i="14"/>
  <c r="L48" i="14"/>
  <c r="O47" i="14"/>
  <c r="N47" i="14"/>
  <c r="L47" i="14"/>
  <c r="O46" i="14"/>
  <c r="N46" i="14"/>
  <c r="L46" i="14"/>
  <c r="O45" i="14"/>
  <c r="N45" i="14"/>
  <c r="L45" i="14"/>
  <c r="O44" i="14"/>
  <c r="N44" i="14"/>
  <c r="L44" i="14"/>
  <c r="O43" i="14"/>
  <c r="N43" i="14"/>
  <c r="L43" i="14"/>
  <c r="O42" i="14"/>
  <c r="N42" i="14"/>
  <c r="L42" i="14"/>
  <c r="O41" i="14"/>
  <c r="N41" i="14"/>
  <c r="L41" i="14"/>
  <c r="O40" i="14"/>
  <c r="N40" i="14"/>
  <c r="L40" i="14"/>
  <c r="O39" i="14"/>
  <c r="N39" i="14"/>
  <c r="L39" i="14"/>
  <c r="O38" i="14"/>
  <c r="N38" i="14"/>
  <c r="L38" i="14"/>
  <c r="O37" i="14"/>
  <c r="N37" i="14"/>
  <c r="L37" i="14"/>
  <c r="O36" i="14"/>
  <c r="O36" i="108" s="1"/>
  <c r="N36" i="14"/>
  <c r="N36" i="108" s="1"/>
  <c r="L36" i="14"/>
  <c r="L36" i="108" s="1"/>
  <c r="O35" i="14"/>
  <c r="O35" i="108" s="1"/>
  <c r="N35" i="14"/>
  <c r="N35" i="108" s="1"/>
  <c r="L35" i="14"/>
  <c r="L35" i="108" s="1"/>
  <c r="O34" i="14"/>
  <c r="O34" i="108" s="1"/>
  <c r="N34" i="14"/>
  <c r="N34" i="108" s="1"/>
  <c r="L34" i="14"/>
  <c r="L34" i="108" s="1"/>
  <c r="O33" i="14"/>
  <c r="O33" i="108" s="1"/>
  <c r="N33" i="14"/>
  <c r="N33" i="108" s="1"/>
  <c r="L33" i="14"/>
  <c r="L33" i="108" s="1"/>
  <c r="O32" i="14"/>
  <c r="O32" i="108" s="1"/>
  <c r="N32" i="14"/>
  <c r="N32" i="108" s="1"/>
  <c r="L32" i="14"/>
  <c r="L32" i="108" s="1"/>
  <c r="O31" i="14"/>
  <c r="O31" i="108" s="1"/>
  <c r="N31" i="14"/>
  <c r="N31" i="108" s="1"/>
  <c r="L31" i="14"/>
  <c r="L31" i="108" s="1"/>
  <c r="O30" i="14"/>
  <c r="O30" i="108" s="1"/>
  <c r="N30" i="14"/>
  <c r="N30" i="108" s="1"/>
  <c r="L30" i="14"/>
  <c r="L30" i="108" s="1"/>
  <c r="O29" i="14"/>
  <c r="O29" i="108" s="1"/>
  <c r="N29" i="14"/>
  <c r="N29" i="108" s="1"/>
  <c r="L29" i="14"/>
  <c r="L29" i="108" s="1"/>
  <c r="O28" i="14"/>
  <c r="O28" i="108" s="1"/>
  <c r="N28" i="14"/>
  <c r="N28" i="108" s="1"/>
  <c r="L28" i="14"/>
  <c r="L28" i="108" s="1"/>
  <c r="O27" i="14"/>
  <c r="N27" i="14"/>
  <c r="L27" i="14"/>
  <c r="O26" i="14"/>
  <c r="O26" i="108" s="1"/>
  <c r="N26" i="14"/>
  <c r="N26" i="108" s="1"/>
  <c r="L26" i="14"/>
  <c r="L26" i="108" s="1"/>
  <c r="O25" i="14"/>
  <c r="O25" i="108" s="1"/>
  <c r="N25" i="14"/>
  <c r="N25" i="108" s="1"/>
  <c r="L25" i="14"/>
  <c r="L25" i="108" s="1"/>
  <c r="O24" i="14"/>
  <c r="O24" i="108" s="1"/>
  <c r="N24" i="14"/>
  <c r="N24" i="108" s="1"/>
  <c r="L24" i="14"/>
  <c r="L24" i="108" s="1"/>
  <c r="O23" i="14"/>
  <c r="O23" i="108" s="1"/>
  <c r="N23" i="14"/>
  <c r="N23" i="108" s="1"/>
  <c r="L23" i="14"/>
  <c r="L23" i="108" s="1"/>
  <c r="O22" i="14"/>
  <c r="O22" i="108" s="1"/>
  <c r="N22" i="14"/>
  <c r="N22" i="108" s="1"/>
  <c r="L22" i="14"/>
  <c r="L22" i="108" s="1"/>
  <c r="O21" i="14"/>
  <c r="O21" i="108" s="1"/>
  <c r="N21" i="14"/>
  <c r="N21" i="108" s="1"/>
  <c r="L21" i="14"/>
  <c r="O20" i="14"/>
  <c r="O20" i="108" s="1"/>
  <c r="N20" i="14"/>
  <c r="N20" i="108" s="1"/>
  <c r="L20" i="14"/>
  <c r="L20" i="108" s="1"/>
  <c r="O19" i="14"/>
  <c r="O19" i="108" s="1"/>
  <c r="N19" i="14"/>
  <c r="N19" i="108" s="1"/>
  <c r="L19" i="14"/>
  <c r="L19" i="108" s="1"/>
  <c r="O18" i="14"/>
  <c r="O18" i="108" s="1"/>
  <c r="N18" i="14"/>
  <c r="N18" i="108" s="1"/>
  <c r="L18" i="14"/>
  <c r="L18" i="108" s="1"/>
  <c r="O17" i="14"/>
  <c r="O17" i="108" s="1"/>
  <c r="N17" i="14"/>
  <c r="N17" i="108" s="1"/>
  <c r="L17" i="14"/>
  <c r="L17" i="108" s="1"/>
  <c r="O16" i="14"/>
  <c r="O16" i="108" s="1"/>
  <c r="N16" i="14"/>
  <c r="N16" i="108" s="1"/>
  <c r="L16" i="14"/>
  <c r="L16" i="108" s="1"/>
  <c r="O15" i="14"/>
  <c r="O15" i="108" s="1"/>
  <c r="N15" i="14"/>
  <c r="L15" i="14"/>
  <c r="L101" i="14" s="1"/>
  <c r="O14" i="14"/>
  <c r="N14" i="14"/>
  <c r="M14" i="14"/>
  <c r="L14" i="14"/>
  <c r="O24" i="4"/>
  <c r="N24" i="4"/>
  <c r="L24" i="4"/>
  <c r="O23" i="4"/>
  <c r="N23" i="4"/>
  <c r="L23" i="4"/>
  <c r="O22" i="4"/>
  <c r="N22" i="4"/>
  <c r="L22" i="4"/>
  <c r="O21" i="4"/>
  <c r="N21" i="4"/>
  <c r="L21" i="4"/>
  <c r="O20" i="4"/>
  <c r="N20" i="4"/>
  <c r="L20" i="4"/>
  <c r="O19" i="4"/>
  <c r="N19" i="4"/>
  <c r="L19" i="4"/>
  <c r="O18" i="4"/>
  <c r="N18" i="4"/>
  <c r="L18" i="4"/>
  <c r="O17" i="4"/>
  <c r="N17" i="4"/>
  <c r="L17" i="4"/>
  <c r="O16" i="4"/>
  <c r="N16" i="4"/>
  <c r="L16" i="4"/>
  <c r="O15" i="4"/>
  <c r="O15" i="98" s="1"/>
  <c r="N15" i="4"/>
  <c r="N15" i="98" s="1"/>
  <c r="L15" i="4"/>
  <c r="L15" i="98" s="1"/>
  <c r="O14" i="4"/>
  <c r="N14" i="4"/>
  <c r="L14" i="4"/>
  <c r="H100" i="5"/>
  <c r="M100" i="5" s="1"/>
  <c r="H99" i="5"/>
  <c r="M99" i="5" s="1"/>
  <c r="H98" i="5"/>
  <c r="M98" i="5" s="1"/>
  <c r="H97" i="5"/>
  <c r="M97" i="5" s="1"/>
  <c r="H96" i="5"/>
  <c r="M96" i="5" s="1"/>
  <c r="H95" i="5"/>
  <c r="M95" i="5" s="1"/>
  <c r="H94" i="5"/>
  <c r="M94" i="5" s="1"/>
  <c r="H93" i="5"/>
  <c r="M93" i="5" s="1"/>
  <c r="H92" i="5"/>
  <c r="M92" i="5" s="1"/>
  <c r="H91" i="5"/>
  <c r="M91" i="5" s="1"/>
  <c r="H90" i="5"/>
  <c r="M90" i="5" s="1"/>
  <c r="H89" i="5"/>
  <c r="M89" i="5" s="1"/>
  <c r="H88" i="5"/>
  <c r="M88" i="5" s="1"/>
  <c r="H87" i="5"/>
  <c r="M87" i="5" s="1"/>
  <c r="H86" i="5"/>
  <c r="M86" i="5" s="1"/>
  <c r="H85" i="5"/>
  <c r="M85" i="5" s="1"/>
  <c r="H84" i="5"/>
  <c r="M84" i="5" s="1"/>
  <c r="H83" i="5"/>
  <c r="H83" i="99" s="1"/>
  <c r="H82" i="5"/>
  <c r="M82" i="5" s="1"/>
  <c r="M82" i="99" s="1"/>
  <c r="H81" i="5"/>
  <c r="M81" i="5" s="1"/>
  <c r="M81" i="99" s="1"/>
  <c r="H80" i="5"/>
  <c r="H80" i="99" s="1"/>
  <c r="H79" i="5"/>
  <c r="M79" i="5" s="1"/>
  <c r="M79" i="99" s="1"/>
  <c r="H78" i="5"/>
  <c r="M78" i="5" s="1"/>
  <c r="M78" i="99" s="1"/>
  <c r="H77" i="5"/>
  <c r="M77" i="5" s="1"/>
  <c r="M77" i="99" s="1"/>
  <c r="H76" i="5"/>
  <c r="M76" i="5" s="1"/>
  <c r="M76" i="99" s="1"/>
  <c r="H75" i="5"/>
  <c r="M75" i="5" s="1"/>
  <c r="M75" i="99" s="1"/>
  <c r="H74" i="5"/>
  <c r="M74" i="5" s="1"/>
  <c r="H73" i="5"/>
  <c r="M73" i="5" s="1"/>
  <c r="M73" i="99" s="1"/>
  <c r="H72" i="5"/>
  <c r="M72" i="5" s="1"/>
  <c r="M72" i="99" s="1"/>
  <c r="H71" i="5"/>
  <c r="H71" i="99" s="1"/>
  <c r="H70" i="5"/>
  <c r="M70" i="5" s="1"/>
  <c r="M70" i="99" s="1"/>
  <c r="H69" i="5"/>
  <c r="M69" i="5" s="1"/>
  <c r="H68" i="5"/>
  <c r="M68" i="5" s="1"/>
  <c r="H67" i="5"/>
  <c r="M67" i="5" s="1"/>
  <c r="H66" i="5"/>
  <c r="M66" i="5" s="1"/>
  <c r="H65" i="5"/>
  <c r="M65" i="5" s="1"/>
  <c r="H64" i="5"/>
  <c r="M64" i="5" s="1"/>
  <c r="H63" i="5"/>
  <c r="M63" i="5" s="1"/>
  <c r="H62" i="5"/>
  <c r="M62" i="5" s="1"/>
  <c r="H61" i="5"/>
  <c r="H60" i="5"/>
  <c r="M60" i="5" s="1"/>
  <c r="H59" i="5"/>
  <c r="M59" i="5" s="1"/>
  <c r="H58" i="5"/>
  <c r="M58" i="5" s="1"/>
  <c r="H57" i="5"/>
  <c r="M57" i="5" s="1"/>
  <c r="H56" i="5"/>
  <c r="M56" i="5" s="1"/>
  <c r="H55" i="5"/>
  <c r="M55" i="5" s="1"/>
  <c r="H54" i="5"/>
  <c r="M54" i="5" s="1"/>
  <c r="H53" i="5"/>
  <c r="M53" i="5" s="1"/>
  <c r="H52" i="5"/>
  <c r="M52" i="5" s="1"/>
  <c r="H51" i="5"/>
  <c r="M51" i="5" s="1"/>
  <c r="H50" i="5"/>
  <c r="M50" i="5" s="1"/>
  <c r="H49" i="5"/>
  <c r="M49" i="5" s="1"/>
  <c r="H48" i="5"/>
  <c r="M48" i="5" s="1"/>
  <c r="H47" i="5"/>
  <c r="M47" i="5" s="1"/>
  <c r="H46" i="5"/>
  <c r="M46" i="5" s="1"/>
  <c r="H45" i="5"/>
  <c r="M45" i="5" s="1"/>
  <c r="H44" i="5"/>
  <c r="M44" i="5" s="1"/>
  <c r="H43" i="5"/>
  <c r="M43" i="5" s="1"/>
  <c r="H42" i="5"/>
  <c r="H41" i="5"/>
  <c r="H40" i="5"/>
  <c r="H39" i="5"/>
  <c r="M39" i="5" s="1"/>
  <c r="H38" i="5"/>
  <c r="H37" i="5"/>
  <c r="H36" i="5"/>
  <c r="H35" i="5"/>
  <c r="M35" i="5" s="1"/>
  <c r="H34" i="5"/>
  <c r="M34" i="5" s="1"/>
  <c r="H33" i="5"/>
  <c r="M33" i="5" s="1"/>
  <c r="H32" i="5"/>
  <c r="M32" i="5" s="1"/>
  <c r="H31" i="5"/>
  <c r="M31" i="5" s="1"/>
  <c r="H30" i="5"/>
  <c r="H29" i="5"/>
  <c r="M29" i="5" s="1"/>
  <c r="H28" i="5"/>
  <c r="H27" i="5"/>
  <c r="M27" i="5" s="1"/>
  <c r="H26" i="5"/>
  <c r="H25" i="5"/>
  <c r="H24" i="5"/>
  <c r="M24" i="5" s="1"/>
  <c r="H23" i="5"/>
  <c r="M23" i="5" s="1"/>
  <c r="H22" i="5"/>
  <c r="M22" i="5" s="1"/>
  <c r="H21" i="5"/>
  <c r="H20" i="5"/>
  <c r="H19" i="5"/>
  <c r="M19" i="5" s="1"/>
  <c r="H18" i="5"/>
  <c r="M18" i="5" s="1"/>
  <c r="H17" i="5"/>
  <c r="M17" i="5" s="1"/>
  <c r="H16" i="5"/>
  <c r="M16" i="5" s="1"/>
  <c r="H15" i="5"/>
  <c r="M15" i="5" s="1"/>
  <c r="H14" i="5"/>
  <c r="M14" i="5" s="1"/>
  <c r="H38" i="44"/>
  <c r="M38" i="44" s="1"/>
  <c r="H37" i="44"/>
  <c r="M37" i="44" s="1"/>
  <c r="H36" i="44"/>
  <c r="M36" i="44" s="1"/>
  <c r="H35" i="44"/>
  <c r="M35" i="44" s="1"/>
  <c r="H34" i="44"/>
  <c r="M34" i="44" s="1"/>
  <c r="H33" i="44"/>
  <c r="M33" i="44" s="1"/>
  <c r="H32" i="44"/>
  <c r="M32" i="44" s="1"/>
  <c r="H31" i="44"/>
  <c r="M31" i="44" s="1"/>
  <c r="H30" i="44"/>
  <c r="M30" i="44" s="1"/>
  <c r="H29" i="44"/>
  <c r="M29" i="44" s="1"/>
  <c r="H28" i="44"/>
  <c r="M28" i="44" s="1"/>
  <c r="H27" i="44"/>
  <c r="M27" i="44" s="1"/>
  <c r="H26" i="44"/>
  <c r="M26" i="44" s="1"/>
  <c r="H25" i="44"/>
  <c r="M25" i="44" s="1"/>
  <c r="H24" i="44"/>
  <c r="M24" i="44" s="1"/>
  <c r="H23" i="44"/>
  <c r="M23" i="44" s="1"/>
  <c r="H22" i="44"/>
  <c r="M22" i="44" s="1"/>
  <c r="H21" i="44"/>
  <c r="M21" i="44" s="1"/>
  <c r="H20" i="44"/>
  <c r="M20" i="44" s="1"/>
  <c r="H18" i="44"/>
  <c r="M18" i="44" s="1"/>
  <c r="H17" i="44"/>
  <c r="M17" i="44" s="1"/>
  <c r="H16" i="44"/>
  <c r="M16" i="44" s="1"/>
  <c r="H15" i="44"/>
  <c r="M15" i="44" s="1"/>
  <c r="H14" i="44"/>
  <c r="M14" i="44" s="1"/>
  <c r="M29" i="7"/>
  <c r="M28" i="7"/>
  <c r="M27" i="7"/>
  <c r="M26" i="7"/>
  <c r="M25" i="7"/>
  <c r="M24" i="7"/>
  <c r="M23" i="7"/>
  <c r="M22" i="7"/>
  <c r="M21" i="7"/>
  <c r="M20" i="7"/>
  <c r="M19" i="7"/>
  <c r="M18" i="7"/>
  <c r="M17" i="7"/>
  <c r="M16" i="7"/>
  <c r="M15" i="7"/>
  <c r="M14" i="7"/>
  <c r="H23" i="8"/>
  <c r="M23" i="8" s="1"/>
  <c r="H22" i="8"/>
  <c r="M22" i="8" s="1"/>
  <c r="H21" i="8"/>
  <c r="M21" i="8" s="1"/>
  <c r="M21" i="102" s="1"/>
  <c r="H20" i="8"/>
  <c r="M20" i="8" s="1"/>
  <c r="H19" i="8"/>
  <c r="M19" i="8" s="1"/>
  <c r="M19" i="102" s="1"/>
  <c r="H18" i="8"/>
  <c r="M18" i="8" s="1"/>
  <c r="M18" i="102" s="1"/>
  <c r="H17" i="8"/>
  <c r="M17" i="8" s="1"/>
  <c r="M17" i="102" s="1"/>
  <c r="H16" i="8"/>
  <c r="M16" i="8" s="1"/>
  <c r="M16" i="102" s="1"/>
  <c r="H15" i="8"/>
  <c r="M15" i="8" s="1"/>
  <c r="M15" i="102" s="1"/>
  <c r="H14" i="8"/>
  <c r="M14" i="8" s="1"/>
  <c r="H14" i="50"/>
  <c r="H25" i="10"/>
  <c r="H23" i="10"/>
  <c r="H22" i="10"/>
  <c r="H21" i="10"/>
  <c r="M21" i="10" s="1"/>
  <c r="H20" i="10"/>
  <c r="H19" i="10"/>
  <c r="H18" i="10"/>
  <c r="H18" i="51" s="1"/>
  <c r="H17" i="10"/>
  <c r="H17" i="51" s="1"/>
  <c r="H16" i="10"/>
  <c r="M16" i="10" s="1"/>
  <c r="H15" i="10"/>
  <c r="M15" i="10" s="1"/>
  <c r="H14" i="10"/>
  <c r="M14" i="10" s="1"/>
  <c r="H22" i="11"/>
  <c r="M22" i="11" s="1"/>
  <c r="M22" i="105" s="1"/>
  <c r="H21" i="11"/>
  <c r="M21" i="11" s="1"/>
  <c r="M21" i="105" s="1"/>
  <c r="H20" i="11"/>
  <c r="M20" i="11" s="1"/>
  <c r="M20" i="105" s="1"/>
  <c r="H19" i="11"/>
  <c r="M19" i="11" s="1"/>
  <c r="M19" i="105" s="1"/>
  <c r="H18" i="11"/>
  <c r="M18" i="11" s="1"/>
  <c r="M18" i="105" s="1"/>
  <c r="H17" i="11"/>
  <c r="M17" i="11" s="1"/>
  <c r="M17" i="105" s="1"/>
  <c r="H16" i="11"/>
  <c r="M16" i="11" s="1"/>
  <c r="M16" i="105" s="1"/>
  <c r="H15" i="11"/>
  <c r="M15" i="11" s="1"/>
  <c r="H14" i="11"/>
  <c r="M14" i="11" s="1"/>
  <c r="H62" i="12"/>
  <c r="M62" i="12" s="1"/>
  <c r="H61" i="12"/>
  <c r="M61" i="12" s="1"/>
  <c r="H60" i="12"/>
  <c r="M60" i="12" s="1"/>
  <c r="H59" i="12"/>
  <c r="M59" i="12" s="1"/>
  <c r="H58" i="12"/>
  <c r="M58" i="12" s="1"/>
  <c r="H57" i="12"/>
  <c r="M57" i="12" s="1"/>
  <c r="H56" i="12"/>
  <c r="M56" i="12" s="1"/>
  <c r="H55" i="12"/>
  <c r="M55" i="12" s="1"/>
  <c r="H54" i="12"/>
  <c r="M54" i="12" s="1"/>
  <c r="H53" i="12"/>
  <c r="M53" i="12" s="1"/>
  <c r="H52" i="12"/>
  <c r="M52" i="12" s="1"/>
  <c r="H51" i="12"/>
  <c r="M51" i="12" s="1"/>
  <c r="H50" i="12"/>
  <c r="M50" i="12" s="1"/>
  <c r="H49" i="12"/>
  <c r="M49" i="12" s="1"/>
  <c r="H48" i="12"/>
  <c r="M48" i="12" s="1"/>
  <c r="H47" i="12"/>
  <c r="M47" i="12" s="1"/>
  <c r="H46" i="12"/>
  <c r="M46" i="12" s="1"/>
  <c r="H45" i="12"/>
  <c r="M45" i="12" s="1"/>
  <c r="H44" i="12"/>
  <c r="M44" i="12" s="1"/>
  <c r="H43" i="12"/>
  <c r="M43" i="12" s="1"/>
  <c r="H42" i="12"/>
  <c r="M42" i="12" s="1"/>
  <c r="H41" i="12"/>
  <c r="M41" i="12" s="1"/>
  <c r="H40" i="12"/>
  <c r="M40" i="12" s="1"/>
  <c r="H39" i="12"/>
  <c r="M39" i="12" s="1"/>
  <c r="H38" i="12"/>
  <c r="M38" i="12" s="1"/>
  <c r="H37" i="12"/>
  <c r="M37" i="12" s="1"/>
  <c r="H36" i="12"/>
  <c r="M36" i="12" s="1"/>
  <c r="H35" i="12"/>
  <c r="M35" i="12" s="1"/>
  <c r="H34" i="12"/>
  <c r="M34" i="12" s="1"/>
  <c r="H33" i="12"/>
  <c r="M33" i="12" s="1"/>
  <c r="H32" i="12"/>
  <c r="M32" i="12" s="1"/>
  <c r="H31" i="12"/>
  <c r="M31" i="12" s="1"/>
  <c r="H30" i="12"/>
  <c r="M30" i="12" s="1"/>
  <c r="H29" i="12"/>
  <c r="M29" i="12" s="1"/>
  <c r="H28" i="12"/>
  <c r="M28" i="12" s="1"/>
  <c r="H27" i="12"/>
  <c r="M27" i="12" s="1"/>
  <c r="H26" i="12"/>
  <c r="M26" i="12" s="1"/>
  <c r="H25" i="12"/>
  <c r="M25" i="12" s="1"/>
  <c r="H24" i="12"/>
  <c r="M24" i="12" s="1"/>
  <c r="H23" i="12"/>
  <c r="M23" i="12" s="1"/>
  <c r="H22" i="12"/>
  <c r="M22" i="12" s="1"/>
  <c r="H21" i="12"/>
  <c r="M21" i="12" s="1"/>
  <c r="H20" i="12"/>
  <c r="M20" i="12" s="1"/>
  <c r="H19" i="12"/>
  <c r="M19" i="12" s="1"/>
  <c r="H18" i="12"/>
  <c r="M18" i="12" s="1"/>
  <c r="H17" i="12"/>
  <c r="M17" i="12" s="1"/>
  <c r="H16" i="12"/>
  <c r="M16" i="12" s="1"/>
  <c r="H15" i="12"/>
  <c r="M15" i="12" s="1"/>
  <c r="H14" i="12"/>
  <c r="M14" i="12" s="1"/>
  <c r="H37" i="13"/>
  <c r="M37" i="13" s="1"/>
  <c r="M37" i="107" s="1"/>
  <c r="H36" i="13"/>
  <c r="M36" i="13" s="1"/>
  <c r="M36" i="107" s="1"/>
  <c r="H35" i="13"/>
  <c r="M35" i="13" s="1"/>
  <c r="M35" i="107" s="1"/>
  <c r="H34" i="13"/>
  <c r="M34" i="13" s="1"/>
  <c r="M34" i="107" s="1"/>
  <c r="H33" i="13"/>
  <c r="M33" i="13" s="1"/>
  <c r="H32" i="13"/>
  <c r="M32" i="13" s="1"/>
  <c r="H31" i="13"/>
  <c r="M31" i="13" s="1"/>
  <c r="M31" i="107" s="1"/>
  <c r="H30" i="13"/>
  <c r="M30" i="13" s="1"/>
  <c r="M30" i="107" s="1"/>
  <c r="H29" i="13"/>
  <c r="M29" i="13" s="1"/>
  <c r="M29" i="107" s="1"/>
  <c r="H28" i="13"/>
  <c r="M28" i="13" s="1"/>
  <c r="M28" i="107" s="1"/>
  <c r="H27" i="13"/>
  <c r="M27" i="13" s="1"/>
  <c r="M27" i="107" s="1"/>
  <c r="H26" i="13"/>
  <c r="M26" i="13" s="1"/>
  <c r="M26" i="107" s="1"/>
  <c r="H25" i="13"/>
  <c r="M25" i="13" s="1"/>
  <c r="M25" i="107" s="1"/>
  <c r="H24" i="13"/>
  <c r="M24" i="13" s="1"/>
  <c r="M24" i="107" s="1"/>
  <c r="H23" i="13"/>
  <c r="M23" i="13" s="1"/>
  <c r="M23" i="107" s="1"/>
  <c r="H22" i="13"/>
  <c r="M22" i="13" s="1"/>
  <c r="M22" i="107" s="1"/>
  <c r="H21" i="13"/>
  <c r="M21" i="13" s="1"/>
  <c r="M21" i="107" s="1"/>
  <c r="H20" i="13"/>
  <c r="M20" i="13" s="1"/>
  <c r="M20" i="107" s="1"/>
  <c r="H19" i="13"/>
  <c r="M19" i="13" s="1"/>
  <c r="M19" i="107" s="1"/>
  <c r="H18" i="13"/>
  <c r="M18" i="13" s="1"/>
  <c r="M18" i="107" s="1"/>
  <c r="H17" i="13"/>
  <c r="M17" i="13" s="1"/>
  <c r="M17" i="107" s="1"/>
  <c r="H16" i="13"/>
  <c r="M16" i="13" s="1"/>
  <c r="M16" i="107" s="1"/>
  <c r="H15" i="13"/>
  <c r="M15" i="13" s="1"/>
  <c r="M15" i="107" s="1"/>
  <c r="H14" i="13"/>
  <c r="M14" i="13" s="1"/>
  <c r="H100" i="14"/>
  <c r="M100" i="14" s="1"/>
  <c r="M100" i="108" s="1"/>
  <c r="H99" i="14"/>
  <c r="M99" i="14" s="1"/>
  <c r="M99" i="108" s="1"/>
  <c r="H98" i="14"/>
  <c r="M98" i="14" s="1"/>
  <c r="M98" i="108" s="1"/>
  <c r="H97" i="14"/>
  <c r="M97" i="14" s="1"/>
  <c r="M97" i="108" s="1"/>
  <c r="H96" i="14"/>
  <c r="M96" i="14" s="1"/>
  <c r="M96" i="108" s="1"/>
  <c r="H95" i="14"/>
  <c r="M95" i="14" s="1"/>
  <c r="M95" i="108" s="1"/>
  <c r="H94" i="14"/>
  <c r="M94" i="14" s="1"/>
  <c r="M94" i="108" s="1"/>
  <c r="H93" i="14"/>
  <c r="M93" i="14" s="1"/>
  <c r="H92" i="14"/>
  <c r="M92" i="14" s="1"/>
  <c r="M92" i="108" s="1"/>
  <c r="H91" i="14"/>
  <c r="M91" i="14" s="1"/>
  <c r="M91" i="108" s="1"/>
  <c r="H90" i="14"/>
  <c r="M90" i="14" s="1"/>
  <c r="M90" i="108" s="1"/>
  <c r="H89" i="14"/>
  <c r="M89" i="14" s="1"/>
  <c r="M89" i="108" s="1"/>
  <c r="H88" i="14"/>
  <c r="M88" i="14" s="1"/>
  <c r="H87" i="14"/>
  <c r="M87" i="14" s="1"/>
  <c r="M87" i="108" s="1"/>
  <c r="H86" i="14"/>
  <c r="M86" i="14" s="1"/>
  <c r="M86" i="108" s="1"/>
  <c r="H85" i="14"/>
  <c r="M85" i="14" s="1"/>
  <c r="M85" i="108" s="1"/>
  <c r="H84" i="14"/>
  <c r="M84" i="14" s="1"/>
  <c r="H83" i="14"/>
  <c r="M83" i="14" s="1"/>
  <c r="M83" i="108" s="1"/>
  <c r="H82" i="14"/>
  <c r="M82" i="14" s="1"/>
  <c r="M82" i="108" s="1"/>
  <c r="H81" i="14"/>
  <c r="M81" i="14" s="1"/>
  <c r="M81" i="108" s="1"/>
  <c r="H80" i="14"/>
  <c r="M80" i="14" s="1"/>
  <c r="M80" i="108" s="1"/>
  <c r="H79" i="14"/>
  <c r="M79" i="14" s="1"/>
  <c r="M79" i="108" s="1"/>
  <c r="H78" i="14"/>
  <c r="M78" i="14" s="1"/>
  <c r="M78" i="108" s="1"/>
  <c r="H77" i="14"/>
  <c r="M77" i="14" s="1"/>
  <c r="M77" i="108" s="1"/>
  <c r="H76" i="14"/>
  <c r="M76" i="14" s="1"/>
  <c r="M76" i="108" s="1"/>
  <c r="H75" i="14"/>
  <c r="M75" i="14" s="1"/>
  <c r="H74" i="14"/>
  <c r="M74" i="14" s="1"/>
  <c r="H73" i="14"/>
  <c r="M73" i="14" s="1"/>
  <c r="H72" i="14"/>
  <c r="M72" i="14" s="1"/>
  <c r="H71" i="14"/>
  <c r="M71" i="14" s="1"/>
  <c r="H70" i="14"/>
  <c r="M70" i="14" s="1"/>
  <c r="H69" i="14"/>
  <c r="M69" i="14" s="1"/>
  <c r="H68" i="14"/>
  <c r="M68" i="14" s="1"/>
  <c r="H67" i="14"/>
  <c r="M67" i="14" s="1"/>
  <c r="H66" i="14"/>
  <c r="M66" i="14" s="1"/>
  <c r="H65" i="14"/>
  <c r="M65" i="14" s="1"/>
  <c r="H64" i="14"/>
  <c r="M64" i="14" s="1"/>
  <c r="H63" i="14"/>
  <c r="M63" i="14" s="1"/>
  <c r="H62" i="14"/>
  <c r="M62" i="14" s="1"/>
  <c r="H61" i="14"/>
  <c r="M61" i="14" s="1"/>
  <c r="H60" i="14"/>
  <c r="M60" i="14" s="1"/>
  <c r="H59" i="14"/>
  <c r="M59" i="14" s="1"/>
  <c r="H58" i="14"/>
  <c r="M58" i="14" s="1"/>
  <c r="H57" i="14"/>
  <c r="M57" i="14" s="1"/>
  <c r="H56" i="14"/>
  <c r="M56" i="14" s="1"/>
  <c r="H55" i="14"/>
  <c r="M55" i="14" s="1"/>
  <c r="H54" i="14"/>
  <c r="M54" i="14" s="1"/>
  <c r="H53" i="14"/>
  <c r="M53" i="14" s="1"/>
  <c r="H52" i="14"/>
  <c r="M52" i="14" s="1"/>
  <c r="H51" i="14"/>
  <c r="M51" i="14" s="1"/>
  <c r="H50" i="14"/>
  <c r="M50" i="14" s="1"/>
  <c r="H49" i="14"/>
  <c r="M49" i="14" s="1"/>
  <c r="H48" i="14"/>
  <c r="M48" i="14" s="1"/>
  <c r="H47" i="14"/>
  <c r="M47" i="14" s="1"/>
  <c r="H46" i="14"/>
  <c r="M46" i="14" s="1"/>
  <c r="H45" i="14"/>
  <c r="M45" i="14" s="1"/>
  <c r="H44" i="14"/>
  <c r="M44" i="14" s="1"/>
  <c r="H43" i="14"/>
  <c r="M43" i="14" s="1"/>
  <c r="H42" i="14"/>
  <c r="M42" i="14" s="1"/>
  <c r="H41" i="14"/>
  <c r="M41" i="14" s="1"/>
  <c r="H40" i="14"/>
  <c r="M40" i="14" s="1"/>
  <c r="H39" i="14"/>
  <c r="M39" i="14" s="1"/>
  <c r="H38" i="14"/>
  <c r="M38" i="14" s="1"/>
  <c r="H37" i="14"/>
  <c r="M37" i="14" s="1"/>
  <c r="H36" i="14"/>
  <c r="M36" i="14" s="1"/>
  <c r="M36" i="108" s="1"/>
  <c r="H35" i="14"/>
  <c r="M35" i="14" s="1"/>
  <c r="M35" i="108" s="1"/>
  <c r="H34" i="14"/>
  <c r="M34" i="14" s="1"/>
  <c r="M34" i="108" s="1"/>
  <c r="H33" i="14"/>
  <c r="M33" i="14" s="1"/>
  <c r="M33" i="108" s="1"/>
  <c r="H32" i="14"/>
  <c r="M32" i="14" s="1"/>
  <c r="M32" i="108" s="1"/>
  <c r="H31" i="14"/>
  <c r="M31" i="14" s="1"/>
  <c r="M31" i="108" s="1"/>
  <c r="H30" i="14"/>
  <c r="M30" i="14" s="1"/>
  <c r="M30" i="108" s="1"/>
  <c r="H29" i="14"/>
  <c r="M29" i="14" s="1"/>
  <c r="M29" i="108" s="1"/>
  <c r="H28" i="14"/>
  <c r="M28" i="14" s="1"/>
  <c r="M28" i="108" s="1"/>
  <c r="H27" i="14"/>
  <c r="M27" i="14" s="1"/>
  <c r="H26" i="14"/>
  <c r="M26" i="14" s="1"/>
  <c r="M26" i="108" s="1"/>
  <c r="H25" i="14"/>
  <c r="M25" i="14" s="1"/>
  <c r="M25" i="108" s="1"/>
  <c r="H24" i="14"/>
  <c r="M24" i="14" s="1"/>
  <c r="M24" i="108" s="1"/>
  <c r="H23" i="14"/>
  <c r="M23" i="14" s="1"/>
  <c r="M23" i="108" s="1"/>
  <c r="H22" i="14"/>
  <c r="M22" i="14" s="1"/>
  <c r="M22" i="108" s="1"/>
  <c r="H21" i="14"/>
  <c r="M21" i="14" s="1"/>
  <c r="M21" i="108" s="1"/>
  <c r="H20" i="14"/>
  <c r="M20" i="14" s="1"/>
  <c r="M20" i="108" s="1"/>
  <c r="H19" i="14"/>
  <c r="M19" i="14" s="1"/>
  <c r="M19" i="108" s="1"/>
  <c r="H18" i="14"/>
  <c r="M18" i="14" s="1"/>
  <c r="M18" i="108" s="1"/>
  <c r="H17" i="14"/>
  <c r="M17" i="14" s="1"/>
  <c r="M17" i="108" s="1"/>
  <c r="H16" i="14"/>
  <c r="M16" i="14" s="1"/>
  <c r="M16" i="108" s="1"/>
  <c r="H15" i="14"/>
  <c r="M15" i="14" s="1"/>
  <c r="H14" i="14"/>
  <c r="H24" i="4"/>
  <c r="M24" i="4" s="1"/>
  <c r="H23" i="4"/>
  <c r="M23" i="4" s="1"/>
  <c r="H22" i="4"/>
  <c r="M22" i="4" s="1"/>
  <c r="H21" i="4"/>
  <c r="M21" i="4" s="1"/>
  <c r="H20" i="4"/>
  <c r="M20" i="4" s="1"/>
  <c r="H19" i="4"/>
  <c r="M19" i="4" s="1"/>
  <c r="H18" i="4"/>
  <c r="M18" i="4" s="1"/>
  <c r="H17" i="4"/>
  <c r="M17" i="4" s="1"/>
  <c r="H16" i="4"/>
  <c r="M16" i="4" s="1"/>
  <c r="H15" i="4"/>
  <c r="M15" i="4" s="1"/>
  <c r="M15" i="98" s="1"/>
  <c r="H14" i="4"/>
  <c r="M14" i="4" s="1"/>
  <c r="L15" i="37"/>
  <c r="N15" i="37"/>
  <c r="O15" i="37"/>
  <c r="L16" i="37"/>
  <c r="N16" i="37"/>
  <c r="O16" i="37"/>
  <c r="L17" i="37"/>
  <c r="N17" i="37"/>
  <c r="O17" i="37"/>
  <c r="L18" i="37"/>
  <c r="N18" i="37"/>
  <c r="O18" i="37"/>
  <c r="L19" i="37"/>
  <c r="N19" i="37"/>
  <c r="O19" i="37"/>
  <c r="L20" i="37"/>
  <c r="N20" i="37"/>
  <c r="O20" i="37"/>
  <c r="L21" i="37"/>
  <c r="N21" i="37"/>
  <c r="O21" i="37"/>
  <c r="L22" i="37"/>
  <c r="N22" i="37"/>
  <c r="O22" i="37"/>
  <c r="L23" i="37"/>
  <c r="N23" i="37"/>
  <c r="O23" i="37"/>
  <c r="L24" i="37"/>
  <c r="N24" i="37"/>
  <c r="O24" i="37"/>
  <c r="O14" i="37"/>
  <c r="O25" i="37" s="1"/>
  <c r="N14" i="37"/>
  <c r="L14" i="37"/>
  <c r="L25" i="37" s="1"/>
  <c r="H16" i="37"/>
  <c r="M16" i="37" s="1"/>
  <c r="H17" i="37"/>
  <c r="M17" i="37" s="1"/>
  <c r="H18" i="37"/>
  <c r="M18" i="37" s="1"/>
  <c r="H19" i="37"/>
  <c r="M19" i="37" s="1"/>
  <c r="H20" i="37"/>
  <c r="M20" i="37" s="1"/>
  <c r="H21" i="37"/>
  <c r="M21" i="37" s="1"/>
  <c r="H22" i="37"/>
  <c r="M22" i="37" s="1"/>
  <c r="H23" i="37"/>
  <c r="M23" i="37" s="1"/>
  <c r="H24" i="37"/>
  <c r="M24" i="37" s="1"/>
  <c r="H15" i="37"/>
  <c r="M15" i="37" s="1"/>
  <c r="H14" i="37"/>
  <c r="M14" i="37" s="1"/>
  <c r="N101" i="14" l="1"/>
  <c r="O101" i="14"/>
  <c r="N15" i="108"/>
  <c r="H79" i="108"/>
  <c r="H25" i="108"/>
  <c r="L15" i="108"/>
  <c r="H19" i="108"/>
  <c r="O15" i="107"/>
  <c r="O38" i="13"/>
  <c r="L38" i="13"/>
  <c r="L15" i="107"/>
  <c r="H19" i="107"/>
  <c r="N63" i="12"/>
  <c r="O63" i="12"/>
  <c r="L63" i="12"/>
  <c r="M20" i="10"/>
  <c r="M20" i="51" s="1"/>
  <c r="H20" i="51"/>
  <c r="M25" i="10"/>
  <c r="M25" i="51" s="1"/>
  <c r="H25" i="51"/>
  <c r="M22" i="10"/>
  <c r="M22" i="51" s="1"/>
  <c r="H22" i="51"/>
  <c r="M19" i="10"/>
  <c r="M19" i="51" s="1"/>
  <c r="H19" i="51"/>
  <c r="M23" i="10"/>
  <c r="M23" i="51" s="1"/>
  <c r="H23" i="51"/>
  <c r="N24" i="8"/>
  <c r="L24" i="8"/>
  <c r="H15" i="102"/>
  <c r="H17" i="102"/>
  <c r="H19" i="102"/>
  <c r="N30" i="7"/>
  <c r="N14" i="98"/>
  <c r="N25" i="4"/>
  <c r="O14" i="98"/>
  <c r="O25" i="4"/>
  <c r="L14" i="98"/>
  <c r="L25" i="4"/>
  <c r="N25" i="37"/>
  <c r="N18" i="107"/>
  <c r="N38" i="107" s="1"/>
  <c r="G25" i="117" s="1"/>
  <c r="G46" i="2" s="1"/>
  <c r="N38" i="13"/>
  <c r="N15" i="105"/>
  <c r="N23" i="105" s="1"/>
  <c r="G23" i="117" s="1"/>
  <c r="G40" i="2" s="1"/>
  <c r="N23" i="11"/>
  <c r="O15" i="105"/>
  <c r="O23" i="105" s="1"/>
  <c r="H23" i="117" s="1"/>
  <c r="H40" i="2" s="1"/>
  <c r="O23" i="11"/>
  <c r="L23" i="11"/>
  <c r="L26" i="10"/>
  <c r="O26" i="10"/>
  <c r="L39" i="44"/>
  <c r="N39" i="44"/>
  <c r="N26" i="10"/>
  <c r="L15" i="103"/>
  <c r="L20" i="103" s="1"/>
  <c r="I21" i="117" s="1"/>
  <c r="I34" i="2" s="1"/>
  <c r="L20" i="50"/>
  <c r="N15" i="103"/>
  <c r="N20" i="103" s="1"/>
  <c r="G21" i="117" s="1"/>
  <c r="G34" i="2" s="1"/>
  <c r="N20" i="50"/>
  <c r="O15" i="103"/>
  <c r="O20" i="103" s="1"/>
  <c r="H21" i="117" s="1"/>
  <c r="H34" i="2" s="1"/>
  <c r="O20" i="50"/>
  <c r="O30" i="7"/>
  <c r="L30" i="7"/>
  <c r="H97" i="108"/>
  <c r="H96" i="108"/>
  <c r="H95" i="108"/>
  <c r="H94" i="108"/>
  <c r="H100" i="108"/>
  <c r="H99" i="108"/>
  <c r="H98" i="108"/>
  <c r="H91" i="108"/>
  <c r="H90" i="108"/>
  <c r="H89" i="108"/>
  <c r="H92" i="108"/>
  <c r="H85" i="108"/>
  <c r="H87" i="108"/>
  <c r="H86" i="108"/>
  <c r="H78" i="108"/>
  <c r="H77" i="108"/>
  <c r="H83" i="108"/>
  <c r="H76" i="108"/>
  <c r="H82" i="108"/>
  <c r="H81" i="108"/>
  <c r="H80" i="108"/>
  <c r="H31" i="108"/>
  <c r="H30" i="108"/>
  <c r="H36" i="108"/>
  <c r="H29" i="108"/>
  <c r="H35" i="108"/>
  <c r="H28" i="108"/>
  <c r="H34" i="108"/>
  <c r="H33" i="108"/>
  <c r="H32" i="108"/>
  <c r="M101" i="14"/>
  <c r="H18" i="108"/>
  <c r="H24" i="108"/>
  <c r="H17" i="108"/>
  <c r="H23" i="108"/>
  <c r="H16" i="108"/>
  <c r="H22" i="108"/>
  <c r="H15" i="108"/>
  <c r="H21" i="108"/>
  <c r="H20" i="108"/>
  <c r="H26" i="108"/>
  <c r="M15" i="108"/>
  <c r="M101" i="108" s="1"/>
  <c r="F26" i="117" s="1"/>
  <c r="F49" i="2" s="1"/>
  <c r="H27" i="107"/>
  <c r="H15" i="107"/>
  <c r="H31" i="107"/>
  <c r="H26" i="107"/>
  <c r="M33" i="107"/>
  <c r="M38" i="107" s="1"/>
  <c r="F25" i="117" s="1"/>
  <c r="F46" i="2" s="1"/>
  <c r="M38" i="13"/>
  <c r="M63" i="12"/>
  <c r="M15" i="105"/>
  <c r="M23" i="11"/>
  <c r="M15" i="103"/>
  <c r="M20" i="50"/>
  <c r="M24" i="8"/>
  <c r="H21" i="102"/>
  <c r="M30" i="7"/>
  <c r="O39" i="44"/>
  <c r="M39" i="44"/>
  <c r="M25" i="37"/>
  <c r="M14" i="98"/>
  <c r="M25" i="4"/>
  <c r="H18" i="107"/>
  <c r="H24" i="107"/>
  <c r="H30" i="107"/>
  <c r="H36" i="107"/>
  <c r="H17" i="107"/>
  <c r="H23" i="107"/>
  <c r="H29" i="107"/>
  <c r="H35" i="107"/>
  <c r="H16" i="107"/>
  <c r="H22" i="107"/>
  <c r="H28" i="107"/>
  <c r="H34" i="107"/>
  <c r="H21" i="107"/>
  <c r="H33" i="107"/>
  <c r="H20" i="107"/>
  <c r="H25" i="107"/>
  <c r="H37" i="107"/>
  <c r="H19" i="105"/>
  <c r="H18" i="105"/>
  <c r="H17" i="105"/>
  <c r="H16" i="105"/>
  <c r="H22" i="105"/>
  <c r="H15" i="105"/>
  <c r="H21" i="105"/>
  <c r="H20" i="105"/>
  <c r="M17" i="10"/>
  <c r="M17" i="51" s="1"/>
  <c r="K17" i="10"/>
  <c r="K17" i="51" s="1"/>
  <c r="M18" i="10"/>
  <c r="M18" i="51" s="1"/>
  <c r="K18" i="10"/>
  <c r="K18" i="51" s="1"/>
  <c r="M71" i="5"/>
  <c r="M71" i="99" s="1"/>
  <c r="H73" i="99"/>
  <c r="H79" i="99"/>
  <c r="M61" i="5"/>
  <c r="L61" i="5"/>
  <c r="N61" i="5"/>
  <c r="H72" i="99"/>
  <c r="H78" i="99"/>
  <c r="M83" i="5"/>
  <c r="M83" i="99" s="1"/>
  <c r="H77" i="99"/>
  <c r="M80" i="5"/>
  <c r="M80" i="99" s="1"/>
  <c r="M30" i="5"/>
  <c r="H70" i="99"/>
  <c r="H76" i="99"/>
  <c r="H82" i="99"/>
  <c r="H75" i="99"/>
  <c r="H81" i="99"/>
  <c r="L30" i="5"/>
  <c r="H14" i="98"/>
  <c r="H15" i="98"/>
  <c r="O42" i="5"/>
  <c r="N42" i="5"/>
  <c r="M42" i="5"/>
  <c r="L42" i="5"/>
  <c r="O38" i="5"/>
  <c r="N38" i="5"/>
  <c r="M38" i="5"/>
  <c r="L38" i="5"/>
  <c r="L31" i="5"/>
  <c r="N31" i="5"/>
  <c r="O21" i="5"/>
  <c r="N21" i="5"/>
  <c r="M21" i="5"/>
  <c r="L21" i="5"/>
  <c r="O26" i="5"/>
  <c r="N26" i="5"/>
  <c r="M26" i="5"/>
  <c r="L26" i="5"/>
  <c r="C109" i="99"/>
  <c r="C71" i="106"/>
  <c r="C27" i="102"/>
  <c r="C33" i="97"/>
  <c r="C31" i="105"/>
  <c r="C33" i="101"/>
  <c r="C33" i="104"/>
  <c r="C41" i="100"/>
  <c r="C28" i="103"/>
  <c r="C28" i="98"/>
  <c r="C32" i="102"/>
  <c r="C38" i="101"/>
  <c r="C46" i="100"/>
  <c r="C104" i="108"/>
  <c r="C33" i="98"/>
  <c r="C41" i="107"/>
  <c r="C104" i="99"/>
  <c r="C66" i="106"/>
  <c r="C28" i="97"/>
  <c r="C26" i="105"/>
  <c r="C109" i="108"/>
  <c r="C28" i="104"/>
  <c r="A21" i="101"/>
  <c r="A18" i="100"/>
  <c r="A25" i="101"/>
  <c r="A17" i="104"/>
  <c r="A22" i="106"/>
  <c r="A52" i="106"/>
  <c r="A23" i="98"/>
  <c r="A18" i="101"/>
  <c r="A24" i="101"/>
  <c r="A57" i="106"/>
  <c r="A29" i="101"/>
  <c r="A64" i="108"/>
  <c r="A20" i="100"/>
  <c r="A28" i="101"/>
  <c r="A14" i="104"/>
  <c r="A20" i="98"/>
  <c r="A31" i="100"/>
  <c r="A38" i="108"/>
  <c r="A14" i="100"/>
  <c r="O25" i="97"/>
  <c r="H15" i="117" s="1"/>
  <c r="H16" i="2" s="1"/>
  <c r="A23" i="100"/>
  <c r="A19" i="98"/>
  <c r="A22" i="100"/>
  <c r="A28" i="100"/>
  <c r="A27" i="100"/>
  <c r="A18" i="98"/>
  <c r="A24" i="98"/>
  <c r="A21" i="98"/>
  <c r="A24" i="100"/>
  <c r="A30" i="100"/>
  <c r="A22" i="98"/>
  <c r="A15" i="100"/>
  <c r="A32" i="100"/>
  <c r="A21" i="100"/>
  <c r="A29" i="100"/>
  <c r="A36" i="100"/>
  <c r="A17" i="100"/>
  <c r="A19" i="100"/>
  <c r="A37" i="100"/>
  <c r="N38" i="100"/>
  <c r="G18" i="117" s="1"/>
  <c r="G25" i="2" s="1"/>
  <c r="A26" i="100"/>
  <c r="A33" i="100"/>
  <c r="A35" i="100"/>
  <c r="A16" i="100"/>
  <c r="A25" i="100"/>
  <c r="A34" i="100"/>
  <c r="A19" i="101"/>
  <c r="A16" i="101"/>
  <c r="A20" i="102"/>
  <c r="A27" i="101"/>
  <c r="A22" i="102"/>
  <c r="A26" i="101"/>
  <c r="P30" i="101"/>
  <c r="A23" i="101"/>
  <c r="A20" i="101"/>
  <c r="A22" i="101"/>
  <c r="L24" i="102"/>
  <c r="I20" i="117" s="1"/>
  <c r="I31" i="2" s="1"/>
  <c r="M24" i="102"/>
  <c r="F20" i="117" s="1"/>
  <c r="F31" i="2" s="1"/>
  <c r="A21" i="104"/>
  <c r="N24" i="102"/>
  <c r="G20" i="117" s="1"/>
  <c r="G31" i="2" s="1"/>
  <c r="O24" i="102"/>
  <c r="H20" i="117" s="1"/>
  <c r="H31" i="2" s="1"/>
  <c r="A24" i="104"/>
  <c r="A18" i="104"/>
  <c r="A14" i="103"/>
  <c r="P25" i="104"/>
  <c r="A16" i="104"/>
  <c r="A23" i="104"/>
  <c r="L23" i="105"/>
  <c r="I23" i="117" s="1"/>
  <c r="I40" i="2" s="1"/>
  <c r="A22" i="104"/>
  <c r="M20" i="103"/>
  <c r="F21" i="117" s="1"/>
  <c r="F34" i="2" s="1"/>
  <c r="A19" i="104"/>
  <c r="A20" i="104"/>
  <c r="A33" i="106"/>
  <c r="A39" i="106"/>
  <c r="M23" i="105"/>
  <c r="F23" i="117" s="1"/>
  <c r="F40" i="2" s="1"/>
  <c r="A32" i="106"/>
  <c r="A25" i="106"/>
  <c r="A23" i="106"/>
  <c r="A36" i="106"/>
  <c r="A56" i="106"/>
  <c r="A49" i="106"/>
  <c r="A41" i="106"/>
  <c r="A47" i="106"/>
  <c r="A60" i="106"/>
  <c r="A28" i="106"/>
  <c r="A15" i="106"/>
  <c r="A20" i="106"/>
  <c r="A16" i="106"/>
  <c r="A46" i="106"/>
  <c r="A34" i="106"/>
  <c r="A58" i="106"/>
  <c r="A31" i="106"/>
  <c r="A55" i="106"/>
  <c r="A71" i="108"/>
  <c r="A24" i="106"/>
  <c r="A30" i="106"/>
  <c r="A40" i="106"/>
  <c r="A48" i="106"/>
  <c r="A54" i="106"/>
  <c r="A38" i="106"/>
  <c r="A62" i="106"/>
  <c r="A29" i="106"/>
  <c r="A53" i="106"/>
  <c r="A19" i="106"/>
  <c r="A21" i="106"/>
  <c r="A43" i="106"/>
  <c r="A45" i="106"/>
  <c r="A27" i="106"/>
  <c r="A35" i="106"/>
  <c r="A37" i="106"/>
  <c r="A44" i="106"/>
  <c r="A51" i="106"/>
  <c r="A59" i="106"/>
  <c r="A61" i="106"/>
  <c r="A18" i="106"/>
  <c r="A42" i="106"/>
  <c r="A26" i="106"/>
  <c r="A50" i="106"/>
  <c r="A66" i="108"/>
  <c r="A59" i="108"/>
  <c r="A51" i="108"/>
  <c r="A44" i="108"/>
  <c r="A27" i="108"/>
  <c r="A52" i="108"/>
  <c r="A75" i="108"/>
  <c r="A68" i="108"/>
  <c r="A54" i="108"/>
  <c r="A39" i="108"/>
  <c r="A42" i="108"/>
  <c r="A32" i="107"/>
  <c r="A63" i="108"/>
  <c r="A88" i="108"/>
  <c r="A56" i="108"/>
  <c r="A41" i="108"/>
  <c r="A47" i="108"/>
  <c r="A48" i="108"/>
  <c r="A55" i="108"/>
  <c r="A62" i="108"/>
  <c r="A70" i="108"/>
  <c r="A93" i="108"/>
  <c r="A46" i="108"/>
  <c r="A61" i="108"/>
  <c r="A69" i="108"/>
  <c r="A84" i="108"/>
  <c r="A37" i="108"/>
  <c r="A53" i="108"/>
  <c r="A45" i="108"/>
  <c r="A60" i="108"/>
  <c r="A67" i="108"/>
  <c r="A74" i="108"/>
  <c r="A43" i="108"/>
  <c r="A50" i="108"/>
  <c r="A58" i="108"/>
  <c r="A73" i="108"/>
  <c r="A65" i="108"/>
  <c r="A49" i="108"/>
  <c r="A57" i="108"/>
  <c r="A72" i="108"/>
  <c r="L25" i="97"/>
  <c r="I15" i="117" s="1"/>
  <c r="I16" i="2" s="1"/>
  <c r="L25" i="98"/>
  <c r="I16" i="117" s="1"/>
  <c r="I19" i="2" s="1"/>
  <c r="M25" i="97"/>
  <c r="F15" i="117" s="1"/>
  <c r="F16" i="2" s="1"/>
  <c r="M25" i="98"/>
  <c r="F16" i="117" s="1"/>
  <c r="F19" i="2" s="1"/>
  <c r="N25" i="97"/>
  <c r="G15" i="117" s="1"/>
  <c r="G16" i="2" s="1"/>
  <c r="N25" i="98"/>
  <c r="G16" i="117" s="1"/>
  <c r="G19" i="2" s="1"/>
  <c r="O25" i="98"/>
  <c r="H16" i="117" s="1"/>
  <c r="H19" i="2" s="1"/>
  <c r="A14" i="97"/>
  <c r="M38" i="100"/>
  <c r="F18" i="117" s="1"/>
  <c r="F25" i="2" s="1"/>
  <c r="O38" i="100"/>
  <c r="H18" i="117" s="1"/>
  <c r="H25" i="2" s="1"/>
  <c r="P38" i="100"/>
  <c r="L101" i="99"/>
  <c r="I17" i="117" s="1"/>
  <c r="I22" i="2" s="1"/>
  <c r="N101" i="99"/>
  <c r="G17" i="117" s="1"/>
  <c r="G22" i="2" s="1"/>
  <c r="O101" i="99"/>
  <c r="H17" i="117" s="1"/>
  <c r="H22" i="2" s="1"/>
  <c r="L38" i="100"/>
  <c r="I18" i="117" s="1"/>
  <c r="I25" i="2" s="1"/>
  <c r="L30" i="101"/>
  <c r="I19" i="117" s="1"/>
  <c r="I28" i="2" s="1"/>
  <c r="M30" i="101"/>
  <c r="F19" i="117" s="1"/>
  <c r="F28" i="2" s="1"/>
  <c r="N30" i="101"/>
  <c r="G19" i="117" s="1"/>
  <c r="G28" i="2" s="1"/>
  <c r="O30" i="101"/>
  <c r="H19" i="117" s="1"/>
  <c r="H28" i="2" s="1"/>
  <c r="A14" i="101"/>
  <c r="A14" i="102"/>
  <c r="L25" i="104"/>
  <c r="I22" i="117" s="1"/>
  <c r="I37" i="2" s="1"/>
  <c r="M25" i="104"/>
  <c r="F22" i="117" s="1"/>
  <c r="F37" i="2" s="1"/>
  <c r="N25" i="104"/>
  <c r="G22" i="117" s="1"/>
  <c r="G37" i="2" s="1"/>
  <c r="O25" i="104"/>
  <c r="H22" i="117" s="1"/>
  <c r="H37" i="2" s="1"/>
  <c r="L63" i="106"/>
  <c r="I24" i="117" s="1"/>
  <c r="I43" i="2" s="1"/>
  <c r="O38" i="107"/>
  <c r="H25" i="117" s="1"/>
  <c r="H46" i="2" s="1"/>
  <c r="M63" i="106"/>
  <c r="F24" i="117" s="1"/>
  <c r="F43" i="2" s="1"/>
  <c r="A14" i="105"/>
  <c r="N63" i="106"/>
  <c r="G24" i="117" s="1"/>
  <c r="G43" i="2" s="1"/>
  <c r="O63" i="106"/>
  <c r="H24" i="117" s="1"/>
  <c r="H43" i="2" s="1"/>
  <c r="P63" i="106"/>
  <c r="A14" i="108"/>
  <c r="A14" i="106"/>
  <c r="L38" i="107"/>
  <c r="I25" i="117" s="1"/>
  <c r="I46" i="2" s="1"/>
  <c r="O101" i="108"/>
  <c r="H26" i="117" s="1"/>
  <c r="H49" i="2" s="1"/>
  <c r="L101" i="108"/>
  <c r="I26" i="117" s="1"/>
  <c r="I49" i="2" s="1"/>
  <c r="N101" i="108"/>
  <c r="G26" i="117" s="1"/>
  <c r="G49" i="2" s="1"/>
  <c r="M26" i="10" l="1"/>
  <c r="M101" i="99"/>
  <c r="F17" i="117" s="1"/>
  <c r="F22" i="2" s="1"/>
  <c r="O20" i="5"/>
  <c r="N20" i="5"/>
  <c r="L20" i="5"/>
  <c r="M20" i="5"/>
  <c r="O40" i="5"/>
  <c r="N40" i="5"/>
  <c r="M40" i="5"/>
  <c r="L40" i="5"/>
  <c r="O37" i="5"/>
  <c r="N37" i="5"/>
  <c r="M37" i="5"/>
  <c r="L37" i="5"/>
  <c r="O41" i="5"/>
  <c r="N41" i="5"/>
  <c r="M41" i="5"/>
  <c r="L41" i="5"/>
  <c r="O25" i="5"/>
  <c r="N25" i="5"/>
  <c r="M25" i="5"/>
  <c r="L25" i="5"/>
  <c r="O28" i="5"/>
  <c r="N28" i="5"/>
  <c r="M28" i="5"/>
  <c r="L28" i="5"/>
  <c r="N9" i="104"/>
  <c r="E22" i="117"/>
  <c r="G27" i="117"/>
  <c r="H27" i="117"/>
  <c r="N9" i="101"/>
  <c r="E19" i="117"/>
  <c r="N9" i="100"/>
  <c r="E18" i="117"/>
  <c r="I27" i="117"/>
  <c r="D11" i="117" s="1"/>
  <c r="N9" i="106"/>
  <c r="E24" i="117"/>
  <c r="B24" i="38"/>
  <c r="C24" i="38"/>
  <c r="D24" i="38"/>
  <c r="H24" i="38"/>
  <c r="C69" i="2"/>
  <c r="C44" i="117" s="1"/>
  <c r="F27" i="117" l="1"/>
  <c r="O36" i="5"/>
  <c r="O101" i="5" s="1"/>
  <c r="N36" i="5"/>
  <c r="N101" i="5" s="1"/>
  <c r="M36" i="5"/>
  <c r="M101" i="5" s="1"/>
  <c r="L36" i="5"/>
  <c r="L101" i="5" s="1"/>
  <c r="A24" i="117"/>
  <c r="B24" i="117" s="1"/>
  <c r="B43" i="2" s="1"/>
  <c r="E43" i="2"/>
  <c r="A43" i="2" s="1"/>
  <c r="A22" i="117"/>
  <c r="B22" i="117" s="1"/>
  <c r="B37" i="2" s="1"/>
  <c r="E37" i="2"/>
  <c r="A37" i="2" s="1"/>
  <c r="A18" i="117"/>
  <c r="B18" i="117" s="1"/>
  <c r="B25" i="2" s="1"/>
  <c r="E25" i="2"/>
  <c r="A25" i="2" s="1"/>
  <c r="A19" i="117"/>
  <c r="B19" i="117" s="1"/>
  <c r="B28" i="2" s="1"/>
  <c r="E28" i="2"/>
  <c r="C36" i="98"/>
  <c r="C49" i="100"/>
  <c r="C41" i="101"/>
  <c r="C35" i="102"/>
  <c r="C31" i="103"/>
  <c r="C36" i="104"/>
  <c r="C34" i="105"/>
  <c r="C36" i="97"/>
  <c r="C74" i="106"/>
  <c r="C112" i="99"/>
  <c r="C49" i="107"/>
  <c r="C112" i="108"/>
  <c r="C2" i="39"/>
  <c r="C16" i="34" s="1"/>
  <c r="D1" i="39"/>
  <c r="C2" i="40"/>
  <c r="D1" i="40"/>
  <c r="C2" i="41"/>
  <c r="D1" i="41"/>
  <c r="C2" i="42"/>
  <c r="D1" i="42"/>
  <c r="C2" i="45"/>
  <c r="D1" i="45"/>
  <c r="C2" i="43"/>
  <c r="D1" i="43"/>
  <c r="C2" i="6"/>
  <c r="D1" i="6"/>
  <c r="C2" i="46"/>
  <c r="D1" i="46"/>
  <c r="C2" i="47"/>
  <c r="D1" i="47"/>
  <c r="C2" i="48"/>
  <c r="D1" i="48"/>
  <c r="C2" i="9"/>
  <c r="D1" i="9"/>
  <c r="C2" i="49"/>
  <c r="D1" i="49"/>
  <c r="C2" i="51"/>
  <c r="D1" i="51"/>
  <c r="C2" i="52"/>
  <c r="D1" i="52"/>
  <c r="C2" i="95"/>
  <c r="D1" i="95"/>
  <c r="C2" i="96"/>
  <c r="D1" i="96"/>
  <c r="C2" i="93"/>
  <c r="D1" i="93"/>
  <c r="C2" i="94"/>
  <c r="D1" i="94"/>
  <c r="C2" i="91"/>
  <c r="D1" i="91"/>
  <c r="C2" i="92"/>
  <c r="D1" i="92"/>
  <c r="C2" i="89"/>
  <c r="D1" i="89"/>
  <c r="C2" i="90"/>
  <c r="D1" i="90"/>
  <c r="D1" i="3"/>
  <c r="D1" i="38"/>
  <c r="C2" i="3"/>
  <c r="C2" i="38"/>
  <c r="P10" i="3"/>
  <c r="P10" i="38"/>
  <c r="P10" i="4"/>
  <c r="P10" i="39"/>
  <c r="P10" i="40"/>
  <c r="P10" i="5"/>
  <c r="P10" i="41"/>
  <c r="P10" i="42"/>
  <c r="P10" i="44"/>
  <c r="P10" i="6"/>
  <c r="P10" i="43"/>
  <c r="P10" i="7"/>
  <c r="P10" i="45"/>
  <c r="P10" i="46"/>
  <c r="P10" i="8"/>
  <c r="P10" i="47"/>
  <c r="P10" i="48"/>
  <c r="P10" i="50"/>
  <c r="P10" i="9"/>
  <c r="P10" i="49"/>
  <c r="P10" i="10"/>
  <c r="P10" i="51"/>
  <c r="P10" i="52"/>
  <c r="P10" i="11"/>
  <c r="P10" i="95"/>
  <c r="P10" i="96"/>
  <c r="P10" i="12"/>
  <c r="P10" i="93"/>
  <c r="P10" i="94"/>
  <c r="P10" i="13"/>
  <c r="P10" i="91"/>
  <c r="P10" i="92"/>
  <c r="P10" i="14"/>
  <c r="P10" i="89"/>
  <c r="P10" i="90"/>
  <c r="P10" i="37"/>
  <c r="C44" i="36"/>
  <c r="C44" i="34"/>
  <c r="C41" i="36"/>
  <c r="C33" i="38" s="1"/>
  <c r="C41" i="34"/>
  <c r="C36" i="36"/>
  <c r="C28" i="38" s="1"/>
  <c r="C36" i="34"/>
  <c r="A64" i="2"/>
  <c r="C67" i="34"/>
  <c r="C67" i="36"/>
  <c r="A39" i="34" l="1"/>
  <c r="A39" i="117"/>
  <c r="C15" i="34"/>
  <c r="C15" i="2" s="1"/>
  <c r="C36" i="39"/>
  <c r="C112" i="5"/>
  <c r="C31" i="50"/>
  <c r="C112" i="14"/>
  <c r="C35" i="8"/>
  <c r="C50" i="44"/>
  <c r="C37" i="10"/>
  <c r="C36" i="4"/>
  <c r="C41" i="7"/>
  <c r="C34" i="11"/>
  <c r="C74" i="12"/>
  <c r="C36" i="37"/>
  <c r="C49" i="43"/>
  <c r="C36" i="52"/>
  <c r="C112" i="41"/>
  <c r="C112" i="90"/>
  <c r="C31" i="9"/>
  <c r="C49" i="91"/>
  <c r="C112" i="89"/>
  <c r="C49" i="13"/>
  <c r="C34" i="96"/>
  <c r="C37" i="51"/>
  <c r="C41" i="46"/>
  <c r="C50" i="6"/>
  <c r="C36" i="38"/>
  <c r="C74" i="94"/>
  <c r="C34" i="95"/>
  <c r="C35" i="48"/>
  <c r="C41" i="45"/>
  <c r="C36" i="40"/>
  <c r="C36" i="3"/>
  <c r="C49" i="92"/>
  <c r="C74" i="93"/>
  <c r="C31" i="49"/>
  <c r="C35" i="47"/>
  <c r="C112" i="42"/>
  <c r="C109" i="14"/>
  <c r="C32" i="48"/>
  <c r="C33" i="3"/>
  <c r="C71" i="94"/>
  <c r="C38" i="45"/>
  <c r="C31" i="95"/>
  <c r="C47" i="44"/>
  <c r="C34" i="10"/>
  <c r="C33" i="40"/>
  <c r="C46" i="92"/>
  <c r="C71" i="93"/>
  <c r="C31" i="11"/>
  <c r="C28" i="49"/>
  <c r="C32" i="47"/>
  <c r="C38" i="7"/>
  <c r="C109" i="42"/>
  <c r="C33" i="39"/>
  <c r="C109" i="90"/>
  <c r="C46" i="91"/>
  <c r="C71" i="12"/>
  <c r="C33" i="52"/>
  <c r="C28" i="9"/>
  <c r="C32" i="8"/>
  <c r="C46" i="43"/>
  <c r="C109" i="41"/>
  <c r="C33" i="4"/>
  <c r="C33" i="37"/>
  <c r="C109" i="89"/>
  <c r="C46" i="13"/>
  <c r="C31" i="96"/>
  <c r="C34" i="51"/>
  <c r="C28" i="50"/>
  <c r="C38" i="46"/>
  <c r="C47" i="6"/>
  <c r="C109" i="5"/>
  <c r="C104" i="14"/>
  <c r="C66" i="94"/>
  <c r="C26" i="95"/>
  <c r="C29" i="10"/>
  <c r="C27" i="48"/>
  <c r="C33" i="45"/>
  <c r="C42" i="44"/>
  <c r="C28" i="40"/>
  <c r="C28" i="3"/>
  <c r="C41" i="92"/>
  <c r="C66" i="93"/>
  <c r="C26" i="11"/>
  <c r="C23" i="49"/>
  <c r="C27" i="47"/>
  <c r="C33" i="7"/>
  <c r="C104" i="42"/>
  <c r="C28" i="39"/>
  <c r="C104" i="90"/>
  <c r="C41" i="91"/>
  <c r="C66" i="12"/>
  <c r="C28" i="52"/>
  <c r="C23" i="9"/>
  <c r="C27" i="8"/>
  <c r="C41" i="43"/>
  <c r="C104" i="41"/>
  <c r="C28" i="4"/>
  <c r="C28" i="37"/>
  <c r="C104" i="89"/>
  <c r="C41" i="13"/>
  <c r="C26" i="96"/>
  <c r="C29" i="51"/>
  <c r="C23" i="50"/>
  <c r="C33" i="46"/>
  <c r="C42" i="6"/>
  <c r="C104" i="5"/>
  <c r="B15" i="51"/>
  <c r="C15" i="51"/>
  <c r="D15" i="51"/>
  <c r="D14" i="51"/>
  <c r="G14" i="51"/>
  <c r="C14" i="51"/>
  <c r="B14" i="51"/>
  <c r="D15" i="9"/>
  <c r="C15" i="9"/>
  <c r="B15" i="9"/>
  <c r="H14" i="38"/>
  <c r="D14" i="38"/>
  <c r="G14" i="38"/>
  <c r="C14" i="38"/>
  <c r="D14" i="40"/>
  <c r="B14" i="38"/>
  <c r="G14" i="40"/>
  <c r="C14" i="40"/>
  <c r="D14" i="42"/>
  <c r="B14" i="40"/>
  <c r="G14" i="42"/>
  <c r="D14" i="43"/>
  <c r="B14" i="42"/>
  <c r="C14" i="42"/>
  <c r="G14" i="43"/>
  <c r="C14" i="43"/>
  <c r="B14" i="43"/>
  <c r="D14" i="46"/>
  <c r="G14" i="46"/>
  <c r="C14" i="46"/>
  <c r="B14" i="46"/>
  <c r="D14" i="48"/>
  <c r="G14" i="48"/>
  <c r="C14" i="48"/>
  <c r="D14" i="49"/>
  <c r="B14" i="48"/>
  <c r="G14" i="49"/>
  <c r="C14" i="49"/>
  <c r="B14" i="49"/>
  <c r="G14" i="52"/>
  <c r="C14" i="52"/>
  <c r="D14" i="96"/>
  <c r="B14" i="52"/>
  <c r="D14" i="52"/>
  <c r="G14" i="96"/>
  <c r="C14" i="96"/>
  <c r="D14" i="94"/>
  <c r="B14" i="96"/>
  <c r="G14" i="94"/>
  <c r="C14" i="94"/>
  <c r="D14" i="92"/>
  <c r="B14" i="94"/>
  <c r="G14" i="92"/>
  <c r="C14" i="92"/>
  <c r="B14" i="92"/>
  <c r="D14" i="90"/>
  <c r="G14" i="90"/>
  <c r="C14" i="90"/>
  <c r="B14" i="90"/>
  <c r="L14" i="38"/>
  <c r="N24" i="38"/>
  <c r="N14" i="38"/>
  <c r="L24" i="38"/>
  <c r="O24" i="38"/>
  <c r="M24" i="38"/>
  <c r="O14" i="38"/>
  <c r="M14" i="38"/>
  <c r="A39" i="36"/>
  <c r="A19" i="33"/>
  <c r="A19" i="35"/>
  <c r="B31" i="35"/>
  <c r="B19" i="35"/>
  <c r="A36" i="35"/>
  <c r="B34" i="35"/>
  <c r="B19" i="33"/>
  <c r="B34" i="33"/>
  <c r="B31" i="33"/>
  <c r="A36" i="33"/>
  <c r="A36" i="101" l="1"/>
  <c r="A26" i="103"/>
  <c r="A30" i="102"/>
  <c r="A31" i="104"/>
  <c r="A29" i="105"/>
  <c r="A107" i="99"/>
  <c r="A31" i="98"/>
  <c r="A31" i="97"/>
  <c r="A44" i="107"/>
  <c r="A69" i="106"/>
  <c r="A107" i="108"/>
  <c r="A44" i="100"/>
  <c r="A31" i="4"/>
  <c r="A107" i="41"/>
  <c r="A44" i="43"/>
  <c r="A30" i="8"/>
  <c r="A26" i="9"/>
  <c r="A31" i="52"/>
  <c r="A69" i="12"/>
  <c r="A44" i="91"/>
  <c r="A107" i="90"/>
  <c r="A31" i="39"/>
  <c r="A107" i="42"/>
  <c r="A36" i="7"/>
  <c r="A30" i="47"/>
  <c r="A26" i="49"/>
  <c r="A29" i="11"/>
  <c r="A69" i="93"/>
  <c r="A44" i="92"/>
  <c r="A31" i="3"/>
  <c r="A31" i="40"/>
  <c r="A45" i="44"/>
  <c r="A36" i="45"/>
  <c r="A30" i="48"/>
  <c r="A32" i="10"/>
  <c r="A29" i="95"/>
  <c r="A69" i="94"/>
  <c r="A107" i="14"/>
  <c r="A31" i="38"/>
  <c r="A107" i="5"/>
  <c r="A45" i="6"/>
  <c r="A36" i="46"/>
  <c r="A26" i="50"/>
  <c r="A32" i="51"/>
  <c r="A29" i="96"/>
  <c r="A44" i="13"/>
  <c r="A107" i="89"/>
  <c r="A31" i="37"/>
  <c r="K18" i="37"/>
  <c r="P16" i="37"/>
  <c r="K20" i="37"/>
  <c r="K21" i="37"/>
  <c r="P19" i="37"/>
  <c r="P21" i="37"/>
  <c r="P17" i="37"/>
  <c r="P22" i="37"/>
  <c r="P18" i="37"/>
  <c r="K19" i="37"/>
  <c r="K17" i="37"/>
  <c r="K22" i="37"/>
  <c r="P14" i="37"/>
  <c r="K23" i="37"/>
  <c r="P15" i="37"/>
  <c r="K24" i="37"/>
  <c r="K24" i="38" s="1"/>
  <c r="P20" i="37"/>
  <c r="K14" i="37"/>
  <c r="K14" i="38" s="1"/>
  <c r="P23" i="37"/>
  <c r="K15" i="37"/>
  <c r="P24" i="37"/>
  <c r="P24" i="38" s="1"/>
  <c r="K16" i="37"/>
  <c r="C19" i="36"/>
  <c r="P14" i="38" l="1"/>
  <c r="A14" i="38" s="1"/>
  <c r="P25" i="37"/>
  <c r="A16" i="97"/>
  <c r="A19" i="97"/>
  <c r="A22" i="97"/>
  <c r="A20" i="97"/>
  <c r="A23" i="97"/>
  <c r="A21" i="97"/>
  <c r="A17" i="97"/>
  <c r="A24" i="97"/>
  <c r="A18" i="97"/>
  <c r="A15" i="97"/>
  <c r="P25" i="97"/>
  <c r="N9" i="37"/>
  <c r="B15" i="91"/>
  <c r="C15" i="91"/>
  <c r="D15" i="91"/>
  <c r="B16" i="91"/>
  <c r="C16" i="91"/>
  <c r="D16" i="91"/>
  <c r="B17" i="91"/>
  <c r="C17" i="91"/>
  <c r="D17" i="91"/>
  <c r="B18" i="91"/>
  <c r="C18" i="91"/>
  <c r="D18" i="91"/>
  <c r="B19" i="91"/>
  <c r="C19" i="91"/>
  <c r="D19" i="91"/>
  <c r="B20" i="91"/>
  <c r="C20" i="91"/>
  <c r="D20" i="91"/>
  <c r="B21" i="91"/>
  <c r="C21" i="91"/>
  <c r="D21" i="91"/>
  <c r="B22" i="91"/>
  <c r="C22" i="91"/>
  <c r="D22" i="91"/>
  <c r="B23" i="91"/>
  <c r="C23" i="91"/>
  <c r="D23" i="91"/>
  <c r="B24" i="91"/>
  <c r="C24" i="91"/>
  <c r="D24" i="91"/>
  <c r="B25" i="91"/>
  <c r="C25" i="91"/>
  <c r="D25" i="91"/>
  <c r="B26" i="91"/>
  <c r="C26" i="91"/>
  <c r="D26" i="91"/>
  <c r="B27" i="91"/>
  <c r="C27" i="91"/>
  <c r="D27" i="91"/>
  <c r="B28" i="91"/>
  <c r="C28" i="91"/>
  <c r="D28" i="91"/>
  <c r="B29" i="91"/>
  <c r="C29" i="91"/>
  <c r="D29" i="91"/>
  <c r="B30" i="91"/>
  <c r="C30" i="91"/>
  <c r="D30" i="91"/>
  <c r="B31" i="91"/>
  <c r="C31" i="91"/>
  <c r="D31" i="91"/>
  <c r="B32" i="91"/>
  <c r="C32" i="91"/>
  <c r="D32" i="91"/>
  <c r="B33" i="91"/>
  <c r="C33" i="91"/>
  <c r="D33" i="91"/>
  <c r="B34" i="91"/>
  <c r="C34" i="91"/>
  <c r="D34" i="91"/>
  <c r="B35" i="91"/>
  <c r="C35" i="91"/>
  <c r="D35" i="91"/>
  <c r="B36" i="91"/>
  <c r="C36" i="91"/>
  <c r="D36" i="91"/>
  <c r="B37" i="91"/>
  <c r="C37" i="91"/>
  <c r="D37" i="91"/>
  <c r="B14" i="91"/>
  <c r="C14" i="91"/>
  <c r="D14" i="91"/>
  <c r="G14" i="91"/>
  <c r="B15" i="89"/>
  <c r="C15" i="89"/>
  <c r="D15" i="89"/>
  <c r="B16" i="89"/>
  <c r="C16" i="89"/>
  <c r="D16" i="89"/>
  <c r="B17" i="89"/>
  <c r="C17" i="89"/>
  <c r="D17" i="89"/>
  <c r="B18" i="89"/>
  <c r="C18" i="89"/>
  <c r="D18" i="89"/>
  <c r="B19" i="89"/>
  <c r="C19" i="89"/>
  <c r="D19" i="89"/>
  <c r="B20" i="89"/>
  <c r="C20" i="89"/>
  <c r="D20" i="89"/>
  <c r="B21" i="89"/>
  <c r="C21" i="89"/>
  <c r="D21" i="89"/>
  <c r="B22" i="89"/>
  <c r="C22" i="89"/>
  <c r="D22" i="89"/>
  <c r="B23" i="89"/>
  <c r="C23" i="89"/>
  <c r="D23" i="89"/>
  <c r="B24" i="89"/>
  <c r="C24" i="89"/>
  <c r="D24" i="89"/>
  <c r="B25" i="89"/>
  <c r="C25" i="89"/>
  <c r="D25" i="89"/>
  <c r="B26" i="89"/>
  <c r="C26" i="89"/>
  <c r="D26" i="89"/>
  <c r="B27" i="89"/>
  <c r="C27" i="89"/>
  <c r="D27" i="89"/>
  <c r="B28" i="89"/>
  <c r="C28" i="89"/>
  <c r="D28" i="89"/>
  <c r="B29" i="89"/>
  <c r="C29" i="89"/>
  <c r="D29" i="89"/>
  <c r="B30" i="89"/>
  <c r="C30" i="89"/>
  <c r="D30" i="89"/>
  <c r="B31" i="89"/>
  <c r="C31" i="89"/>
  <c r="D31" i="89"/>
  <c r="B32" i="89"/>
  <c r="C32" i="89"/>
  <c r="D32" i="89"/>
  <c r="B33" i="89"/>
  <c r="C33" i="89"/>
  <c r="D33" i="89"/>
  <c r="B34" i="89"/>
  <c r="C34" i="89"/>
  <c r="D34" i="89"/>
  <c r="B35" i="89"/>
  <c r="C35" i="89"/>
  <c r="D35" i="89"/>
  <c r="B36" i="89"/>
  <c r="C36" i="89"/>
  <c r="D36" i="89"/>
  <c r="B37" i="89"/>
  <c r="C37" i="89"/>
  <c r="D37" i="89"/>
  <c r="B38" i="89"/>
  <c r="C38" i="89"/>
  <c r="D38" i="89"/>
  <c r="B39" i="89"/>
  <c r="C39" i="89"/>
  <c r="D39" i="89"/>
  <c r="B40" i="89"/>
  <c r="C40" i="89"/>
  <c r="D40" i="89"/>
  <c r="B41" i="89"/>
  <c r="C41" i="89"/>
  <c r="D41" i="89"/>
  <c r="B42" i="89"/>
  <c r="C42" i="89"/>
  <c r="D42" i="89"/>
  <c r="B43" i="89"/>
  <c r="C43" i="89"/>
  <c r="D43" i="89"/>
  <c r="B44" i="89"/>
  <c r="C44" i="89"/>
  <c r="D44" i="89"/>
  <c r="B45" i="89"/>
  <c r="C45" i="89"/>
  <c r="D45" i="89"/>
  <c r="B46" i="89"/>
  <c r="C46" i="89"/>
  <c r="D46" i="89"/>
  <c r="B47" i="89"/>
  <c r="C47" i="89"/>
  <c r="D47" i="89"/>
  <c r="B48" i="89"/>
  <c r="C48" i="89"/>
  <c r="D48" i="89"/>
  <c r="B49" i="89"/>
  <c r="C49" i="89"/>
  <c r="D49" i="89"/>
  <c r="B50" i="89"/>
  <c r="C50" i="89"/>
  <c r="D50" i="89"/>
  <c r="B51" i="89"/>
  <c r="C51" i="89"/>
  <c r="D51" i="89"/>
  <c r="B52" i="89"/>
  <c r="C52" i="89"/>
  <c r="D52" i="89"/>
  <c r="B53" i="89"/>
  <c r="C53" i="89"/>
  <c r="D53" i="89"/>
  <c r="B54" i="89"/>
  <c r="C54" i="89"/>
  <c r="D54" i="89"/>
  <c r="B55" i="89"/>
  <c r="C55" i="89"/>
  <c r="D55" i="89"/>
  <c r="B56" i="89"/>
  <c r="C56" i="89"/>
  <c r="D56" i="89"/>
  <c r="B57" i="89"/>
  <c r="C57" i="89"/>
  <c r="D57" i="89"/>
  <c r="B58" i="89"/>
  <c r="C58" i="89"/>
  <c r="D58" i="89"/>
  <c r="B59" i="89"/>
  <c r="C59" i="89"/>
  <c r="D59" i="89"/>
  <c r="B60" i="89"/>
  <c r="C60" i="89"/>
  <c r="D60" i="89"/>
  <c r="B61" i="89"/>
  <c r="C61" i="89"/>
  <c r="D61" i="89"/>
  <c r="B62" i="89"/>
  <c r="C62" i="89"/>
  <c r="D62" i="89"/>
  <c r="B63" i="89"/>
  <c r="C63" i="89"/>
  <c r="D63" i="89"/>
  <c r="B64" i="89"/>
  <c r="C64" i="89"/>
  <c r="D64" i="89"/>
  <c r="B65" i="89"/>
  <c r="C65" i="89"/>
  <c r="D65" i="89"/>
  <c r="B66" i="89"/>
  <c r="C66" i="89"/>
  <c r="D66" i="89"/>
  <c r="B67" i="89"/>
  <c r="C67" i="89"/>
  <c r="D67" i="89"/>
  <c r="B68" i="89"/>
  <c r="C68" i="89"/>
  <c r="D68" i="89"/>
  <c r="B69" i="89"/>
  <c r="C69" i="89"/>
  <c r="D69" i="89"/>
  <c r="B70" i="89"/>
  <c r="C70" i="89"/>
  <c r="D70" i="89"/>
  <c r="H70" i="89"/>
  <c r="B71" i="89"/>
  <c r="C71" i="89"/>
  <c r="D71" i="89"/>
  <c r="H71" i="89"/>
  <c r="B72" i="89"/>
  <c r="C72" i="89"/>
  <c r="D72" i="89"/>
  <c r="H72" i="89"/>
  <c r="B73" i="89"/>
  <c r="C73" i="89"/>
  <c r="D73" i="89"/>
  <c r="H73" i="89"/>
  <c r="B74" i="89"/>
  <c r="C74" i="89"/>
  <c r="D74" i="89"/>
  <c r="H74" i="89"/>
  <c r="B75" i="89"/>
  <c r="C75" i="89"/>
  <c r="D75" i="89"/>
  <c r="H75" i="89"/>
  <c r="B76" i="89"/>
  <c r="C76" i="89"/>
  <c r="D76" i="89"/>
  <c r="H76" i="89"/>
  <c r="B77" i="89"/>
  <c r="C77" i="89"/>
  <c r="D77" i="89"/>
  <c r="H77" i="89"/>
  <c r="B78" i="89"/>
  <c r="C78" i="89"/>
  <c r="D78" i="89"/>
  <c r="H78" i="89"/>
  <c r="B79" i="89"/>
  <c r="C79" i="89"/>
  <c r="D79" i="89"/>
  <c r="H79" i="89"/>
  <c r="B80" i="89"/>
  <c r="C80" i="89"/>
  <c r="D80" i="89"/>
  <c r="H80" i="89"/>
  <c r="B81" i="89"/>
  <c r="C81" i="89"/>
  <c r="D81" i="89"/>
  <c r="H81" i="89"/>
  <c r="B82" i="89"/>
  <c r="C82" i="89"/>
  <c r="D82" i="89"/>
  <c r="H82" i="89"/>
  <c r="B83" i="89"/>
  <c r="C83" i="89"/>
  <c r="D83" i="89"/>
  <c r="H83" i="89"/>
  <c r="B84" i="89"/>
  <c r="C84" i="89"/>
  <c r="D84" i="89"/>
  <c r="H84" i="89"/>
  <c r="B85" i="89"/>
  <c r="C85" i="89"/>
  <c r="D85" i="89"/>
  <c r="H85" i="89"/>
  <c r="B86" i="89"/>
  <c r="C86" i="89"/>
  <c r="D86" i="89"/>
  <c r="H86" i="89"/>
  <c r="B87" i="89"/>
  <c r="C87" i="89"/>
  <c r="D87" i="89"/>
  <c r="H87" i="89"/>
  <c r="B88" i="89"/>
  <c r="C88" i="89"/>
  <c r="D88" i="89"/>
  <c r="H88" i="89"/>
  <c r="B89" i="89"/>
  <c r="C89" i="89"/>
  <c r="D89" i="89"/>
  <c r="H89" i="89"/>
  <c r="B90" i="89"/>
  <c r="C90" i="89"/>
  <c r="D90" i="89"/>
  <c r="H90" i="89"/>
  <c r="B91" i="89"/>
  <c r="C91" i="89"/>
  <c r="D91" i="89"/>
  <c r="H91" i="89"/>
  <c r="B92" i="89"/>
  <c r="C92" i="89"/>
  <c r="D92" i="89"/>
  <c r="H92" i="89"/>
  <c r="B93" i="89"/>
  <c r="C93" i="89"/>
  <c r="D93" i="89"/>
  <c r="H93" i="89"/>
  <c r="B94" i="89"/>
  <c r="C94" i="89"/>
  <c r="D94" i="89"/>
  <c r="H94" i="89"/>
  <c r="B95" i="89"/>
  <c r="C95" i="89"/>
  <c r="D95" i="89"/>
  <c r="H95" i="89"/>
  <c r="B96" i="89"/>
  <c r="C96" i="89"/>
  <c r="D96" i="89"/>
  <c r="H96" i="89"/>
  <c r="B97" i="89"/>
  <c r="C97" i="89"/>
  <c r="D97" i="89"/>
  <c r="H97" i="89"/>
  <c r="B98" i="89"/>
  <c r="C98" i="89"/>
  <c r="D98" i="89"/>
  <c r="H98" i="89"/>
  <c r="B99" i="89"/>
  <c r="C99" i="89"/>
  <c r="D99" i="89"/>
  <c r="H99" i="89"/>
  <c r="B100" i="89"/>
  <c r="C100" i="89"/>
  <c r="D100" i="89"/>
  <c r="H100" i="89"/>
  <c r="B14" i="89"/>
  <c r="C14" i="89"/>
  <c r="D14" i="89"/>
  <c r="G14" i="89"/>
  <c r="B15" i="93"/>
  <c r="C15" i="93"/>
  <c r="D15" i="93"/>
  <c r="B16" i="93"/>
  <c r="C16" i="93"/>
  <c r="D16" i="93"/>
  <c r="B17" i="93"/>
  <c r="C17" i="93"/>
  <c r="D17" i="93"/>
  <c r="B18" i="93"/>
  <c r="C18" i="93"/>
  <c r="D18" i="93"/>
  <c r="B19" i="93"/>
  <c r="C19" i="93"/>
  <c r="D19" i="93"/>
  <c r="B20" i="93"/>
  <c r="C20" i="93"/>
  <c r="D20" i="93"/>
  <c r="B21" i="93"/>
  <c r="C21" i="93"/>
  <c r="D21" i="93"/>
  <c r="B22" i="93"/>
  <c r="C22" i="93"/>
  <c r="D22" i="93"/>
  <c r="B23" i="93"/>
  <c r="C23" i="93"/>
  <c r="D23" i="93"/>
  <c r="B24" i="93"/>
  <c r="C24" i="93"/>
  <c r="D24" i="93"/>
  <c r="B25" i="93"/>
  <c r="C25" i="93"/>
  <c r="D25" i="93"/>
  <c r="B26" i="93"/>
  <c r="C26" i="93"/>
  <c r="D26" i="93"/>
  <c r="B27" i="93"/>
  <c r="C27" i="93"/>
  <c r="D27" i="93"/>
  <c r="B28" i="93"/>
  <c r="C28" i="93"/>
  <c r="D28" i="93"/>
  <c r="B29" i="93"/>
  <c r="C29" i="93"/>
  <c r="D29" i="93"/>
  <c r="B30" i="93"/>
  <c r="C30" i="93"/>
  <c r="D30" i="93"/>
  <c r="B31" i="93"/>
  <c r="C31" i="93"/>
  <c r="D31" i="93"/>
  <c r="B32" i="93"/>
  <c r="C32" i="93"/>
  <c r="D32" i="93"/>
  <c r="B33" i="93"/>
  <c r="C33" i="93"/>
  <c r="D33" i="93"/>
  <c r="B34" i="93"/>
  <c r="C34" i="93"/>
  <c r="D34" i="93"/>
  <c r="B35" i="93"/>
  <c r="C35" i="93"/>
  <c r="D35" i="93"/>
  <c r="B36" i="93"/>
  <c r="C36" i="93"/>
  <c r="D36" i="93"/>
  <c r="B37" i="93"/>
  <c r="C37" i="93"/>
  <c r="D37" i="93"/>
  <c r="B38" i="93"/>
  <c r="C38" i="93"/>
  <c r="D38" i="93"/>
  <c r="B39" i="93"/>
  <c r="C39" i="93"/>
  <c r="D39" i="93"/>
  <c r="B40" i="93"/>
  <c r="C40" i="93"/>
  <c r="D40" i="93"/>
  <c r="B41" i="93"/>
  <c r="C41" i="93"/>
  <c r="D41" i="93"/>
  <c r="B42" i="93"/>
  <c r="C42" i="93"/>
  <c r="D42" i="93"/>
  <c r="B43" i="93"/>
  <c r="C43" i="93"/>
  <c r="D43" i="93"/>
  <c r="B44" i="93"/>
  <c r="C44" i="93"/>
  <c r="D44" i="93"/>
  <c r="B45" i="93"/>
  <c r="C45" i="93"/>
  <c r="D45" i="93"/>
  <c r="B46" i="93"/>
  <c r="C46" i="93"/>
  <c r="D46" i="93"/>
  <c r="B47" i="93"/>
  <c r="C47" i="93"/>
  <c r="D47" i="93"/>
  <c r="B48" i="93"/>
  <c r="C48" i="93"/>
  <c r="D48" i="93"/>
  <c r="B49" i="93"/>
  <c r="C49" i="93"/>
  <c r="D49" i="93"/>
  <c r="B50" i="93"/>
  <c r="C50" i="93"/>
  <c r="D50" i="93"/>
  <c r="B51" i="93"/>
  <c r="C51" i="93"/>
  <c r="D51" i="93"/>
  <c r="B52" i="93"/>
  <c r="C52" i="93"/>
  <c r="D52" i="93"/>
  <c r="B53" i="93"/>
  <c r="C53" i="93"/>
  <c r="D53" i="93"/>
  <c r="B54" i="93"/>
  <c r="C54" i="93"/>
  <c r="D54" i="93"/>
  <c r="B55" i="93"/>
  <c r="C55" i="93"/>
  <c r="D55" i="93"/>
  <c r="B56" i="93"/>
  <c r="C56" i="93"/>
  <c r="D56" i="93"/>
  <c r="B57" i="93"/>
  <c r="C57" i="93"/>
  <c r="D57" i="93"/>
  <c r="B58" i="93"/>
  <c r="C58" i="93"/>
  <c r="D58" i="93"/>
  <c r="B59" i="93"/>
  <c r="C59" i="93"/>
  <c r="D59" i="93"/>
  <c r="B60" i="93"/>
  <c r="C60" i="93"/>
  <c r="D60" i="93"/>
  <c r="B61" i="93"/>
  <c r="C61" i="93"/>
  <c r="D61" i="93"/>
  <c r="B62" i="93"/>
  <c r="C62" i="93"/>
  <c r="D62" i="93"/>
  <c r="B14" i="93"/>
  <c r="C14" i="93"/>
  <c r="D14" i="93"/>
  <c r="G14" i="93"/>
  <c r="B15" i="95"/>
  <c r="C15" i="95"/>
  <c r="D15" i="95"/>
  <c r="B16" i="95"/>
  <c r="C16" i="95"/>
  <c r="D16" i="95"/>
  <c r="B17" i="95"/>
  <c r="C17" i="95"/>
  <c r="D17" i="95"/>
  <c r="B18" i="95"/>
  <c r="C18" i="95"/>
  <c r="D18" i="95"/>
  <c r="B19" i="95"/>
  <c r="C19" i="95"/>
  <c r="D19" i="95"/>
  <c r="B20" i="95"/>
  <c r="C20" i="95"/>
  <c r="D20" i="95"/>
  <c r="B21" i="95"/>
  <c r="C21" i="95"/>
  <c r="D21" i="95"/>
  <c r="B22" i="95"/>
  <c r="C22" i="95"/>
  <c r="D22" i="95"/>
  <c r="B14" i="95"/>
  <c r="C14" i="95"/>
  <c r="D14" i="95"/>
  <c r="G14" i="95"/>
  <c r="B16" i="9"/>
  <c r="C16" i="9"/>
  <c r="D16" i="9"/>
  <c r="B17" i="9"/>
  <c r="C17" i="9"/>
  <c r="D17" i="9"/>
  <c r="B18" i="9"/>
  <c r="C18" i="9"/>
  <c r="D18" i="9"/>
  <c r="B19" i="9"/>
  <c r="C19" i="9"/>
  <c r="D19" i="9"/>
  <c r="B14" i="9"/>
  <c r="C14" i="9"/>
  <c r="D14" i="9"/>
  <c r="G14" i="9"/>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14" i="47"/>
  <c r="C14" i="47"/>
  <c r="D14" i="47"/>
  <c r="G14" i="47"/>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14" i="45"/>
  <c r="C14" i="45"/>
  <c r="D14" i="45"/>
  <c r="G14" i="45"/>
  <c r="B15" i="6"/>
  <c r="C15" i="6"/>
  <c r="D15" i="6"/>
  <c r="B16" i="6"/>
  <c r="C16" i="6"/>
  <c r="D16" i="6"/>
  <c r="B17" i="6"/>
  <c r="C17" i="6"/>
  <c r="D17" i="6"/>
  <c r="B18" i="6"/>
  <c r="C18" i="6"/>
  <c r="D18" i="6"/>
  <c r="B20" i="6"/>
  <c r="C20" i="6"/>
  <c r="D20" i="6"/>
  <c r="B21" i="6"/>
  <c r="C21" i="6"/>
  <c r="D21" i="6"/>
  <c r="B22" i="6"/>
  <c r="C22" i="6"/>
  <c r="D22" i="6"/>
  <c r="B23" i="6"/>
  <c r="C23" i="6"/>
  <c r="D23" i="6"/>
  <c r="B24" i="6"/>
  <c r="C24" i="6"/>
  <c r="D2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14" i="6"/>
  <c r="C14" i="6"/>
  <c r="D14" i="6"/>
  <c r="G14" i="6"/>
  <c r="C26" i="36"/>
  <c r="C50" i="2" s="1"/>
  <c r="C25" i="36"/>
  <c r="C47" i="2" s="1"/>
  <c r="C24" i="36"/>
  <c r="C44" i="2" s="1"/>
  <c r="C23" i="36"/>
  <c r="C41" i="2" s="1"/>
  <c r="C22" i="36"/>
  <c r="C38" i="2" s="1"/>
  <c r="C21" i="36"/>
  <c r="C35" i="2" s="1"/>
  <c r="C20" i="36"/>
  <c r="C32" i="2" s="1"/>
  <c r="C18" i="36"/>
  <c r="C26" i="2" s="1"/>
  <c r="C17" i="36"/>
  <c r="C23" i="2" s="1"/>
  <c r="C16" i="36"/>
  <c r="C20" i="2" s="1"/>
  <c r="C15" i="36"/>
  <c r="C17" i="2" s="1"/>
  <c r="C26" i="34"/>
  <c r="C48" i="2" s="1"/>
  <c r="C25" i="34"/>
  <c r="C45" i="2" s="1"/>
  <c r="C24" i="34"/>
  <c r="C42" i="2" s="1"/>
  <c r="C23" i="34"/>
  <c r="C39" i="2" s="1"/>
  <c r="C22" i="34"/>
  <c r="C36" i="2" s="1"/>
  <c r="C21" i="34"/>
  <c r="C33" i="2" s="1"/>
  <c r="C20" i="34"/>
  <c r="C30" i="2" s="1"/>
  <c r="C19" i="34"/>
  <c r="C27" i="2" s="1"/>
  <c r="C18" i="34"/>
  <c r="C24" i="2" s="1"/>
  <c r="C17" i="34"/>
  <c r="C21" i="2" s="1"/>
  <c r="C18" i="2"/>
  <c r="C29" i="2"/>
  <c r="D29" i="36"/>
  <c r="D30" i="36"/>
  <c r="D29" i="34"/>
  <c r="D30" i="34"/>
  <c r="D28" i="36"/>
  <c r="D28" i="34"/>
  <c r="H32" i="43"/>
  <c r="H25" i="43"/>
  <c r="H24" i="43"/>
  <c r="H22" i="6"/>
  <c r="H20" i="43"/>
  <c r="B97" i="41"/>
  <c r="C97" i="41"/>
  <c r="D97" i="41"/>
  <c r="H97" i="41"/>
  <c r="B98" i="41"/>
  <c r="C98" i="41"/>
  <c r="D98" i="41"/>
  <c r="H98" i="41"/>
  <c r="B99" i="41"/>
  <c r="C99" i="41"/>
  <c r="D99" i="41"/>
  <c r="H99" i="41"/>
  <c r="B100" i="41"/>
  <c r="C100" i="41"/>
  <c r="D100" i="41"/>
  <c r="H100" i="41"/>
  <c r="B15" i="41"/>
  <c r="C15" i="41"/>
  <c r="D15" i="41"/>
  <c r="B16" i="41"/>
  <c r="C16" i="41"/>
  <c r="D16" i="41"/>
  <c r="B17" i="41"/>
  <c r="C17" i="41"/>
  <c r="D17" i="41"/>
  <c r="B18" i="41"/>
  <c r="C18" i="41"/>
  <c r="D18" i="41"/>
  <c r="B19" i="41"/>
  <c r="C19" i="41"/>
  <c r="D19" i="41"/>
  <c r="B20" i="41"/>
  <c r="C20" i="41"/>
  <c r="D20" i="41"/>
  <c r="B21" i="41"/>
  <c r="C21" i="41"/>
  <c r="D21" i="41"/>
  <c r="B22" i="41"/>
  <c r="C22" i="41"/>
  <c r="D22" i="41"/>
  <c r="B23" i="41"/>
  <c r="C23" i="41"/>
  <c r="D23" i="41"/>
  <c r="B24" i="41"/>
  <c r="C24" i="41"/>
  <c r="D24" i="41"/>
  <c r="B25" i="41"/>
  <c r="C25" i="41"/>
  <c r="D25" i="41"/>
  <c r="B26" i="41"/>
  <c r="C26" i="41"/>
  <c r="D26" i="41"/>
  <c r="B27" i="41"/>
  <c r="C27" i="41"/>
  <c r="D27" i="41"/>
  <c r="B28" i="41"/>
  <c r="C28" i="41"/>
  <c r="D28" i="41"/>
  <c r="B29" i="41"/>
  <c r="C29" i="41"/>
  <c r="D29" i="41"/>
  <c r="B30" i="41"/>
  <c r="C30" i="41"/>
  <c r="D30" i="41"/>
  <c r="B31" i="41"/>
  <c r="C31" i="41"/>
  <c r="D31" i="41"/>
  <c r="B32" i="41"/>
  <c r="C32" i="41"/>
  <c r="D32" i="41"/>
  <c r="B33" i="41"/>
  <c r="C33" i="41"/>
  <c r="D33" i="41"/>
  <c r="B34" i="41"/>
  <c r="C34" i="41"/>
  <c r="D34" i="41"/>
  <c r="B35" i="41"/>
  <c r="C35" i="41"/>
  <c r="D35" i="41"/>
  <c r="B36" i="41"/>
  <c r="C36" i="41"/>
  <c r="D36" i="41"/>
  <c r="B37" i="41"/>
  <c r="C37" i="41"/>
  <c r="D37" i="41"/>
  <c r="B38" i="41"/>
  <c r="C38" i="41"/>
  <c r="D38" i="41"/>
  <c r="B39" i="41"/>
  <c r="C39" i="41"/>
  <c r="D39" i="41"/>
  <c r="B40" i="41"/>
  <c r="C40" i="41"/>
  <c r="D40" i="41"/>
  <c r="B41" i="41"/>
  <c r="C41" i="41"/>
  <c r="D41" i="41"/>
  <c r="B42" i="41"/>
  <c r="C42" i="41"/>
  <c r="D42" i="41"/>
  <c r="B43" i="41"/>
  <c r="C43" i="41"/>
  <c r="D43" i="41"/>
  <c r="B44" i="41"/>
  <c r="C44" i="41"/>
  <c r="D44" i="41"/>
  <c r="B45" i="41"/>
  <c r="C45" i="41"/>
  <c r="D45" i="41"/>
  <c r="B46" i="41"/>
  <c r="C46" i="41"/>
  <c r="D46" i="41"/>
  <c r="B47" i="41"/>
  <c r="C47" i="41"/>
  <c r="D47" i="41"/>
  <c r="B48" i="41"/>
  <c r="C48" i="41"/>
  <c r="D48" i="41"/>
  <c r="B49" i="41"/>
  <c r="C49" i="41"/>
  <c r="D49" i="41"/>
  <c r="B50" i="41"/>
  <c r="C50" i="41"/>
  <c r="D50" i="41"/>
  <c r="B51" i="41"/>
  <c r="C51" i="41"/>
  <c r="D51" i="41"/>
  <c r="B52" i="41"/>
  <c r="C52" i="41"/>
  <c r="D52" i="41"/>
  <c r="B53" i="41"/>
  <c r="C53" i="41"/>
  <c r="D53" i="41"/>
  <c r="B54" i="41"/>
  <c r="C54" i="41"/>
  <c r="D54" i="41"/>
  <c r="B55" i="41"/>
  <c r="C55" i="41"/>
  <c r="D55" i="41"/>
  <c r="B56" i="41"/>
  <c r="C56" i="41"/>
  <c r="D56" i="41"/>
  <c r="B57" i="41"/>
  <c r="C57" i="41"/>
  <c r="D57" i="41"/>
  <c r="B58" i="41"/>
  <c r="C58" i="41"/>
  <c r="D58" i="41"/>
  <c r="B59" i="41"/>
  <c r="C59" i="41"/>
  <c r="D59" i="41"/>
  <c r="B60" i="41"/>
  <c r="C60" i="41"/>
  <c r="D60" i="41"/>
  <c r="B61" i="41"/>
  <c r="C61" i="41"/>
  <c r="D61" i="41"/>
  <c r="B62" i="41"/>
  <c r="C62" i="41"/>
  <c r="D62" i="41"/>
  <c r="B63" i="41"/>
  <c r="C63" i="41"/>
  <c r="D63" i="41"/>
  <c r="B64" i="41"/>
  <c r="C64" i="41"/>
  <c r="D64" i="41"/>
  <c r="B65" i="41"/>
  <c r="C65" i="41"/>
  <c r="D65" i="41"/>
  <c r="B66" i="41"/>
  <c r="C66" i="41"/>
  <c r="D66" i="41"/>
  <c r="B67" i="41"/>
  <c r="C67" i="41"/>
  <c r="D67" i="41"/>
  <c r="B68" i="41"/>
  <c r="C68" i="41"/>
  <c r="D68" i="41"/>
  <c r="B69" i="41"/>
  <c r="C69" i="41"/>
  <c r="D69" i="41"/>
  <c r="B70" i="41"/>
  <c r="C70" i="41"/>
  <c r="D70" i="41"/>
  <c r="H70" i="41"/>
  <c r="B71" i="41"/>
  <c r="C71" i="41"/>
  <c r="D71" i="41"/>
  <c r="H71" i="41"/>
  <c r="B72" i="41"/>
  <c r="C72" i="41"/>
  <c r="D72" i="41"/>
  <c r="H72" i="41"/>
  <c r="B73" i="41"/>
  <c r="C73" i="41"/>
  <c r="D73" i="41"/>
  <c r="H73" i="41"/>
  <c r="B74" i="41"/>
  <c r="C74" i="41"/>
  <c r="D74" i="41"/>
  <c r="H74" i="41"/>
  <c r="B75" i="41"/>
  <c r="C75" i="41"/>
  <c r="D75" i="41"/>
  <c r="H75" i="41"/>
  <c r="B76" i="41"/>
  <c r="C76" i="41"/>
  <c r="D76" i="41"/>
  <c r="H76" i="41"/>
  <c r="B77" i="41"/>
  <c r="C77" i="41"/>
  <c r="D77" i="41"/>
  <c r="H77" i="41"/>
  <c r="B78" i="41"/>
  <c r="C78" i="41"/>
  <c r="D78" i="41"/>
  <c r="H78" i="41"/>
  <c r="B79" i="41"/>
  <c r="C79" i="41"/>
  <c r="D79" i="41"/>
  <c r="H79" i="41"/>
  <c r="B80" i="41"/>
  <c r="C80" i="41"/>
  <c r="D80" i="41"/>
  <c r="H80" i="41"/>
  <c r="B81" i="41"/>
  <c r="C81" i="41"/>
  <c r="D81" i="41"/>
  <c r="H81" i="41"/>
  <c r="B82" i="41"/>
  <c r="C82" i="41"/>
  <c r="D82" i="41"/>
  <c r="H82" i="41"/>
  <c r="B83" i="41"/>
  <c r="C83" i="41"/>
  <c r="D83" i="41"/>
  <c r="H83" i="41"/>
  <c r="B84" i="41"/>
  <c r="C84" i="41"/>
  <c r="D84" i="41"/>
  <c r="H84" i="41"/>
  <c r="B85" i="41"/>
  <c r="C85" i="41"/>
  <c r="D85" i="41"/>
  <c r="H85" i="41"/>
  <c r="B86" i="41"/>
  <c r="C86" i="41"/>
  <c r="D86" i="41"/>
  <c r="H86" i="41"/>
  <c r="B87" i="41"/>
  <c r="C87" i="41"/>
  <c r="D87" i="41"/>
  <c r="H87" i="41"/>
  <c r="B88" i="41"/>
  <c r="C88" i="41"/>
  <c r="D88" i="41"/>
  <c r="H88" i="41"/>
  <c r="B89" i="41"/>
  <c r="C89" i="41"/>
  <c r="D89" i="41"/>
  <c r="H89" i="41"/>
  <c r="B90" i="41"/>
  <c r="C90" i="41"/>
  <c r="D90" i="41"/>
  <c r="H90" i="41"/>
  <c r="B91" i="41"/>
  <c r="C91" i="41"/>
  <c r="D91" i="41"/>
  <c r="H91" i="41"/>
  <c r="B92" i="41"/>
  <c r="C92" i="41"/>
  <c r="D92" i="41"/>
  <c r="H92" i="41"/>
  <c r="B93" i="41"/>
  <c r="C93" i="41"/>
  <c r="D93" i="41"/>
  <c r="H93" i="41"/>
  <c r="B94" i="41"/>
  <c r="C94" i="41"/>
  <c r="D94" i="41"/>
  <c r="H94" i="41"/>
  <c r="B95" i="41"/>
  <c r="C95" i="41"/>
  <c r="D95" i="41"/>
  <c r="H95" i="41"/>
  <c r="B96" i="41"/>
  <c r="C96" i="41"/>
  <c r="D96" i="41"/>
  <c r="H96" i="41"/>
  <c r="B14" i="41"/>
  <c r="C14" i="41"/>
  <c r="D14" i="41"/>
  <c r="G14" i="41"/>
  <c r="B16" i="42"/>
  <c r="C16" i="42"/>
  <c r="D16" i="42"/>
  <c r="B17" i="42"/>
  <c r="C17" i="42"/>
  <c r="D17" i="42"/>
  <c r="B18" i="42"/>
  <c r="C18" i="42"/>
  <c r="D18" i="42"/>
  <c r="B19" i="42"/>
  <c r="C19" i="42"/>
  <c r="D19" i="42"/>
  <c r="B20" i="42"/>
  <c r="C20" i="42"/>
  <c r="D20" i="42"/>
  <c r="B21" i="42"/>
  <c r="C21" i="42"/>
  <c r="D21" i="42"/>
  <c r="B22" i="42"/>
  <c r="C22" i="42"/>
  <c r="D22" i="42"/>
  <c r="B23" i="42"/>
  <c r="C23" i="42"/>
  <c r="D23" i="42"/>
  <c r="B24" i="42"/>
  <c r="C24" i="42"/>
  <c r="D24" i="42"/>
  <c r="B25" i="42"/>
  <c r="C25" i="42"/>
  <c r="D25" i="42"/>
  <c r="B26" i="42"/>
  <c r="C26" i="42"/>
  <c r="D26" i="42"/>
  <c r="B27" i="42"/>
  <c r="C27" i="42"/>
  <c r="D27" i="42"/>
  <c r="B28" i="42"/>
  <c r="C28" i="42"/>
  <c r="D28" i="42"/>
  <c r="B29" i="42"/>
  <c r="C29" i="42"/>
  <c r="D29" i="42"/>
  <c r="B30" i="42"/>
  <c r="C30" i="42"/>
  <c r="D30" i="42"/>
  <c r="B31" i="42"/>
  <c r="C31" i="42"/>
  <c r="D31" i="42"/>
  <c r="B32" i="42"/>
  <c r="C32" i="42"/>
  <c r="D32" i="42"/>
  <c r="B33" i="42"/>
  <c r="C33" i="42"/>
  <c r="D33" i="42"/>
  <c r="B34" i="42"/>
  <c r="C34" i="42"/>
  <c r="D34" i="42"/>
  <c r="B35" i="42"/>
  <c r="C35" i="42"/>
  <c r="D35" i="42"/>
  <c r="B36" i="42"/>
  <c r="C36" i="42"/>
  <c r="D36" i="42"/>
  <c r="B37" i="42"/>
  <c r="C37" i="42"/>
  <c r="D37" i="42"/>
  <c r="B38" i="42"/>
  <c r="C38" i="42"/>
  <c r="D38" i="42"/>
  <c r="B39" i="42"/>
  <c r="C39" i="42"/>
  <c r="D39" i="42"/>
  <c r="B40" i="42"/>
  <c r="C40" i="42"/>
  <c r="D40" i="42"/>
  <c r="B41" i="42"/>
  <c r="C41" i="42"/>
  <c r="D41" i="42"/>
  <c r="B42" i="42"/>
  <c r="C42" i="42"/>
  <c r="D42" i="42"/>
  <c r="B43" i="42"/>
  <c r="C43" i="42"/>
  <c r="D43" i="42"/>
  <c r="B44" i="42"/>
  <c r="C44" i="42"/>
  <c r="D44" i="42"/>
  <c r="B45" i="42"/>
  <c r="C45" i="42"/>
  <c r="D45" i="42"/>
  <c r="B46" i="42"/>
  <c r="C46" i="42"/>
  <c r="D46" i="42"/>
  <c r="B47" i="42"/>
  <c r="C47" i="42"/>
  <c r="D47" i="42"/>
  <c r="B48" i="42"/>
  <c r="C48" i="42"/>
  <c r="D48" i="42"/>
  <c r="B49" i="42"/>
  <c r="C49" i="42"/>
  <c r="D49" i="42"/>
  <c r="B50" i="42"/>
  <c r="C50" i="42"/>
  <c r="D50" i="42"/>
  <c r="B51" i="42"/>
  <c r="C51" i="42"/>
  <c r="D51" i="42"/>
  <c r="B52" i="42"/>
  <c r="C52" i="42"/>
  <c r="D52" i="42"/>
  <c r="B53" i="42"/>
  <c r="C53" i="42"/>
  <c r="D53" i="42"/>
  <c r="B54" i="42"/>
  <c r="C54" i="42"/>
  <c r="D54" i="42"/>
  <c r="B55" i="42"/>
  <c r="C55" i="42"/>
  <c r="D55" i="42"/>
  <c r="B56" i="42"/>
  <c r="C56" i="42"/>
  <c r="D56" i="42"/>
  <c r="B57" i="42"/>
  <c r="C57" i="42"/>
  <c r="D57" i="42"/>
  <c r="B58" i="42"/>
  <c r="C58" i="42"/>
  <c r="D58" i="42"/>
  <c r="B59" i="42"/>
  <c r="C59" i="42"/>
  <c r="D59" i="42"/>
  <c r="B60" i="42"/>
  <c r="C60" i="42"/>
  <c r="D60" i="42"/>
  <c r="B61" i="42"/>
  <c r="C61" i="42"/>
  <c r="D61" i="42"/>
  <c r="B62" i="42"/>
  <c r="C62" i="42"/>
  <c r="D62" i="42"/>
  <c r="B63" i="42"/>
  <c r="C63" i="42"/>
  <c r="D63" i="42"/>
  <c r="B64" i="42"/>
  <c r="C64" i="42"/>
  <c r="D64" i="42"/>
  <c r="B65" i="42"/>
  <c r="C65" i="42"/>
  <c r="D65" i="42"/>
  <c r="B66" i="42"/>
  <c r="C66" i="42"/>
  <c r="D66" i="42"/>
  <c r="B67" i="42"/>
  <c r="C67" i="42"/>
  <c r="D67" i="42"/>
  <c r="B68" i="42"/>
  <c r="C68" i="42"/>
  <c r="D68" i="42"/>
  <c r="B69" i="42"/>
  <c r="C69" i="42"/>
  <c r="D69" i="42"/>
  <c r="B70" i="42"/>
  <c r="C70" i="42"/>
  <c r="D70" i="42"/>
  <c r="H70" i="42"/>
  <c r="B71" i="42"/>
  <c r="C71" i="42"/>
  <c r="D71" i="42"/>
  <c r="H71" i="42"/>
  <c r="B72" i="42"/>
  <c r="C72" i="42"/>
  <c r="D72" i="42"/>
  <c r="H72" i="42"/>
  <c r="B73" i="42"/>
  <c r="C73" i="42"/>
  <c r="D73" i="42"/>
  <c r="H73" i="42"/>
  <c r="B74" i="42"/>
  <c r="C74" i="42"/>
  <c r="D74" i="42"/>
  <c r="H74" i="42"/>
  <c r="B75" i="42"/>
  <c r="C75" i="42"/>
  <c r="D75" i="42"/>
  <c r="H75" i="42"/>
  <c r="B76" i="42"/>
  <c r="C76" i="42"/>
  <c r="D76" i="42"/>
  <c r="H76" i="42"/>
  <c r="B77" i="42"/>
  <c r="C77" i="42"/>
  <c r="D77" i="42"/>
  <c r="H77" i="42"/>
  <c r="B78" i="42"/>
  <c r="C78" i="42"/>
  <c r="D78" i="42"/>
  <c r="H78" i="42"/>
  <c r="B79" i="42"/>
  <c r="C79" i="42"/>
  <c r="D79" i="42"/>
  <c r="H79" i="42"/>
  <c r="B80" i="42"/>
  <c r="C80" i="42"/>
  <c r="D80" i="42"/>
  <c r="H80" i="42"/>
  <c r="B81" i="42"/>
  <c r="C81" i="42"/>
  <c r="D81" i="42"/>
  <c r="H81" i="42"/>
  <c r="B82" i="42"/>
  <c r="C82" i="42"/>
  <c r="D82" i="42"/>
  <c r="H82" i="42"/>
  <c r="B83" i="42"/>
  <c r="C83" i="42"/>
  <c r="D83" i="42"/>
  <c r="H83" i="42"/>
  <c r="B84" i="42"/>
  <c r="C84" i="42"/>
  <c r="D84" i="42"/>
  <c r="H84" i="42"/>
  <c r="B85" i="42"/>
  <c r="C85" i="42"/>
  <c r="D85" i="42"/>
  <c r="H85" i="42"/>
  <c r="B86" i="42"/>
  <c r="C86" i="42"/>
  <c r="D86" i="42"/>
  <c r="H86" i="42"/>
  <c r="B87" i="42"/>
  <c r="C87" i="42"/>
  <c r="D87" i="42"/>
  <c r="H87" i="42"/>
  <c r="B88" i="42"/>
  <c r="C88" i="42"/>
  <c r="D88" i="42"/>
  <c r="H88" i="42"/>
  <c r="B89" i="42"/>
  <c r="C89" i="42"/>
  <c r="D89" i="42"/>
  <c r="H89" i="42"/>
  <c r="B90" i="42"/>
  <c r="C90" i="42"/>
  <c r="D90" i="42"/>
  <c r="H90" i="42"/>
  <c r="B91" i="42"/>
  <c r="C91" i="42"/>
  <c r="D91" i="42"/>
  <c r="H91" i="42"/>
  <c r="B92" i="42"/>
  <c r="C92" i="42"/>
  <c r="D92" i="42"/>
  <c r="H92" i="42"/>
  <c r="B93" i="42"/>
  <c r="C93" i="42"/>
  <c r="D93" i="42"/>
  <c r="H93" i="42"/>
  <c r="B94" i="42"/>
  <c r="C94" i="42"/>
  <c r="D94" i="42"/>
  <c r="H94" i="42"/>
  <c r="B95" i="42"/>
  <c r="C95" i="42"/>
  <c r="D95" i="42"/>
  <c r="H95" i="42"/>
  <c r="B96" i="42"/>
  <c r="C96" i="42"/>
  <c r="D96" i="42"/>
  <c r="H96" i="42"/>
  <c r="B97" i="42"/>
  <c r="C97" i="42"/>
  <c r="D97" i="42"/>
  <c r="H97" i="42"/>
  <c r="B98" i="42"/>
  <c r="C98" i="42"/>
  <c r="D98" i="42"/>
  <c r="H98" i="42"/>
  <c r="B99" i="42"/>
  <c r="C99" i="42"/>
  <c r="D99" i="42"/>
  <c r="H99" i="42"/>
  <c r="B100" i="42"/>
  <c r="C100" i="42"/>
  <c r="D100" i="42"/>
  <c r="H100" i="42"/>
  <c r="B15" i="42"/>
  <c r="C15" i="42"/>
  <c r="D15" i="42"/>
  <c r="B16" i="43"/>
  <c r="C16" i="43"/>
  <c r="D16" i="43"/>
  <c r="B17" i="43"/>
  <c r="C17" i="43"/>
  <c r="D17" i="43"/>
  <c r="B18" i="43"/>
  <c r="C18" i="43"/>
  <c r="D18" i="43"/>
  <c r="B19" i="43"/>
  <c r="C19" i="43"/>
  <c r="D19" i="43"/>
  <c r="B20" i="43"/>
  <c r="C20" i="43"/>
  <c r="D20" i="43"/>
  <c r="B21" i="43"/>
  <c r="C21" i="43"/>
  <c r="D21" i="43"/>
  <c r="B22" i="43"/>
  <c r="C22" i="43"/>
  <c r="D22" i="43"/>
  <c r="B23" i="43"/>
  <c r="C23" i="43"/>
  <c r="D23" i="43"/>
  <c r="B24" i="43"/>
  <c r="C24" i="43"/>
  <c r="D24" i="43"/>
  <c r="B25" i="43"/>
  <c r="C25" i="43"/>
  <c r="D25" i="43"/>
  <c r="B26" i="43"/>
  <c r="C26" i="43"/>
  <c r="D26" i="43"/>
  <c r="B27" i="43"/>
  <c r="C27" i="43"/>
  <c r="D27" i="43"/>
  <c r="B28" i="43"/>
  <c r="C28" i="43"/>
  <c r="D28" i="43"/>
  <c r="B29" i="43"/>
  <c r="C29" i="43"/>
  <c r="D29" i="43"/>
  <c r="B30" i="43"/>
  <c r="C30" i="43"/>
  <c r="D30" i="43"/>
  <c r="B31" i="43"/>
  <c r="C31" i="43"/>
  <c r="D31" i="43"/>
  <c r="B32" i="43"/>
  <c r="C32" i="43"/>
  <c r="D32" i="43"/>
  <c r="B33" i="43"/>
  <c r="C33" i="43"/>
  <c r="D33" i="43"/>
  <c r="B34" i="43"/>
  <c r="C34" i="43"/>
  <c r="D34" i="43"/>
  <c r="B35" i="43"/>
  <c r="C35" i="43"/>
  <c r="D35" i="43"/>
  <c r="B36" i="43"/>
  <c r="C36" i="43"/>
  <c r="D36" i="43"/>
  <c r="B37" i="43"/>
  <c r="C37" i="43"/>
  <c r="D37" i="43"/>
  <c r="B15" i="43"/>
  <c r="C15" i="43"/>
  <c r="D15" i="43"/>
  <c r="B16" i="46"/>
  <c r="C16" i="46"/>
  <c r="D16" i="46"/>
  <c r="B17" i="46"/>
  <c r="C17" i="46"/>
  <c r="D17" i="46"/>
  <c r="B18" i="46"/>
  <c r="C18" i="46"/>
  <c r="D18" i="46"/>
  <c r="B19" i="46"/>
  <c r="C19" i="46"/>
  <c r="D19" i="46"/>
  <c r="B20" i="46"/>
  <c r="C20" i="46"/>
  <c r="D20" i="46"/>
  <c r="B21" i="46"/>
  <c r="C21" i="46"/>
  <c r="D21" i="46"/>
  <c r="B22" i="46"/>
  <c r="C22" i="46"/>
  <c r="D22" i="46"/>
  <c r="B23" i="46"/>
  <c r="C23" i="46"/>
  <c r="D23" i="46"/>
  <c r="B24" i="46"/>
  <c r="C24" i="46"/>
  <c r="D24" i="46"/>
  <c r="B25" i="46"/>
  <c r="C25" i="46"/>
  <c r="D25" i="46"/>
  <c r="B26" i="46"/>
  <c r="C26" i="46"/>
  <c r="D26" i="46"/>
  <c r="B27" i="46"/>
  <c r="C27" i="46"/>
  <c r="D27" i="46"/>
  <c r="B28" i="46"/>
  <c r="C28" i="46"/>
  <c r="D28" i="46"/>
  <c r="B29" i="46"/>
  <c r="C29" i="46"/>
  <c r="D29" i="46"/>
  <c r="B15" i="46"/>
  <c r="C15" i="46"/>
  <c r="D15" i="46"/>
  <c r="B16" i="48"/>
  <c r="C16" i="48"/>
  <c r="D16" i="48"/>
  <c r="B17" i="48"/>
  <c r="C17" i="48"/>
  <c r="D17" i="48"/>
  <c r="B18" i="48"/>
  <c r="C18" i="48"/>
  <c r="D18" i="48"/>
  <c r="B19" i="48"/>
  <c r="C19" i="48"/>
  <c r="D19" i="48"/>
  <c r="B20" i="48"/>
  <c r="C20" i="48"/>
  <c r="D20" i="48"/>
  <c r="B21" i="48"/>
  <c r="C21" i="48"/>
  <c r="D21" i="48"/>
  <c r="B22" i="48"/>
  <c r="C22" i="48"/>
  <c r="D22" i="48"/>
  <c r="B23" i="48"/>
  <c r="C23" i="48"/>
  <c r="D23" i="48"/>
  <c r="B15" i="48"/>
  <c r="C15" i="48"/>
  <c r="D15" i="48"/>
  <c r="B16" i="49"/>
  <c r="C16" i="49"/>
  <c r="D16" i="49"/>
  <c r="B17" i="49"/>
  <c r="C17" i="49"/>
  <c r="D17" i="49"/>
  <c r="B18" i="49"/>
  <c r="C18" i="49"/>
  <c r="D18" i="49"/>
  <c r="B19" i="49"/>
  <c r="C19" i="49"/>
  <c r="D19" i="49"/>
  <c r="B15" i="49"/>
  <c r="C15" i="49"/>
  <c r="D15" i="49"/>
  <c r="B16" i="52"/>
  <c r="C16" i="52"/>
  <c r="D16" i="52"/>
  <c r="B17" i="52"/>
  <c r="C17" i="52"/>
  <c r="D17" i="52"/>
  <c r="B18" i="52"/>
  <c r="C18" i="52"/>
  <c r="D18" i="52"/>
  <c r="B19" i="52"/>
  <c r="C19" i="52"/>
  <c r="D19" i="52"/>
  <c r="B20" i="52"/>
  <c r="C20" i="52"/>
  <c r="D20" i="52"/>
  <c r="B21" i="52"/>
  <c r="C21" i="52"/>
  <c r="D21" i="52"/>
  <c r="B22" i="52"/>
  <c r="C22" i="52"/>
  <c r="D22" i="52"/>
  <c r="B23" i="52"/>
  <c r="C23" i="52"/>
  <c r="D23" i="52"/>
  <c r="B24" i="52"/>
  <c r="C24" i="52"/>
  <c r="D24" i="52"/>
  <c r="B15" i="52"/>
  <c r="C15" i="52"/>
  <c r="D15" i="52"/>
  <c r="B16" i="96"/>
  <c r="C16" i="96"/>
  <c r="D16" i="96"/>
  <c r="B17" i="96"/>
  <c r="C17" i="96"/>
  <c r="D17" i="96"/>
  <c r="B18" i="96"/>
  <c r="C18" i="96"/>
  <c r="D18" i="96"/>
  <c r="B19" i="96"/>
  <c r="C19" i="96"/>
  <c r="D19" i="96"/>
  <c r="B20" i="96"/>
  <c r="C20" i="96"/>
  <c r="D20" i="96"/>
  <c r="B21" i="96"/>
  <c r="C21" i="96"/>
  <c r="D21" i="96"/>
  <c r="B22" i="96"/>
  <c r="C22" i="96"/>
  <c r="D22" i="96"/>
  <c r="B15" i="96"/>
  <c r="C15" i="96"/>
  <c r="D15" i="96"/>
  <c r="B16" i="94"/>
  <c r="C16" i="94"/>
  <c r="D16" i="94"/>
  <c r="B17" i="94"/>
  <c r="C17" i="94"/>
  <c r="D17" i="94"/>
  <c r="B18" i="94"/>
  <c r="C18" i="94"/>
  <c r="D18" i="94"/>
  <c r="B19" i="94"/>
  <c r="C19" i="94"/>
  <c r="D19" i="94"/>
  <c r="B20" i="94"/>
  <c r="C20" i="94"/>
  <c r="D20" i="94"/>
  <c r="B21" i="94"/>
  <c r="C21" i="94"/>
  <c r="D21" i="94"/>
  <c r="B22" i="94"/>
  <c r="C22" i="94"/>
  <c r="D22" i="94"/>
  <c r="B23" i="94"/>
  <c r="C23" i="94"/>
  <c r="D23" i="94"/>
  <c r="B24" i="94"/>
  <c r="C24" i="94"/>
  <c r="D24" i="94"/>
  <c r="B25" i="94"/>
  <c r="C25" i="94"/>
  <c r="D25" i="94"/>
  <c r="B26" i="94"/>
  <c r="C26" i="94"/>
  <c r="D26" i="94"/>
  <c r="B27" i="94"/>
  <c r="C27" i="94"/>
  <c r="D27" i="94"/>
  <c r="B28" i="94"/>
  <c r="C28" i="94"/>
  <c r="D28" i="94"/>
  <c r="B29" i="94"/>
  <c r="C29" i="94"/>
  <c r="D29" i="94"/>
  <c r="B30" i="94"/>
  <c r="C30" i="94"/>
  <c r="D30" i="94"/>
  <c r="B31" i="94"/>
  <c r="C31" i="94"/>
  <c r="D31" i="94"/>
  <c r="B32" i="94"/>
  <c r="C32" i="94"/>
  <c r="D32" i="94"/>
  <c r="B33" i="94"/>
  <c r="C33" i="94"/>
  <c r="D33" i="94"/>
  <c r="B34" i="94"/>
  <c r="C34" i="94"/>
  <c r="D34" i="94"/>
  <c r="B35" i="94"/>
  <c r="C35" i="94"/>
  <c r="D35" i="94"/>
  <c r="B36" i="94"/>
  <c r="C36" i="94"/>
  <c r="D36" i="94"/>
  <c r="B37" i="94"/>
  <c r="C37" i="94"/>
  <c r="D37" i="94"/>
  <c r="B38" i="94"/>
  <c r="C38" i="94"/>
  <c r="D38" i="94"/>
  <c r="B39" i="94"/>
  <c r="C39" i="94"/>
  <c r="D39" i="94"/>
  <c r="B40" i="94"/>
  <c r="C40" i="94"/>
  <c r="D40" i="94"/>
  <c r="B41" i="94"/>
  <c r="C41" i="94"/>
  <c r="D41" i="94"/>
  <c r="B42" i="94"/>
  <c r="C42" i="94"/>
  <c r="D42" i="94"/>
  <c r="B43" i="94"/>
  <c r="C43" i="94"/>
  <c r="D43" i="94"/>
  <c r="B44" i="94"/>
  <c r="C44" i="94"/>
  <c r="D44" i="94"/>
  <c r="B45" i="94"/>
  <c r="C45" i="94"/>
  <c r="D45" i="94"/>
  <c r="B46" i="94"/>
  <c r="C46" i="94"/>
  <c r="D46" i="94"/>
  <c r="B47" i="94"/>
  <c r="C47" i="94"/>
  <c r="D47" i="94"/>
  <c r="B48" i="94"/>
  <c r="C48" i="94"/>
  <c r="D48" i="94"/>
  <c r="B49" i="94"/>
  <c r="C49" i="94"/>
  <c r="D49" i="94"/>
  <c r="B50" i="94"/>
  <c r="C50" i="94"/>
  <c r="D50" i="94"/>
  <c r="B51" i="94"/>
  <c r="C51" i="94"/>
  <c r="D51" i="94"/>
  <c r="B52" i="94"/>
  <c r="C52" i="94"/>
  <c r="D52" i="94"/>
  <c r="B53" i="94"/>
  <c r="C53" i="94"/>
  <c r="D53" i="94"/>
  <c r="B54" i="94"/>
  <c r="C54" i="94"/>
  <c r="D54" i="94"/>
  <c r="B55" i="94"/>
  <c r="C55" i="94"/>
  <c r="D55" i="94"/>
  <c r="B56" i="94"/>
  <c r="C56" i="94"/>
  <c r="D56" i="94"/>
  <c r="B57" i="94"/>
  <c r="C57" i="94"/>
  <c r="D57" i="94"/>
  <c r="B58" i="94"/>
  <c r="C58" i="94"/>
  <c r="D58" i="94"/>
  <c r="B59" i="94"/>
  <c r="C59" i="94"/>
  <c r="D59" i="94"/>
  <c r="B60" i="94"/>
  <c r="C60" i="94"/>
  <c r="D60" i="94"/>
  <c r="B61" i="94"/>
  <c r="C61" i="94"/>
  <c r="D61" i="94"/>
  <c r="B62" i="94"/>
  <c r="C62" i="94"/>
  <c r="D62" i="94"/>
  <c r="B15" i="94"/>
  <c r="C15" i="94"/>
  <c r="D15" i="94"/>
  <c r="B16" i="92"/>
  <c r="C16" i="92"/>
  <c r="D16" i="92"/>
  <c r="B17" i="92"/>
  <c r="C17" i="92"/>
  <c r="D17" i="92"/>
  <c r="B18" i="92"/>
  <c r="C18" i="92"/>
  <c r="D18" i="92"/>
  <c r="B19" i="92"/>
  <c r="C19" i="92"/>
  <c r="D19" i="92"/>
  <c r="B20" i="92"/>
  <c r="C20" i="92"/>
  <c r="D20" i="92"/>
  <c r="B21" i="92"/>
  <c r="C21" i="92"/>
  <c r="D21" i="92"/>
  <c r="B22" i="92"/>
  <c r="C22" i="92"/>
  <c r="D22" i="92"/>
  <c r="B23" i="92"/>
  <c r="C23" i="92"/>
  <c r="D23" i="92"/>
  <c r="B24" i="92"/>
  <c r="C24" i="92"/>
  <c r="D24" i="92"/>
  <c r="B25" i="92"/>
  <c r="C25" i="92"/>
  <c r="D25" i="92"/>
  <c r="B26" i="92"/>
  <c r="C26" i="92"/>
  <c r="D26" i="92"/>
  <c r="B27" i="92"/>
  <c r="C27" i="92"/>
  <c r="D27" i="92"/>
  <c r="B28" i="92"/>
  <c r="C28" i="92"/>
  <c r="D28" i="92"/>
  <c r="B29" i="92"/>
  <c r="C29" i="92"/>
  <c r="D29" i="92"/>
  <c r="B30" i="92"/>
  <c r="C30" i="92"/>
  <c r="D30" i="92"/>
  <c r="B31" i="92"/>
  <c r="C31" i="92"/>
  <c r="D31" i="92"/>
  <c r="B32" i="92"/>
  <c r="C32" i="92"/>
  <c r="D32" i="92"/>
  <c r="B33" i="92"/>
  <c r="C33" i="92"/>
  <c r="D33" i="92"/>
  <c r="B34" i="92"/>
  <c r="C34" i="92"/>
  <c r="D34" i="92"/>
  <c r="B35" i="92"/>
  <c r="C35" i="92"/>
  <c r="D35" i="92"/>
  <c r="B36" i="92"/>
  <c r="C36" i="92"/>
  <c r="D36" i="92"/>
  <c r="B37" i="92"/>
  <c r="C37" i="92"/>
  <c r="D37" i="92"/>
  <c r="B15" i="92"/>
  <c r="C15" i="92"/>
  <c r="D15" i="92"/>
  <c r="B16" i="90"/>
  <c r="C16" i="90"/>
  <c r="D16" i="90"/>
  <c r="B17" i="90"/>
  <c r="C17" i="90"/>
  <c r="D17" i="90"/>
  <c r="B18" i="90"/>
  <c r="C18" i="90"/>
  <c r="D18" i="90"/>
  <c r="B19" i="90"/>
  <c r="C19" i="90"/>
  <c r="D19" i="90"/>
  <c r="B20" i="90"/>
  <c r="C20" i="90"/>
  <c r="D20" i="90"/>
  <c r="B21" i="90"/>
  <c r="C21" i="90"/>
  <c r="D21" i="90"/>
  <c r="B22" i="90"/>
  <c r="C22" i="90"/>
  <c r="D22" i="90"/>
  <c r="B23" i="90"/>
  <c r="C23" i="90"/>
  <c r="D23" i="90"/>
  <c r="B24" i="90"/>
  <c r="C24" i="90"/>
  <c r="D24" i="90"/>
  <c r="B25" i="90"/>
  <c r="C25" i="90"/>
  <c r="D25" i="90"/>
  <c r="B26" i="90"/>
  <c r="C26" i="90"/>
  <c r="D26" i="90"/>
  <c r="B27" i="90"/>
  <c r="C27" i="90"/>
  <c r="D27" i="90"/>
  <c r="B28" i="90"/>
  <c r="C28" i="90"/>
  <c r="D28" i="90"/>
  <c r="B29" i="90"/>
  <c r="C29" i="90"/>
  <c r="D29" i="90"/>
  <c r="B30" i="90"/>
  <c r="C30" i="90"/>
  <c r="D30" i="90"/>
  <c r="B31" i="90"/>
  <c r="C31" i="90"/>
  <c r="D31" i="90"/>
  <c r="B32" i="90"/>
  <c r="C32" i="90"/>
  <c r="D32" i="90"/>
  <c r="B33" i="90"/>
  <c r="C33" i="90"/>
  <c r="D33" i="90"/>
  <c r="B34" i="90"/>
  <c r="C34" i="90"/>
  <c r="D34" i="90"/>
  <c r="B35" i="90"/>
  <c r="C35" i="90"/>
  <c r="D35" i="90"/>
  <c r="B36" i="90"/>
  <c r="C36" i="90"/>
  <c r="D36" i="90"/>
  <c r="B37" i="90"/>
  <c r="C37" i="90"/>
  <c r="D37" i="90"/>
  <c r="B38" i="90"/>
  <c r="C38" i="90"/>
  <c r="D38" i="90"/>
  <c r="B39" i="90"/>
  <c r="C39" i="90"/>
  <c r="D39" i="90"/>
  <c r="B40" i="90"/>
  <c r="C40" i="90"/>
  <c r="D40" i="90"/>
  <c r="B41" i="90"/>
  <c r="C41" i="90"/>
  <c r="D41" i="90"/>
  <c r="B42" i="90"/>
  <c r="C42" i="90"/>
  <c r="D42" i="90"/>
  <c r="B43" i="90"/>
  <c r="C43" i="90"/>
  <c r="D43" i="90"/>
  <c r="B44" i="90"/>
  <c r="C44" i="90"/>
  <c r="D44" i="90"/>
  <c r="B45" i="90"/>
  <c r="C45" i="90"/>
  <c r="D45" i="90"/>
  <c r="B46" i="90"/>
  <c r="C46" i="90"/>
  <c r="D46" i="90"/>
  <c r="B47" i="90"/>
  <c r="C47" i="90"/>
  <c r="D47" i="90"/>
  <c r="B48" i="90"/>
  <c r="C48" i="90"/>
  <c r="D48" i="90"/>
  <c r="B49" i="90"/>
  <c r="C49" i="90"/>
  <c r="D49" i="90"/>
  <c r="B50" i="90"/>
  <c r="C50" i="90"/>
  <c r="D50" i="90"/>
  <c r="B51" i="90"/>
  <c r="C51" i="90"/>
  <c r="D51" i="90"/>
  <c r="B52" i="90"/>
  <c r="C52" i="90"/>
  <c r="D52" i="90"/>
  <c r="B53" i="90"/>
  <c r="C53" i="90"/>
  <c r="D53" i="90"/>
  <c r="B54" i="90"/>
  <c r="C54" i="90"/>
  <c r="D54" i="90"/>
  <c r="B55" i="90"/>
  <c r="C55" i="90"/>
  <c r="D55" i="90"/>
  <c r="B56" i="90"/>
  <c r="C56" i="90"/>
  <c r="D56" i="90"/>
  <c r="B57" i="90"/>
  <c r="C57" i="90"/>
  <c r="D57" i="90"/>
  <c r="B58" i="90"/>
  <c r="C58" i="90"/>
  <c r="D58" i="90"/>
  <c r="B59" i="90"/>
  <c r="C59" i="90"/>
  <c r="D59" i="90"/>
  <c r="B60" i="90"/>
  <c r="C60" i="90"/>
  <c r="D60" i="90"/>
  <c r="B61" i="90"/>
  <c r="C61" i="90"/>
  <c r="D61" i="90"/>
  <c r="B62" i="90"/>
  <c r="C62" i="90"/>
  <c r="D62" i="90"/>
  <c r="B63" i="90"/>
  <c r="C63" i="90"/>
  <c r="D63" i="90"/>
  <c r="B64" i="90"/>
  <c r="C64" i="90"/>
  <c r="D64" i="90"/>
  <c r="B65" i="90"/>
  <c r="C65" i="90"/>
  <c r="D65" i="90"/>
  <c r="B66" i="90"/>
  <c r="C66" i="90"/>
  <c r="D66" i="90"/>
  <c r="B67" i="90"/>
  <c r="C67" i="90"/>
  <c r="D67" i="90"/>
  <c r="B68" i="90"/>
  <c r="C68" i="90"/>
  <c r="D68" i="90"/>
  <c r="B69" i="90"/>
  <c r="C69" i="90"/>
  <c r="D69" i="90"/>
  <c r="B70" i="90"/>
  <c r="C70" i="90"/>
  <c r="D70" i="90"/>
  <c r="H70" i="90"/>
  <c r="B71" i="90"/>
  <c r="C71" i="90"/>
  <c r="D71" i="90"/>
  <c r="H71" i="90"/>
  <c r="B72" i="90"/>
  <c r="C72" i="90"/>
  <c r="D72" i="90"/>
  <c r="H72" i="90"/>
  <c r="B73" i="90"/>
  <c r="C73" i="90"/>
  <c r="D73" i="90"/>
  <c r="H73" i="90"/>
  <c r="B74" i="90"/>
  <c r="C74" i="90"/>
  <c r="D74" i="90"/>
  <c r="H74" i="90"/>
  <c r="B75" i="90"/>
  <c r="C75" i="90"/>
  <c r="D75" i="90"/>
  <c r="H75" i="90"/>
  <c r="B76" i="90"/>
  <c r="C76" i="90"/>
  <c r="D76" i="90"/>
  <c r="H76" i="90"/>
  <c r="B77" i="90"/>
  <c r="C77" i="90"/>
  <c r="D77" i="90"/>
  <c r="H77" i="90"/>
  <c r="B78" i="90"/>
  <c r="C78" i="90"/>
  <c r="D78" i="90"/>
  <c r="H78" i="90"/>
  <c r="B79" i="90"/>
  <c r="C79" i="90"/>
  <c r="D79" i="90"/>
  <c r="H79" i="90"/>
  <c r="B80" i="90"/>
  <c r="C80" i="90"/>
  <c r="D80" i="90"/>
  <c r="H80" i="90"/>
  <c r="B81" i="90"/>
  <c r="C81" i="90"/>
  <c r="D81" i="90"/>
  <c r="H81" i="90"/>
  <c r="B82" i="90"/>
  <c r="C82" i="90"/>
  <c r="D82" i="90"/>
  <c r="H82" i="90"/>
  <c r="B83" i="90"/>
  <c r="C83" i="90"/>
  <c r="D83" i="90"/>
  <c r="H83" i="90"/>
  <c r="B84" i="90"/>
  <c r="C84" i="90"/>
  <c r="D84" i="90"/>
  <c r="H84" i="90"/>
  <c r="B85" i="90"/>
  <c r="C85" i="90"/>
  <c r="D85" i="90"/>
  <c r="H85" i="90"/>
  <c r="B86" i="90"/>
  <c r="C86" i="90"/>
  <c r="D86" i="90"/>
  <c r="H86" i="90"/>
  <c r="B87" i="90"/>
  <c r="C87" i="90"/>
  <c r="D87" i="90"/>
  <c r="H87" i="90"/>
  <c r="B88" i="90"/>
  <c r="C88" i="90"/>
  <c r="D88" i="90"/>
  <c r="H88" i="90"/>
  <c r="B89" i="90"/>
  <c r="C89" i="90"/>
  <c r="D89" i="90"/>
  <c r="H89" i="90"/>
  <c r="B90" i="90"/>
  <c r="C90" i="90"/>
  <c r="D90" i="90"/>
  <c r="H90" i="90"/>
  <c r="B91" i="90"/>
  <c r="C91" i="90"/>
  <c r="D91" i="90"/>
  <c r="H91" i="90"/>
  <c r="B92" i="90"/>
  <c r="C92" i="90"/>
  <c r="D92" i="90"/>
  <c r="H92" i="90"/>
  <c r="B93" i="90"/>
  <c r="C93" i="90"/>
  <c r="D93" i="90"/>
  <c r="H93" i="90"/>
  <c r="B94" i="90"/>
  <c r="C94" i="90"/>
  <c r="D94" i="90"/>
  <c r="H94" i="90"/>
  <c r="B95" i="90"/>
  <c r="C95" i="90"/>
  <c r="D95" i="90"/>
  <c r="H95" i="90"/>
  <c r="B96" i="90"/>
  <c r="C96" i="90"/>
  <c r="D96" i="90"/>
  <c r="H96" i="90"/>
  <c r="B97" i="90"/>
  <c r="C97" i="90"/>
  <c r="D97" i="90"/>
  <c r="H97" i="90"/>
  <c r="B98" i="90"/>
  <c r="C98" i="90"/>
  <c r="D98" i="90"/>
  <c r="H98" i="90"/>
  <c r="B99" i="90"/>
  <c r="C99" i="90"/>
  <c r="D99" i="90"/>
  <c r="H99" i="90"/>
  <c r="B100" i="90"/>
  <c r="C100" i="90"/>
  <c r="D100" i="90"/>
  <c r="H100" i="90"/>
  <c r="B15" i="90"/>
  <c r="C15" i="90"/>
  <c r="D15" i="90"/>
  <c r="B16" i="40"/>
  <c r="C16" i="40"/>
  <c r="D16" i="40"/>
  <c r="B17" i="40"/>
  <c r="C17" i="40"/>
  <c r="D17" i="40"/>
  <c r="B18" i="40"/>
  <c r="C18" i="40"/>
  <c r="D18" i="40"/>
  <c r="B19" i="40"/>
  <c r="C19" i="40"/>
  <c r="D19" i="40"/>
  <c r="B20" i="40"/>
  <c r="C20" i="40"/>
  <c r="D20" i="40"/>
  <c r="B21" i="40"/>
  <c r="C21" i="40"/>
  <c r="D21" i="40"/>
  <c r="B22" i="40"/>
  <c r="C22" i="40"/>
  <c r="D22" i="40"/>
  <c r="B23" i="40"/>
  <c r="C23" i="40"/>
  <c r="D23" i="40"/>
  <c r="B24" i="40"/>
  <c r="C24" i="40"/>
  <c r="D24" i="40"/>
  <c r="B15" i="40"/>
  <c r="C15" i="40"/>
  <c r="D15" i="40"/>
  <c r="B15" i="39"/>
  <c r="C15" i="39"/>
  <c r="D15" i="39"/>
  <c r="B16" i="39"/>
  <c r="C16" i="39"/>
  <c r="D16" i="39"/>
  <c r="B17" i="39"/>
  <c r="C17" i="39"/>
  <c r="D17" i="39"/>
  <c r="B18" i="39"/>
  <c r="C18" i="39"/>
  <c r="D18" i="39"/>
  <c r="B19" i="39"/>
  <c r="C19" i="39"/>
  <c r="D19" i="39"/>
  <c r="B20" i="39"/>
  <c r="C20" i="39"/>
  <c r="D20" i="39"/>
  <c r="B21" i="39"/>
  <c r="C21" i="39"/>
  <c r="D21" i="39"/>
  <c r="B22" i="39"/>
  <c r="C22" i="39"/>
  <c r="D22" i="39"/>
  <c r="B23" i="39"/>
  <c r="C23" i="39"/>
  <c r="D23" i="39"/>
  <c r="B24" i="39"/>
  <c r="C24" i="39"/>
  <c r="D24" i="39"/>
  <c r="B14" i="39"/>
  <c r="C14" i="39"/>
  <c r="D14" i="39"/>
  <c r="G14" i="39"/>
  <c r="B16" i="38"/>
  <c r="C16" i="38"/>
  <c r="D16" i="38"/>
  <c r="B17" i="38"/>
  <c r="C17" i="38"/>
  <c r="D17" i="38"/>
  <c r="B18" i="38"/>
  <c r="C18" i="38"/>
  <c r="D18" i="38"/>
  <c r="H18" i="38"/>
  <c r="K18" i="38"/>
  <c r="L18" i="38"/>
  <c r="M18" i="38"/>
  <c r="N18" i="38"/>
  <c r="O18" i="38"/>
  <c r="P18" i="38"/>
  <c r="B19" i="38"/>
  <c r="C19" i="38"/>
  <c r="D19" i="38"/>
  <c r="H19" i="38"/>
  <c r="K19" i="38"/>
  <c r="L19" i="38"/>
  <c r="M19" i="38"/>
  <c r="N19" i="38"/>
  <c r="O19" i="38"/>
  <c r="P19" i="38"/>
  <c r="B20" i="38"/>
  <c r="C20" i="38"/>
  <c r="D20" i="38"/>
  <c r="H20" i="38"/>
  <c r="K20" i="38"/>
  <c r="L20" i="38"/>
  <c r="M20" i="38"/>
  <c r="N20" i="38"/>
  <c r="O20" i="38"/>
  <c r="P20" i="38"/>
  <c r="B21" i="38"/>
  <c r="C21" i="38"/>
  <c r="D21" i="38"/>
  <c r="H21" i="38"/>
  <c r="K21" i="38"/>
  <c r="L21" i="38"/>
  <c r="M21" i="38"/>
  <c r="N21" i="38"/>
  <c r="O21" i="38"/>
  <c r="P21" i="38"/>
  <c r="B22" i="38"/>
  <c r="C22" i="38"/>
  <c r="D22" i="38"/>
  <c r="H22" i="38"/>
  <c r="K22" i="38"/>
  <c r="L22" i="38"/>
  <c r="M22" i="38"/>
  <c r="N22" i="38"/>
  <c r="O22" i="38"/>
  <c r="P22" i="38"/>
  <c r="B23" i="38"/>
  <c r="C23" i="38"/>
  <c r="D23" i="38"/>
  <c r="B15" i="38"/>
  <c r="C15" i="38"/>
  <c r="D15" i="38"/>
  <c r="B15" i="3"/>
  <c r="C15" i="3"/>
  <c r="D15" i="3"/>
  <c r="B16" i="3"/>
  <c r="C16" i="3"/>
  <c r="D16" i="3"/>
  <c r="H16" i="3"/>
  <c r="K16" i="3"/>
  <c r="L16" i="3"/>
  <c r="M16" i="3"/>
  <c r="N16" i="3"/>
  <c r="O16" i="3"/>
  <c r="P16" i="3"/>
  <c r="B17" i="3"/>
  <c r="C17" i="3"/>
  <c r="D17" i="3"/>
  <c r="H17" i="3"/>
  <c r="K17" i="3"/>
  <c r="L17" i="3"/>
  <c r="M17" i="3"/>
  <c r="N17" i="3"/>
  <c r="O17" i="3"/>
  <c r="P17" i="3"/>
  <c r="B18" i="3"/>
  <c r="C18" i="3"/>
  <c r="D18" i="3"/>
  <c r="B19" i="3"/>
  <c r="C19" i="3"/>
  <c r="D19" i="3"/>
  <c r="B20" i="3"/>
  <c r="C20" i="3"/>
  <c r="D20" i="3"/>
  <c r="B21" i="3"/>
  <c r="C21" i="3"/>
  <c r="D21" i="3"/>
  <c r="B22" i="3"/>
  <c r="C22" i="3"/>
  <c r="D22" i="3"/>
  <c r="B23" i="3"/>
  <c r="C23" i="3"/>
  <c r="D23" i="3"/>
  <c r="B24" i="3"/>
  <c r="C24" i="3"/>
  <c r="D24" i="3"/>
  <c r="H24" i="3"/>
  <c r="K24" i="3"/>
  <c r="L24" i="3"/>
  <c r="M24" i="3"/>
  <c r="N24" i="3"/>
  <c r="O24" i="3"/>
  <c r="P24" i="3"/>
  <c r="B14" i="3"/>
  <c r="C14" i="3"/>
  <c r="D14" i="3"/>
  <c r="G14" i="3"/>
  <c r="H23" i="40"/>
  <c r="H56" i="42"/>
  <c r="H68" i="42"/>
  <c r="H19" i="96"/>
  <c r="B14" i="33"/>
  <c r="B15" i="33"/>
  <c r="B16" i="33"/>
  <c r="B13" i="33"/>
  <c r="D9" i="36"/>
  <c r="D8" i="36"/>
  <c r="D7" i="36"/>
  <c r="D6" i="36"/>
  <c r="D9" i="34"/>
  <c r="D8" i="34"/>
  <c r="D7" i="34"/>
  <c r="D6" i="34"/>
  <c r="D9" i="2"/>
  <c r="D8" i="2"/>
  <c r="D7" i="2"/>
  <c r="D6" i="2"/>
  <c r="D5" i="40" s="1"/>
  <c r="O89" i="42"/>
  <c r="O78" i="42"/>
  <c r="M72" i="42"/>
  <c r="K72" i="5"/>
  <c r="K72" i="99" s="1"/>
  <c r="P88" i="5"/>
  <c r="K88" i="5"/>
  <c r="M76" i="41"/>
  <c r="K76" i="5"/>
  <c r="K76" i="99" s="1"/>
  <c r="M92" i="42"/>
  <c r="K92" i="5"/>
  <c r="M80" i="41"/>
  <c r="K80" i="5"/>
  <c r="K80" i="99" s="1"/>
  <c r="M96" i="42"/>
  <c r="K96" i="5"/>
  <c r="M84" i="41"/>
  <c r="K84" i="5"/>
  <c r="K73" i="5"/>
  <c r="K73" i="99" s="1"/>
  <c r="K77" i="5"/>
  <c r="K77" i="99" s="1"/>
  <c r="K85" i="5"/>
  <c r="K89" i="5"/>
  <c r="K93" i="5"/>
  <c r="K97" i="5"/>
  <c r="M70" i="90"/>
  <c r="K72" i="14"/>
  <c r="M74" i="89"/>
  <c r="K76" i="14"/>
  <c r="K76" i="108" s="1"/>
  <c r="K84" i="14"/>
  <c r="M86" i="89"/>
  <c r="K88" i="14"/>
  <c r="M90" i="89"/>
  <c r="K92" i="14"/>
  <c r="K92" i="108" s="1"/>
  <c r="M98" i="90"/>
  <c r="K100" i="14"/>
  <c r="K100" i="108" s="1"/>
  <c r="P70" i="5"/>
  <c r="P70" i="99" s="1"/>
  <c r="P73" i="5"/>
  <c r="P73" i="99" s="1"/>
  <c r="P82" i="5"/>
  <c r="P82" i="99" s="1"/>
  <c r="P86" i="5"/>
  <c r="P94" i="5"/>
  <c r="P100" i="5"/>
  <c r="P100" i="14"/>
  <c r="P100" i="108" s="1"/>
  <c r="M71" i="41"/>
  <c r="M75" i="41"/>
  <c r="M79" i="42"/>
  <c r="M87" i="41"/>
  <c r="M91" i="42"/>
  <c r="M95" i="41"/>
  <c r="K71" i="14"/>
  <c r="M73" i="90"/>
  <c r="K75" i="14"/>
  <c r="M77" i="90"/>
  <c r="K79" i="14"/>
  <c r="K79" i="108" s="1"/>
  <c r="M81" i="90"/>
  <c r="K83" i="14"/>
  <c r="K83" i="108" s="1"/>
  <c r="M85" i="89"/>
  <c r="K87" i="14"/>
  <c r="K87" i="108" s="1"/>
  <c r="M89" i="90"/>
  <c r="K91" i="14"/>
  <c r="K91" i="108" s="1"/>
  <c r="M93" i="89"/>
  <c r="K95" i="14"/>
  <c r="K95" i="108" s="1"/>
  <c r="M97" i="90"/>
  <c r="K99" i="14"/>
  <c r="K99" i="108" s="1"/>
  <c r="P99" i="14"/>
  <c r="P99" i="108" s="1"/>
  <c r="P83" i="14"/>
  <c r="P83" i="108" s="1"/>
  <c r="O96" i="90"/>
  <c r="K96" i="14"/>
  <c r="K96" i="108" s="1"/>
  <c r="O80" i="90"/>
  <c r="K80" i="14"/>
  <c r="K80" i="108" s="1"/>
  <c r="K74" i="14"/>
  <c r="K98" i="5"/>
  <c r="K95" i="5"/>
  <c r="K94" i="14"/>
  <c r="K94" i="108" s="1"/>
  <c r="K85" i="14"/>
  <c r="K85" i="108" s="1"/>
  <c r="K70" i="14"/>
  <c r="K78" i="5"/>
  <c r="K78" i="99" s="1"/>
  <c r="K75" i="5"/>
  <c r="K75" i="99" s="1"/>
  <c r="K77" i="14"/>
  <c r="K77" i="108" s="1"/>
  <c r="K89" i="14"/>
  <c r="K89" i="108" s="1"/>
  <c r="K99" i="5"/>
  <c r="K70" i="5"/>
  <c r="K70" i="99" s="1"/>
  <c r="K90" i="5"/>
  <c r="K87" i="5"/>
  <c r="K98" i="14"/>
  <c r="K98" i="108" s="1"/>
  <c r="K81" i="14"/>
  <c r="K81" i="108" s="1"/>
  <c r="K86" i="14"/>
  <c r="K86" i="108" s="1"/>
  <c r="K86" i="5"/>
  <c r="K83" i="5"/>
  <c r="K83" i="99" s="1"/>
  <c r="K74" i="5"/>
  <c r="K71" i="5"/>
  <c r="K71" i="99" s="1"/>
  <c r="K93" i="14"/>
  <c r="K78" i="14"/>
  <c r="K78" i="108" s="1"/>
  <c r="K90" i="14"/>
  <c r="K90" i="108" s="1"/>
  <c r="K73" i="14"/>
  <c r="K82" i="5"/>
  <c r="K82" i="99" s="1"/>
  <c r="K79" i="5"/>
  <c r="K79" i="99" s="1"/>
  <c r="K94" i="5"/>
  <c r="K91" i="5"/>
  <c r="K97" i="14"/>
  <c r="K97" i="108" s="1"/>
  <c r="K82" i="14"/>
  <c r="K82" i="108" s="1"/>
  <c r="K100" i="5"/>
  <c r="N9" i="97" l="1"/>
  <c r="E15" i="117"/>
  <c r="B16" i="35"/>
  <c r="B16" i="118"/>
  <c r="B15" i="35"/>
  <c r="B15" i="118"/>
  <c r="B14" i="35"/>
  <c r="B14" i="118"/>
  <c r="B13" i="35"/>
  <c r="B13" i="118"/>
  <c r="D6" i="105"/>
  <c r="D6" i="97"/>
  <c r="D6" i="106"/>
  <c r="D6" i="100"/>
  <c r="D6" i="99"/>
  <c r="D6" i="98"/>
  <c r="D6" i="108"/>
  <c r="D6" i="107"/>
  <c r="D6" i="101"/>
  <c r="D6" i="102"/>
  <c r="D6" i="104"/>
  <c r="D6" i="103"/>
  <c r="D7" i="97"/>
  <c r="D7" i="106"/>
  <c r="D7" i="100"/>
  <c r="D7" i="99"/>
  <c r="D7" i="98"/>
  <c r="D7" i="108"/>
  <c r="D7" i="107"/>
  <c r="D7" i="101"/>
  <c r="D7" i="102"/>
  <c r="D7" i="104"/>
  <c r="D7" i="103"/>
  <c r="D7" i="105"/>
  <c r="D8" i="106"/>
  <c r="D8" i="100"/>
  <c r="D8" i="99"/>
  <c r="D8" i="98"/>
  <c r="D8" i="108"/>
  <c r="D8" i="107"/>
  <c r="D8" i="101"/>
  <c r="D8" i="102"/>
  <c r="D8" i="104"/>
  <c r="D8" i="103"/>
  <c r="D8" i="105"/>
  <c r="D8" i="97"/>
  <c r="D5" i="5"/>
  <c r="D5" i="14"/>
  <c r="D5" i="38"/>
  <c r="D5" i="37"/>
  <c r="D5" i="105"/>
  <c r="D5" i="97"/>
  <c r="D5" i="106"/>
  <c r="D5" i="100"/>
  <c r="D5" i="99"/>
  <c r="D5" i="98"/>
  <c r="D5" i="108"/>
  <c r="D5" i="107"/>
  <c r="D5" i="101"/>
  <c r="D5" i="102"/>
  <c r="D5" i="104"/>
  <c r="D5" i="103"/>
  <c r="D7" i="43"/>
  <c r="D8" i="52"/>
  <c r="P97" i="5"/>
  <c r="D8" i="9"/>
  <c r="D7" i="11"/>
  <c r="D5" i="9"/>
  <c r="P85" i="5"/>
  <c r="P85" i="41" s="1"/>
  <c r="P90" i="5"/>
  <c r="P90" i="41" s="1"/>
  <c r="P98" i="5"/>
  <c r="P98" i="41" s="1"/>
  <c r="D7" i="44"/>
  <c r="D7" i="96"/>
  <c r="P93" i="5"/>
  <c r="P77" i="5"/>
  <c r="P77" i="99" s="1"/>
  <c r="P92" i="14"/>
  <c r="P92" i="108" s="1"/>
  <c r="P76" i="14"/>
  <c r="P76" i="108" s="1"/>
  <c r="K94" i="41"/>
  <c r="K94" i="42"/>
  <c r="O90" i="90"/>
  <c r="O90" i="89"/>
  <c r="K90" i="90"/>
  <c r="K90" i="89"/>
  <c r="P94" i="41"/>
  <c r="P94" i="42"/>
  <c r="N90" i="90"/>
  <c r="N90" i="89"/>
  <c r="N94" i="41"/>
  <c r="N94" i="42"/>
  <c r="O94" i="41"/>
  <c r="O94" i="42"/>
  <c r="M94" i="41"/>
  <c r="M94" i="42"/>
  <c r="L90" i="90"/>
  <c r="L90" i="89"/>
  <c r="L94" i="41"/>
  <c r="L94" i="42"/>
  <c r="K96" i="41"/>
  <c r="K96" i="42"/>
  <c r="O96" i="41"/>
  <c r="O96" i="42"/>
  <c r="L96" i="41"/>
  <c r="L96" i="42"/>
  <c r="N96" i="41"/>
  <c r="N96" i="42"/>
  <c r="K82" i="89"/>
  <c r="K82" i="90"/>
  <c r="M82" i="89"/>
  <c r="M82" i="90"/>
  <c r="M75" i="90"/>
  <c r="M75" i="89"/>
  <c r="N75" i="90"/>
  <c r="N75" i="89"/>
  <c r="O84" i="89"/>
  <c r="O84" i="90"/>
  <c r="L82" i="89"/>
  <c r="L82" i="90"/>
  <c r="L84" i="89"/>
  <c r="L84" i="90"/>
  <c r="O75" i="90"/>
  <c r="O75" i="89"/>
  <c r="M84" i="89"/>
  <c r="M84" i="90"/>
  <c r="N82" i="89"/>
  <c r="N82" i="90"/>
  <c r="O80" i="42"/>
  <c r="O80" i="41"/>
  <c r="L75" i="90"/>
  <c r="L75" i="89"/>
  <c r="N84" i="89"/>
  <c r="N84" i="90"/>
  <c r="L80" i="42"/>
  <c r="L80" i="41"/>
  <c r="N80" i="42"/>
  <c r="N80" i="41"/>
  <c r="K75" i="90"/>
  <c r="K75" i="89"/>
  <c r="K84" i="89"/>
  <c r="K84" i="90"/>
  <c r="K80" i="42"/>
  <c r="K80" i="41"/>
  <c r="O82" i="89"/>
  <c r="O82" i="90"/>
  <c r="P70" i="42"/>
  <c r="P70" i="41"/>
  <c r="P88" i="41"/>
  <c r="P88" i="42"/>
  <c r="K97" i="89"/>
  <c r="K97" i="90"/>
  <c r="K79" i="89"/>
  <c r="K79" i="90"/>
  <c r="M79" i="89"/>
  <c r="M79" i="90"/>
  <c r="N79" i="89"/>
  <c r="N79" i="90"/>
  <c r="K91" i="41"/>
  <c r="K91" i="42"/>
  <c r="K70" i="42"/>
  <c r="K70" i="41"/>
  <c r="O79" i="89"/>
  <c r="O79" i="90"/>
  <c r="K71" i="42"/>
  <c r="K71" i="41"/>
  <c r="K88" i="41"/>
  <c r="K88" i="42"/>
  <c r="L79" i="89"/>
  <c r="L79" i="90"/>
  <c r="O91" i="41"/>
  <c r="O91" i="42"/>
  <c r="L71" i="42"/>
  <c r="L71" i="41"/>
  <c r="M88" i="41"/>
  <c r="M88" i="42"/>
  <c r="N71" i="42"/>
  <c r="N71" i="41"/>
  <c r="O71" i="42"/>
  <c r="O71" i="41"/>
  <c r="M70" i="42"/>
  <c r="M70" i="41"/>
  <c r="L88" i="41"/>
  <c r="L88" i="42"/>
  <c r="N91" i="41"/>
  <c r="N91" i="42"/>
  <c r="O97" i="89"/>
  <c r="O97" i="90"/>
  <c r="L70" i="42"/>
  <c r="L70" i="41"/>
  <c r="O70" i="42"/>
  <c r="O70" i="41"/>
  <c r="L97" i="89"/>
  <c r="L97" i="90"/>
  <c r="N97" i="89"/>
  <c r="N97" i="90"/>
  <c r="N70" i="42"/>
  <c r="N70" i="41"/>
  <c r="O88" i="41"/>
  <c r="O88" i="42"/>
  <c r="L91" i="41"/>
  <c r="L91" i="42"/>
  <c r="N88" i="41"/>
  <c r="N88" i="42"/>
  <c r="O99" i="90"/>
  <c r="O99" i="89"/>
  <c r="N89" i="89"/>
  <c r="N89" i="90"/>
  <c r="L96" i="89"/>
  <c r="L96" i="90"/>
  <c r="N90" i="41"/>
  <c r="N90" i="42"/>
  <c r="N73" i="41"/>
  <c r="N73" i="42"/>
  <c r="K89" i="89"/>
  <c r="K89" i="90"/>
  <c r="P90" i="42"/>
  <c r="L99" i="90"/>
  <c r="L99" i="89"/>
  <c r="O100" i="89"/>
  <c r="O100" i="90"/>
  <c r="O89" i="89"/>
  <c r="O89" i="90"/>
  <c r="L100" i="89"/>
  <c r="L100" i="90"/>
  <c r="M73" i="41"/>
  <c r="M73" i="42"/>
  <c r="K96" i="89"/>
  <c r="K96" i="90"/>
  <c r="P99" i="90"/>
  <c r="P99" i="89"/>
  <c r="K99" i="90"/>
  <c r="K99" i="89"/>
  <c r="P100" i="89"/>
  <c r="P100" i="90"/>
  <c r="P73" i="41"/>
  <c r="P73" i="42"/>
  <c r="K73" i="41"/>
  <c r="K73" i="42"/>
  <c r="M100" i="89"/>
  <c r="M100" i="90"/>
  <c r="O90" i="41"/>
  <c r="O90" i="42"/>
  <c r="O73" i="41"/>
  <c r="O73" i="42"/>
  <c r="L89" i="89"/>
  <c r="L89" i="90"/>
  <c r="N96" i="89"/>
  <c r="N96" i="90"/>
  <c r="L73" i="41"/>
  <c r="L73" i="42"/>
  <c r="M90" i="41"/>
  <c r="M90" i="42"/>
  <c r="K90" i="41"/>
  <c r="K90" i="42"/>
  <c r="K100" i="89"/>
  <c r="K100" i="90"/>
  <c r="M99" i="90"/>
  <c r="M99" i="89"/>
  <c r="N99" i="90"/>
  <c r="N99" i="89"/>
  <c r="M96" i="89"/>
  <c r="M96" i="90"/>
  <c r="N100" i="89"/>
  <c r="N100" i="90"/>
  <c r="L90" i="41"/>
  <c r="L90" i="42"/>
  <c r="K86" i="42"/>
  <c r="K86" i="41"/>
  <c r="K98" i="89"/>
  <c r="K98" i="90"/>
  <c r="K87" i="42"/>
  <c r="K87" i="41"/>
  <c r="K99" i="41"/>
  <c r="K99" i="42"/>
  <c r="K78" i="41"/>
  <c r="K78" i="42"/>
  <c r="K85" i="90"/>
  <c r="K85" i="89"/>
  <c r="K94" i="90"/>
  <c r="K94" i="89"/>
  <c r="K83" i="90"/>
  <c r="K83" i="89"/>
  <c r="P86" i="42"/>
  <c r="P86" i="41"/>
  <c r="M87" i="89"/>
  <c r="M87" i="90"/>
  <c r="N87" i="89"/>
  <c r="N87" i="90"/>
  <c r="L95" i="89"/>
  <c r="L95" i="90"/>
  <c r="O98" i="89"/>
  <c r="O98" i="90"/>
  <c r="O86" i="42"/>
  <c r="O86" i="41"/>
  <c r="O82" i="41"/>
  <c r="O82" i="42"/>
  <c r="N98" i="89"/>
  <c r="N98" i="90"/>
  <c r="N70" i="89"/>
  <c r="N70" i="90"/>
  <c r="N80" i="89"/>
  <c r="N80" i="90"/>
  <c r="N93" i="90"/>
  <c r="N93" i="89"/>
  <c r="M78" i="41"/>
  <c r="M78" i="42"/>
  <c r="L82" i="41"/>
  <c r="L82" i="42"/>
  <c r="L84" i="42"/>
  <c r="L84" i="41"/>
  <c r="L86" i="42"/>
  <c r="L86" i="41"/>
  <c r="K82" i="41"/>
  <c r="K82" i="42"/>
  <c r="K93" i="90"/>
  <c r="K93" i="89"/>
  <c r="K77" i="89"/>
  <c r="K77" i="90"/>
  <c r="M99" i="41"/>
  <c r="M99" i="42"/>
  <c r="M83" i="90"/>
  <c r="M83" i="89"/>
  <c r="N83" i="90"/>
  <c r="N83" i="89"/>
  <c r="O87" i="89"/>
  <c r="O87" i="90"/>
  <c r="O70" i="89"/>
  <c r="O70" i="90"/>
  <c r="O100" i="41"/>
  <c r="O100" i="42"/>
  <c r="O81" i="42"/>
  <c r="O81" i="41"/>
  <c r="L94" i="90"/>
  <c r="L94" i="89"/>
  <c r="L93" i="90"/>
  <c r="L93" i="89"/>
  <c r="L78" i="41"/>
  <c r="L78" i="42"/>
  <c r="N82" i="41"/>
  <c r="N82" i="42"/>
  <c r="N86" i="42"/>
  <c r="N86" i="41"/>
  <c r="L99" i="41"/>
  <c r="L99" i="42"/>
  <c r="K100" i="41"/>
  <c r="K100" i="42"/>
  <c r="K80" i="89"/>
  <c r="K80" i="90"/>
  <c r="K95" i="89"/>
  <c r="K95" i="90"/>
  <c r="K87" i="89"/>
  <c r="K87" i="90"/>
  <c r="P100" i="41"/>
  <c r="P100" i="42"/>
  <c r="P82" i="41"/>
  <c r="P82" i="42"/>
  <c r="K84" i="42"/>
  <c r="K84" i="41"/>
  <c r="M95" i="89"/>
  <c r="M95" i="90"/>
  <c r="O83" i="90"/>
  <c r="O83" i="89"/>
  <c r="L87" i="89"/>
  <c r="L87" i="90"/>
  <c r="N95" i="89"/>
  <c r="N95" i="90"/>
  <c r="O94" i="90"/>
  <c r="O94" i="89"/>
  <c r="O85" i="90"/>
  <c r="O85" i="89"/>
  <c r="O99" i="41"/>
  <c r="O99" i="42"/>
  <c r="O87" i="42"/>
  <c r="O87" i="41"/>
  <c r="N94" i="90"/>
  <c r="N94" i="89"/>
  <c r="L85" i="90"/>
  <c r="L85" i="89"/>
  <c r="N77" i="89"/>
  <c r="N77" i="90"/>
  <c r="L80" i="89"/>
  <c r="L80" i="90"/>
  <c r="N78" i="41"/>
  <c r="N78" i="42"/>
  <c r="L81" i="42"/>
  <c r="L81" i="41"/>
  <c r="L87" i="42"/>
  <c r="L87" i="41"/>
  <c r="M100" i="41"/>
  <c r="M100" i="42"/>
  <c r="K70" i="89"/>
  <c r="K70" i="90"/>
  <c r="P83" i="90"/>
  <c r="P83" i="89"/>
  <c r="M94" i="90"/>
  <c r="M94" i="89"/>
  <c r="L83" i="90"/>
  <c r="L83" i="89"/>
  <c r="O95" i="89"/>
  <c r="O95" i="90"/>
  <c r="M80" i="89"/>
  <c r="M80" i="90"/>
  <c r="O93" i="90"/>
  <c r="O93" i="89"/>
  <c r="O77" i="89"/>
  <c r="O77" i="90"/>
  <c r="L98" i="89"/>
  <c r="L98" i="90"/>
  <c r="L70" i="89"/>
  <c r="L70" i="90"/>
  <c r="L77" i="89"/>
  <c r="L77" i="90"/>
  <c r="N85" i="90"/>
  <c r="N85" i="89"/>
  <c r="M82" i="41"/>
  <c r="M82" i="42"/>
  <c r="O84" i="42"/>
  <c r="O84" i="41"/>
  <c r="M86" i="42"/>
  <c r="M86" i="41"/>
  <c r="L100" i="41"/>
  <c r="L100" i="42"/>
  <c r="N99" i="41"/>
  <c r="N99" i="42"/>
  <c r="N87" i="42"/>
  <c r="N87" i="41"/>
  <c r="N81" i="42"/>
  <c r="N81" i="41"/>
  <c r="N100" i="41"/>
  <c r="N100" i="42"/>
  <c r="N84" i="42"/>
  <c r="N84" i="41"/>
  <c r="K75" i="42"/>
  <c r="K75" i="41"/>
  <c r="P97" i="42"/>
  <c r="P97" i="41"/>
  <c r="K92" i="90"/>
  <c r="K92" i="89"/>
  <c r="K93" i="42"/>
  <c r="K93" i="41"/>
  <c r="K76" i="42"/>
  <c r="K76" i="41"/>
  <c r="M71" i="89"/>
  <c r="M71" i="90"/>
  <c r="N71" i="89"/>
  <c r="N71" i="90"/>
  <c r="O91" i="90"/>
  <c r="O91" i="89"/>
  <c r="O92" i="90"/>
  <c r="O92" i="89"/>
  <c r="O76" i="89"/>
  <c r="O76" i="90"/>
  <c r="O72" i="90"/>
  <c r="O72" i="89"/>
  <c r="O75" i="42"/>
  <c r="O75" i="41"/>
  <c r="N74" i="90"/>
  <c r="N74" i="89"/>
  <c r="O81" i="89"/>
  <c r="O81" i="90"/>
  <c r="N73" i="89"/>
  <c r="N73" i="90"/>
  <c r="L72" i="90"/>
  <c r="L72" i="89"/>
  <c r="L88" i="90"/>
  <c r="L88" i="89"/>
  <c r="L75" i="42"/>
  <c r="L75" i="41"/>
  <c r="O92" i="41"/>
  <c r="O92" i="42"/>
  <c r="M97" i="42"/>
  <c r="M97" i="41"/>
  <c r="N98" i="42"/>
  <c r="N98" i="41"/>
  <c r="K73" i="89"/>
  <c r="K73" i="90"/>
  <c r="K79" i="41"/>
  <c r="K79" i="42"/>
  <c r="K78" i="90"/>
  <c r="K78" i="89"/>
  <c r="K83" i="41"/>
  <c r="K83" i="42"/>
  <c r="K81" i="89"/>
  <c r="K81" i="90"/>
  <c r="K95" i="42"/>
  <c r="K95" i="41"/>
  <c r="K74" i="90"/>
  <c r="K74" i="89"/>
  <c r="K71" i="89"/>
  <c r="K71" i="90"/>
  <c r="M83" i="41"/>
  <c r="M83" i="42"/>
  <c r="P92" i="90"/>
  <c r="P92" i="89"/>
  <c r="P85" i="42"/>
  <c r="K72" i="90"/>
  <c r="K72" i="89"/>
  <c r="K89" i="41"/>
  <c r="K89" i="42"/>
  <c r="O71" i="89"/>
  <c r="O71" i="90"/>
  <c r="L91" i="90"/>
  <c r="L91" i="89"/>
  <c r="M92" i="90"/>
  <c r="M92" i="89"/>
  <c r="M76" i="89"/>
  <c r="M76" i="90"/>
  <c r="O88" i="90"/>
  <c r="O88" i="89"/>
  <c r="M72" i="90"/>
  <c r="M72" i="89"/>
  <c r="O86" i="90"/>
  <c r="O86" i="89"/>
  <c r="O85" i="41"/>
  <c r="O85" i="42"/>
  <c r="O98" i="42"/>
  <c r="O98" i="41"/>
  <c r="L78" i="90"/>
  <c r="L78" i="89"/>
  <c r="L86" i="90"/>
  <c r="L86" i="89"/>
  <c r="O73" i="89"/>
  <c r="O73" i="90"/>
  <c r="L81" i="89"/>
  <c r="L81" i="90"/>
  <c r="N81" i="89"/>
  <c r="N81" i="90"/>
  <c r="L76" i="89"/>
  <c r="L76" i="90"/>
  <c r="L92" i="90"/>
  <c r="L92" i="89"/>
  <c r="O72" i="41"/>
  <c r="O72" i="42"/>
  <c r="M74" i="42"/>
  <c r="M74" i="41"/>
  <c r="O76" i="42"/>
  <c r="O76" i="41"/>
  <c r="M85" i="41"/>
  <c r="M85" i="42"/>
  <c r="L92" i="41"/>
  <c r="L92" i="42"/>
  <c r="L95" i="42"/>
  <c r="L95" i="41"/>
  <c r="L97" i="42"/>
  <c r="L97" i="41"/>
  <c r="K86" i="90"/>
  <c r="K86" i="89"/>
  <c r="K98" i="42"/>
  <c r="K98" i="41"/>
  <c r="P76" i="89"/>
  <c r="P76" i="90"/>
  <c r="P93" i="42"/>
  <c r="P93" i="41"/>
  <c r="P98" i="42"/>
  <c r="K88" i="90"/>
  <c r="K88" i="89"/>
  <c r="M78" i="90"/>
  <c r="M78" i="89"/>
  <c r="K85" i="41"/>
  <c r="K85" i="42"/>
  <c r="K92" i="41"/>
  <c r="K92" i="42"/>
  <c r="K72" i="41"/>
  <c r="K72" i="42"/>
  <c r="L71" i="89"/>
  <c r="L71" i="90"/>
  <c r="O78" i="90"/>
  <c r="O78" i="89"/>
  <c r="M88" i="90"/>
  <c r="M88" i="89"/>
  <c r="O83" i="41"/>
  <c r="O83" i="42"/>
  <c r="O97" i="42"/>
  <c r="O97" i="41"/>
  <c r="O79" i="41"/>
  <c r="O79" i="42"/>
  <c r="O93" i="42"/>
  <c r="O93" i="41"/>
  <c r="O77" i="41"/>
  <c r="O77" i="42"/>
  <c r="N78" i="90"/>
  <c r="N78" i="89"/>
  <c r="N86" i="90"/>
  <c r="N86" i="89"/>
  <c r="L73" i="89"/>
  <c r="L73" i="90"/>
  <c r="N72" i="90"/>
  <c r="N72" i="89"/>
  <c r="N88" i="90"/>
  <c r="N88" i="89"/>
  <c r="L72" i="41"/>
  <c r="L72" i="42"/>
  <c r="L74" i="42"/>
  <c r="L74" i="41"/>
  <c r="L76" i="42"/>
  <c r="L76" i="41"/>
  <c r="L83" i="41"/>
  <c r="L83" i="42"/>
  <c r="L85" i="41"/>
  <c r="L85" i="42"/>
  <c r="M89" i="41"/>
  <c r="M89" i="42"/>
  <c r="L93" i="42"/>
  <c r="L93" i="41"/>
  <c r="M98" i="42"/>
  <c r="M98" i="41"/>
  <c r="K74" i="42"/>
  <c r="K74" i="41"/>
  <c r="K91" i="90"/>
  <c r="K91" i="89"/>
  <c r="P77" i="41"/>
  <c r="P77" i="42"/>
  <c r="K76" i="89"/>
  <c r="K76" i="90"/>
  <c r="K97" i="42"/>
  <c r="K97" i="41"/>
  <c r="K77" i="41"/>
  <c r="K77" i="42"/>
  <c r="M91" i="90"/>
  <c r="M91" i="89"/>
  <c r="N91" i="90"/>
  <c r="N91" i="89"/>
  <c r="O74" i="90"/>
  <c r="O74" i="89"/>
  <c r="O95" i="42"/>
  <c r="O95" i="41"/>
  <c r="M93" i="42"/>
  <c r="M93" i="41"/>
  <c r="M77" i="41"/>
  <c r="M77" i="42"/>
  <c r="O74" i="42"/>
  <c r="O74" i="41"/>
  <c r="L74" i="90"/>
  <c r="L74" i="89"/>
  <c r="N76" i="89"/>
  <c r="N76" i="90"/>
  <c r="N92" i="90"/>
  <c r="N92" i="89"/>
  <c r="N74" i="42"/>
  <c r="N74" i="41"/>
  <c r="L77" i="41"/>
  <c r="L77" i="42"/>
  <c r="L79" i="41"/>
  <c r="L79" i="42"/>
  <c r="L89" i="41"/>
  <c r="L89" i="42"/>
  <c r="L98" i="42"/>
  <c r="L98" i="41"/>
  <c r="N95" i="42"/>
  <c r="N95" i="41"/>
  <c r="N89" i="41"/>
  <c r="N89" i="42"/>
  <c r="N79" i="41"/>
  <c r="N79" i="42"/>
  <c r="N93" i="42"/>
  <c r="N93" i="41"/>
  <c r="N83" i="41"/>
  <c r="N83" i="42"/>
  <c r="N77" i="41"/>
  <c r="N77" i="42"/>
  <c r="N72" i="41"/>
  <c r="N72" i="42"/>
  <c r="N97" i="42"/>
  <c r="N97" i="41"/>
  <c r="N92" i="41"/>
  <c r="N92" i="42"/>
  <c r="N76" i="42"/>
  <c r="N76" i="41"/>
  <c r="N85" i="41"/>
  <c r="N85" i="42"/>
  <c r="N75" i="42"/>
  <c r="N75" i="41"/>
  <c r="P87" i="5"/>
  <c r="M87" i="42"/>
  <c r="P71" i="5"/>
  <c r="P71" i="99" s="1"/>
  <c r="M71" i="42"/>
  <c r="P74" i="14"/>
  <c r="M74" i="90"/>
  <c r="P80" i="14"/>
  <c r="P80" i="108" s="1"/>
  <c r="O80" i="89"/>
  <c r="P93" i="14"/>
  <c r="M93" i="90"/>
  <c r="P85" i="14"/>
  <c r="P85" i="108" s="1"/>
  <c r="M85" i="90"/>
  <c r="P77" i="14"/>
  <c r="P77" i="108" s="1"/>
  <c r="M77" i="89"/>
  <c r="P90" i="14"/>
  <c r="P90" i="108" s="1"/>
  <c r="M90" i="90"/>
  <c r="P80" i="5"/>
  <c r="P80" i="99" s="1"/>
  <c r="M80" i="42"/>
  <c r="P76" i="5"/>
  <c r="P76" i="99" s="1"/>
  <c r="M76" i="42"/>
  <c r="P78" i="5"/>
  <c r="P78" i="99" s="1"/>
  <c r="O78" i="41"/>
  <c r="P89" i="5"/>
  <c r="O89" i="41"/>
  <c r="P95" i="5"/>
  <c r="M95" i="42"/>
  <c r="P79" i="5"/>
  <c r="P79" i="99" s="1"/>
  <c r="M79" i="41"/>
  <c r="P98" i="14"/>
  <c r="P98" i="108" s="1"/>
  <c r="M98" i="89"/>
  <c r="P70" i="14"/>
  <c r="M70" i="89"/>
  <c r="P96" i="14"/>
  <c r="P96" i="108" s="1"/>
  <c r="O96" i="89"/>
  <c r="P97" i="14"/>
  <c r="P97" i="108" s="1"/>
  <c r="M97" i="89"/>
  <c r="P89" i="14"/>
  <c r="P89" i="108" s="1"/>
  <c r="M89" i="89"/>
  <c r="P81" i="14"/>
  <c r="P81" i="108" s="1"/>
  <c r="M81" i="89"/>
  <c r="P73" i="14"/>
  <c r="M73" i="89"/>
  <c r="P91" i="5"/>
  <c r="M91" i="41"/>
  <c r="P75" i="5"/>
  <c r="P75" i="99" s="1"/>
  <c r="M75" i="42"/>
  <c r="P86" i="14"/>
  <c r="P86" i="108" s="1"/>
  <c r="M86" i="90"/>
  <c r="P84" i="5"/>
  <c r="M84" i="42"/>
  <c r="P96" i="5"/>
  <c r="M96" i="41"/>
  <c r="P92" i="5"/>
  <c r="M92" i="41"/>
  <c r="P72" i="5"/>
  <c r="P72" i="99" s="1"/>
  <c r="M72" i="41"/>
  <c r="P79" i="14"/>
  <c r="P79" i="108" s="1"/>
  <c r="P82" i="14"/>
  <c r="P82" i="108" s="1"/>
  <c r="P88" i="14"/>
  <c r="P71" i="14"/>
  <c r="P87" i="14"/>
  <c r="P87" i="108" s="1"/>
  <c r="P99" i="5"/>
  <c r="P83" i="5"/>
  <c r="P83" i="99" s="1"/>
  <c r="P95" i="14"/>
  <c r="P95" i="108" s="1"/>
  <c r="P72" i="14"/>
  <c r="P74" i="5"/>
  <c r="P94" i="14"/>
  <c r="P94" i="108" s="1"/>
  <c r="P78" i="14"/>
  <c r="P78" i="108" s="1"/>
  <c r="P91" i="14"/>
  <c r="P91" i="108" s="1"/>
  <c r="P75" i="14"/>
  <c r="N15" i="95"/>
  <c r="P84" i="14"/>
  <c r="D5" i="46"/>
  <c r="D8" i="91"/>
  <c r="D7" i="10"/>
  <c r="D7" i="37"/>
  <c r="D8" i="37"/>
  <c r="D8" i="5"/>
  <c r="D8" i="41"/>
  <c r="D8" i="12"/>
  <c r="D5" i="94"/>
  <c r="D8" i="42"/>
  <c r="D8" i="90"/>
  <c r="D6" i="41"/>
  <c r="D6" i="37"/>
  <c r="H31" i="43"/>
  <c r="M81" i="41"/>
  <c r="K81" i="5"/>
  <c r="K81" i="99" s="1"/>
  <c r="H14" i="40"/>
  <c r="H19" i="43"/>
  <c r="H21" i="43"/>
  <c r="H25" i="6"/>
  <c r="H26" i="6"/>
  <c r="H17" i="40"/>
  <c r="H17" i="39"/>
  <c r="H24" i="41"/>
  <c r="H20" i="42"/>
  <c r="H29" i="43"/>
  <c r="H38" i="6"/>
  <c r="H64" i="42"/>
  <c r="H28" i="42"/>
  <c r="H16" i="43"/>
  <c r="H16" i="6"/>
  <c r="K17" i="44"/>
  <c r="H34" i="43"/>
  <c r="H26" i="43"/>
  <c r="H18" i="43"/>
  <c r="L15" i="51"/>
  <c r="H18" i="49"/>
  <c r="H27" i="42"/>
  <c r="H33" i="89"/>
  <c r="H53" i="89"/>
  <c r="H47" i="41"/>
  <c r="K19" i="11"/>
  <c r="K19" i="105" s="1"/>
  <c r="H53" i="41"/>
  <c r="H33" i="41"/>
  <c r="H57" i="94"/>
  <c r="H37" i="94"/>
  <c r="H41" i="41"/>
  <c r="L14" i="51"/>
  <c r="H69" i="90"/>
  <c r="H23" i="6"/>
  <c r="L15" i="9"/>
  <c r="D8" i="8"/>
  <c r="D8" i="14"/>
  <c r="D8" i="3"/>
  <c r="D8" i="38"/>
  <c r="D8" i="95"/>
  <c r="D8" i="45"/>
  <c r="D8" i="44"/>
  <c r="D8" i="94"/>
  <c r="D8" i="48"/>
  <c r="D8" i="4"/>
  <c r="D8" i="11"/>
  <c r="D8" i="39"/>
  <c r="D8" i="89"/>
  <c r="D8" i="51"/>
  <c r="D8" i="6"/>
  <c r="D8" i="50"/>
  <c r="D8" i="96"/>
  <c r="D8" i="43"/>
  <c r="D8" i="7"/>
  <c r="D8" i="13"/>
  <c r="D8" i="10"/>
  <c r="D8" i="93"/>
  <c r="D8" i="47"/>
  <c r="D8" i="40"/>
  <c r="D8" i="92"/>
  <c r="D8" i="49"/>
  <c r="H58" i="94"/>
  <c r="H42" i="94"/>
  <c r="H35" i="41"/>
  <c r="H63" i="41"/>
  <c r="D6" i="11"/>
  <c r="D7" i="89"/>
  <c r="D6" i="40"/>
  <c r="D7" i="39"/>
  <c r="D7" i="9"/>
  <c r="D6" i="46"/>
  <c r="H68" i="41"/>
  <c r="H23" i="92"/>
  <c r="H35" i="92"/>
  <c r="H27" i="91"/>
  <c r="H18" i="90"/>
  <c r="H19" i="92"/>
  <c r="H46" i="42"/>
  <c r="H56" i="41"/>
  <c r="H19" i="95"/>
  <c r="H62" i="42"/>
  <c r="H39" i="94"/>
  <c r="H36" i="41"/>
  <c r="H19" i="94"/>
  <c r="H51" i="94"/>
  <c r="D8" i="46"/>
  <c r="D7" i="7"/>
  <c r="D7" i="38"/>
  <c r="D7" i="51"/>
  <c r="D7" i="41"/>
  <c r="D7" i="94"/>
  <c r="D7" i="46"/>
  <c r="D7" i="4"/>
  <c r="D7" i="12"/>
  <c r="D7" i="3"/>
  <c r="D7" i="91"/>
  <c r="D7" i="45"/>
  <c r="D7" i="50"/>
  <c r="D7" i="52"/>
  <c r="D7" i="5"/>
  <c r="D7" i="13"/>
  <c r="D7" i="95"/>
  <c r="D7" i="6"/>
  <c r="D7" i="42"/>
  <c r="D7" i="90"/>
  <c r="D7" i="48"/>
  <c r="D6" i="12"/>
  <c r="D6" i="90"/>
  <c r="D6" i="10"/>
  <c r="D6" i="95"/>
  <c r="D6" i="94"/>
  <c r="D6" i="38"/>
  <c r="D6" i="9"/>
  <c r="D6" i="4"/>
  <c r="D6" i="42"/>
  <c r="D6" i="48"/>
  <c r="H21" i="96"/>
  <c r="H19" i="46"/>
  <c r="N16" i="6"/>
  <c r="K16" i="44"/>
  <c r="N15" i="9"/>
  <c r="H16" i="9"/>
  <c r="N14" i="51"/>
  <c r="N15" i="51"/>
  <c r="H46" i="94"/>
  <c r="H26" i="92"/>
  <c r="L22" i="42"/>
  <c r="L14" i="40"/>
  <c r="H36" i="89"/>
  <c r="H24" i="89"/>
  <c r="H62" i="94"/>
  <c r="H30" i="94"/>
  <c r="H22" i="94"/>
  <c r="H25" i="45"/>
  <c r="H60" i="94"/>
  <c r="H54" i="90"/>
  <c r="H56" i="94"/>
  <c r="H16" i="93"/>
  <c r="H22" i="48"/>
  <c r="H27" i="45"/>
  <c r="H23" i="46"/>
  <c r="H64" i="90"/>
  <c r="H40" i="90"/>
  <c r="H28" i="90"/>
  <c r="H37" i="92"/>
  <c r="H33" i="92"/>
  <c r="H29" i="92"/>
  <c r="H21" i="92"/>
  <c r="H17" i="91"/>
  <c r="H38" i="94"/>
  <c r="H26" i="94"/>
  <c r="H18" i="94"/>
  <c r="H20" i="48"/>
  <c r="H16" i="47"/>
  <c r="H29" i="46"/>
  <c r="H21" i="46"/>
  <c r="H17" i="45"/>
  <c r="N55" i="42"/>
  <c r="N43" i="42"/>
  <c r="N31" i="42"/>
  <c r="D5" i="50"/>
  <c r="D5" i="6"/>
  <c r="D5" i="51"/>
  <c r="D5" i="89"/>
  <c r="D5" i="39"/>
  <c r="D5" i="49"/>
  <c r="D5" i="92"/>
  <c r="D5" i="3"/>
  <c r="D5" i="13"/>
  <c r="D5" i="7"/>
  <c r="D5" i="8"/>
  <c r="D5" i="96"/>
  <c r="D5" i="43"/>
  <c r="D5" i="91"/>
  <c r="D5" i="47"/>
  <c r="D5" i="44"/>
  <c r="D6" i="6"/>
  <c r="D6" i="51"/>
  <c r="D6" i="89"/>
  <c r="D6" i="39"/>
  <c r="D6" i="49"/>
  <c r="D6" i="92"/>
  <c r="D6" i="3"/>
  <c r="D6" i="13"/>
  <c r="D6" i="7"/>
  <c r="D6" i="5"/>
  <c r="D6" i="14"/>
  <c r="D5" i="11"/>
  <c r="D5" i="52"/>
  <c r="D5" i="93"/>
  <c r="D5" i="45"/>
  <c r="D6" i="44"/>
  <c r="D6" i="96"/>
  <c r="D6" i="43"/>
  <c r="D6" i="91"/>
  <c r="D6" i="47"/>
  <c r="D7" i="49"/>
  <c r="D7" i="92"/>
  <c r="D7" i="40"/>
  <c r="D7" i="47"/>
  <c r="D7" i="93"/>
  <c r="D7" i="14"/>
  <c r="D7" i="8"/>
  <c r="D6" i="8"/>
  <c r="D5" i="4"/>
  <c r="D5" i="12"/>
  <c r="D5" i="42"/>
  <c r="D5" i="90"/>
  <c r="D5" i="48"/>
  <c r="D5" i="10"/>
  <c r="D5" i="95"/>
  <c r="D5" i="41"/>
  <c r="D6" i="50"/>
  <c r="D6" i="52"/>
  <c r="D6" i="93"/>
  <c r="D6" i="45"/>
  <c r="N59" i="42"/>
  <c r="H19" i="3"/>
  <c r="H47" i="94"/>
  <c r="H23" i="94"/>
  <c r="H24" i="45"/>
  <c r="H27" i="89"/>
  <c r="H32" i="92"/>
  <c r="H47" i="90"/>
  <c r="N41" i="42"/>
  <c r="N57" i="42"/>
  <c r="N53" i="42"/>
  <c r="N37" i="42"/>
  <c r="H14" i="90"/>
  <c r="H67" i="90"/>
  <c r="H59" i="90"/>
  <c r="H55" i="90"/>
  <c r="H51" i="90"/>
  <c r="H43" i="90"/>
  <c r="H35" i="90"/>
  <c r="H31" i="90"/>
  <c r="H19" i="90"/>
  <c r="H24" i="91"/>
  <c r="H16" i="91"/>
  <c r="H22" i="96"/>
  <c r="H23" i="48"/>
  <c r="H19" i="48"/>
  <c r="H28" i="46"/>
  <c r="H16" i="45"/>
  <c r="N21" i="3"/>
  <c r="N47" i="42"/>
  <c r="M14" i="3"/>
  <c r="L17" i="38"/>
  <c r="H42" i="90"/>
  <c r="H38" i="90"/>
  <c r="H34" i="90"/>
  <c r="H26" i="90"/>
  <c r="H52" i="94"/>
  <c r="H48" i="94"/>
  <c r="H40" i="94"/>
  <c r="H36" i="93"/>
  <c r="H17" i="95"/>
  <c r="N69" i="42"/>
  <c r="H62" i="90"/>
  <c r="H68" i="90"/>
  <c r="H60" i="90"/>
  <c r="H56" i="90"/>
  <c r="H52" i="90"/>
  <c r="H48" i="90"/>
  <c r="L21" i="90"/>
  <c r="H21" i="90"/>
  <c r="H34" i="92"/>
  <c r="H30" i="92"/>
  <c r="H22" i="92"/>
  <c r="H18" i="92"/>
  <c r="H59" i="94"/>
  <c r="H43" i="94"/>
  <c r="H27" i="93"/>
  <c r="H20" i="96"/>
  <c r="H17" i="47"/>
  <c r="H26" i="46"/>
  <c r="H22" i="46"/>
  <c r="H18" i="46"/>
  <c r="N60" i="42"/>
  <c r="N44" i="42"/>
  <c r="N28" i="42"/>
  <c r="H14" i="92"/>
  <c r="M20" i="3"/>
  <c r="L20" i="3"/>
  <c r="H16" i="38"/>
  <c r="N39" i="42"/>
  <c r="N23" i="42"/>
  <c r="H23" i="39"/>
  <c r="N20" i="3"/>
  <c r="N22" i="3"/>
  <c r="L19" i="3"/>
  <c r="H33" i="6"/>
  <c r="H21" i="6"/>
  <c r="L16" i="38"/>
  <c r="N18" i="3"/>
  <c r="L22" i="3"/>
  <c r="N21" i="40"/>
  <c r="H36" i="91"/>
  <c r="H28" i="92"/>
  <c r="H20" i="92"/>
  <c r="H18" i="96"/>
  <c r="H20" i="46"/>
  <c r="H18" i="3"/>
  <c r="M18" i="3"/>
  <c r="L14" i="3"/>
  <c r="H23" i="90"/>
  <c r="H39" i="90"/>
  <c r="H66" i="90"/>
  <c r="H58" i="90"/>
  <c r="H50" i="90"/>
  <c r="H20" i="6"/>
  <c r="L21" i="3"/>
  <c r="N16" i="38"/>
  <c r="E16" i="2" l="1"/>
  <c r="A15" i="117"/>
  <c r="B15" i="117" s="1"/>
  <c r="B16" i="2" s="1"/>
  <c r="P90" i="90"/>
  <c r="P90" i="89"/>
  <c r="P96" i="41"/>
  <c r="P96" i="42"/>
  <c r="P84" i="89"/>
  <c r="P84" i="90"/>
  <c r="P75" i="90"/>
  <c r="P75" i="89"/>
  <c r="P82" i="89"/>
  <c r="P82" i="90"/>
  <c r="P80" i="42"/>
  <c r="P80" i="41"/>
  <c r="P91" i="41"/>
  <c r="P91" i="42"/>
  <c r="P71" i="42"/>
  <c r="P71" i="41"/>
  <c r="P79" i="89"/>
  <c r="P79" i="90"/>
  <c r="P97" i="89"/>
  <c r="P97" i="90"/>
  <c r="P96" i="89"/>
  <c r="P96" i="90"/>
  <c r="P89" i="89"/>
  <c r="P89" i="90"/>
  <c r="N15" i="96"/>
  <c r="K81" i="42"/>
  <c r="K81" i="41"/>
  <c r="P87" i="89"/>
  <c r="P87" i="90"/>
  <c r="P98" i="89"/>
  <c r="P98" i="90"/>
  <c r="P78" i="41"/>
  <c r="P78" i="42"/>
  <c r="P85" i="90"/>
  <c r="P85" i="89"/>
  <c r="P80" i="89"/>
  <c r="P80" i="90"/>
  <c r="P95" i="89"/>
  <c r="P95" i="90"/>
  <c r="P87" i="42"/>
  <c r="P87" i="41"/>
  <c r="P94" i="90"/>
  <c r="P94" i="89"/>
  <c r="P70" i="89"/>
  <c r="P70" i="90"/>
  <c r="P77" i="89"/>
  <c r="P77" i="90"/>
  <c r="P93" i="90"/>
  <c r="P93" i="89"/>
  <c r="P99" i="41"/>
  <c r="P99" i="42"/>
  <c r="P84" i="42"/>
  <c r="P84" i="41"/>
  <c r="P74" i="42"/>
  <c r="P74" i="41"/>
  <c r="P72" i="90"/>
  <c r="P72" i="89"/>
  <c r="P88" i="90"/>
  <c r="P88" i="89"/>
  <c r="P72" i="41"/>
  <c r="P72" i="42"/>
  <c r="P92" i="41"/>
  <c r="P92" i="42"/>
  <c r="P73" i="89"/>
  <c r="P73" i="90"/>
  <c r="P74" i="90"/>
  <c r="P74" i="89"/>
  <c r="P91" i="90"/>
  <c r="P91" i="89"/>
  <c r="P95" i="42"/>
  <c r="P95" i="41"/>
  <c r="P89" i="41"/>
  <c r="P89" i="42"/>
  <c r="P78" i="90"/>
  <c r="P78" i="89"/>
  <c r="P71" i="89"/>
  <c r="P71" i="90"/>
  <c r="P86" i="90"/>
  <c r="P86" i="89"/>
  <c r="P75" i="42"/>
  <c r="P75" i="41"/>
  <c r="P81" i="89"/>
  <c r="P81" i="90"/>
  <c r="P83" i="41"/>
  <c r="P83" i="42"/>
  <c r="P79" i="41"/>
  <c r="P79" i="42"/>
  <c r="P76" i="42"/>
  <c r="P76" i="41"/>
  <c r="P81" i="5"/>
  <c r="P81" i="99" s="1"/>
  <c r="M81" i="42"/>
  <c r="H15" i="94"/>
  <c r="M15" i="51"/>
  <c r="H15" i="48"/>
  <c r="H15" i="9"/>
  <c r="H15" i="46"/>
  <c r="H32" i="6"/>
  <c r="M32" i="6"/>
  <c r="H24" i="42"/>
  <c r="H15" i="39"/>
  <c r="H18" i="6"/>
  <c r="M29" i="43"/>
  <c r="M24" i="42"/>
  <c r="H18" i="52"/>
  <c r="M64" i="42"/>
  <c r="H20" i="41"/>
  <c r="H14" i="39"/>
  <c r="O14" i="43"/>
  <c r="H27" i="43"/>
  <c r="H28" i="41"/>
  <c r="M28" i="42"/>
  <c r="M17" i="6"/>
  <c r="M18" i="52"/>
  <c r="H28" i="6"/>
  <c r="M20" i="6"/>
  <c r="H25" i="42"/>
  <c r="M28" i="6"/>
  <c r="M14" i="39"/>
  <c r="H30" i="6"/>
  <c r="K34" i="12"/>
  <c r="H35" i="6"/>
  <c r="H27" i="6"/>
  <c r="H19" i="41"/>
  <c r="K14" i="50"/>
  <c r="M33" i="43"/>
  <c r="K14" i="44"/>
  <c r="K14" i="6" s="1"/>
  <c r="H18" i="9"/>
  <c r="H64" i="41"/>
  <c r="M26" i="43"/>
  <c r="H61" i="41"/>
  <c r="H37" i="43"/>
  <c r="M35" i="6"/>
  <c r="O37" i="43"/>
  <c r="M37" i="43"/>
  <c r="M20" i="42"/>
  <c r="H15" i="52"/>
  <c r="H15" i="51"/>
  <c r="H14" i="52"/>
  <c r="H14" i="51"/>
  <c r="H19" i="52"/>
  <c r="H20" i="52"/>
  <c r="H22" i="52"/>
  <c r="H15" i="49"/>
  <c r="H29" i="41"/>
  <c r="N14" i="39"/>
  <c r="N14" i="40"/>
  <c r="H14" i="46"/>
  <c r="M14" i="42"/>
  <c r="H14" i="42"/>
  <c r="N14" i="45"/>
  <c r="N14" i="46"/>
  <c r="N14" i="41"/>
  <c r="N14" i="42"/>
  <c r="L14" i="41"/>
  <c r="L14" i="42"/>
  <c r="L14" i="45"/>
  <c r="L14" i="46"/>
  <c r="L14" i="52"/>
  <c r="L14" i="6"/>
  <c r="L14" i="43"/>
  <c r="N14" i="6"/>
  <c r="N14" i="43"/>
  <c r="N14" i="52"/>
  <c r="M14" i="6"/>
  <c r="M14" i="43"/>
  <c r="H14" i="6"/>
  <c r="H14" i="43"/>
  <c r="L14" i="9"/>
  <c r="L14" i="49"/>
  <c r="N14" i="9"/>
  <c r="N14" i="49"/>
  <c r="N14" i="47"/>
  <c r="N14" i="48"/>
  <c r="M14" i="9"/>
  <c r="M14" i="49"/>
  <c r="H14" i="48"/>
  <c r="L14" i="47"/>
  <c r="L14" i="48"/>
  <c r="H14" i="9"/>
  <c r="H14" i="49"/>
  <c r="L14" i="95"/>
  <c r="L14" i="96"/>
  <c r="H14" i="96"/>
  <c r="N14" i="95"/>
  <c r="N14" i="96"/>
  <c r="L14" i="89"/>
  <c r="L14" i="90"/>
  <c r="N14" i="89"/>
  <c r="N14" i="90"/>
  <c r="N14" i="93"/>
  <c r="N14" i="94"/>
  <c r="H14" i="93"/>
  <c r="H14" i="94"/>
  <c r="L14" i="93"/>
  <c r="L14" i="94"/>
  <c r="N14" i="91"/>
  <c r="N14" i="92"/>
  <c r="L14" i="91"/>
  <c r="L14" i="92"/>
  <c r="H22" i="41"/>
  <c r="M15" i="92"/>
  <c r="M18" i="49"/>
  <c r="M22" i="39"/>
  <c r="K31" i="44"/>
  <c r="O19" i="95"/>
  <c r="K61" i="12"/>
  <c r="M15" i="9"/>
  <c r="H29" i="89"/>
  <c r="M23" i="6"/>
  <c r="H46" i="41"/>
  <c r="L18" i="39"/>
  <c r="L18" i="40"/>
  <c r="H35" i="42"/>
  <c r="L35" i="41"/>
  <c r="L35" i="42"/>
  <c r="N35" i="41"/>
  <c r="N35" i="42"/>
  <c r="M18" i="39"/>
  <c r="M18" i="40"/>
  <c r="H18" i="39"/>
  <c r="H18" i="40"/>
  <c r="N18" i="39"/>
  <c r="N18" i="40"/>
  <c r="N68" i="41"/>
  <c r="N68" i="42"/>
  <c r="N22" i="6"/>
  <c r="N21" i="43"/>
  <c r="L22" i="6"/>
  <c r="L21" i="43"/>
  <c r="L68" i="41"/>
  <c r="L68" i="42"/>
  <c r="M68" i="41"/>
  <c r="M68" i="42"/>
  <c r="M22" i="6"/>
  <c r="M21" i="43"/>
  <c r="P22" i="44"/>
  <c r="O24" i="43"/>
  <c r="O25" i="6"/>
  <c r="L24" i="43"/>
  <c r="L25" i="6"/>
  <c r="K25" i="44"/>
  <c r="M24" i="43"/>
  <c r="M25" i="6"/>
  <c r="N56" i="41"/>
  <c r="N56" i="42"/>
  <c r="M56" i="41"/>
  <c r="M56" i="42"/>
  <c r="L56" i="41"/>
  <c r="L56" i="42"/>
  <c r="N24" i="43"/>
  <c r="N25" i="6"/>
  <c r="H40" i="42"/>
  <c r="N40" i="41"/>
  <c r="N40" i="42"/>
  <c r="L40" i="41"/>
  <c r="L40" i="42"/>
  <c r="H19" i="39"/>
  <c r="H19" i="40"/>
  <c r="L62" i="41"/>
  <c r="L62" i="42"/>
  <c r="L66" i="41"/>
  <c r="L66" i="42"/>
  <c r="N19" i="39"/>
  <c r="N19" i="40"/>
  <c r="L19" i="39"/>
  <c r="L19" i="40"/>
  <c r="H66" i="41"/>
  <c r="H66" i="42"/>
  <c r="N66" i="41"/>
  <c r="N66" i="42"/>
  <c r="L27" i="42"/>
  <c r="L27" i="41"/>
  <c r="N27" i="42"/>
  <c r="N27" i="41"/>
  <c r="N62" i="41"/>
  <c r="N62" i="42"/>
  <c r="H27" i="41"/>
  <c r="N16" i="42"/>
  <c r="N16" i="41"/>
  <c r="L21" i="39"/>
  <c r="L21" i="40"/>
  <c r="L30" i="41"/>
  <c r="L30" i="42"/>
  <c r="L46" i="41"/>
  <c r="L46" i="42"/>
  <c r="N22" i="39"/>
  <c r="N22" i="40"/>
  <c r="N23" i="3"/>
  <c r="N23" i="38"/>
  <c r="M23" i="38"/>
  <c r="H23" i="38"/>
  <c r="N33" i="41"/>
  <c r="N33" i="42"/>
  <c r="N61" i="41"/>
  <c r="N61" i="42"/>
  <c r="N67" i="41"/>
  <c r="N67" i="42"/>
  <c r="N46" i="41"/>
  <c r="N46" i="42"/>
  <c r="L24" i="40"/>
  <c r="L24" i="39"/>
  <c r="L33" i="41"/>
  <c r="L33" i="42"/>
  <c r="H52" i="42"/>
  <c r="L36" i="42"/>
  <c r="L36" i="41"/>
  <c r="H20" i="40"/>
  <c r="L25" i="43"/>
  <c r="L26" i="6"/>
  <c r="N23" i="47"/>
  <c r="N23" i="48"/>
  <c r="N25" i="43"/>
  <c r="N26" i="6"/>
  <c r="H67" i="42"/>
  <c r="N27" i="6"/>
  <c r="N26" i="43"/>
  <c r="N52" i="41"/>
  <c r="N52" i="42"/>
  <c r="L52" i="41"/>
  <c r="L52" i="42"/>
  <c r="H30" i="42"/>
  <c r="L27" i="6"/>
  <c r="L26" i="43"/>
  <c r="L23" i="47"/>
  <c r="L23" i="48"/>
  <c r="H61" i="42"/>
  <c r="H33" i="42"/>
  <c r="H39" i="41"/>
  <c r="H39" i="42"/>
  <c r="N24" i="40"/>
  <c r="N24" i="39"/>
  <c r="N30" i="41"/>
  <c r="N30" i="42"/>
  <c r="H16" i="41"/>
  <c r="L61" i="41"/>
  <c r="L61" i="42"/>
  <c r="L53" i="41"/>
  <c r="L53" i="42"/>
  <c r="L20" i="39"/>
  <c r="L20" i="40"/>
  <c r="N20" i="39"/>
  <c r="N20" i="40"/>
  <c r="M25" i="43"/>
  <c r="M26" i="6"/>
  <c r="H53" i="42"/>
  <c r="L23" i="3"/>
  <c r="L23" i="38"/>
  <c r="N36" i="42"/>
  <c r="N36" i="41"/>
  <c r="H21" i="40"/>
  <c r="L16" i="42"/>
  <c r="L16" i="41"/>
  <c r="L39" i="41"/>
  <c r="L39" i="42"/>
  <c r="L67" i="41"/>
  <c r="L67" i="42"/>
  <c r="H24" i="40"/>
  <c r="H24" i="39"/>
  <c r="L22" i="39"/>
  <c r="L22" i="40"/>
  <c r="H22" i="39"/>
  <c r="H22" i="40"/>
  <c r="N25" i="42"/>
  <c r="N25" i="41"/>
  <c r="N65" i="41"/>
  <c r="N65" i="42"/>
  <c r="N19" i="41"/>
  <c r="N19" i="42"/>
  <c r="K34" i="44"/>
  <c r="L32" i="6"/>
  <c r="L31" i="43"/>
  <c r="L18" i="6"/>
  <c r="L18" i="43"/>
  <c r="L24" i="42"/>
  <c r="L24" i="41"/>
  <c r="H60" i="42"/>
  <c r="H48" i="42"/>
  <c r="H54" i="41"/>
  <c r="H54" i="42"/>
  <c r="H43" i="42"/>
  <c r="L67" i="89"/>
  <c r="L67" i="90"/>
  <c r="L36" i="43"/>
  <c r="L37" i="6"/>
  <c r="H65" i="41"/>
  <c r="H65" i="42"/>
  <c r="H19" i="42"/>
  <c r="N17" i="46"/>
  <c r="N17" i="45"/>
  <c r="N36" i="43"/>
  <c r="N37" i="6"/>
  <c r="H34" i="6"/>
  <c r="H33" i="43"/>
  <c r="N23" i="39"/>
  <c r="N23" i="40"/>
  <c r="N29" i="41"/>
  <c r="N29" i="42"/>
  <c r="M17" i="40"/>
  <c r="M17" i="39"/>
  <c r="N20" i="41"/>
  <c r="N20" i="42"/>
  <c r="N48" i="41"/>
  <c r="N48" i="42"/>
  <c r="M16" i="40"/>
  <c r="M16" i="39"/>
  <c r="L23" i="39"/>
  <c r="L23" i="40"/>
  <c r="H50" i="41"/>
  <c r="H50" i="42"/>
  <c r="N17" i="40"/>
  <c r="N17" i="39"/>
  <c r="N42" i="41"/>
  <c r="N42" i="42"/>
  <c r="N50" i="41"/>
  <c r="N50" i="42"/>
  <c r="N58" i="41"/>
  <c r="N58" i="42"/>
  <c r="L31" i="6"/>
  <c r="L30" i="43"/>
  <c r="N18" i="6"/>
  <c r="N18" i="43"/>
  <c r="L25" i="42"/>
  <c r="L25" i="41"/>
  <c r="N16" i="40"/>
  <c r="N16" i="39"/>
  <c r="H31" i="42"/>
  <c r="L55" i="41"/>
  <c r="L55" i="42"/>
  <c r="L42" i="41"/>
  <c r="L42" i="42"/>
  <c r="N24" i="46"/>
  <c r="N24" i="45"/>
  <c r="H29" i="42"/>
  <c r="L17" i="46"/>
  <c r="L17" i="45"/>
  <c r="L19" i="9"/>
  <c r="L19" i="49"/>
  <c r="M31" i="6"/>
  <c r="M30" i="43"/>
  <c r="O31" i="43"/>
  <c r="N31" i="6"/>
  <c r="N30" i="43"/>
  <c r="M19" i="41"/>
  <c r="M19" i="42"/>
  <c r="L17" i="40"/>
  <c r="L17" i="39"/>
  <c r="L20" i="41"/>
  <c r="L20" i="42"/>
  <c r="H69" i="41"/>
  <c r="H69" i="42"/>
  <c r="L65" i="41"/>
  <c r="L65" i="42"/>
  <c r="L50" i="41"/>
  <c r="L50" i="42"/>
  <c r="L48" i="41"/>
  <c r="L48" i="42"/>
  <c r="L19" i="41"/>
  <c r="L19" i="42"/>
  <c r="N32" i="6"/>
  <c r="N31" i="43"/>
  <c r="L34" i="6"/>
  <c r="L33" i="43"/>
  <c r="L24" i="46"/>
  <c r="L24" i="45"/>
  <c r="L21" i="45"/>
  <c r="L21" i="46"/>
  <c r="N21" i="45"/>
  <c r="N21" i="46"/>
  <c r="M18" i="6"/>
  <c r="M18" i="43"/>
  <c r="M31" i="43"/>
  <c r="N24" i="42"/>
  <c r="N24" i="41"/>
  <c r="H42" i="41"/>
  <c r="H42" i="42"/>
  <c r="H58" i="41"/>
  <c r="H58" i="42"/>
  <c r="L54" i="41"/>
  <c r="L54" i="42"/>
  <c r="N34" i="6"/>
  <c r="N33" i="43"/>
  <c r="H36" i="43"/>
  <c r="H37" i="6"/>
  <c r="L69" i="41"/>
  <c r="L69" i="42"/>
  <c r="N54" i="41"/>
  <c r="N54" i="42"/>
  <c r="L16" i="40"/>
  <c r="L16" i="39"/>
  <c r="L60" i="41"/>
  <c r="L60" i="42"/>
  <c r="L31" i="41"/>
  <c r="L31" i="42"/>
  <c r="L43" i="41"/>
  <c r="L43" i="42"/>
  <c r="L58" i="41"/>
  <c r="L58" i="42"/>
  <c r="L29" i="41"/>
  <c r="L29" i="42"/>
  <c r="M23" i="39"/>
  <c r="M23" i="40"/>
  <c r="H55" i="42"/>
  <c r="H31" i="6"/>
  <c r="H30" i="43"/>
  <c r="N67" i="89"/>
  <c r="N67" i="90"/>
  <c r="H25" i="41"/>
  <c r="H16" i="40"/>
  <c r="H16" i="39"/>
  <c r="N19" i="9"/>
  <c r="N19" i="49"/>
  <c r="H19" i="9"/>
  <c r="H19" i="49"/>
  <c r="N51" i="41"/>
  <c r="N51" i="42"/>
  <c r="N32" i="41"/>
  <c r="N32" i="42"/>
  <c r="N64" i="41"/>
  <c r="N64" i="42"/>
  <c r="M26" i="42"/>
  <c r="H26" i="42"/>
  <c r="L38" i="41"/>
  <c r="L38" i="42"/>
  <c r="N35" i="6"/>
  <c r="N34" i="43"/>
  <c r="L17" i="42"/>
  <c r="L17" i="41"/>
  <c r="L45" i="41"/>
  <c r="L45" i="42"/>
  <c r="L49" i="41"/>
  <c r="L49" i="42"/>
  <c r="L18" i="41"/>
  <c r="L18" i="42"/>
  <c r="L47" i="41"/>
  <c r="L47" i="42"/>
  <c r="H32" i="42"/>
  <c r="N22" i="45"/>
  <c r="N22" i="46"/>
  <c r="M64" i="41"/>
  <c r="H63" i="42"/>
  <c r="L23" i="41"/>
  <c r="L23" i="42"/>
  <c r="L63" i="41"/>
  <c r="L63" i="42"/>
  <c r="N19" i="45"/>
  <c r="N19" i="46"/>
  <c r="H59" i="42"/>
  <c r="N17" i="42"/>
  <c r="N17" i="41"/>
  <c r="L29" i="6"/>
  <c r="L28" i="43"/>
  <c r="L36" i="6"/>
  <c r="L35" i="43"/>
  <c r="N22" i="41"/>
  <c r="N22" i="42"/>
  <c r="L21" i="41"/>
  <c r="L21" i="42"/>
  <c r="N63" i="41"/>
  <c r="N63" i="42"/>
  <c r="L26" i="41"/>
  <c r="L26" i="42"/>
  <c r="H49" i="41"/>
  <c r="H49" i="42"/>
  <c r="H17" i="41"/>
  <c r="M28" i="41"/>
  <c r="L37" i="41"/>
  <c r="L37" i="42"/>
  <c r="L32" i="41"/>
  <c r="L32" i="42"/>
  <c r="H51" i="42"/>
  <c r="L27" i="43"/>
  <c r="L28" i="6"/>
  <c r="H21" i="41"/>
  <c r="H21" i="42"/>
  <c r="K47" i="5"/>
  <c r="H47" i="42"/>
  <c r="N29" i="6"/>
  <c r="N28" i="43"/>
  <c r="N21" i="41"/>
  <c r="N21" i="42"/>
  <c r="N45" i="41"/>
  <c r="N45" i="42"/>
  <c r="N49" i="41"/>
  <c r="N49" i="42"/>
  <c r="K28" i="44"/>
  <c r="H18" i="41"/>
  <c r="H18" i="42"/>
  <c r="H34" i="41"/>
  <c r="H34" i="42"/>
  <c r="N18" i="41"/>
  <c r="N18" i="42"/>
  <c r="N26" i="41"/>
  <c r="N26" i="42"/>
  <c r="N34" i="41"/>
  <c r="N34" i="42"/>
  <c r="H29" i="6"/>
  <c r="H28" i="43"/>
  <c r="N36" i="6"/>
  <c r="N35" i="43"/>
  <c r="H36" i="6"/>
  <c r="H35" i="43"/>
  <c r="L41" i="41"/>
  <c r="L41" i="42"/>
  <c r="L57" i="41"/>
  <c r="L57" i="42"/>
  <c r="N38" i="41"/>
  <c r="N38" i="42"/>
  <c r="L34" i="41"/>
  <c r="L34" i="42"/>
  <c r="H45" i="41"/>
  <c r="H45" i="42"/>
  <c r="L51" i="41"/>
  <c r="L51" i="42"/>
  <c r="H38" i="41"/>
  <c r="H38" i="42"/>
  <c r="L19" i="45"/>
  <c r="L19" i="46"/>
  <c r="M44" i="41"/>
  <c r="M44" i="42"/>
  <c r="H41" i="42"/>
  <c r="N27" i="43"/>
  <c r="N28" i="6"/>
  <c r="L35" i="6"/>
  <c r="L34" i="43"/>
  <c r="L44" i="41"/>
  <c r="L44" i="42"/>
  <c r="L64" i="41"/>
  <c r="L64" i="42"/>
  <c r="M57" i="41"/>
  <c r="M57" i="42"/>
  <c r="L28" i="41"/>
  <c r="L28" i="42"/>
  <c r="H22" i="42"/>
  <c r="H37" i="42"/>
  <c r="L22" i="45"/>
  <c r="L22" i="46"/>
  <c r="H23" i="42"/>
  <c r="L59" i="41"/>
  <c r="L59" i="42"/>
  <c r="H57" i="41"/>
  <c r="H57" i="42"/>
  <c r="H44" i="41"/>
  <c r="H44" i="42"/>
  <c r="M33" i="6"/>
  <c r="M32" i="43"/>
  <c r="L33" i="6"/>
  <c r="L32" i="43"/>
  <c r="M21" i="6"/>
  <c r="M20" i="43"/>
  <c r="N30" i="6"/>
  <c r="N29" i="43"/>
  <c r="N20" i="52"/>
  <c r="N17" i="49"/>
  <c r="N17" i="9"/>
  <c r="N17" i="43"/>
  <c r="N17" i="6"/>
  <c r="H22" i="43"/>
  <c r="H41" i="89"/>
  <c r="L38" i="93"/>
  <c r="L38" i="94"/>
  <c r="L28" i="45"/>
  <c r="L28" i="46"/>
  <c r="N25" i="46"/>
  <c r="N25" i="45"/>
  <c r="L23" i="6"/>
  <c r="L22" i="43"/>
  <c r="H17" i="52"/>
  <c r="K20" i="10"/>
  <c r="K20" i="51" s="1"/>
  <c r="N24" i="6"/>
  <c r="N23" i="43"/>
  <c r="N23" i="6"/>
  <c r="N22" i="43"/>
  <c r="K17" i="43"/>
  <c r="K17" i="6"/>
  <c r="L20" i="52"/>
  <c r="H23" i="43"/>
  <c r="L17" i="49"/>
  <c r="L17" i="9"/>
  <c r="N28" i="45"/>
  <c r="N28" i="46"/>
  <c r="L28" i="89"/>
  <c r="L28" i="90"/>
  <c r="N20" i="6"/>
  <c r="N19" i="43"/>
  <c r="L17" i="43"/>
  <c r="L17" i="6"/>
  <c r="M17" i="43"/>
  <c r="H17" i="49"/>
  <c r="H17" i="9"/>
  <c r="L21" i="6"/>
  <c r="L20" i="43"/>
  <c r="L38" i="6"/>
  <c r="L37" i="43"/>
  <c r="N33" i="6"/>
  <c r="N32" i="43"/>
  <c r="M17" i="49"/>
  <c r="M17" i="9"/>
  <c r="K16" i="43"/>
  <c r="K16" i="6"/>
  <c r="K33" i="44"/>
  <c r="M38" i="42"/>
  <c r="L16" i="43"/>
  <c r="L16" i="6"/>
  <c r="L24" i="6"/>
  <c r="L23" i="43"/>
  <c r="M16" i="43"/>
  <c r="M16" i="6"/>
  <c r="N38" i="6"/>
  <c r="N37" i="43"/>
  <c r="L30" i="6"/>
  <c r="L29" i="43"/>
  <c r="L20" i="6"/>
  <c r="L19" i="43"/>
  <c r="N38" i="93"/>
  <c r="N38" i="94"/>
  <c r="N28" i="89"/>
  <c r="N28" i="90"/>
  <c r="L25" i="46"/>
  <c r="L25" i="45"/>
  <c r="N21" i="6"/>
  <c r="N20" i="43"/>
  <c r="H17" i="43"/>
  <c r="H17" i="6"/>
  <c r="N16" i="52"/>
  <c r="N32" i="93"/>
  <c r="N32" i="94"/>
  <c r="L19" i="47"/>
  <c r="L19" i="48"/>
  <c r="L18" i="47"/>
  <c r="L18" i="48"/>
  <c r="L20" i="45"/>
  <c r="L20" i="46"/>
  <c r="N29" i="45"/>
  <c r="N29" i="46"/>
  <c r="N20" i="45"/>
  <c r="N20" i="46"/>
  <c r="L16" i="52"/>
  <c r="H32" i="94"/>
  <c r="L18" i="45"/>
  <c r="L18" i="46"/>
  <c r="N19" i="47"/>
  <c r="N19" i="48"/>
  <c r="L27" i="46"/>
  <c r="L27" i="45"/>
  <c r="N21" i="47"/>
  <c r="N21" i="48"/>
  <c r="N18" i="47"/>
  <c r="N18" i="48"/>
  <c r="H18" i="48"/>
  <c r="H21" i="48"/>
  <c r="L26" i="45"/>
  <c r="L26" i="46"/>
  <c r="N26" i="45"/>
  <c r="N26" i="46"/>
  <c r="N18" i="45"/>
  <c r="N18" i="46"/>
  <c r="L32" i="93"/>
  <c r="L32" i="94"/>
  <c r="N16" i="46"/>
  <c r="N16" i="45"/>
  <c r="N24" i="52"/>
  <c r="L24" i="52"/>
  <c r="N27" i="46"/>
  <c r="N27" i="45"/>
  <c r="L31" i="93"/>
  <c r="L31" i="94"/>
  <c r="N31" i="93"/>
  <c r="N31" i="94"/>
  <c r="L29" i="45"/>
  <c r="L29" i="46"/>
  <c r="L21" i="47"/>
  <c r="L21" i="48"/>
  <c r="H31" i="94"/>
  <c r="L16" i="48"/>
  <c r="L16" i="47"/>
  <c r="N16" i="48"/>
  <c r="N16" i="47"/>
  <c r="L23" i="45"/>
  <c r="L23" i="46"/>
  <c r="N23" i="45"/>
  <c r="N23" i="46"/>
  <c r="L16" i="46"/>
  <c r="L16" i="45"/>
  <c r="H16" i="52"/>
  <c r="L17" i="52"/>
  <c r="N17" i="48"/>
  <c r="N17" i="47"/>
  <c r="N22" i="47"/>
  <c r="N22" i="48"/>
  <c r="L22" i="47"/>
  <c r="L22" i="48"/>
  <c r="L17" i="48"/>
  <c r="L17" i="47"/>
  <c r="N17" i="52"/>
  <c r="H67" i="41"/>
  <c r="L19" i="91"/>
  <c r="L19" i="92"/>
  <c r="L58" i="93"/>
  <c r="L58" i="94"/>
  <c r="L20" i="47"/>
  <c r="L20" i="48"/>
  <c r="N58" i="93"/>
  <c r="N58" i="94"/>
  <c r="N20" i="47"/>
  <c r="N20" i="48"/>
  <c r="N19" i="91"/>
  <c r="N19" i="92"/>
  <c r="M19" i="95"/>
  <c r="M19" i="96"/>
  <c r="N29" i="93"/>
  <c r="N29" i="94"/>
  <c r="L19" i="52"/>
  <c r="N18" i="9"/>
  <c r="N18" i="49"/>
  <c r="N23" i="52"/>
  <c r="N16" i="49"/>
  <c r="N16" i="9"/>
  <c r="L29" i="93"/>
  <c r="L29" i="94"/>
  <c r="L17" i="96"/>
  <c r="L17" i="95"/>
  <c r="H23" i="52"/>
  <c r="L23" i="52"/>
  <c r="L16" i="49"/>
  <c r="L16" i="9"/>
  <c r="K19" i="95"/>
  <c r="K19" i="96"/>
  <c r="N17" i="96"/>
  <c r="N17" i="95"/>
  <c r="M19" i="52"/>
  <c r="N19" i="52"/>
  <c r="N19" i="95"/>
  <c r="N19" i="96"/>
  <c r="L18" i="9"/>
  <c r="L18" i="49"/>
  <c r="L19" i="95"/>
  <c r="L19" i="96"/>
  <c r="H29" i="93"/>
  <c r="H29" i="94"/>
  <c r="L22" i="52"/>
  <c r="L21" i="52"/>
  <c r="N22" i="52"/>
  <c r="N25" i="94"/>
  <c r="N25" i="93"/>
  <c r="L41" i="93"/>
  <c r="L41" i="94"/>
  <c r="M41" i="93"/>
  <c r="M41" i="94"/>
  <c r="L18" i="52"/>
  <c r="N20" i="95"/>
  <c r="N20" i="96"/>
  <c r="L51" i="89"/>
  <c r="L51" i="90"/>
  <c r="L20" i="95"/>
  <c r="L20" i="96"/>
  <c r="L29" i="91"/>
  <c r="L29" i="92"/>
  <c r="L25" i="94"/>
  <c r="L25" i="93"/>
  <c r="L21" i="93"/>
  <c r="L21" i="94"/>
  <c r="N18" i="95"/>
  <c r="N18" i="96"/>
  <c r="N21" i="52"/>
  <c r="H41" i="93"/>
  <c r="H41" i="94"/>
  <c r="L27" i="94"/>
  <c r="L27" i="93"/>
  <c r="N43" i="93"/>
  <c r="N43" i="94"/>
  <c r="H24" i="93"/>
  <c r="N24" i="94"/>
  <c r="N24" i="93"/>
  <c r="N69" i="89"/>
  <c r="N69" i="90"/>
  <c r="L18" i="95"/>
  <c r="L18" i="96"/>
  <c r="L65" i="89"/>
  <c r="L65" i="90"/>
  <c r="L69" i="89"/>
  <c r="L69" i="90"/>
  <c r="N65" i="89"/>
  <c r="N65" i="90"/>
  <c r="N27" i="94"/>
  <c r="N27" i="93"/>
  <c r="H21" i="52"/>
  <c r="N18" i="52"/>
  <c r="N21" i="93"/>
  <c r="N21" i="94"/>
  <c r="L24" i="94"/>
  <c r="L24" i="93"/>
  <c r="N41" i="93"/>
  <c r="N41" i="94"/>
  <c r="N51" i="89"/>
  <c r="N51" i="90"/>
  <c r="H21" i="93"/>
  <c r="H21" i="94"/>
  <c r="H25" i="94"/>
  <c r="H25" i="93"/>
  <c r="L43" i="93"/>
  <c r="L43" i="94"/>
  <c r="N29" i="91"/>
  <c r="N29" i="92"/>
  <c r="H65" i="90"/>
  <c r="H54" i="93"/>
  <c r="H54" i="94"/>
  <c r="L40" i="93"/>
  <c r="L40" i="94"/>
  <c r="L20" i="93"/>
  <c r="L20" i="94"/>
  <c r="L45" i="93"/>
  <c r="L45" i="94"/>
  <c r="L34" i="93"/>
  <c r="L34" i="94"/>
  <c r="L26" i="91"/>
  <c r="L26" i="92"/>
  <c r="N32" i="91"/>
  <c r="N32" i="92"/>
  <c r="N21" i="95"/>
  <c r="N21" i="96"/>
  <c r="L54" i="93"/>
  <c r="L54" i="94"/>
  <c r="K45" i="12"/>
  <c r="N16" i="90"/>
  <c r="N16" i="89"/>
  <c r="N26" i="91"/>
  <c r="N26" i="92"/>
  <c r="N40" i="93"/>
  <c r="N40" i="94"/>
  <c r="N24" i="90"/>
  <c r="N24" i="89"/>
  <c r="L24" i="90"/>
  <c r="L24" i="89"/>
  <c r="N18" i="93"/>
  <c r="N18" i="94"/>
  <c r="N16" i="96"/>
  <c r="N16" i="95"/>
  <c r="M34" i="93"/>
  <c r="M34" i="94"/>
  <c r="L32" i="91"/>
  <c r="L32" i="92"/>
  <c r="L28" i="91"/>
  <c r="L28" i="92"/>
  <c r="L22" i="93"/>
  <c r="L22" i="94"/>
  <c r="H45" i="93"/>
  <c r="H45" i="94"/>
  <c r="L23" i="93"/>
  <c r="L23" i="94"/>
  <c r="N23" i="93"/>
  <c r="N23" i="94"/>
  <c r="L33" i="91"/>
  <c r="L33" i="92"/>
  <c r="N33" i="91"/>
  <c r="N33" i="92"/>
  <c r="H16" i="90"/>
  <c r="H16" i="89"/>
  <c r="H16" i="95"/>
  <c r="L56" i="93"/>
  <c r="L56" i="94"/>
  <c r="N57" i="93"/>
  <c r="N57" i="94"/>
  <c r="H31" i="91"/>
  <c r="H31" i="92"/>
  <c r="L22" i="95"/>
  <c r="L22" i="96"/>
  <c r="L31" i="91"/>
  <c r="L31" i="92"/>
  <c r="N42" i="93"/>
  <c r="N42" i="94"/>
  <c r="N62" i="93"/>
  <c r="N62" i="94"/>
  <c r="N28" i="91"/>
  <c r="N28" i="92"/>
  <c r="N43" i="89"/>
  <c r="N43" i="90"/>
  <c r="L21" i="95"/>
  <c r="L21" i="96"/>
  <c r="N54" i="93"/>
  <c r="N54" i="94"/>
  <c r="L18" i="93"/>
  <c r="L18" i="94"/>
  <c r="L62" i="93"/>
  <c r="L62" i="94"/>
  <c r="N47" i="93"/>
  <c r="N47" i="94"/>
  <c r="L47" i="93"/>
  <c r="L47" i="94"/>
  <c r="H34" i="93"/>
  <c r="H34" i="94"/>
  <c r="H20" i="94"/>
  <c r="H28" i="94"/>
  <c r="L28" i="93"/>
  <c r="L28" i="94"/>
  <c r="L16" i="90"/>
  <c r="L16" i="89"/>
  <c r="L57" i="93"/>
  <c r="L57" i="94"/>
  <c r="N22" i="95"/>
  <c r="N22" i="96"/>
  <c r="N28" i="93"/>
  <c r="N28" i="94"/>
  <c r="N56" i="93"/>
  <c r="N56" i="94"/>
  <c r="L42" i="93"/>
  <c r="L42" i="94"/>
  <c r="N20" i="93"/>
  <c r="N20" i="94"/>
  <c r="N22" i="93"/>
  <c r="N22" i="94"/>
  <c r="L16" i="96"/>
  <c r="L16" i="95"/>
  <c r="L43" i="89"/>
  <c r="L43" i="90"/>
  <c r="N45" i="93"/>
  <c r="N45" i="94"/>
  <c r="N34" i="93"/>
  <c r="N34" i="94"/>
  <c r="N31" i="91"/>
  <c r="N31" i="92"/>
  <c r="L60" i="93"/>
  <c r="L60" i="94"/>
  <c r="L36" i="94"/>
  <c r="L36" i="93"/>
  <c r="L48" i="93"/>
  <c r="L48" i="94"/>
  <c r="N22" i="89"/>
  <c r="N22" i="90"/>
  <c r="L61" i="93"/>
  <c r="L61" i="94"/>
  <c r="L53" i="93"/>
  <c r="L53" i="94"/>
  <c r="L57" i="89"/>
  <c r="L57" i="90"/>
  <c r="N30" i="93"/>
  <c r="N30" i="94"/>
  <c r="L30" i="93"/>
  <c r="L30" i="94"/>
  <c r="L39" i="93"/>
  <c r="L39" i="94"/>
  <c r="N39" i="93"/>
  <c r="N39" i="94"/>
  <c r="H44" i="94"/>
  <c r="H55" i="94"/>
  <c r="N36" i="94"/>
  <c r="N36" i="93"/>
  <c r="L23" i="91"/>
  <c r="L23" i="92"/>
  <c r="L37" i="93"/>
  <c r="L37" i="94"/>
  <c r="N61" i="89"/>
  <c r="N61" i="90"/>
  <c r="N46" i="93"/>
  <c r="N46" i="94"/>
  <c r="N20" i="91"/>
  <c r="N20" i="92"/>
  <c r="H17" i="94"/>
  <c r="H17" i="93"/>
  <c r="H61" i="93"/>
  <c r="H61" i="94"/>
  <c r="N35" i="93"/>
  <c r="N35" i="94"/>
  <c r="N17" i="92"/>
  <c r="N17" i="91"/>
  <c r="N51" i="93"/>
  <c r="N51" i="94"/>
  <c r="L35" i="93"/>
  <c r="L35" i="94"/>
  <c r="L44" i="93"/>
  <c r="L44" i="94"/>
  <c r="M50" i="93"/>
  <c r="M50" i="94"/>
  <c r="N52" i="93"/>
  <c r="N52" i="94"/>
  <c r="N26" i="89"/>
  <c r="N26" i="90"/>
  <c r="N18" i="91"/>
  <c r="N18" i="92"/>
  <c r="N53" i="93"/>
  <c r="N53" i="94"/>
  <c r="N49" i="93"/>
  <c r="N49" i="94"/>
  <c r="L52" i="93"/>
  <c r="L52" i="94"/>
  <c r="N17" i="94"/>
  <c r="N17" i="93"/>
  <c r="N16" i="94"/>
  <c r="N16" i="93"/>
  <c r="N60" i="93"/>
  <c r="N60" i="94"/>
  <c r="L50" i="93"/>
  <c r="L50" i="94"/>
  <c r="N44" i="93"/>
  <c r="N44" i="94"/>
  <c r="L18" i="91"/>
  <c r="L18" i="92"/>
  <c r="L33" i="93"/>
  <c r="L33" i="94"/>
  <c r="H33" i="93"/>
  <c r="H33" i="94"/>
  <c r="H53" i="94"/>
  <c r="L20" i="91"/>
  <c r="L20" i="92"/>
  <c r="L45" i="89"/>
  <c r="L45" i="90"/>
  <c r="L55" i="93"/>
  <c r="L55" i="94"/>
  <c r="L59" i="93"/>
  <c r="L59" i="94"/>
  <c r="N55" i="93"/>
  <c r="N55" i="94"/>
  <c r="L61" i="89"/>
  <c r="L61" i="90"/>
  <c r="H57" i="89"/>
  <c r="H57" i="90"/>
  <c r="H61" i="90"/>
  <c r="N59" i="93"/>
  <c r="N59" i="94"/>
  <c r="N19" i="93"/>
  <c r="N19" i="94"/>
  <c r="H50" i="93"/>
  <c r="H50" i="94"/>
  <c r="L16" i="94"/>
  <c r="L16" i="93"/>
  <c r="M61" i="93"/>
  <c r="M61" i="94"/>
  <c r="N48" i="93"/>
  <c r="N48" i="94"/>
  <c r="L22" i="89"/>
  <c r="L22" i="90"/>
  <c r="H35" i="94"/>
  <c r="H22" i="90"/>
  <c r="N37" i="93"/>
  <c r="N37" i="94"/>
  <c r="N33" i="93"/>
  <c r="N33" i="94"/>
  <c r="L26" i="89"/>
  <c r="L26" i="90"/>
  <c r="N61" i="93"/>
  <c r="N61" i="94"/>
  <c r="L17" i="94"/>
  <c r="L17" i="93"/>
  <c r="N45" i="89"/>
  <c r="N45" i="90"/>
  <c r="N57" i="89"/>
  <c r="N57" i="90"/>
  <c r="L49" i="93"/>
  <c r="L49" i="94"/>
  <c r="N26" i="93"/>
  <c r="N26" i="94"/>
  <c r="N50" i="93"/>
  <c r="N50" i="94"/>
  <c r="H49" i="93"/>
  <c r="H49" i="94"/>
  <c r="L46" i="93"/>
  <c r="L46" i="94"/>
  <c r="L26" i="93"/>
  <c r="L26" i="94"/>
  <c r="N23" i="91"/>
  <c r="N23" i="92"/>
  <c r="L51" i="93"/>
  <c r="L51" i="94"/>
  <c r="L19" i="93"/>
  <c r="L19" i="94"/>
  <c r="L17" i="92"/>
  <c r="L17" i="91"/>
  <c r="H45" i="90"/>
  <c r="H20" i="89"/>
  <c r="H20" i="90"/>
  <c r="H44" i="89"/>
  <c r="H44" i="90"/>
  <c r="L36" i="90"/>
  <c r="L36" i="89"/>
  <c r="L27" i="92"/>
  <c r="L27" i="91"/>
  <c r="L54" i="89"/>
  <c r="L54" i="90"/>
  <c r="N36" i="92"/>
  <c r="N36" i="91"/>
  <c r="L34" i="91"/>
  <c r="L34" i="92"/>
  <c r="N17" i="90"/>
  <c r="N17" i="89"/>
  <c r="N37" i="89"/>
  <c r="N37" i="90"/>
  <c r="L56" i="89"/>
  <c r="L56" i="90"/>
  <c r="N23" i="89"/>
  <c r="N23" i="90"/>
  <c r="N55" i="89"/>
  <c r="N55" i="90"/>
  <c r="L23" i="89"/>
  <c r="L23" i="90"/>
  <c r="N27" i="92"/>
  <c r="N27" i="91"/>
  <c r="L36" i="92"/>
  <c r="L36" i="91"/>
  <c r="L53" i="89"/>
  <c r="L53" i="90"/>
  <c r="L17" i="90"/>
  <c r="L17" i="89"/>
  <c r="H53" i="90"/>
  <c r="L37" i="91"/>
  <c r="L37" i="92"/>
  <c r="N21" i="91"/>
  <c r="N21" i="92"/>
  <c r="H46" i="90"/>
  <c r="H25" i="91"/>
  <c r="L30" i="89"/>
  <c r="L30" i="90"/>
  <c r="L50" i="89"/>
  <c r="L50" i="90"/>
  <c r="L66" i="89"/>
  <c r="L66" i="90"/>
  <c r="L35" i="91"/>
  <c r="L35" i="92"/>
  <c r="N20" i="89"/>
  <c r="N20" i="90"/>
  <c r="N44" i="89"/>
  <c r="N44" i="90"/>
  <c r="L64" i="89"/>
  <c r="L64" i="90"/>
  <c r="N24" i="92"/>
  <c r="N24" i="91"/>
  <c r="L24" i="92"/>
  <c r="L24" i="91"/>
  <c r="N16" i="92"/>
  <c r="N16" i="91"/>
  <c r="K37" i="14"/>
  <c r="H37" i="90"/>
  <c r="L25" i="92"/>
  <c r="L25" i="91"/>
  <c r="N25" i="92"/>
  <c r="N25" i="91"/>
  <c r="N37" i="91"/>
  <c r="N37" i="92"/>
  <c r="L21" i="91"/>
  <c r="L21" i="92"/>
  <c r="N34" i="91"/>
  <c r="N34" i="92"/>
  <c r="N22" i="91"/>
  <c r="N22" i="92"/>
  <c r="L20" i="89"/>
  <c r="L20" i="90"/>
  <c r="L44" i="89"/>
  <c r="L44" i="90"/>
  <c r="N50" i="89"/>
  <c r="N50" i="90"/>
  <c r="N30" i="89"/>
  <c r="N30" i="90"/>
  <c r="L37" i="89"/>
  <c r="L37" i="90"/>
  <c r="H17" i="89"/>
  <c r="O30" i="90"/>
  <c r="H30" i="90"/>
  <c r="L22" i="91"/>
  <c r="L22" i="92"/>
  <c r="N35" i="91"/>
  <c r="N35" i="92"/>
  <c r="N56" i="89"/>
  <c r="N56" i="90"/>
  <c r="N46" i="89"/>
  <c r="N46" i="90"/>
  <c r="N54" i="89"/>
  <c r="N54" i="90"/>
  <c r="L30" i="91"/>
  <c r="L30" i="92"/>
  <c r="N30" i="91"/>
  <c r="N30" i="92"/>
  <c r="L46" i="89"/>
  <c r="L46" i="90"/>
  <c r="N66" i="89"/>
  <c r="N66" i="90"/>
  <c r="N36" i="90"/>
  <c r="N36" i="89"/>
  <c r="N64" i="89"/>
  <c r="N64" i="90"/>
  <c r="L55" i="89"/>
  <c r="L55" i="90"/>
  <c r="L16" i="92"/>
  <c r="L16" i="91"/>
  <c r="N53" i="89"/>
  <c r="N53" i="90"/>
  <c r="H32" i="90"/>
  <c r="N40" i="89"/>
  <c r="N40" i="90"/>
  <c r="L18" i="89"/>
  <c r="L18" i="90"/>
  <c r="N38" i="89"/>
  <c r="N38" i="90"/>
  <c r="N25" i="90"/>
  <c r="N25" i="89"/>
  <c r="L49" i="89"/>
  <c r="L49" i="90"/>
  <c r="N42" i="89"/>
  <c r="N42" i="90"/>
  <c r="N58" i="89"/>
  <c r="N58" i="90"/>
  <c r="L35" i="89"/>
  <c r="L35" i="90"/>
  <c r="N48" i="89"/>
  <c r="N48" i="90"/>
  <c r="H41" i="90"/>
  <c r="L42" i="89"/>
  <c r="L42" i="90"/>
  <c r="L58" i="89"/>
  <c r="L58" i="90"/>
  <c r="L34" i="89"/>
  <c r="L34" i="90"/>
  <c r="L62" i="89"/>
  <c r="L62" i="90"/>
  <c r="N32" i="89"/>
  <c r="N32" i="90"/>
  <c r="N60" i="89"/>
  <c r="N60" i="90"/>
  <c r="L32" i="89"/>
  <c r="L32" i="90"/>
  <c r="N68" i="89"/>
  <c r="N68" i="90"/>
  <c r="N19" i="89"/>
  <c r="N19" i="90"/>
  <c r="N31" i="89"/>
  <c r="N31" i="90"/>
  <c r="N63" i="89"/>
  <c r="N63" i="90"/>
  <c r="L39" i="89"/>
  <c r="L39" i="90"/>
  <c r="M29" i="89"/>
  <c r="M29" i="90"/>
  <c r="N33" i="89"/>
  <c r="N33" i="90"/>
  <c r="K25" i="14"/>
  <c r="K25" i="108" s="1"/>
  <c r="H25" i="89"/>
  <c r="H63" i="90"/>
  <c r="L68" i="89"/>
  <c r="L68" i="90"/>
  <c r="N18" i="89"/>
  <c r="N18" i="90"/>
  <c r="L38" i="89"/>
  <c r="L38" i="90"/>
  <c r="N21" i="89"/>
  <c r="N21" i="90"/>
  <c r="N29" i="89"/>
  <c r="N29" i="90"/>
  <c r="N41" i="89"/>
  <c r="N41" i="90"/>
  <c r="N49" i="89"/>
  <c r="N49" i="90"/>
  <c r="L33" i="89"/>
  <c r="L33" i="90"/>
  <c r="L25" i="90"/>
  <c r="L25" i="89"/>
  <c r="L19" i="89"/>
  <c r="L19" i="90"/>
  <c r="N27" i="90"/>
  <c r="N27" i="89"/>
  <c r="N39" i="89"/>
  <c r="N39" i="90"/>
  <c r="N59" i="89"/>
  <c r="N59" i="90"/>
  <c r="L47" i="89"/>
  <c r="L47" i="90"/>
  <c r="L31" i="89"/>
  <c r="L31" i="90"/>
  <c r="L29" i="89"/>
  <c r="L29" i="90"/>
  <c r="H49" i="90"/>
  <c r="H29" i="90"/>
  <c r="L52" i="89"/>
  <c r="L52" i="90"/>
  <c r="N34" i="89"/>
  <c r="N34" i="90"/>
  <c r="N62" i="89"/>
  <c r="N62" i="90"/>
  <c r="N52" i="89"/>
  <c r="N52" i="90"/>
  <c r="L48" i="89"/>
  <c r="L48" i="90"/>
  <c r="L41" i="89"/>
  <c r="L41" i="90"/>
  <c r="L27" i="90"/>
  <c r="L27" i="89"/>
  <c r="N35" i="89"/>
  <c r="N35" i="90"/>
  <c r="N47" i="89"/>
  <c r="N47" i="90"/>
  <c r="L59" i="89"/>
  <c r="L59" i="90"/>
  <c r="L63" i="89"/>
  <c r="L63" i="90"/>
  <c r="L40" i="89"/>
  <c r="L40" i="90"/>
  <c r="L60" i="89"/>
  <c r="L60" i="90"/>
  <c r="H33" i="90"/>
  <c r="M14" i="48"/>
  <c r="H49" i="89"/>
  <c r="H43" i="41"/>
  <c r="H59" i="41"/>
  <c r="H51" i="41"/>
  <c r="H20" i="39"/>
  <c r="H30" i="41"/>
  <c r="K33" i="14"/>
  <c r="K33" i="108" s="1"/>
  <c r="L15" i="52"/>
  <c r="N15" i="89"/>
  <c r="N15" i="90"/>
  <c r="H15" i="90"/>
  <c r="L15" i="89"/>
  <c r="L15" i="90"/>
  <c r="N15" i="93"/>
  <c r="N15" i="94"/>
  <c r="L15" i="93"/>
  <c r="L15" i="94"/>
  <c r="H15" i="95"/>
  <c r="H15" i="96"/>
  <c r="N15" i="52"/>
  <c r="L15" i="95"/>
  <c r="L15" i="96"/>
  <c r="M15" i="52"/>
  <c r="H15" i="42"/>
  <c r="M15" i="39"/>
  <c r="M15" i="40"/>
  <c r="N15" i="47"/>
  <c r="N15" i="48"/>
  <c r="L15" i="41"/>
  <c r="L15" i="42"/>
  <c r="L15" i="47"/>
  <c r="L15" i="48"/>
  <c r="H15" i="40"/>
  <c r="N15" i="39"/>
  <c r="N15" i="40"/>
  <c r="N15" i="41"/>
  <c r="N15" i="42"/>
  <c r="N15" i="6"/>
  <c r="N15" i="43"/>
  <c r="L15" i="6"/>
  <c r="L15" i="43"/>
  <c r="H15" i="43"/>
  <c r="L15" i="39"/>
  <c r="L15" i="40"/>
  <c r="N15" i="49"/>
  <c r="M15" i="91"/>
  <c r="L15" i="49"/>
  <c r="N15" i="91"/>
  <c r="N15" i="92"/>
  <c r="L15" i="91"/>
  <c r="L15" i="92"/>
  <c r="N15" i="3"/>
  <c r="N15" i="38"/>
  <c r="L15" i="3"/>
  <c r="L15" i="38"/>
  <c r="N15" i="45"/>
  <c r="N15" i="46"/>
  <c r="H15" i="3"/>
  <c r="H15" i="38"/>
  <c r="L15" i="45"/>
  <c r="L15" i="46"/>
  <c r="H15" i="91"/>
  <c r="H15" i="92"/>
  <c r="H61" i="89"/>
  <c r="O25" i="43"/>
  <c r="H24" i="6"/>
  <c r="H16" i="96"/>
  <c r="P16" i="44"/>
  <c r="H65" i="89"/>
  <c r="H14" i="41"/>
  <c r="H37" i="89"/>
  <c r="H25" i="90"/>
  <c r="H45" i="89"/>
  <c r="H17" i="90"/>
  <c r="K50" i="12"/>
  <c r="K15" i="13"/>
  <c r="K15" i="107" s="1"/>
  <c r="H14" i="95"/>
  <c r="H55" i="41"/>
  <c r="H14" i="47"/>
  <c r="M17" i="93"/>
  <c r="H57" i="93"/>
  <c r="K32" i="5"/>
  <c r="H32" i="41"/>
  <c r="H21" i="39"/>
  <c r="H37" i="93"/>
  <c r="H53" i="93"/>
  <c r="K16" i="11"/>
  <c r="K16" i="105" s="1"/>
  <c r="M35" i="43"/>
  <c r="K18" i="3"/>
  <c r="K23" i="4"/>
  <c r="P23" i="4"/>
  <c r="H69" i="89"/>
  <c r="H58" i="93"/>
  <c r="H42" i="93"/>
  <c r="K26" i="44"/>
  <c r="K17" i="5"/>
  <c r="H31" i="41"/>
  <c r="M54" i="42"/>
  <c r="H23" i="41"/>
  <c r="H17" i="42"/>
  <c r="K22" i="44"/>
  <c r="H19" i="91"/>
  <c r="H35" i="91"/>
  <c r="H62" i="41"/>
  <c r="H23" i="91"/>
  <c r="H18" i="89"/>
  <c r="M18" i="90"/>
  <c r="H22" i="89"/>
  <c r="H27" i="92"/>
  <c r="M28" i="43"/>
  <c r="H15" i="6"/>
  <c r="H15" i="41"/>
  <c r="N16" i="43"/>
  <c r="P25" i="44"/>
  <c r="M37" i="6"/>
  <c r="H52" i="41"/>
  <c r="H40" i="41"/>
  <c r="K41" i="14"/>
  <c r="H15" i="89"/>
  <c r="K63" i="14"/>
  <c r="H35" i="93"/>
  <c r="H37" i="41"/>
  <c r="M19" i="3"/>
  <c r="H48" i="41"/>
  <c r="H31" i="93"/>
  <c r="H39" i="93"/>
  <c r="H20" i="93"/>
  <c r="O32" i="43"/>
  <c r="H32" i="89"/>
  <c r="O19" i="3"/>
  <c r="H16" i="94"/>
  <c r="H36" i="42"/>
  <c r="H16" i="42"/>
  <c r="H60" i="41"/>
  <c r="H32" i="93"/>
  <c r="H63" i="89"/>
  <c r="H44" i="93"/>
  <c r="H14" i="45"/>
  <c r="H18" i="47"/>
  <c r="H46" i="89"/>
  <c r="M58" i="42"/>
  <c r="M42" i="42"/>
  <c r="H55" i="93"/>
  <c r="H19" i="93"/>
  <c r="M19" i="94"/>
  <c r="M51" i="94"/>
  <c r="H51" i="93"/>
  <c r="H19" i="45"/>
  <c r="M19" i="46"/>
  <c r="H21" i="95"/>
  <c r="M21" i="96"/>
  <c r="H24" i="52"/>
  <c r="H16" i="49"/>
  <c r="M16" i="9"/>
  <c r="H30" i="89"/>
  <c r="H21" i="47"/>
  <c r="M14" i="51"/>
  <c r="H46" i="93"/>
  <c r="M46" i="94"/>
  <c r="K65" i="5"/>
  <c r="O65" i="42"/>
  <c r="H26" i="91"/>
  <c r="H26" i="41"/>
  <c r="H25" i="46"/>
  <c r="M25" i="45"/>
  <c r="H22" i="93"/>
  <c r="M22" i="94"/>
  <c r="H30" i="93"/>
  <c r="M30" i="94"/>
  <c r="H62" i="93"/>
  <c r="M62" i="94"/>
  <c r="H25" i="92"/>
  <c r="H24" i="90"/>
  <c r="M24" i="89"/>
  <c r="H36" i="90"/>
  <c r="M36" i="89"/>
  <c r="L14" i="39"/>
  <c r="L22" i="41"/>
  <c r="H60" i="93"/>
  <c r="M60" i="94"/>
  <c r="M23" i="46"/>
  <c r="H23" i="45"/>
  <c r="H22" i="47"/>
  <c r="M22" i="48"/>
  <c r="H28" i="93"/>
  <c r="H56" i="93"/>
  <c r="M56" i="94"/>
  <c r="H54" i="89"/>
  <c r="M54" i="90"/>
  <c r="H27" i="46"/>
  <c r="M27" i="45"/>
  <c r="H24" i="94"/>
  <c r="N55" i="41"/>
  <c r="H21" i="45"/>
  <c r="M21" i="46"/>
  <c r="H20" i="47"/>
  <c r="M20" i="48"/>
  <c r="H26" i="93"/>
  <c r="M26" i="94"/>
  <c r="M54" i="94"/>
  <c r="H21" i="91"/>
  <c r="M21" i="92"/>
  <c r="H33" i="91"/>
  <c r="M33" i="92"/>
  <c r="M20" i="90"/>
  <c r="M44" i="90"/>
  <c r="N31" i="41"/>
  <c r="N43" i="41"/>
  <c r="H15" i="93"/>
  <c r="M15" i="94"/>
  <c r="H17" i="46"/>
  <c r="M17" i="45"/>
  <c r="H29" i="45"/>
  <c r="M29" i="46"/>
  <c r="H16" i="48"/>
  <c r="M16" i="47"/>
  <c r="M18" i="94"/>
  <c r="H18" i="93"/>
  <c r="M38" i="94"/>
  <c r="H38" i="93"/>
  <c r="H17" i="92"/>
  <c r="M17" i="91"/>
  <c r="H29" i="91"/>
  <c r="M29" i="92"/>
  <c r="H37" i="91"/>
  <c r="M37" i="92"/>
  <c r="M16" i="89"/>
  <c r="H28" i="89"/>
  <c r="M28" i="90"/>
  <c r="H40" i="89"/>
  <c r="M40" i="90"/>
  <c r="H64" i="89"/>
  <c r="M64" i="90"/>
  <c r="K16" i="38"/>
  <c r="K32" i="44"/>
  <c r="K21" i="44"/>
  <c r="H14" i="3"/>
  <c r="M47" i="94"/>
  <c r="H47" i="93"/>
  <c r="H15" i="45"/>
  <c r="M15" i="46"/>
  <c r="H23" i="93"/>
  <c r="M23" i="94"/>
  <c r="N59" i="41"/>
  <c r="M24" i="45"/>
  <c r="H24" i="46"/>
  <c r="H32" i="91"/>
  <c r="M32" i="92"/>
  <c r="O17" i="39"/>
  <c r="K17" i="4"/>
  <c r="H27" i="90"/>
  <c r="M27" i="89"/>
  <c r="N41" i="41"/>
  <c r="H47" i="89"/>
  <c r="M47" i="90"/>
  <c r="H28" i="45"/>
  <c r="M28" i="46"/>
  <c r="H19" i="47"/>
  <c r="M19" i="48"/>
  <c r="H22" i="95"/>
  <c r="M22" i="96"/>
  <c r="H24" i="92"/>
  <c r="M24" i="91"/>
  <c r="H31" i="89"/>
  <c r="M31" i="90"/>
  <c r="H43" i="89"/>
  <c r="M43" i="90"/>
  <c r="H55" i="89"/>
  <c r="M55" i="90"/>
  <c r="H67" i="89"/>
  <c r="M67" i="90"/>
  <c r="H14" i="89"/>
  <c r="M14" i="90"/>
  <c r="N57" i="41"/>
  <c r="O30" i="42"/>
  <c r="K30" i="5"/>
  <c r="H16" i="46"/>
  <c r="M16" i="45"/>
  <c r="H23" i="47"/>
  <c r="M23" i="48"/>
  <c r="H16" i="92"/>
  <c r="M16" i="91"/>
  <c r="H19" i="89"/>
  <c r="M19" i="90"/>
  <c r="H35" i="89"/>
  <c r="M35" i="90"/>
  <c r="H51" i="89"/>
  <c r="M51" i="90"/>
  <c r="H59" i="89"/>
  <c r="M59" i="90"/>
  <c r="N37" i="41"/>
  <c r="N53" i="41"/>
  <c r="O67" i="42"/>
  <c r="K67" i="5"/>
  <c r="H62" i="89"/>
  <c r="M62" i="90"/>
  <c r="N69" i="41"/>
  <c r="H17" i="96"/>
  <c r="M17" i="95"/>
  <c r="H36" i="94"/>
  <c r="M36" i="93"/>
  <c r="H48" i="93"/>
  <c r="M48" i="94"/>
  <c r="H26" i="89"/>
  <c r="M26" i="90"/>
  <c r="H38" i="89"/>
  <c r="M38" i="90"/>
  <c r="N47" i="41"/>
  <c r="O25" i="41"/>
  <c r="K25" i="5"/>
  <c r="H40" i="93"/>
  <c r="M40" i="94"/>
  <c r="H52" i="93"/>
  <c r="M52" i="94"/>
  <c r="H34" i="89"/>
  <c r="M34" i="90"/>
  <c r="H42" i="89"/>
  <c r="M42" i="90"/>
  <c r="H23" i="3"/>
  <c r="K68" i="5"/>
  <c r="O68" i="42"/>
  <c r="N39" i="41"/>
  <c r="H15" i="47"/>
  <c r="M15" i="48"/>
  <c r="H18" i="45"/>
  <c r="M18" i="46"/>
  <c r="H26" i="45"/>
  <c r="M26" i="46"/>
  <c r="H17" i="48"/>
  <c r="M17" i="47"/>
  <c r="H43" i="93"/>
  <c r="M43" i="94"/>
  <c r="H18" i="91"/>
  <c r="M18" i="92"/>
  <c r="H30" i="91"/>
  <c r="M30" i="92"/>
  <c r="O22" i="40"/>
  <c r="K22" i="4"/>
  <c r="H20" i="3"/>
  <c r="H14" i="91"/>
  <c r="M14" i="92"/>
  <c r="N28" i="41"/>
  <c r="N60" i="41"/>
  <c r="H48" i="89"/>
  <c r="M48" i="90"/>
  <c r="H56" i="89"/>
  <c r="M56" i="90"/>
  <c r="H68" i="89"/>
  <c r="M68" i="90"/>
  <c r="N23" i="41"/>
  <c r="H22" i="45"/>
  <c r="M22" i="46"/>
  <c r="H20" i="95"/>
  <c r="M20" i="96"/>
  <c r="H27" i="94"/>
  <c r="M27" i="93"/>
  <c r="H59" i="93"/>
  <c r="M59" i="94"/>
  <c r="H22" i="91"/>
  <c r="M22" i="92"/>
  <c r="H34" i="91"/>
  <c r="M34" i="92"/>
  <c r="H21" i="89"/>
  <c r="M21" i="90"/>
  <c r="K19" i="3"/>
  <c r="K44" i="5"/>
  <c r="N44" i="41"/>
  <c r="L21" i="89"/>
  <c r="H52" i="89"/>
  <c r="M52" i="90"/>
  <c r="H60" i="89"/>
  <c r="M60" i="90"/>
  <c r="M66" i="90"/>
  <c r="H66" i="89"/>
  <c r="H39" i="89"/>
  <c r="M39" i="90"/>
  <c r="H20" i="91"/>
  <c r="M20" i="92"/>
  <c r="M14" i="41"/>
  <c r="H22" i="3"/>
  <c r="H23" i="89"/>
  <c r="M23" i="90"/>
  <c r="H18" i="95"/>
  <c r="M18" i="96"/>
  <c r="H28" i="91"/>
  <c r="M28" i="92"/>
  <c r="O56" i="42"/>
  <c r="K56" i="5"/>
  <c r="M50" i="90"/>
  <c r="H50" i="89"/>
  <c r="O14" i="6"/>
  <c r="M20" i="46"/>
  <c r="H20" i="45"/>
  <c r="M36" i="91"/>
  <c r="H36" i="92"/>
  <c r="H58" i="89"/>
  <c r="M58" i="90"/>
  <c r="N21" i="39"/>
  <c r="O21" i="42"/>
  <c r="K21" i="5"/>
  <c r="H17" i="38"/>
  <c r="K17" i="38"/>
  <c r="M17" i="38"/>
  <c r="O61" i="42"/>
  <c r="K61" i="5"/>
  <c r="M23" i="3"/>
  <c r="O22" i="42"/>
  <c r="K22" i="5"/>
  <c r="O29" i="42"/>
  <c r="K29" i="5"/>
  <c r="K19" i="10"/>
  <c r="K19" i="51" s="1"/>
  <c r="P18" i="3"/>
  <c r="O18" i="3"/>
  <c r="N14" i="3"/>
  <c r="N19" i="3"/>
  <c r="H21" i="3"/>
  <c r="L18" i="3"/>
  <c r="N17" i="38"/>
  <c r="M16" i="38"/>
  <c r="O32" i="6"/>
  <c r="M27" i="43" l="1"/>
  <c r="M24" i="41"/>
  <c r="P81" i="42"/>
  <c r="P81" i="41"/>
  <c r="O19" i="43"/>
  <c r="M38" i="6"/>
  <c r="M30" i="6"/>
  <c r="M34" i="43"/>
  <c r="M27" i="6"/>
  <c r="K18" i="44"/>
  <c r="K18" i="6" s="1"/>
  <c r="M19" i="43"/>
  <c r="K20" i="5"/>
  <c r="K20" i="41" s="1"/>
  <c r="O34" i="43"/>
  <c r="O61" i="93"/>
  <c r="P17" i="44"/>
  <c r="P17" i="43" s="1"/>
  <c r="K28" i="5"/>
  <c r="K28" i="41" s="1"/>
  <c r="P30" i="44"/>
  <c r="P30" i="6" s="1"/>
  <c r="K23" i="10"/>
  <c r="K23" i="51" s="1"/>
  <c r="O20" i="42"/>
  <c r="O15" i="51"/>
  <c r="M18" i="9"/>
  <c r="O28" i="42"/>
  <c r="K15" i="10"/>
  <c r="K15" i="51" s="1"/>
  <c r="P14" i="44"/>
  <c r="P14" i="43" s="1"/>
  <c r="O24" i="41"/>
  <c r="O62" i="42"/>
  <c r="K24" i="5"/>
  <c r="K24" i="41" s="1"/>
  <c r="K25" i="13"/>
  <c r="O25" i="91"/>
  <c r="M14" i="40"/>
  <c r="O14" i="40"/>
  <c r="K30" i="44"/>
  <c r="K30" i="6" s="1"/>
  <c r="O34" i="94"/>
  <c r="K14" i="4"/>
  <c r="O16" i="41"/>
  <c r="K53" i="5"/>
  <c r="K53" i="41" s="1"/>
  <c r="K16" i="5"/>
  <c r="K16" i="41" s="1"/>
  <c r="P18" i="50"/>
  <c r="O30" i="43"/>
  <c r="K27" i="5"/>
  <c r="K27" i="42" s="1"/>
  <c r="M26" i="41"/>
  <c r="P60" i="5"/>
  <c r="K22" i="10"/>
  <c r="K22" i="51" s="1"/>
  <c r="K20" i="44"/>
  <c r="K20" i="6" s="1"/>
  <c r="K18" i="4"/>
  <c r="K18" i="39" s="1"/>
  <c r="M20" i="52"/>
  <c r="M34" i="6"/>
  <c r="O27" i="41"/>
  <c r="O18" i="40"/>
  <c r="K62" i="5"/>
  <c r="K62" i="42" s="1"/>
  <c r="K60" i="5"/>
  <c r="K60" i="42" s="1"/>
  <c r="P53" i="5"/>
  <c r="P53" i="42" s="1"/>
  <c r="P14" i="50"/>
  <c r="P14" i="49" s="1"/>
  <c r="O32" i="94"/>
  <c r="O47" i="42"/>
  <c r="O16" i="39"/>
  <c r="K14" i="43"/>
  <c r="P32" i="44"/>
  <c r="P31" i="43" s="1"/>
  <c r="K16" i="4"/>
  <c r="K16" i="39" s="1"/>
  <c r="K32" i="12"/>
  <c r="K32" i="94" s="1"/>
  <c r="P37" i="14"/>
  <c r="M22" i="43"/>
  <c r="K35" i="44"/>
  <c r="K35" i="6" s="1"/>
  <c r="K37" i="5"/>
  <c r="K37" i="41" s="1"/>
  <c r="K23" i="5"/>
  <c r="K23" i="41" s="1"/>
  <c r="P41" i="14"/>
  <c r="P41" i="90" s="1"/>
  <c r="K64" i="5"/>
  <c r="K64" i="42" s="1"/>
  <c r="K28" i="12"/>
  <c r="K28" i="93" s="1"/>
  <c r="P19" i="11"/>
  <c r="O64" i="42"/>
  <c r="P37" i="5"/>
  <c r="M20" i="41"/>
  <c r="O15" i="9"/>
  <c r="K15" i="9"/>
  <c r="O19" i="96"/>
  <c r="M17" i="52"/>
  <c r="K38" i="44"/>
  <c r="K37" i="43" s="1"/>
  <c r="M22" i="40"/>
  <c r="K39" i="5"/>
  <c r="K39" i="41" s="1"/>
  <c r="M38" i="41"/>
  <c r="O39" i="41"/>
  <c r="O28" i="94"/>
  <c r="O16" i="52"/>
  <c r="K16" i="10"/>
  <c r="M16" i="52"/>
  <c r="O49" i="90"/>
  <c r="P20" i="10"/>
  <c r="P20" i="51" s="1"/>
  <c r="O23" i="52"/>
  <c r="O19" i="52"/>
  <c r="M22" i="52"/>
  <c r="M15" i="49"/>
  <c r="M36" i="43"/>
  <c r="K40" i="5"/>
  <c r="K40" i="42" s="1"/>
  <c r="O35" i="94"/>
  <c r="O23" i="43"/>
  <c r="O33" i="6"/>
  <c r="K27" i="44"/>
  <c r="O26" i="43"/>
  <c r="K55" i="12"/>
  <c r="K55" i="94" s="1"/>
  <c r="K31" i="5"/>
  <c r="K31" i="42" s="1"/>
  <c r="O55" i="94"/>
  <c r="K35" i="12"/>
  <c r="K35" i="94" s="1"/>
  <c r="O14" i="48"/>
  <c r="O14" i="47"/>
  <c r="P20" i="44"/>
  <c r="P19" i="43" s="1"/>
  <c r="K48" i="5"/>
  <c r="K48" i="42" s="1"/>
  <c r="K24" i="12"/>
  <c r="K24" i="93" s="1"/>
  <c r="O19" i="42"/>
  <c r="P38" i="44"/>
  <c r="P38" i="6" s="1"/>
  <c r="O20" i="6"/>
  <c r="L25" i="3"/>
  <c r="I15" i="34" s="1"/>
  <c r="O38" i="6"/>
  <c r="O24" i="93"/>
  <c r="L101" i="41"/>
  <c r="I17" i="34" s="1"/>
  <c r="I21" i="2" s="1"/>
  <c r="K24" i="44"/>
  <c r="K24" i="6" s="1"/>
  <c r="O48" i="42"/>
  <c r="K19" i="5"/>
  <c r="K19" i="42" s="1"/>
  <c r="M58" i="41"/>
  <c r="O21" i="40"/>
  <c r="M42" i="41"/>
  <c r="K21" i="4"/>
  <c r="K21" i="39" s="1"/>
  <c r="L25" i="38"/>
  <c r="I15" i="36" s="1"/>
  <c r="I17" i="2" s="1"/>
  <c r="L38" i="92"/>
  <c r="I25" i="36" s="1"/>
  <c r="I47" i="2" s="1"/>
  <c r="L63" i="94"/>
  <c r="I24" i="36" s="1"/>
  <c r="I44" i="2" s="1"/>
  <c r="N63" i="94"/>
  <c r="G24" i="36" s="1"/>
  <c r="G44" i="2" s="1"/>
  <c r="L101" i="90"/>
  <c r="I26" i="36" s="1"/>
  <c r="I50" i="2" s="1"/>
  <c r="N24" i="48"/>
  <c r="G20" i="36" s="1"/>
  <c r="G32" i="2" s="1"/>
  <c r="N20" i="49"/>
  <c r="G21" i="36" s="1"/>
  <c r="G35" i="2" s="1"/>
  <c r="N25" i="52"/>
  <c r="G22" i="36" s="1"/>
  <c r="G38" i="2" s="1"/>
  <c r="L25" i="52"/>
  <c r="I22" i="36" s="1"/>
  <c r="I38" i="2" s="1"/>
  <c r="L30" i="46"/>
  <c r="I19" i="36" s="1"/>
  <c r="I29" i="2" s="1"/>
  <c r="N101" i="42"/>
  <c r="G17" i="36" s="1"/>
  <c r="G23" i="2" s="1"/>
  <c r="N25" i="38"/>
  <c r="G15" i="36" s="1"/>
  <c r="G17" i="2" s="1"/>
  <c r="N38" i="92"/>
  <c r="G25" i="36" s="1"/>
  <c r="G47" i="2" s="1"/>
  <c r="N101" i="90"/>
  <c r="G26" i="36" s="1"/>
  <c r="G50" i="2" s="1"/>
  <c r="N23" i="96"/>
  <c r="G23" i="36" s="1"/>
  <c r="G41" i="2" s="1"/>
  <c r="L23" i="96"/>
  <c r="I23" i="36" s="1"/>
  <c r="I41" i="2" s="1"/>
  <c r="L24" i="48"/>
  <c r="I20" i="36" s="1"/>
  <c r="I32" i="2" s="1"/>
  <c r="L20" i="49"/>
  <c r="I21" i="36" s="1"/>
  <c r="I35" i="2" s="1"/>
  <c r="N38" i="43"/>
  <c r="G18" i="36" s="1"/>
  <c r="G26" i="2" s="1"/>
  <c r="L38" i="43"/>
  <c r="I18" i="36" s="1"/>
  <c r="I26" i="2" s="1"/>
  <c r="L101" i="42"/>
  <c r="I17" i="36" s="1"/>
  <c r="I23" i="2" s="1"/>
  <c r="N30" i="46"/>
  <c r="G19" i="36" s="1"/>
  <c r="G29" i="2" s="1"/>
  <c r="N25" i="40"/>
  <c r="G16" i="36" s="1"/>
  <c r="G20" i="2" s="1"/>
  <c r="L25" i="40"/>
  <c r="I16" i="36" s="1"/>
  <c r="I20" i="2" s="1"/>
  <c r="M14" i="45"/>
  <c r="M14" i="46"/>
  <c r="P14" i="6"/>
  <c r="M14" i="52"/>
  <c r="K14" i="8"/>
  <c r="K14" i="9"/>
  <c r="K14" i="49"/>
  <c r="O14" i="9"/>
  <c r="M14" i="95"/>
  <c r="M14" i="96"/>
  <c r="M14" i="93"/>
  <c r="M14" i="94"/>
  <c r="K14" i="13"/>
  <c r="K45" i="5"/>
  <c r="K45" i="42" s="1"/>
  <c r="O35" i="42"/>
  <c r="O45" i="42"/>
  <c r="O46" i="42"/>
  <c r="M54" i="41"/>
  <c r="O51" i="42"/>
  <c r="O31" i="42"/>
  <c r="N26" i="51"/>
  <c r="G22" i="34" s="1"/>
  <c r="G36" i="2" s="1"/>
  <c r="P33" i="44"/>
  <c r="M29" i="6"/>
  <c r="K51" i="5"/>
  <c r="K51" i="42" s="1"/>
  <c r="L26" i="51"/>
  <c r="I22" i="34" s="1"/>
  <c r="I36" i="2" s="1"/>
  <c r="L39" i="6"/>
  <c r="I18" i="34" s="1"/>
  <c r="I24" i="2" s="1"/>
  <c r="N20" i="9"/>
  <c r="G21" i="34" s="1"/>
  <c r="G33" i="2" s="1"/>
  <c r="O50" i="41"/>
  <c r="K50" i="5"/>
  <c r="K50" i="41" s="1"/>
  <c r="K30" i="14"/>
  <c r="O26" i="6"/>
  <c r="P26" i="44"/>
  <c r="P26" i="6" s="1"/>
  <c r="N63" i="93"/>
  <c r="G24" i="34" s="1"/>
  <c r="G42" i="2" s="1"/>
  <c r="K38" i="5"/>
  <c r="K38" i="41" s="1"/>
  <c r="K59" i="5"/>
  <c r="K59" i="42" s="1"/>
  <c r="K19" i="49"/>
  <c r="P19" i="50"/>
  <c r="M14" i="47"/>
  <c r="P14" i="8"/>
  <c r="N38" i="91"/>
  <c r="G25" i="34" s="1"/>
  <c r="G45" i="2" s="1"/>
  <c r="L101" i="89"/>
  <c r="I26" i="34" s="1"/>
  <c r="I48" i="2" s="1"/>
  <c r="O21" i="48"/>
  <c r="N30" i="45"/>
  <c r="G19" i="34" s="1"/>
  <c r="G27" i="2" s="1"/>
  <c r="K21" i="8"/>
  <c r="L24" i="47"/>
  <c r="I20" i="34" s="1"/>
  <c r="I30" i="2" s="1"/>
  <c r="N24" i="47"/>
  <c r="G20" i="34" s="1"/>
  <c r="G30" i="2" s="1"/>
  <c r="L23" i="95"/>
  <c r="I23" i="34" s="1"/>
  <c r="I39" i="2" s="1"/>
  <c r="L63" i="93"/>
  <c r="I24" i="34" s="1"/>
  <c r="I42" i="2" s="1"/>
  <c r="N23" i="95"/>
  <c r="G23" i="34" s="1"/>
  <c r="G39" i="2" s="1"/>
  <c r="L30" i="45"/>
  <c r="I19" i="34" s="1"/>
  <c r="I27" i="2" s="1"/>
  <c r="L38" i="91"/>
  <c r="I25" i="34" s="1"/>
  <c r="I45" i="2" s="1"/>
  <c r="L20" i="9"/>
  <c r="I21" i="34" s="1"/>
  <c r="I33" i="2" s="1"/>
  <c r="N39" i="6"/>
  <c r="G18" i="34" s="1"/>
  <c r="G24" i="2" s="1"/>
  <c r="N101" i="89"/>
  <c r="G26" i="34" s="1"/>
  <c r="G48" i="2" s="1"/>
  <c r="O15" i="43"/>
  <c r="O15" i="6"/>
  <c r="P15" i="44"/>
  <c r="L25" i="39"/>
  <c r="I16" i="34" s="1"/>
  <c r="I18" i="2" s="1"/>
  <c r="O63" i="42"/>
  <c r="K15" i="44"/>
  <c r="K15" i="6" s="1"/>
  <c r="O35" i="43"/>
  <c r="M36" i="6"/>
  <c r="K36" i="44"/>
  <c r="K36" i="6" s="1"/>
  <c r="P14" i="5"/>
  <c r="K35" i="5"/>
  <c r="K35" i="42" s="1"/>
  <c r="M35" i="41"/>
  <c r="M35" i="42"/>
  <c r="K68" i="41"/>
  <c r="K68" i="42"/>
  <c r="O22" i="6"/>
  <c r="O21" i="43"/>
  <c r="P22" i="6"/>
  <c r="P21" i="43"/>
  <c r="K22" i="6"/>
  <c r="K21" i="43"/>
  <c r="P24" i="43"/>
  <c r="P25" i="6"/>
  <c r="K56" i="41"/>
  <c r="K56" i="42"/>
  <c r="K24" i="43"/>
  <c r="K25" i="6"/>
  <c r="O40" i="42"/>
  <c r="O24" i="39"/>
  <c r="K46" i="5"/>
  <c r="K46" i="42" s="1"/>
  <c r="M40" i="41"/>
  <c r="M40" i="42"/>
  <c r="K24" i="4"/>
  <c r="K24" i="39" s="1"/>
  <c r="P15" i="4"/>
  <c r="P15" i="98" s="1"/>
  <c r="K66" i="5"/>
  <c r="M62" i="41"/>
  <c r="M62" i="42"/>
  <c r="M19" i="39"/>
  <c r="M19" i="40"/>
  <c r="M27" i="42"/>
  <c r="M27" i="41"/>
  <c r="K62" i="41"/>
  <c r="M66" i="41"/>
  <c r="M66" i="42"/>
  <c r="K27" i="41"/>
  <c r="K19" i="4"/>
  <c r="K67" i="41"/>
  <c r="K67" i="42"/>
  <c r="M36" i="42"/>
  <c r="M36" i="41"/>
  <c r="O53" i="41"/>
  <c r="O53" i="42"/>
  <c r="O20" i="40"/>
  <c r="M33" i="41"/>
  <c r="M33" i="42"/>
  <c r="M53" i="41"/>
  <c r="M53" i="42"/>
  <c r="K21" i="40"/>
  <c r="K61" i="41"/>
  <c r="K61" i="42"/>
  <c r="P53" i="41"/>
  <c r="K25" i="43"/>
  <c r="K26" i="6"/>
  <c r="M61" i="41"/>
  <c r="M61" i="42"/>
  <c r="M30" i="41"/>
  <c r="M30" i="42"/>
  <c r="M20" i="39"/>
  <c r="M20" i="40"/>
  <c r="K52" i="5"/>
  <c r="M39" i="41"/>
  <c r="M39" i="42"/>
  <c r="K22" i="39"/>
  <c r="K22" i="40"/>
  <c r="K30" i="41"/>
  <c r="K30" i="42"/>
  <c r="K36" i="5"/>
  <c r="M16" i="42"/>
  <c r="M16" i="41"/>
  <c r="M46" i="41"/>
  <c r="M46" i="42"/>
  <c r="M24" i="40"/>
  <c r="M24" i="39"/>
  <c r="M21" i="39"/>
  <c r="M21" i="40"/>
  <c r="O33" i="41"/>
  <c r="K33" i="5"/>
  <c r="M67" i="41"/>
  <c r="M67" i="42"/>
  <c r="M52" i="41"/>
  <c r="M52" i="42"/>
  <c r="K25" i="42"/>
  <c r="K25" i="41"/>
  <c r="K17" i="40"/>
  <c r="K17" i="39"/>
  <c r="O18" i="6"/>
  <c r="O18" i="43"/>
  <c r="K18" i="43"/>
  <c r="K20" i="42"/>
  <c r="O55" i="41"/>
  <c r="O55" i="42"/>
  <c r="K23" i="39"/>
  <c r="K23" i="40"/>
  <c r="M25" i="42"/>
  <c r="M25" i="41"/>
  <c r="K31" i="6"/>
  <c r="K30" i="43"/>
  <c r="O36" i="43"/>
  <c r="O37" i="6"/>
  <c r="K16" i="40"/>
  <c r="K67" i="14"/>
  <c r="O60" i="41"/>
  <c r="O60" i="42"/>
  <c r="O54" i="41"/>
  <c r="O54" i="42"/>
  <c r="O34" i="6"/>
  <c r="O33" i="43"/>
  <c r="M50" i="41"/>
  <c r="M50" i="42"/>
  <c r="K37" i="44"/>
  <c r="M65" i="41"/>
  <c r="M65" i="42"/>
  <c r="M29" i="41"/>
  <c r="M29" i="42"/>
  <c r="K34" i="6"/>
  <c r="K33" i="43"/>
  <c r="K32" i="6"/>
  <c r="K31" i="43"/>
  <c r="M48" i="41"/>
  <c r="M48" i="42"/>
  <c r="K54" i="5"/>
  <c r="M19" i="9"/>
  <c r="M19" i="49"/>
  <c r="M55" i="41"/>
  <c r="M55" i="42"/>
  <c r="K29" i="41"/>
  <c r="K29" i="42"/>
  <c r="K24" i="42"/>
  <c r="P23" i="39"/>
  <c r="P23" i="40"/>
  <c r="K58" i="5"/>
  <c r="K65" i="41"/>
  <c r="K65" i="42"/>
  <c r="M60" i="41"/>
  <c r="M60" i="42"/>
  <c r="M69" i="41"/>
  <c r="M69" i="42"/>
  <c r="O23" i="39"/>
  <c r="O23" i="40"/>
  <c r="M31" i="41"/>
  <c r="M31" i="42"/>
  <c r="M43" i="41"/>
  <c r="M43" i="42"/>
  <c r="K22" i="41"/>
  <c r="K22" i="42"/>
  <c r="K37" i="42"/>
  <c r="O59" i="41"/>
  <c r="O59" i="42"/>
  <c r="K18" i="5"/>
  <c r="M45" i="41"/>
  <c r="M45" i="42"/>
  <c r="O47" i="41"/>
  <c r="M47" i="41"/>
  <c r="M47" i="42"/>
  <c r="K17" i="42"/>
  <c r="K17" i="41"/>
  <c r="O44" i="41"/>
  <c r="O44" i="42"/>
  <c r="O38" i="41"/>
  <c r="O38" i="42"/>
  <c r="K32" i="41"/>
  <c r="K32" i="42"/>
  <c r="K28" i="42"/>
  <c r="M37" i="41"/>
  <c r="M37" i="42"/>
  <c r="K49" i="5"/>
  <c r="M49" i="41"/>
  <c r="M49" i="42"/>
  <c r="O17" i="41"/>
  <c r="K41" i="5"/>
  <c r="M21" i="41"/>
  <c r="M21" i="42"/>
  <c r="M41" i="41"/>
  <c r="M41" i="42"/>
  <c r="K27" i="43"/>
  <c r="K28" i="6"/>
  <c r="M51" i="41"/>
  <c r="M51" i="42"/>
  <c r="M17" i="42"/>
  <c r="M17" i="41"/>
  <c r="K21" i="41"/>
  <c r="K21" i="42"/>
  <c r="K34" i="43"/>
  <c r="O34" i="41"/>
  <c r="O34" i="42"/>
  <c r="K26" i="5"/>
  <c r="M18" i="41"/>
  <c r="M18" i="42"/>
  <c r="M23" i="41"/>
  <c r="M23" i="42"/>
  <c r="K57" i="5"/>
  <c r="O32" i="42"/>
  <c r="K44" i="41"/>
  <c r="K44" i="42"/>
  <c r="O27" i="43"/>
  <c r="O28" i="6"/>
  <c r="M34" i="41"/>
  <c r="M34" i="42"/>
  <c r="K23" i="42"/>
  <c r="O23" i="41"/>
  <c r="O23" i="42"/>
  <c r="K47" i="41"/>
  <c r="K47" i="42"/>
  <c r="K63" i="5"/>
  <c r="M22" i="41"/>
  <c r="M22" i="42"/>
  <c r="M59" i="41"/>
  <c r="M59" i="42"/>
  <c r="M63" i="41"/>
  <c r="M63" i="42"/>
  <c r="M32" i="41"/>
  <c r="M32" i="42"/>
  <c r="P17" i="6"/>
  <c r="M24" i="6"/>
  <c r="M23" i="43"/>
  <c r="P16" i="43"/>
  <c r="A16" i="43" s="1"/>
  <c r="P16" i="6"/>
  <c r="K38" i="12"/>
  <c r="O21" i="6"/>
  <c r="O20" i="43"/>
  <c r="O16" i="43"/>
  <c r="O16" i="6"/>
  <c r="O20" i="52"/>
  <c r="O17" i="43"/>
  <c r="O17" i="6"/>
  <c r="O30" i="6"/>
  <c r="O29" i="43"/>
  <c r="K20" i="52"/>
  <c r="K23" i="44"/>
  <c r="K21" i="6"/>
  <c r="K20" i="43"/>
  <c r="K33" i="6"/>
  <c r="K32" i="43"/>
  <c r="M21" i="47"/>
  <c r="M21" i="48"/>
  <c r="K31" i="12"/>
  <c r="M31" i="93"/>
  <c r="M31" i="94"/>
  <c r="M18" i="47"/>
  <c r="M18" i="48"/>
  <c r="K19" i="8"/>
  <c r="K19" i="102" s="1"/>
  <c r="M32" i="93"/>
  <c r="M32" i="94"/>
  <c r="M24" i="52"/>
  <c r="M19" i="91"/>
  <c r="M19" i="92"/>
  <c r="K19" i="13"/>
  <c r="K19" i="107" s="1"/>
  <c r="K17" i="8"/>
  <c r="K17" i="102" s="1"/>
  <c r="M58" i="93"/>
  <c r="M58" i="94"/>
  <c r="K22" i="8"/>
  <c r="K19" i="52"/>
  <c r="M29" i="93"/>
  <c r="M29" i="94"/>
  <c r="K23" i="52"/>
  <c r="K17" i="11"/>
  <c r="K17" i="105" s="1"/>
  <c r="M23" i="52"/>
  <c r="K18" i="9"/>
  <c r="K18" i="49"/>
  <c r="K18" i="52"/>
  <c r="M25" i="94"/>
  <c r="M25" i="93"/>
  <c r="K18" i="11"/>
  <c r="K18" i="105" s="1"/>
  <c r="K27" i="12"/>
  <c r="K43" i="12"/>
  <c r="K65" i="14"/>
  <c r="M21" i="93"/>
  <c r="M21" i="94"/>
  <c r="M65" i="89"/>
  <c r="M65" i="90"/>
  <c r="K22" i="52"/>
  <c r="M24" i="94"/>
  <c r="M24" i="93"/>
  <c r="M69" i="89"/>
  <c r="M69" i="90"/>
  <c r="P25" i="12"/>
  <c r="M21" i="52"/>
  <c r="O22" i="52"/>
  <c r="K28" i="13"/>
  <c r="K28" i="107" s="1"/>
  <c r="K21" i="11"/>
  <c r="K21" i="105" s="1"/>
  <c r="K20" i="12"/>
  <c r="P45" i="12"/>
  <c r="O45" i="94"/>
  <c r="M57" i="93"/>
  <c r="M57" i="94"/>
  <c r="K40" i="12"/>
  <c r="K16" i="14"/>
  <c r="K16" i="108" s="1"/>
  <c r="K18" i="12"/>
  <c r="K33" i="13"/>
  <c r="K33" i="107" s="1"/>
  <c r="M28" i="93"/>
  <c r="M28" i="94"/>
  <c r="K22" i="12"/>
  <c r="M45" i="93"/>
  <c r="M45" i="94"/>
  <c r="K16" i="96"/>
  <c r="K16" i="95"/>
  <c r="K28" i="94"/>
  <c r="K24" i="14"/>
  <c r="K24" i="108" s="1"/>
  <c r="M26" i="91"/>
  <c r="M26" i="92"/>
  <c r="K34" i="93"/>
  <c r="K34" i="94"/>
  <c r="M31" i="91"/>
  <c r="M31" i="92"/>
  <c r="M42" i="93"/>
  <c r="M42" i="94"/>
  <c r="K32" i="13"/>
  <c r="K47" i="12"/>
  <c r="K54" i="12"/>
  <c r="K62" i="12"/>
  <c r="O16" i="95"/>
  <c r="M20" i="93"/>
  <c r="M20" i="94"/>
  <c r="M16" i="96"/>
  <c r="M16" i="95"/>
  <c r="K45" i="93"/>
  <c r="K45" i="94"/>
  <c r="K26" i="12"/>
  <c r="M55" i="93"/>
  <c r="M55" i="94"/>
  <c r="M37" i="93"/>
  <c r="M37" i="94"/>
  <c r="M33" i="93"/>
  <c r="M33" i="94"/>
  <c r="M49" i="93"/>
  <c r="M49" i="94"/>
  <c r="K50" i="93"/>
  <c r="K50" i="94"/>
  <c r="M45" i="89"/>
  <c r="M45" i="90"/>
  <c r="M61" i="89"/>
  <c r="M61" i="90"/>
  <c r="K18" i="13"/>
  <c r="K18" i="107" s="1"/>
  <c r="K17" i="13"/>
  <c r="K17" i="107" s="1"/>
  <c r="K46" i="12"/>
  <c r="K51" i="12"/>
  <c r="M39" i="93"/>
  <c r="M39" i="94"/>
  <c r="M35" i="93"/>
  <c r="M35" i="94"/>
  <c r="M57" i="89"/>
  <c r="M57" i="90"/>
  <c r="M22" i="89"/>
  <c r="M22" i="90"/>
  <c r="K61" i="14"/>
  <c r="K20" i="13"/>
  <c r="K20" i="107" s="1"/>
  <c r="K52" i="12"/>
  <c r="K55" i="93"/>
  <c r="K44" i="12"/>
  <c r="M23" i="91"/>
  <c r="M23" i="92"/>
  <c r="K16" i="12"/>
  <c r="K60" i="12"/>
  <c r="K30" i="12"/>
  <c r="M16" i="94"/>
  <c r="M16" i="93"/>
  <c r="O61" i="94"/>
  <c r="P50" i="12"/>
  <c r="O50" i="94"/>
  <c r="K45" i="14"/>
  <c r="M53" i="93"/>
  <c r="M53" i="94"/>
  <c r="K61" i="93"/>
  <c r="K61" i="94"/>
  <c r="M44" i="93"/>
  <c r="M44" i="94"/>
  <c r="K23" i="14"/>
  <c r="K23" i="108" s="1"/>
  <c r="M53" i="89"/>
  <c r="M53" i="90"/>
  <c r="M17" i="90"/>
  <c r="M17" i="89"/>
  <c r="K66" i="14"/>
  <c r="O63" i="90"/>
  <c r="K20" i="14"/>
  <c r="K20" i="108" s="1"/>
  <c r="K54" i="14"/>
  <c r="K36" i="14"/>
  <c r="K36" i="108" s="1"/>
  <c r="M37" i="89"/>
  <c r="M37" i="90"/>
  <c r="K53" i="14"/>
  <c r="P53" i="14"/>
  <c r="K37" i="13"/>
  <c r="K37" i="107" s="1"/>
  <c r="K25" i="92"/>
  <c r="M27" i="92"/>
  <c r="M27" i="91"/>
  <c r="K35" i="13"/>
  <c r="K35" i="107" s="1"/>
  <c r="O37" i="89"/>
  <c r="P42" i="5"/>
  <c r="K56" i="14"/>
  <c r="K30" i="13"/>
  <c r="K30" i="107" s="1"/>
  <c r="K44" i="14"/>
  <c r="K21" i="13"/>
  <c r="K21" i="107" s="1"/>
  <c r="M25" i="92"/>
  <c r="M25" i="91"/>
  <c r="M30" i="89"/>
  <c r="M30" i="90"/>
  <c r="M35" i="91"/>
  <c r="M35" i="92"/>
  <c r="K37" i="89"/>
  <c r="K37" i="90"/>
  <c r="M46" i="89"/>
  <c r="M46" i="90"/>
  <c r="K58" i="14"/>
  <c r="K39" i="14"/>
  <c r="M25" i="90"/>
  <c r="M25" i="89"/>
  <c r="K25" i="90"/>
  <c r="K25" i="89"/>
  <c r="K59" i="14"/>
  <c r="K41" i="89"/>
  <c r="K41" i="90"/>
  <c r="K33" i="89"/>
  <c r="K33" i="90"/>
  <c r="M49" i="89"/>
  <c r="M49" i="90"/>
  <c r="K49" i="14"/>
  <c r="M63" i="89"/>
  <c r="M63" i="90"/>
  <c r="M41" i="89"/>
  <c r="M41" i="90"/>
  <c r="K34" i="14"/>
  <c r="K34" i="108" s="1"/>
  <c r="K47" i="14"/>
  <c r="K32" i="14"/>
  <c r="K32" i="108" s="1"/>
  <c r="O33" i="89"/>
  <c r="M33" i="89"/>
  <c r="M33" i="90"/>
  <c r="K42" i="14"/>
  <c r="K31" i="14"/>
  <c r="K31" i="108" s="1"/>
  <c r="K63" i="89"/>
  <c r="K63" i="90"/>
  <c r="K27" i="14"/>
  <c r="K29" i="14"/>
  <c r="K29" i="108" s="1"/>
  <c r="O25" i="90"/>
  <c r="O41" i="89"/>
  <c r="O41" i="90"/>
  <c r="M32" i="89"/>
  <c r="M32" i="90"/>
  <c r="K34" i="5"/>
  <c r="P29" i="12"/>
  <c r="K15" i="4"/>
  <c r="O52" i="42"/>
  <c r="O16" i="93"/>
  <c r="K55" i="5"/>
  <c r="O49" i="42"/>
  <c r="K15" i="14"/>
  <c r="K15" i="108" s="1"/>
  <c r="M15" i="89"/>
  <c r="M15" i="90"/>
  <c r="M15" i="95"/>
  <c r="M15" i="96"/>
  <c r="K15" i="5"/>
  <c r="M15" i="6"/>
  <c r="M15" i="43"/>
  <c r="M15" i="41"/>
  <c r="M15" i="42"/>
  <c r="K15" i="8"/>
  <c r="K15" i="102" s="1"/>
  <c r="K15" i="91"/>
  <c r="K15" i="92"/>
  <c r="M15" i="3"/>
  <c r="M15" i="38"/>
  <c r="O15" i="91"/>
  <c r="O15" i="92"/>
  <c r="K15" i="49"/>
  <c r="O15" i="49"/>
  <c r="K29" i="12"/>
  <c r="O50" i="93"/>
  <c r="O31" i="94"/>
  <c r="O20" i="94"/>
  <c r="K20" i="4"/>
  <c r="P18" i="5"/>
  <c r="O18" i="47"/>
  <c r="O45" i="93"/>
  <c r="P15" i="13"/>
  <c r="P15" i="107" s="1"/>
  <c r="K14" i="5"/>
  <c r="P15" i="5"/>
  <c r="O65" i="90"/>
  <c r="K57" i="14"/>
  <c r="O57" i="90"/>
  <c r="K18" i="8"/>
  <c r="K18" i="102" s="1"/>
  <c r="P59" i="5"/>
  <c r="K14" i="12"/>
  <c r="O14" i="94"/>
  <c r="K17" i="14"/>
  <c r="K17" i="108" s="1"/>
  <c r="O17" i="89"/>
  <c r="O49" i="94"/>
  <c r="K49" i="12"/>
  <c r="K25" i="12"/>
  <c r="O15" i="96"/>
  <c r="K15" i="11"/>
  <c r="K15" i="105" s="1"/>
  <c r="O14" i="96"/>
  <c r="K14" i="11"/>
  <c r="K33" i="12"/>
  <c r="P55" i="5"/>
  <c r="O41" i="94"/>
  <c r="K41" i="12"/>
  <c r="O16" i="38"/>
  <c r="K42" i="5"/>
  <c r="P34" i="44"/>
  <c r="P15" i="14"/>
  <c r="P21" i="44"/>
  <c r="P23" i="5"/>
  <c r="K57" i="12"/>
  <c r="O57" i="94"/>
  <c r="K17" i="12"/>
  <c r="M17" i="94"/>
  <c r="K21" i="12"/>
  <c r="O21" i="94"/>
  <c r="O57" i="42"/>
  <c r="O41" i="42"/>
  <c r="K53" i="12"/>
  <c r="O53" i="94"/>
  <c r="K37" i="12"/>
  <c r="O37" i="94"/>
  <c r="P28" i="44"/>
  <c r="K69" i="14"/>
  <c r="O69" i="90"/>
  <c r="K46" i="14"/>
  <c r="K29" i="44"/>
  <c r="O42" i="94"/>
  <c r="K42" i="12"/>
  <c r="O58" i="94"/>
  <c r="K58" i="12"/>
  <c r="O43" i="42"/>
  <c r="K43" i="5"/>
  <c r="K18" i="14"/>
  <c r="K18" i="108" s="1"/>
  <c r="O19" i="92"/>
  <c r="P18" i="44"/>
  <c r="P18" i="43" s="1"/>
  <c r="O27" i="91"/>
  <c r="K27" i="13"/>
  <c r="K27" i="107" s="1"/>
  <c r="K31" i="13"/>
  <c r="K31" i="107" s="1"/>
  <c r="O31" i="92"/>
  <c r="O35" i="92"/>
  <c r="K23" i="13"/>
  <c r="K23" i="107" s="1"/>
  <c r="O23" i="92"/>
  <c r="K22" i="14"/>
  <c r="K22" i="108" s="1"/>
  <c r="O22" i="90"/>
  <c r="M18" i="89"/>
  <c r="P54" i="5"/>
  <c r="K14" i="3"/>
  <c r="O39" i="94"/>
  <c r="K39" i="12"/>
  <c r="O69" i="42"/>
  <c r="K69" i="5"/>
  <c r="M19" i="93"/>
  <c r="M51" i="93"/>
  <c r="K19" i="12"/>
  <c r="M21" i="95"/>
  <c r="M19" i="45"/>
  <c r="M16" i="49"/>
  <c r="K21" i="10"/>
  <c r="K25" i="10"/>
  <c r="K25" i="51" s="1"/>
  <c r="K14" i="10"/>
  <c r="K14" i="51" s="1"/>
  <c r="M46" i="93"/>
  <c r="O65" i="41"/>
  <c r="P65" i="5"/>
  <c r="M24" i="90"/>
  <c r="M62" i="93"/>
  <c r="M30" i="93"/>
  <c r="M25" i="46"/>
  <c r="O30" i="89"/>
  <c r="P30" i="14"/>
  <c r="P30" i="108" s="1"/>
  <c r="O26" i="92"/>
  <c r="O20" i="41"/>
  <c r="K26" i="13"/>
  <c r="K26" i="107" s="1"/>
  <c r="M36" i="90"/>
  <c r="M22" i="93"/>
  <c r="O58" i="42"/>
  <c r="O26" i="42"/>
  <c r="O19" i="40"/>
  <c r="M60" i="93"/>
  <c r="M23" i="45"/>
  <c r="M54" i="89"/>
  <c r="K56" i="12"/>
  <c r="M56" i="93"/>
  <c r="M27" i="46"/>
  <c r="M22" i="47"/>
  <c r="M38" i="93"/>
  <c r="M18" i="93"/>
  <c r="M44" i="89"/>
  <c r="M26" i="93"/>
  <c r="M20" i="47"/>
  <c r="M21" i="45"/>
  <c r="M37" i="91"/>
  <c r="M29" i="91"/>
  <c r="K16" i="8"/>
  <c r="K16" i="102" s="1"/>
  <c r="M29" i="45"/>
  <c r="M33" i="91"/>
  <c r="M54" i="93"/>
  <c r="K64" i="14"/>
  <c r="K40" i="14"/>
  <c r="K28" i="14"/>
  <c r="K28" i="108" s="1"/>
  <c r="M16" i="90"/>
  <c r="K29" i="13"/>
  <c r="K29" i="107" s="1"/>
  <c r="M17" i="92"/>
  <c r="M16" i="48"/>
  <c r="K15" i="12"/>
  <c r="M21" i="91"/>
  <c r="K20" i="8"/>
  <c r="M64" i="89"/>
  <c r="M40" i="89"/>
  <c r="M28" i="89"/>
  <c r="M17" i="46"/>
  <c r="M15" i="93"/>
  <c r="M20" i="89"/>
  <c r="O35" i="93"/>
  <c r="P19" i="3"/>
  <c r="K23" i="12"/>
  <c r="M15" i="45"/>
  <c r="M23" i="93"/>
  <c r="M47" i="93"/>
  <c r="M24" i="46"/>
  <c r="M47" i="89"/>
  <c r="M27" i="90"/>
  <c r="P17" i="4"/>
  <c r="O17" i="40"/>
  <c r="M32" i="91"/>
  <c r="P38" i="5"/>
  <c r="M14" i="89"/>
  <c r="M55" i="89"/>
  <c r="M43" i="89"/>
  <c r="M24" i="92"/>
  <c r="M22" i="95"/>
  <c r="K51" i="14"/>
  <c r="M35" i="89"/>
  <c r="K19" i="14"/>
  <c r="K19" i="108" s="1"/>
  <c r="K16" i="13"/>
  <c r="K16" i="107" s="1"/>
  <c r="K23" i="8"/>
  <c r="M16" i="46"/>
  <c r="O46" i="41"/>
  <c r="M67" i="89"/>
  <c r="M59" i="89"/>
  <c r="M51" i="89"/>
  <c r="K35" i="14"/>
  <c r="K35" i="108" s="1"/>
  <c r="M19" i="89"/>
  <c r="M16" i="92"/>
  <c r="M23" i="47"/>
  <c r="O30" i="41"/>
  <c r="P30" i="5"/>
  <c r="O67" i="41"/>
  <c r="P67" i="5"/>
  <c r="K14" i="14"/>
  <c r="K55" i="14"/>
  <c r="K43" i="14"/>
  <c r="M31" i="89"/>
  <c r="K24" i="13"/>
  <c r="K24" i="107" s="1"/>
  <c r="K22" i="11"/>
  <c r="K22" i="105" s="1"/>
  <c r="M19" i="47"/>
  <c r="M28" i="45"/>
  <c r="M52" i="93"/>
  <c r="O25" i="42"/>
  <c r="P25" i="5"/>
  <c r="K38" i="14"/>
  <c r="K26" i="14"/>
  <c r="K26" i="108" s="1"/>
  <c r="M48" i="93"/>
  <c r="M36" i="94"/>
  <c r="K62" i="14"/>
  <c r="P34" i="5"/>
  <c r="N25" i="39"/>
  <c r="G16" i="34" s="1"/>
  <c r="G18" i="2" s="1"/>
  <c r="M38" i="89"/>
  <c r="M26" i="89"/>
  <c r="K48" i="12"/>
  <c r="K36" i="12"/>
  <c r="M17" i="96"/>
  <c r="M62" i="89"/>
  <c r="O23" i="38"/>
  <c r="M42" i="89"/>
  <c r="M34" i="89"/>
  <c r="M40" i="93"/>
  <c r="M27" i="94"/>
  <c r="M18" i="91"/>
  <c r="M18" i="45"/>
  <c r="P44" i="5"/>
  <c r="M68" i="89"/>
  <c r="M48" i="89"/>
  <c r="M14" i="91"/>
  <c r="P22" i="4"/>
  <c r="O22" i="39"/>
  <c r="O16" i="40"/>
  <c r="K60" i="14"/>
  <c r="K52" i="14"/>
  <c r="M21" i="89"/>
  <c r="K34" i="13"/>
  <c r="K34" i="107" s="1"/>
  <c r="K22" i="13"/>
  <c r="K22" i="107" s="1"/>
  <c r="M59" i="93"/>
  <c r="M20" i="95"/>
  <c r="M22" i="45"/>
  <c r="K68" i="14"/>
  <c r="M56" i="89"/>
  <c r="K48" i="14"/>
  <c r="K20" i="3"/>
  <c r="M60" i="89"/>
  <c r="M52" i="89"/>
  <c r="K21" i="14"/>
  <c r="K21" i="108" s="1"/>
  <c r="M34" i="91"/>
  <c r="M22" i="91"/>
  <c r="K59" i="12"/>
  <c r="O27" i="93"/>
  <c r="K20" i="11"/>
  <c r="K20" i="105" s="1"/>
  <c r="N101" i="41"/>
  <c r="G17" i="34" s="1"/>
  <c r="G21" i="2" s="1"/>
  <c r="M30" i="91"/>
  <c r="M43" i="93"/>
  <c r="M17" i="48"/>
  <c r="M26" i="45"/>
  <c r="M15" i="47"/>
  <c r="O14" i="39"/>
  <c r="O68" i="41"/>
  <c r="P68" i="5"/>
  <c r="M23" i="89"/>
  <c r="M58" i="89"/>
  <c r="M50" i="89"/>
  <c r="M28" i="91"/>
  <c r="M18" i="95"/>
  <c r="O23" i="90"/>
  <c r="O21" i="41"/>
  <c r="P21" i="5"/>
  <c r="K36" i="13"/>
  <c r="K36" i="107" s="1"/>
  <c r="K50" i="14"/>
  <c r="O56" i="41"/>
  <c r="P56" i="5"/>
  <c r="O22" i="3"/>
  <c r="K22" i="3"/>
  <c r="M20" i="91"/>
  <c r="M39" i="89"/>
  <c r="M36" i="92"/>
  <c r="M20" i="45"/>
  <c r="O15" i="38"/>
  <c r="M22" i="3"/>
  <c r="O24" i="42"/>
  <c r="M66" i="89"/>
  <c r="P19" i="10"/>
  <c r="P19" i="51" s="1"/>
  <c r="O22" i="41"/>
  <c r="P22" i="5"/>
  <c r="P35" i="44"/>
  <c r="O61" i="41"/>
  <c r="P61" i="5"/>
  <c r="O29" i="41"/>
  <c r="P29" i="5"/>
  <c r="O64" i="41"/>
  <c r="P37" i="44"/>
  <c r="M21" i="3"/>
  <c r="N25" i="3"/>
  <c r="K21" i="3"/>
  <c r="P23" i="10"/>
  <c r="P23" i="51" s="1"/>
  <c r="K64" i="41" l="1"/>
  <c r="K60" i="41"/>
  <c r="K30" i="89"/>
  <c r="K30" i="108"/>
  <c r="P15" i="108"/>
  <c r="K31" i="41"/>
  <c r="P15" i="43"/>
  <c r="A15" i="43" s="1"/>
  <c r="P15" i="42"/>
  <c r="K48" i="41"/>
  <c r="P33" i="6"/>
  <c r="A15" i="107"/>
  <c r="K25" i="91"/>
  <c r="K25" i="107"/>
  <c r="P19" i="96"/>
  <c r="P19" i="105"/>
  <c r="P18" i="49"/>
  <c r="P18" i="103"/>
  <c r="P19" i="49"/>
  <c r="P19" i="103"/>
  <c r="K21" i="47"/>
  <c r="K21" i="102"/>
  <c r="K15" i="40"/>
  <c r="K15" i="98"/>
  <c r="K14" i="40"/>
  <c r="K14" i="98"/>
  <c r="A18" i="99"/>
  <c r="A17" i="99"/>
  <c r="A16" i="99"/>
  <c r="A15" i="99"/>
  <c r="A21" i="99"/>
  <c r="A33" i="99"/>
  <c r="A27" i="99"/>
  <c r="A45" i="99"/>
  <c r="A77" i="99"/>
  <c r="A82" i="99"/>
  <c r="A91" i="99"/>
  <c r="A98" i="99"/>
  <c r="A68" i="99"/>
  <c r="A97" i="99"/>
  <c r="A29" i="99"/>
  <c r="A19" i="99"/>
  <c r="A73" i="99"/>
  <c r="A95" i="99"/>
  <c r="A28" i="99"/>
  <c r="A24" i="99"/>
  <c r="A37" i="99"/>
  <c r="A22" i="99"/>
  <c r="A36" i="99"/>
  <c r="A26" i="99"/>
  <c r="A44" i="99"/>
  <c r="A49" i="99"/>
  <c r="A32" i="99"/>
  <c r="A31" i="99"/>
  <c r="A38" i="99"/>
  <c r="A57" i="99"/>
  <c r="A56" i="99"/>
  <c r="A61" i="99"/>
  <c r="A41" i="99"/>
  <c r="A39" i="99"/>
  <c r="A40" i="99"/>
  <c r="A58" i="99"/>
  <c r="A55" i="99"/>
  <c r="A100" i="99"/>
  <c r="A69" i="99"/>
  <c r="A62" i="99"/>
  <c r="A92" i="99"/>
  <c r="A47" i="99"/>
  <c r="A59" i="99"/>
  <c r="A48" i="99"/>
  <c r="A67" i="99"/>
  <c r="A75" i="99"/>
  <c r="A81" i="99"/>
  <c r="A30" i="99"/>
  <c r="A53" i="99"/>
  <c r="A80" i="99"/>
  <c r="A50" i="99"/>
  <c r="A76" i="99"/>
  <c r="A35" i="99"/>
  <c r="A72" i="99"/>
  <c r="A42" i="99"/>
  <c r="A65" i="99"/>
  <c r="A87" i="99"/>
  <c r="A70" i="99"/>
  <c r="A84" i="99"/>
  <c r="A63" i="99"/>
  <c r="A74" i="99"/>
  <c r="A85" i="99"/>
  <c r="A96" i="99"/>
  <c r="A23" i="99"/>
  <c r="A51" i="99"/>
  <c r="A93" i="99"/>
  <c r="A71" i="99"/>
  <c r="A34" i="99"/>
  <c r="A79" i="99"/>
  <c r="A86" i="99"/>
  <c r="A99" i="99"/>
  <c r="A43" i="99"/>
  <c r="A94" i="99"/>
  <c r="A88" i="99"/>
  <c r="A52" i="99"/>
  <c r="A60" i="99"/>
  <c r="A78" i="99"/>
  <c r="A20" i="99"/>
  <c r="A90" i="99"/>
  <c r="A25" i="99"/>
  <c r="A54" i="99"/>
  <c r="A83" i="99"/>
  <c r="A46" i="99"/>
  <c r="A66" i="99"/>
  <c r="A89" i="99"/>
  <c r="A64" i="99"/>
  <c r="A14" i="99"/>
  <c r="P101" i="99"/>
  <c r="A18" i="43"/>
  <c r="P15" i="6"/>
  <c r="A17" i="43"/>
  <c r="A19" i="43"/>
  <c r="A14" i="43"/>
  <c r="A14" i="6"/>
  <c r="A14" i="49"/>
  <c r="P20" i="5"/>
  <c r="P20" i="41" s="1"/>
  <c r="P64" i="5"/>
  <c r="P15" i="50"/>
  <c r="O15" i="39"/>
  <c r="K14" i="39"/>
  <c r="O51" i="41"/>
  <c r="P15" i="10"/>
  <c r="P61" i="12"/>
  <c r="P61" i="93" s="1"/>
  <c r="P41" i="89"/>
  <c r="P37" i="43"/>
  <c r="P19" i="95"/>
  <c r="O32" i="93"/>
  <c r="O15" i="52"/>
  <c r="K45" i="41"/>
  <c r="O14" i="49"/>
  <c r="O35" i="6"/>
  <c r="P24" i="5"/>
  <c r="P24" i="41" s="1"/>
  <c r="K15" i="52"/>
  <c r="K24" i="94"/>
  <c r="K18" i="40"/>
  <c r="O63" i="41"/>
  <c r="P25" i="13"/>
  <c r="P25" i="107" s="1"/>
  <c r="P29" i="43"/>
  <c r="O31" i="6"/>
  <c r="P16" i="4"/>
  <c r="P16" i="40" s="1"/>
  <c r="O37" i="41"/>
  <c r="P47" i="5"/>
  <c r="P47" i="41" s="1"/>
  <c r="P31" i="44"/>
  <c r="P31" i="6" s="1"/>
  <c r="O21" i="39"/>
  <c r="P35" i="12"/>
  <c r="P35" i="94" s="1"/>
  <c r="O25" i="92"/>
  <c r="P20" i="52"/>
  <c r="P14" i="9"/>
  <c r="O28" i="41"/>
  <c r="P21" i="4"/>
  <c r="P21" i="40" s="1"/>
  <c r="P28" i="12"/>
  <c r="P28" i="93" s="1"/>
  <c r="O55" i="93"/>
  <c r="K29" i="43"/>
  <c r="K16" i="42"/>
  <c r="P28" i="5"/>
  <c r="P28" i="42" s="1"/>
  <c r="O39" i="42"/>
  <c r="P34" i="12"/>
  <c r="O62" i="41"/>
  <c r="O16" i="42"/>
  <c r="P17" i="10"/>
  <c r="P17" i="51" s="1"/>
  <c r="P18" i="9"/>
  <c r="O18" i="9"/>
  <c r="P32" i="6"/>
  <c r="K38" i="6"/>
  <c r="O40" i="41"/>
  <c r="P35" i="5"/>
  <c r="P35" i="41" s="1"/>
  <c r="K35" i="93"/>
  <c r="K40" i="41"/>
  <c r="P62" i="5"/>
  <c r="P62" i="41" s="1"/>
  <c r="P16" i="5"/>
  <c r="P16" i="41" s="1"/>
  <c r="O18" i="39"/>
  <c r="O17" i="52"/>
  <c r="K32" i="93"/>
  <c r="K19" i="43"/>
  <c r="K53" i="42"/>
  <c r="O19" i="41"/>
  <c r="P19" i="5"/>
  <c r="P19" i="41" s="1"/>
  <c r="P18" i="4"/>
  <c r="P18" i="39" s="1"/>
  <c r="P14" i="4"/>
  <c r="O24" i="6"/>
  <c r="P24" i="44"/>
  <c r="P23" i="43" s="1"/>
  <c r="O18" i="49"/>
  <c r="P20" i="6"/>
  <c r="O49" i="89"/>
  <c r="P50" i="5"/>
  <c r="P50" i="41" s="1"/>
  <c r="O37" i="90"/>
  <c r="P27" i="5"/>
  <c r="P27" i="41" s="1"/>
  <c r="P18" i="10"/>
  <c r="P18" i="51" s="1"/>
  <c r="P32" i="12"/>
  <c r="P32" i="94" s="1"/>
  <c r="O18" i="52"/>
  <c r="K16" i="52"/>
  <c r="O27" i="42"/>
  <c r="P55" i="12"/>
  <c r="P55" i="94" s="1"/>
  <c r="O34" i="93"/>
  <c r="P40" i="5"/>
  <c r="P40" i="42" s="1"/>
  <c r="P31" i="5"/>
  <c r="K35" i="41"/>
  <c r="P39" i="5"/>
  <c r="P39" i="42" s="1"/>
  <c r="K23" i="43"/>
  <c r="O15" i="40"/>
  <c r="K17" i="52"/>
  <c r="O37" i="42"/>
  <c r="O24" i="94"/>
  <c r="O28" i="93"/>
  <c r="P21" i="8"/>
  <c r="K30" i="90"/>
  <c r="P16" i="10"/>
  <c r="P45" i="5"/>
  <c r="P45" i="41" s="1"/>
  <c r="P24" i="12"/>
  <c r="P24" i="94" s="1"/>
  <c r="P32" i="43"/>
  <c r="K19" i="41"/>
  <c r="K39" i="42"/>
  <c r="K59" i="41"/>
  <c r="O45" i="41"/>
  <c r="O35" i="41"/>
  <c r="P36" i="44"/>
  <c r="P35" i="43" s="1"/>
  <c r="P48" i="5"/>
  <c r="P48" i="42" s="1"/>
  <c r="P46" i="5"/>
  <c r="P46" i="41" s="1"/>
  <c r="O48" i="41"/>
  <c r="P16" i="52"/>
  <c r="K51" i="41"/>
  <c r="O19" i="9"/>
  <c r="P49" i="14"/>
  <c r="P51" i="5"/>
  <c r="P51" i="41" s="1"/>
  <c r="O63" i="89"/>
  <c r="K15" i="43"/>
  <c r="P16" i="11"/>
  <c r="O16" i="96"/>
  <c r="P19" i="9"/>
  <c r="O50" i="42"/>
  <c r="K50" i="42"/>
  <c r="O21" i="52"/>
  <c r="O14" i="52"/>
  <c r="O14" i="51"/>
  <c r="P22" i="10"/>
  <c r="P22" i="51" s="1"/>
  <c r="O32" i="41"/>
  <c r="P24" i="4"/>
  <c r="P24" i="40" s="1"/>
  <c r="O52" i="41"/>
  <c r="P25" i="43"/>
  <c r="O31" i="41"/>
  <c r="P17" i="5"/>
  <c r="P17" i="41" s="1"/>
  <c r="P63" i="5"/>
  <c r="P63" i="41" s="1"/>
  <c r="P20" i="4"/>
  <c r="P20" i="39" s="1"/>
  <c r="K19" i="9"/>
  <c r="K38" i="42"/>
  <c r="O24" i="40"/>
  <c r="K27" i="6"/>
  <c r="K26" i="43"/>
  <c r="P27" i="44"/>
  <c r="O27" i="6"/>
  <c r="O17" i="42"/>
  <c r="O20" i="93"/>
  <c r="K21" i="48"/>
  <c r="O19" i="49"/>
  <c r="M26" i="51"/>
  <c r="F22" i="34" s="1"/>
  <c r="F36" i="2" s="1"/>
  <c r="M101" i="41"/>
  <c r="F17" i="34" s="1"/>
  <c r="F21" i="2" s="1"/>
  <c r="O20" i="39"/>
  <c r="P52" i="5"/>
  <c r="P52" i="42" s="1"/>
  <c r="P63" i="14"/>
  <c r="P63" i="90" s="1"/>
  <c r="O21" i="47"/>
  <c r="P32" i="5"/>
  <c r="P32" i="42" s="1"/>
  <c r="K15" i="39"/>
  <c r="K35" i="43"/>
  <c r="O31" i="93"/>
  <c r="O49" i="41"/>
  <c r="M38" i="43"/>
  <c r="F18" i="36" s="1"/>
  <c r="F26" i="2" s="1"/>
  <c r="M25" i="38"/>
  <c r="F15" i="36" s="1"/>
  <c r="F17" i="2" s="1"/>
  <c r="M101" i="42"/>
  <c r="F17" i="36" s="1"/>
  <c r="F23" i="2" s="1"/>
  <c r="P20" i="12"/>
  <c r="P20" i="93" s="1"/>
  <c r="O16" i="94"/>
  <c r="M20" i="49"/>
  <c r="F21" i="36" s="1"/>
  <c r="F35" i="2" s="1"/>
  <c r="M25" i="40"/>
  <c r="F16" i="36" s="1"/>
  <c r="F20" i="2" s="1"/>
  <c r="M38" i="92"/>
  <c r="F25" i="36" s="1"/>
  <c r="F47" i="2" s="1"/>
  <c r="M24" i="48"/>
  <c r="F20" i="36" s="1"/>
  <c r="F32" i="2" s="1"/>
  <c r="M101" i="90"/>
  <c r="F26" i="36" s="1"/>
  <c r="F50" i="2" s="1"/>
  <c r="M63" i="94"/>
  <c r="F24" i="36" s="1"/>
  <c r="F44" i="2" s="1"/>
  <c r="M25" i="52"/>
  <c r="F22" i="36" s="1"/>
  <c r="F38" i="2" s="1"/>
  <c r="M30" i="46"/>
  <c r="F19" i="36" s="1"/>
  <c r="F29" i="2" s="1"/>
  <c r="M23" i="96"/>
  <c r="F23" i="36" s="1"/>
  <c r="F41" i="2" s="1"/>
  <c r="P14" i="41"/>
  <c r="P14" i="42"/>
  <c r="K14" i="45"/>
  <c r="K14" i="46"/>
  <c r="O14" i="45"/>
  <c r="O14" i="46"/>
  <c r="K14" i="41"/>
  <c r="K14" i="42"/>
  <c r="O14" i="41"/>
  <c r="O14" i="42"/>
  <c r="K14" i="52"/>
  <c r="K14" i="47"/>
  <c r="K14" i="48"/>
  <c r="P14" i="47"/>
  <c r="P14" i="48"/>
  <c r="K14" i="95"/>
  <c r="K14" i="96"/>
  <c r="K14" i="89"/>
  <c r="K14" i="90"/>
  <c r="O14" i="89"/>
  <c r="O14" i="90"/>
  <c r="K14" i="93"/>
  <c r="K14" i="94"/>
  <c r="O14" i="91"/>
  <c r="O14" i="92"/>
  <c r="M39" i="6"/>
  <c r="F18" i="34" s="1"/>
  <c r="F24" i="2" s="1"/>
  <c r="K14" i="91"/>
  <c r="K14" i="92"/>
  <c r="M25" i="39"/>
  <c r="F16" i="34" s="1"/>
  <c r="F18" i="2" s="1"/>
  <c r="P49" i="5"/>
  <c r="P49" i="42" s="1"/>
  <c r="P31" i="12"/>
  <c r="P31" i="94" s="1"/>
  <c r="K46" i="41"/>
  <c r="O36" i="6"/>
  <c r="P19" i="42"/>
  <c r="O17" i="9"/>
  <c r="P17" i="50"/>
  <c r="P17" i="103" s="1"/>
  <c r="O17" i="49"/>
  <c r="P14" i="7"/>
  <c r="I27" i="36"/>
  <c r="D11" i="36" s="1"/>
  <c r="P16" i="12"/>
  <c r="P16" i="93" s="1"/>
  <c r="P18" i="40"/>
  <c r="P35" i="42"/>
  <c r="P68" i="41"/>
  <c r="P68" i="42"/>
  <c r="K24" i="40"/>
  <c r="P56" i="41"/>
  <c r="P56" i="42"/>
  <c r="P62" i="42"/>
  <c r="O66" i="41"/>
  <c r="O66" i="42"/>
  <c r="K19" i="39"/>
  <c r="K19" i="40"/>
  <c r="P18" i="6"/>
  <c r="P27" i="42"/>
  <c r="K66" i="41"/>
  <c r="K66" i="42"/>
  <c r="K23" i="3"/>
  <c r="K23" i="38"/>
  <c r="P30" i="41"/>
  <c r="P30" i="42"/>
  <c r="O23" i="47"/>
  <c r="O23" i="48"/>
  <c r="K52" i="41"/>
  <c r="K52" i="42"/>
  <c r="P46" i="42"/>
  <c r="P61" i="41"/>
  <c r="P61" i="42"/>
  <c r="P67" i="41"/>
  <c r="P67" i="42"/>
  <c r="K33" i="41"/>
  <c r="K33" i="42"/>
  <c r="P36" i="5"/>
  <c r="O36" i="41"/>
  <c r="K20" i="39"/>
  <c r="K20" i="40"/>
  <c r="O33" i="42"/>
  <c r="P33" i="5"/>
  <c r="P22" i="39"/>
  <c r="P22" i="40"/>
  <c r="K23" i="47"/>
  <c r="K23" i="48"/>
  <c r="P16" i="42"/>
  <c r="A16" i="42" s="1"/>
  <c r="K36" i="42"/>
  <c r="K36" i="41"/>
  <c r="P42" i="41"/>
  <c r="P42" i="42"/>
  <c r="P65" i="41"/>
  <c r="P65" i="42"/>
  <c r="P60" i="41"/>
  <c r="P60" i="42"/>
  <c r="K42" i="41"/>
  <c r="K42" i="42"/>
  <c r="K55" i="41"/>
  <c r="K55" i="42"/>
  <c r="P36" i="43"/>
  <c r="P37" i="6"/>
  <c r="P24" i="42"/>
  <c r="K24" i="46"/>
  <c r="K24" i="45"/>
  <c r="K17" i="46"/>
  <c r="K17" i="45"/>
  <c r="K36" i="43"/>
  <c r="K37" i="6"/>
  <c r="P30" i="43"/>
  <c r="P29" i="41"/>
  <c r="P29" i="42"/>
  <c r="P54" i="41"/>
  <c r="P54" i="42"/>
  <c r="K43" i="41"/>
  <c r="K43" i="42"/>
  <c r="P55" i="41"/>
  <c r="P55" i="42"/>
  <c r="P16" i="39"/>
  <c r="P25" i="42"/>
  <c r="P25" i="41"/>
  <c r="O67" i="89"/>
  <c r="O67" i="90"/>
  <c r="P17" i="40"/>
  <c r="P17" i="39"/>
  <c r="O24" i="46"/>
  <c r="O24" i="45"/>
  <c r="P50" i="42"/>
  <c r="O21" i="45"/>
  <c r="O21" i="46"/>
  <c r="O17" i="46"/>
  <c r="O17" i="45"/>
  <c r="P20" i="42"/>
  <c r="K69" i="41"/>
  <c r="K69" i="42"/>
  <c r="P34" i="6"/>
  <c r="P33" i="43"/>
  <c r="O42" i="41"/>
  <c r="O42" i="42"/>
  <c r="K58" i="41"/>
  <c r="K58" i="42"/>
  <c r="K54" i="41"/>
  <c r="K54" i="42"/>
  <c r="K21" i="45"/>
  <c r="K21" i="46"/>
  <c r="K67" i="89"/>
  <c r="K67" i="90"/>
  <c r="P21" i="41"/>
  <c r="P21" i="42"/>
  <c r="K22" i="45"/>
  <c r="K22" i="46"/>
  <c r="K29" i="6"/>
  <c r="K28" i="43"/>
  <c r="P59" i="41"/>
  <c r="P59" i="42"/>
  <c r="O18" i="41"/>
  <c r="O18" i="42"/>
  <c r="K26" i="41"/>
  <c r="K26" i="42"/>
  <c r="K49" i="41"/>
  <c r="K49" i="42"/>
  <c r="O29" i="6"/>
  <c r="O28" i="43"/>
  <c r="P29" i="44"/>
  <c r="P64" i="41"/>
  <c r="P64" i="42"/>
  <c r="P44" i="41"/>
  <c r="P44" i="42"/>
  <c r="P34" i="41"/>
  <c r="P34" i="42"/>
  <c r="P38" i="41"/>
  <c r="P38" i="42"/>
  <c r="P18" i="41"/>
  <c r="P18" i="42"/>
  <c r="P37" i="41"/>
  <c r="P37" i="42"/>
  <c r="P49" i="41"/>
  <c r="P27" i="43"/>
  <c r="P28" i="6"/>
  <c r="K18" i="41"/>
  <c r="K18" i="42"/>
  <c r="P35" i="6"/>
  <c r="P34" i="43"/>
  <c r="P45" i="42"/>
  <c r="O19" i="45"/>
  <c r="O19" i="46"/>
  <c r="K34" i="41"/>
  <c r="K34" i="42"/>
  <c r="K19" i="45"/>
  <c r="K19" i="46"/>
  <c r="K41" i="41"/>
  <c r="K41" i="42"/>
  <c r="P22" i="41"/>
  <c r="P22" i="42"/>
  <c r="O22" i="45"/>
  <c r="O22" i="46"/>
  <c r="P23" i="41"/>
  <c r="P23" i="42"/>
  <c r="K63" i="41"/>
  <c r="K63" i="42"/>
  <c r="K57" i="41"/>
  <c r="K57" i="42"/>
  <c r="O28" i="45"/>
  <c r="O28" i="46"/>
  <c r="O28" i="89"/>
  <c r="O28" i="90"/>
  <c r="K23" i="6"/>
  <c r="K22" i="43"/>
  <c r="O38" i="93"/>
  <c r="O38" i="94"/>
  <c r="P21" i="6"/>
  <c r="A21" i="6" s="1"/>
  <c r="P20" i="43"/>
  <c r="A20" i="43" s="1"/>
  <c r="K25" i="46"/>
  <c r="K25" i="45"/>
  <c r="K38" i="93"/>
  <c r="K38" i="94"/>
  <c r="K17" i="49"/>
  <c r="K17" i="9"/>
  <c r="K28" i="45"/>
  <c r="K28" i="46"/>
  <c r="K28" i="89"/>
  <c r="K28" i="90"/>
  <c r="P24" i="6"/>
  <c r="O25" i="46"/>
  <c r="O25" i="45"/>
  <c r="O23" i="6"/>
  <c r="O22" i="43"/>
  <c r="P23" i="44"/>
  <c r="P20" i="7"/>
  <c r="P20" i="46" s="1"/>
  <c r="O20" i="46"/>
  <c r="K29" i="45"/>
  <c r="K29" i="46"/>
  <c r="K16" i="48"/>
  <c r="K16" i="47"/>
  <c r="O23" i="45"/>
  <c r="O23" i="46"/>
  <c r="K18" i="47"/>
  <c r="K18" i="48"/>
  <c r="K20" i="45"/>
  <c r="K20" i="46"/>
  <c r="K16" i="46"/>
  <c r="K16" i="45"/>
  <c r="O19" i="47"/>
  <c r="O19" i="48"/>
  <c r="K23" i="45"/>
  <c r="K23" i="46"/>
  <c r="K19" i="47"/>
  <c r="K19" i="48"/>
  <c r="K26" i="45"/>
  <c r="K26" i="46"/>
  <c r="K31" i="93"/>
  <c r="K31" i="94"/>
  <c r="K27" i="46"/>
  <c r="K27" i="45"/>
  <c r="O26" i="45"/>
  <c r="O26" i="46"/>
  <c r="P18" i="8"/>
  <c r="P18" i="102" s="1"/>
  <c r="O18" i="48"/>
  <c r="O18" i="45"/>
  <c r="O18" i="46"/>
  <c r="O16" i="46"/>
  <c r="O16" i="45"/>
  <c r="O29" i="45"/>
  <c r="O29" i="46"/>
  <c r="O16" i="48"/>
  <c r="O16" i="47"/>
  <c r="O27" i="46"/>
  <c r="O27" i="45"/>
  <c r="K24" i="52"/>
  <c r="K18" i="45"/>
  <c r="K18" i="46"/>
  <c r="O20" i="47"/>
  <c r="O20" i="48"/>
  <c r="K58" i="93"/>
  <c r="K58" i="94"/>
  <c r="O17" i="48"/>
  <c r="O17" i="47"/>
  <c r="O22" i="47"/>
  <c r="O22" i="48"/>
  <c r="K22" i="47"/>
  <c r="K22" i="48"/>
  <c r="K19" i="91"/>
  <c r="K19" i="92"/>
  <c r="K20" i="47"/>
  <c r="K20" i="48"/>
  <c r="K17" i="48"/>
  <c r="K17" i="47"/>
  <c r="O29" i="93"/>
  <c r="O29" i="94"/>
  <c r="K17" i="96"/>
  <c r="K17" i="95"/>
  <c r="O17" i="96"/>
  <c r="O17" i="95"/>
  <c r="K16" i="49"/>
  <c r="K16" i="9"/>
  <c r="O16" i="49"/>
  <c r="O16" i="9"/>
  <c r="P29" i="93"/>
  <c r="P29" i="94"/>
  <c r="P19" i="52"/>
  <c r="P23" i="52"/>
  <c r="K29" i="93"/>
  <c r="K29" i="94"/>
  <c r="K69" i="89"/>
  <c r="K69" i="90"/>
  <c r="K21" i="93"/>
  <c r="K21" i="94"/>
  <c r="O20" i="95"/>
  <c r="O20" i="96"/>
  <c r="O29" i="91"/>
  <c r="O29" i="92"/>
  <c r="K41" i="93"/>
  <c r="K41" i="94"/>
  <c r="K25" i="94"/>
  <c r="K25" i="93"/>
  <c r="P25" i="94"/>
  <c r="P25" i="93"/>
  <c r="K43" i="93"/>
  <c r="K43" i="94"/>
  <c r="K18" i="95"/>
  <c r="K18" i="96"/>
  <c r="K51" i="89"/>
  <c r="K51" i="90"/>
  <c r="K21" i="52"/>
  <c r="P18" i="11"/>
  <c r="O18" i="96"/>
  <c r="K20" i="95"/>
  <c r="K20" i="96"/>
  <c r="O43" i="93"/>
  <c r="O43" i="94"/>
  <c r="O51" i="89"/>
  <c r="O51" i="90"/>
  <c r="K29" i="91"/>
  <c r="K29" i="92"/>
  <c r="O25" i="94"/>
  <c r="O25" i="93"/>
  <c r="K65" i="89"/>
  <c r="K65" i="90"/>
  <c r="K27" i="94"/>
  <c r="K27" i="93"/>
  <c r="O40" i="93"/>
  <c r="O40" i="94"/>
  <c r="O32" i="91"/>
  <c r="O32" i="92"/>
  <c r="O54" i="93"/>
  <c r="O54" i="94"/>
  <c r="O43" i="89"/>
  <c r="O43" i="90"/>
  <c r="O47" i="93"/>
  <c r="O47" i="94"/>
  <c r="O16" i="90"/>
  <c r="O16" i="89"/>
  <c r="K56" i="93"/>
  <c r="K56" i="94"/>
  <c r="O56" i="93"/>
  <c r="O56" i="94"/>
  <c r="K26" i="91"/>
  <c r="K26" i="92"/>
  <c r="K31" i="91"/>
  <c r="K31" i="92"/>
  <c r="K42" i="93"/>
  <c r="K42" i="94"/>
  <c r="K47" i="93"/>
  <c r="K47" i="94"/>
  <c r="K18" i="93"/>
  <c r="K18" i="94"/>
  <c r="K20" i="93"/>
  <c r="K20" i="94"/>
  <c r="K22" i="95"/>
  <c r="K22" i="96"/>
  <c r="O22" i="95"/>
  <c r="O22" i="96"/>
  <c r="K23" i="93"/>
  <c r="K23" i="94"/>
  <c r="O23" i="93"/>
  <c r="O23" i="94"/>
  <c r="O22" i="93"/>
  <c r="O22" i="94"/>
  <c r="O21" i="95"/>
  <c r="O21" i="96"/>
  <c r="K57" i="93"/>
  <c r="K57" i="94"/>
  <c r="O28" i="91"/>
  <c r="O28" i="92"/>
  <c r="K43" i="89"/>
  <c r="K43" i="90"/>
  <c r="P28" i="94"/>
  <c r="O18" i="93"/>
  <c r="O18" i="94"/>
  <c r="O33" i="91"/>
  <c r="O33" i="92"/>
  <c r="O62" i="93"/>
  <c r="O62" i="94"/>
  <c r="O24" i="90"/>
  <c r="O24" i="89"/>
  <c r="K62" i="93"/>
  <c r="K62" i="94"/>
  <c r="K54" i="93"/>
  <c r="K54" i="94"/>
  <c r="K32" i="91"/>
  <c r="K32" i="92"/>
  <c r="K24" i="90"/>
  <c r="K24" i="89"/>
  <c r="K22" i="93"/>
  <c r="K22" i="94"/>
  <c r="K33" i="91"/>
  <c r="K33" i="92"/>
  <c r="K16" i="90"/>
  <c r="K16" i="89"/>
  <c r="K40" i="93"/>
  <c r="K40" i="94"/>
  <c r="P45" i="93"/>
  <c r="P45" i="94"/>
  <c r="K21" i="95"/>
  <c r="K21" i="96"/>
  <c r="K28" i="91"/>
  <c r="K28" i="92"/>
  <c r="P20" i="13"/>
  <c r="P20" i="107" s="1"/>
  <c r="O20" i="92"/>
  <c r="K59" i="93"/>
  <c r="K59" i="94"/>
  <c r="K48" i="93"/>
  <c r="K48" i="94"/>
  <c r="K49" i="93"/>
  <c r="K49" i="94"/>
  <c r="K45" i="89"/>
  <c r="K45" i="90"/>
  <c r="K16" i="94"/>
  <c r="K16" i="93"/>
  <c r="K20" i="91"/>
  <c r="K20" i="92"/>
  <c r="O59" i="93"/>
  <c r="O59" i="94"/>
  <c r="K26" i="89"/>
  <c r="K26" i="90"/>
  <c r="O48" i="93"/>
  <c r="O48" i="94"/>
  <c r="P35" i="93"/>
  <c r="O60" i="93"/>
  <c r="O60" i="94"/>
  <c r="O30" i="93"/>
  <c r="O30" i="94"/>
  <c r="O19" i="93"/>
  <c r="O19" i="94"/>
  <c r="K39" i="93"/>
  <c r="K39" i="94"/>
  <c r="K23" i="91"/>
  <c r="K23" i="92"/>
  <c r="K37" i="93"/>
  <c r="K37" i="94"/>
  <c r="K53" i="93"/>
  <c r="K53" i="94"/>
  <c r="O17" i="94"/>
  <c r="O17" i="93"/>
  <c r="K61" i="89"/>
  <c r="K61" i="90"/>
  <c r="K51" i="93"/>
  <c r="K51" i="94"/>
  <c r="K17" i="92"/>
  <c r="K17" i="91"/>
  <c r="K26" i="93"/>
  <c r="K26" i="94"/>
  <c r="O26" i="93"/>
  <c r="O26" i="94"/>
  <c r="O17" i="92"/>
  <c r="O17" i="91"/>
  <c r="K22" i="89"/>
  <c r="K22" i="90"/>
  <c r="K17" i="94"/>
  <c r="K17" i="93"/>
  <c r="O33" i="93"/>
  <c r="O33" i="94"/>
  <c r="O45" i="89"/>
  <c r="O45" i="90"/>
  <c r="P45" i="14"/>
  <c r="P50" i="93"/>
  <c r="P50" i="94"/>
  <c r="K30" i="93"/>
  <c r="K30" i="94"/>
  <c r="K60" i="93"/>
  <c r="K60" i="94"/>
  <c r="K44" i="93"/>
  <c r="K44" i="94"/>
  <c r="K52" i="93"/>
  <c r="K52" i="94"/>
  <c r="O18" i="91"/>
  <c r="O18" i="92"/>
  <c r="O52" i="93"/>
  <c r="O52" i="94"/>
  <c r="K36" i="94"/>
  <c r="K36" i="93"/>
  <c r="O36" i="94"/>
  <c r="O36" i="93"/>
  <c r="O26" i="89"/>
  <c r="O26" i="90"/>
  <c r="O46" i="93"/>
  <c r="O46" i="94"/>
  <c r="K19" i="93"/>
  <c r="K19" i="94"/>
  <c r="O51" i="93"/>
  <c r="O51" i="94"/>
  <c r="O44" i="93"/>
  <c r="O44" i="94"/>
  <c r="K33" i="93"/>
  <c r="K33" i="94"/>
  <c r="K57" i="89"/>
  <c r="K57" i="90"/>
  <c r="P61" i="94"/>
  <c r="O61" i="89"/>
  <c r="O61" i="90"/>
  <c r="P61" i="14"/>
  <c r="K46" i="93"/>
  <c r="K46" i="94"/>
  <c r="K18" i="91"/>
  <c r="K18" i="92"/>
  <c r="K24" i="92"/>
  <c r="K24" i="91"/>
  <c r="K55" i="89"/>
  <c r="K55" i="90"/>
  <c r="O55" i="89"/>
  <c r="O55" i="90"/>
  <c r="O37" i="91"/>
  <c r="O37" i="92"/>
  <c r="O44" i="89"/>
  <c r="O44" i="90"/>
  <c r="P53" i="89"/>
  <c r="P53" i="90"/>
  <c r="K30" i="91"/>
  <c r="K30" i="92"/>
  <c r="K37" i="91"/>
  <c r="K37" i="92"/>
  <c r="O53" i="89"/>
  <c r="O53" i="90"/>
  <c r="K36" i="90"/>
  <c r="K36" i="89"/>
  <c r="K36" i="92"/>
  <c r="K36" i="91"/>
  <c r="O36" i="92"/>
  <c r="O36" i="91"/>
  <c r="O50" i="89"/>
  <c r="O50" i="90"/>
  <c r="O30" i="91"/>
  <c r="O30" i="92"/>
  <c r="O22" i="91"/>
  <c r="O22" i="92"/>
  <c r="K16" i="92"/>
  <c r="K16" i="91"/>
  <c r="O16" i="92"/>
  <c r="O16" i="91"/>
  <c r="O64" i="89"/>
  <c r="O64" i="90"/>
  <c r="O54" i="89"/>
  <c r="O54" i="90"/>
  <c r="P25" i="92"/>
  <c r="P25" i="91"/>
  <c r="O36" i="90"/>
  <c r="O36" i="89"/>
  <c r="K17" i="90"/>
  <c r="K17" i="89"/>
  <c r="K44" i="89"/>
  <c r="K44" i="90"/>
  <c r="K66" i="89"/>
  <c r="K66" i="90"/>
  <c r="K22" i="91"/>
  <c r="K22" i="92"/>
  <c r="O56" i="89"/>
  <c r="O56" i="90"/>
  <c r="O21" i="91"/>
  <c r="O21" i="92"/>
  <c r="K46" i="89"/>
  <c r="K46" i="90"/>
  <c r="P37" i="89"/>
  <c r="P37" i="90"/>
  <c r="K56" i="89"/>
  <c r="K56" i="90"/>
  <c r="K53" i="89"/>
  <c r="K53" i="90"/>
  <c r="K54" i="89"/>
  <c r="K54" i="90"/>
  <c r="K20" i="89"/>
  <c r="K20" i="90"/>
  <c r="O66" i="89"/>
  <c r="O66" i="90"/>
  <c r="K50" i="89"/>
  <c r="K50" i="90"/>
  <c r="K34" i="91"/>
  <c r="K34" i="92"/>
  <c r="O34" i="91"/>
  <c r="O34" i="92"/>
  <c r="O24" i="92"/>
  <c r="O24" i="91"/>
  <c r="K64" i="89"/>
  <c r="K64" i="90"/>
  <c r="O20" i="89"/>
  <c r="O20" i="90"/>
  <c r="P30" i="89"/>
  <c r="P30" i="90"/>
  <c r="K27" i="92"/>
  <c r="K27" i="91"/>
  <c r="O46" i="89"/>
  <c r="O46" i="90"/>
  <c r="K21" i="91"/>
  <c r="K21" i="92"/>
  <c r="K35" i="91"/>
  <c r="K35" i="92"/>
  <c r="K23" i="89"/>
  <c r="K23" i="90"/>
  <c r="O39" i="89"/>
  <c r="O39" i="90"/>
  <c r="K52" i="89"/>
  <c r="K52" i="90"/>
  <c r="O60" i="89"/>
  <c r="O60" i="90"/>
  <c r="O48" i="89"/>
  <c r="O48" i="90"/>
  <c r="O68" i="89"/>
  <c r="O68" i="90"/>
  <c r="K62" i="89"/>
  <c r="K62" i="90"/>
  <c r="O42" i="89"/>
  <c r="O42" i="90"/>
  <c r="K48" i="89"/>
  <c r="K48" i="90"/>
  <c r="K60" i="89"/>
  <c r="K60" i="90"/>
  <c r="O38" i="89"/>
  <c r="O38" i="90"/>
  <c r="O19" i="89"/>
  <c r="O19" i="90"/>
  <c r="O27" i="90"/>
  <c r="O27" i="89"/>
  <c r="O47" i="89"/>
  <c r="O47" i="90"/>
  <c r="K18" i="89"/>
  <c r="K18" i="90"/>
  <c r="O29" i="89"/>
  <c r="O29" i="90"/>
  <c r="P29" i="14"/>
  <c r="P29" i="108" s="1"/>
  <c r="K27" i="90"/>
  <c r="K27" i="89"/>
  <c r="K31" i="89"/>
  <c r="K31" i="90"/>
  <c r="K42" i="89"/>
  <c r="K42" i="90"/>
  <c r="K32" i="89"/>
  <c r="K32" i="90"/>
  <c r="K47" i="89"/>
  <c r="K47" i="90"/>
  <c r="K34" i="89"/>
  <c r="K34" i="90"/>
  <c r="K59" i="89"/>
  <c r="K59" i="90"/>
  <c r="K39" i="89"/>
  <c r="K39" i="90"/>
  <c r="O58" i="89"/>
  <c r="O58" i="90"/>
  <c r="K21" i="89"/>
  <c r="K21" i="90"/>
  <c r="O52" i="89"/>
  <c r="O52" i="90"/>
  <c r="K38" i="89"/>
  <c r="K38" i="90"/>
  <c r="O34" i="89"/>
  <c r="O34" i="90"/>
  <c r="K19" i="89"/>
  <c r="K19" i="90"/>
  <c r="K40" i="89"/>
  <c r="K40" i="90"/>
  <c r="P32" i="14"/>
  <c r="P32" i="108" s="1"/>
  <c r="O32" i="90"/>
  <c r="O18" i="89"/>
  <c r="O18" i="90"/>
  <c r="O25" i="89"/>
  <c r="P25" i="14"/>
  <c r="P25" i="108" s="1"/>
  <c r="K68" i="89"/>
  <c r="K68" i="90"/>
  <c r="O21" i="89"/>
  <c r="O21" i="90"/>
  <c r="O62" i="89"/>
  <c r="O62" i="90"/>
  <c r="O59" i="89"/>
  <c r="O59" i="90"/>
  <c r="O31" i="89"/>
  <c r="O31" i="90"/>
  <c r="K35" i="89"/>
  <c r="K35" i="90"/>
  <c r="O35" i="89"/>
  <c r="O35" i="90"/>
  <c r="O40" i="89"/>
  <c r="O40" i="90"/>
  <c r="K29" i="89"/>
  <c r="K29" i="90"/>
  <c r="O33" i="90"/>
  <c r="P33" i="14"/>
  <c r="P33" i="108" s="1"/>
  <c r="K49" i="89"/>
  <c r="K49" i="90"/>
  <c r="K58" i="89"/>
  <c r="K58" i="90"/>
  <c r="O32" i="89"/>
  <c r="P15" i="89"/>
  <c r="P15" i="90"/>
  <c r="O15" i="89"/>
  <c r="O15" i="90"/>
  <c r="K15" i="89"/>
  <c r="K15" i="90"/>
  <c r="O15" i="93"/>
  <c r="O15" i="94"/>
  <c r="K15" i="93"/>
  <c r="K15" i="94"/>
  <c r="K15" i="95"/>
  <c r="K15" i="96"/>
  <c r="K15" i="47"/>
  <c r="K15" i="48"/>
  <c r="O15" i="47"/>
  <c r="O15" i="48"/>
  <c r="K15" i="41"/>
  <c r="K15" i="42"/>
  <c r="O15" i="41"/>
  <c r="O15" i="42"/>
  <c r="P15" i="39"/>
  <c r="P15" i="40"/>
  <c r="A15" i="40" s="1"/>
  <c r="K15" i="3"/>
  <c r="K15" i="38"/>
  <c r="O15" i="45"/>
  <c r="O15" i="46"/>
  <c r="P15" i="91"/>
  <c r="P15" i="92"/>
  <c r="P15" i="49"/>
  <c r="A15" i="49" s="1"/>
  <c r="K15" i="45"/>
  <c r="K15" i="46"/>
  <c r="P46" i="14"/>
  <c r="O65" i="89"/>
  <c r="P65" i="14"/>
  <c r="P57" i="14"/>
  <c r="O57" i="89"/>
  <c r="O14" i="93"/>
  <c r="P14" i="12"/>
  <c r="O17" i="90"/>
  <c r="P17" i="14"/>
  <c r="P17" i="108" s="1"/>
  <c r="P33" i="12"/>
  <c r="O49" i="93"/>
  <c r="P49" i="12"/>
  <c r="P44" i="12"/>
  <c r="O15" i="95"/>
  <c r="P15" i="11"/>
  <c r="P14" i="11"/>
  <c r="O14" i="95"/>
  <c r="P35" i="14"/>
  <c r="P35" i="108" s="1"/>
  <c r="P66" i="5"/>
  <c r="P16" i="38"/>
  <c r="P41" i="12"/>
  <c r="O41" i="93"/>
  <c r="O57" i="93"/>
  <c r="P57" i="12"/>
  <c r="P17" i="12"/>
  <c r="O21" i="93"/>
  <c r="P21" i="12"/>
  <c r="O41" i="41"/>
  <c r="P41" i="5"/>
  <c r="O37" i="93"/>
  <c r="P37" i="12"/>
  <c r="O53" i="93"/>
  <c r="P53" i="12"/>
  <c r="O57" i="41"/>
  <c r="P57" i="5"/>
  <c r="O36" i="42"/>
  <c r="P18" i="14"/>
  <c r="P18" i="108" s="1"/>
  <c r="O69" i="89"/>
  <c r="P69" i="14"/>
  <c r="G27" i="36"/>
  <c r="P58" i="12"/>
  <c r="O58" i="93"/>
  <c r="O42" i="93"/>
  <c r="P42" i="12"/>
  <c r="O43" i="41"/>
  <c r="P43" i="5"/>
  <c r="P64" i="14"/>
  <c r="O19" i="91"/>
  <c r="P19" i="13"/>
  <c r="P19" i="107" s="1"/>
  <c r="O35" i="91"/>
  <c r="P35" i="13"/>
  <c r="P35" i="107" s="1"/>
  <c r="P31" i="13"/>
  <c r="P31" i="107" s="1"/>
  <c r="O31" i="91"/>
  <c r="O27" i="92"/>
  <c r="P27" i="13"/>
  <c r="P27" i="107" s="1"/>
  <c r="O22" i="89"/>
  <c r="P22" i="14"/>
  <c r="P22" i="108" s="1"/>
  <c r="P23" i="13"/>
  <c r="P23" i="107" s="1"/>
  <c r="O23" i="91"/>
  <c r="M20" i="9"/>
  <c r="F21" i="34" s="1"/>
  <c r="F33" i="2" s="1"/>
  <c r="P28" i="14"/>
  <c r="P28" i="108" s="1"/>
  <c r="O14" i="3"/>
  <c r="P14" i="3"/>
  <c r="O39" i="93"/>
  <c r="P39" i="12"/>
  <c r="O69" i="41"/>
  <c r="P69" i="5"/>
  <c r="P39" i="14"/>
  <c r="M25" i="3"/>
  <c r="F15" i="34" s="1"/>
  <c r="P51" i="12"/>
  <c r="P34" i="13"/>
  <c r="P34" i="107" s="1"/>
  <c r="P52" i="14"/>
  <c r="P27" i="7"/>
  <c r="P19" i="12"/>
  <c r="P23" i="12"/>
  <c r="P46" i="12"/>
  <c r="P40" i="12"/>
  <c r="P47" i="12"/>
  <c r="P16" i="13"/>
  <c r="P16" i="107" s="1"/>
  <c r="A16" i="107" s="1"/>
  <c r="P22" i="12"/>
  <c r="P51" i="14"/>
  <c r="P38" i="14"/>
  <c r="P20" i="14"/>
  <c r="P20" i="108" s="1"/>
  <c r="P15" i="12"/>
  <c r="P29" i="7"/>
  <c r="P29" i="13"/>
  <c r="P29" i="107" s="1"/>
  <c r="P56" i="12"/>
  <c r="P34" i="14"/>
  <c r="P34" i="108" s="1"/>
  <c r="P16" i="8"/>
  <c r="P16" i="102" s="1"/>
  <c r="P16" i="14"/>
  <c r="P16" i="108" s="1"/>
  <c r="A16" i="108" s="1"/>
  <c r="P22" i="8"/>
  <c r="P19" i="7"/>
  <c r="P21" i="11"/>
  <c r="P21" i="105" s="1"/>
  <c r="O24" i="52"/>
  <c r="P25" i="10"/>
  <c r="P25" i="51" s="1"/>
  <c r="P21" i="10"/>
  <c r="P16" i="50"/>
  <c r="P16" i="103" s="1"/>
  <c r="P14" i="10"/>
  <c r="P14" i="51" s="1"/>
  <c r="O58" i="41"/>
  <c r="P58" i="5"/>
  <c r="O19" i="39"/>
  <c r="P19" i="4"/>
  <c r="O26" i="41"/>
  <c r="P26" i="5"/>
  <c r="P36" i="14"/>
  <c r="P36" i="108" s="1"/>
  <c r="P26" i="13"/>
  <c r="P26" i="107" s="1"/>
  <c r="O26" i="91"/>
  <c r="P62" i="12"/>
  <c r="P22" i="13"/>
  <c r="P22" i="107" s="1"/>
  <c r="P62" i="14"/>
  <c r="P40" i="14"/>
  <c r="P25" i="7"/>
  <c r="P30" i="12"/>
  <c r="P24" i="14"/>
  <c r="P24" i="108" s="1"/>
  <c r="P42" i="14"/>
  <c r="P17" i="7"/>
  <c r="P26" i="7"/>
  <c r="P60" i="12"/>
  <c r="P23" i="7"/>
  <c r="P28" i="7"/>
  <c r="P54" i="14"/>
  <c r="P56" i="14"/>
  <c r="P31" i="14"/>
  <c r="P31" i="108" s="1"/>
  <c r="P19" i="14"/>
  <c r="P19" i="108" s="1"/>
  <c r="P21" i="13"/>
  <c r="P21" i="107" s="1"/>
  <c r="P17" i="13"/>
  <c r="P17" i="107" s="1"/>
  <c r="P20" i="8"/>
  <c r="P44" i="14"/>
  <c r="P38" i="12"/>
  <c r="P33" i="13"/>
  <c r="P21" i="7"/>
  <c r="P26" i="12"/>
  <c r="P18" i="12"/>
  <c r="P54" i="12"/>
  <c r="P37" i="13"/>
  <c r="P37" i="107" s="1"/>
  <c r="P17" i="8"/>
  <c r="P17" i="102" s="1"/>
  <c r="P36" i="13"/>
  <c r="P36" i="107" s="1"/>
  <c r="P15" i="7"/>
  <c r="P32" i="13"/>
  <c r="P24" i="7"/>
  <c r="P23" i="8"/>
  <c r="P16" i="7"/>
  <c r="P47" i="14"/>
  <c r="P19" i="8"/>
  <c r="P19" i="102" s="1"/>
  <c r="P66" i="14"/>
  <c r="M63" i="93"/>
  <c r="F24" i="34" s="1"/>
  <c r="F42" i="2" s="1"/>
  <c r="P27" i="14"/>
  <c r="P28" i="13"/>
  <c r="P28" i="107" s="1"/>
  <c r="P48" i="12"/>
  <c r="P43" i="12"/>
  <c r="P68" i="14"/>
  <c r="P22" i="11"/>
  <c r="P22" i="105" s="1"/>
  <c r="P55" i="14"/>
  <c r="P14" i="14"/>
  <c r="P50" i="14"/>
  <c r="P30" i="13"/>
  <c r="P30" i="107" s="1"/>
  <c r="P59" i="14"/>
  <c r="P48" i="14"/>
  <c r="P26" i="14"/>
  <c r="P26" i="108" s="1"/>
  <c r="P36" i="12"/>
  <c r="P24" i="13"/>
  <c r="P24" i="107" s="1"/>
  <c r="P43" i="14"/>
  <c r="P67" i="14"/>
  <c r="P15" i="8"/>
  <c r="P15" i="102" s="1"/>
  <c r="A15" i="102" s="1"/>
  <c r="P60" i="14"/>
  <c r="P20" i="11"/>
  <c r="P20" i="105" s="1"/>
  <c r="P21" i="14"/>
  <c r="P21" i="108" s="1"/>
  <c r="O23" i="3"/>
  <c r="P52" i="12"/>
  <c r="P17" i="11"/>
  <c r="P17" i="105" s="1"/>
  <c r="P18" i="7"/>
  <c r="P18" i="13"/>
  <c r="P18" i="107" s="1"/>
  <c r="O27" i="94"/>
  <c r="P22" i="7"/>
  <c r="P59" i="12"/>
  <c r="P14" i="13"/>
  <c r="O20" i="3"/>
  <c r="P20" i="3"/>
  <c r="P27" i="12"/>
  <c r="P27" i="93" s="1"/>
  <c r="O18" i="95"/>
  <c r="P22" i="3"/>
  <c r="M38" i="91"/>
  <c r="F25" i="34" s="1"/>
  <c r="F45" i="2" s="1"/>
  <c r="M24" i="47"/>
  <c r="F20" i="34" s="1"/>
  <c r="F30" i="2" s="1"/>
  <c r="O20" i="91"/>
  <c r="O23" i="89"/>
  <c r="M23" i="95"/>
  <c r="F23" i="34" s="1"/>
  <c r="F39" i="2" s="1"/>
  <c r="P23" i="14"/>
  <c r="O15" i="3"/>
  <c r="M30" i="45"/>
  <c r="F19" i="34" s="1"/>
  <c r="F27" i="2" s="1"/>
  <c r="P58" i="14"/>
  <c r="M101" i="89"/>
  <c r="F26" i="34" s="1"/>
  <c r="F48" i="2" s="1"/>
  <c r="O20" i="45"/>
  <c r="P15" i="41"/>
  <c r="A15" i="41" s="1"/>
  <c r="P21" i="39"/>
  <c r="O17" i="38"/>
  <c r="P17" i="38"/>
  <c r="G15" i="34"/>
  <c r="O21" i="3"/>
  <c r="I15" i="2"/>
  <c r="I52" i="2" s="1"/>
  <c r="D11" i="2" s="1"/>
  <c r="I27" i="34"/>
  <c r="A16" i="102" l="1"/>
  <c r="A18" i="102"/>
  <c r="A17" i="102"/>
  <c r="A19" i="102"/>
  <c r="P28" i="41"/>
  <c r="A19" i="108"/>
  <c r="A18" i="108"/>
  <c r="P23" i="90"/>
  <c r="P23" i="108"/>
  <c r="A23" i="108" s="1"/>
  <c r="A21" i="108"/>
  <c r="A20" i="108"/>
  <c r="A91" i="108"/>
  <c r="A98" i="108"/>
  <c r="A94" i="108"/>
  <c r="A79" i="108"/>
  <c r="A99" i="108"/>
  <c r="A30" i="108"/>
  <c r="A92" i="108"/>
  <c r="A15" i="108"/>
  <c r="A95" i="108"/>
  <c r="A80" i="108"/>
  <c r="A86" i="108"/>
  <c r="A78" i="108"/>
  <c r="A33" i="108"/>
  <c r="A36" i="108"/>
  <c r="A77" i="108"/>
  <c r="A34" i="108"/>
  <c r="A29" i="108"/>
  <c r="A82" i="108"/>
  <c r="A100" i="108"/>
  <c r="A89" i="108"/>
  <c r="A28" i="108"/>
  <c r="A90" i="108"/>
  <c r="A22" i="108"/>
  <c r="A17" i="108"/>
  <c r="P101" i="14"/>
  <c r="P33" i="107"/>
  <c r="A37" i="107" s="1"/>
  <c r="P38" i="13"/>
  <c r="P63" i="12"/>
  <c r="P15" i="105"/>
  <c r="A15" i="105" s="1"/>
  <c r="P23" i="11"/>
  <c r="P15" i="51"/>
  <c r="A17" i="51" s="1"/>
  <c r="P26" i="10"/>
  <c r="P20" i="50"/>
  <c r="P24" i="8"/>
  <c r="P30" i="7"/>
  <c r="P39" i="44"/>
  <c r="A15" i="6"/>
  <c r="A19" i="6"/>
  <c r="P101" i="5"/>
  <c r="P25" i="4"/>
  <c r="A17" i="107"/>
  <c r="A21" i="107"/>
  <c r="A27" i="107"/>
  <c r="A31" i="107"/>
  <c r="A35" i="107"/>
  <c r="A29" i="107"/>
  <c r="A22" i="107"/>
  <c r="A30" i="107"/>
  <c r="A34" i="107"/>
  <c r="A19" i="107"/>
  <c r="A33" i="107"/>
  <c r="A26" i="107"/>
  <c r="A24" i="107"/>
  <c r="A36" i="107"/>
  <c r="A23" i="107"/>
  <c r="A25" i="107"/>
  <c r="P38" i="107"/>
  <c r="A18" i="107"/>
  <c r="A28" i="107"/>
  <c r="A20" i="107"/>
  <c r="P16" i="96"/>
  <c r="P16" i="105"/>
  <c r="P18" i="96"/>
  <c r="P18" i="105"/>
  <c r="P15" i="9"/>
  <c r="P15" i="103"/>
  <c r="A18" i="103" s="1"/>
  <c r="P21" i="47"/>
  <c r="P21" i="102"/>
  <c r="A18" i="6"/>
  <c r="A17" i="6"/>
  <c r="A16" i="6"/>
  <c r="P14" i="40"/>
  <c r="A14" i="40" s="1"/>
  <c r="P14" i="98"/>
  <c r="P40" i="41"/>
  <c r="P31" i="42"/>
  <c r="N9" i="99"/>
  <c r="E17" i="117"/>
  <c r="A16" i="41"/>
  <c r="A24" i="41"/>
  <c r="A16" i="40"/>
  <c r="A18" i="40"/>
  <c r="A20" i="6"/>
  <c r="A19" i="41"/>
  <c r="A21" i="41"/>
  <c r="A21" i="43"/>
  <c r="A23" i="41"/>
  <c r="A25" i="41"/>
  <c r="A15" i="9"/>
  <c r="A14" i="3"/>
  <c r="A22" i="41"/>
  <c r="A14" i="41"/>
  <c r="A17" i="41"/>
  <c r="A14" i="51"/>
  <c r="A17" i="40"/>
  <c r="A14" i="48"/>
  <c r="A14" i="9"/>
  <c r="A22" i="6"/>
  <c r="A18" i="41"/>
  <c r="A20" i="41"/>
  <c r="A14" i="47"/>
  <c r="A14" i="42"/>
  <c r="A15" i="51"/>
  <c r="A15" i="42"/>
  <c r="P32" i="93"/>
  <c r="P15" i="52"/>
  <c r="P55" i="93"/>
  <c r="P14" i="39"/>
  <c r="P47" i="42"/>
  <c r="P24" i="93"/>
  <c r="P17" i="52"/>
  <c r="P21" i="48"/>
  <c r="P34" i="93"/>
  <c r="P34" i="94"/>
  <c r="P36" i="6"/>
  <c r="P31" i="41"/>
  <c r="P18" i="52"/>
  <c r="P51" i="42"/>
  <c r="P16" i="95"/>
  <c r="P17" i="42"/>
  <c r="A17" i="42" s="1"/>
  <c r="P48" i="41"/>
  <c r="P20" i="94"/>
  <c r="P63" i="89"/>
  <c r="P39" i="41"/>
  <c r="P63" i="42"/>
  <c r="P52" i="41"/>
  <c r="P49" i="89"/>
  <c r="P49" i="90"/>
  <c r="P32" i="41"/>
  <c r="P24" i="39"/>
  <c r="P20" i="40"/>
  <c r="P18" i="95"/>
  <c r="P22" i="52"/>
  <c r="P31" i="93"/>
  <c r="P16" i="94"/>
  <c r="P27" i="6"/>
  <c r="P26" i="43"/>
  <c r="O24" i="48"/>
  <c r="H20" i="36" s="1"/>
  <c r="H32" i="2" s="1"/>
  <c r="P20" i="45"/>
  <c r="O25" i="38"/>
  <c r="H15" i="36" s="1"/>
  <c r="H17" i="2" s="1"/>
  <c r="O25" i="40"/>
  <c r="H16" i="36" s="1"/>
  <c r="H20" i="2" s="1"/>
  <c r="O63" i="94"/>
  <c r="H24" i="36" s="1"/>
  <c r="H44" i="2" s="1"/>
  <c r="O38" i="43"/>
  <c r="H18" i="36" s="1"/>
  <c r="H26" i="2" s="1"/>
  <c r="O20" i="49"/>
  <c r="H21" i="36" s="1"/>
  <c r="H35" i="2" s="1"/>
  <c r="O23" i="96"/>
  <c r="H23" i="36" s="1"/>
  <c r="H41" i="2" s="1"/>
  <c r="O38" i="92"/>
  <c r="H25" i="36" s="1"/>
  <c r="H47" i="2" s="1"/>
  <c r="O101" i="90"/>
  <c r="H26" i="36" s="1"/>
  <c r="H50" i="2" s="1"/>
  <c r="O25" i="52"/>
  <c r="H22" i="36" s="1"/>
  <c r="H38" i="2" s="1"/>
  <c r="O101" i="42"/>
  <c r="H17" i="36" s="1"/>
  <c r="H23" i="2" s="1"/>
  <c r="O30" i="46"/>
  <c r="H19" i="36" s="1"/>
  <c r="H29" i="2" s="1"/>
  <c r="P14" i="45"/>
  <c r="P14" i="46"/>
  <c r="P14" i="52"/>
  <c r="P14" i="95"/>
  <c r="P14" i="96"/>
  <c r="P14" i="89"/>
  <c r="P14" i="90"/>
  <c r="P14" i="93"/>
  <c r="P14" i="94"/>
  <c r="P14" i="91"/>
  <c r="P14" i="92"/>
  <c r="P17" i="49"/>
  <c r="P17" i="9"/>
  <c r="P66" i="41"/>
  <c r="P66" i="42"/>
  <c r="P19" i="39"/>
  <c r="A19" i="39" s="1"/>
  <c r="P19" i="40"/>
  <c r="A19" i="40" s="1"/>
  <c r="P23" i="3"/>
  <c r="P23" i="38"/>
  <c r="P33" i="41"/>
  <c r="P33" i="42"/>
  <c r="P23" i="47"/>
  <c r="P23" i="48"/>
  <c r="P36" i="42"/>
  <c r="A36" i="42" s="1"/>
  <c r="P36" i="41"/>
  <c r="P21" i="45"/>
  <c r="P21" i="46"/>
  <c r="P58" i="41"/>
  <c r="P58" i="42"/>
  <c r="P24" i="46"/>
  <c r="P24" i="45"/>
  <c r="P17" i="46"/>
  <c r="P17" i="45"/>
  <c r="P43" i="41"/>
  <c r="P43" i="42"/>
  <c r="P67" i="89"/>
  <c r="P67" i="90"/>
  <c r="P69" i="41"/>
  <c r="P69" i="42"/>
  <c r="P22" i="45"/>
  <c r="P22" i="46"/>
  <c r="P26" i="41"/>
  <c r="A26" i="41" s="1"/>
  <c r="P26" i="42"/>
  <c r="A26" i="42" s="1"/>
  <c r="P29" i="6"/>
  <c r="P28" i="43"/>
  <c r="P57" i="41"/>
  <c r="P57" i="42"/>
  <c r="P41" i="41"/>
  <c r="P41" i="42"/>
  <c r="A41" i="42" s="1"/>
  <c r="P19" i="45"/>
  <c r="P19" i="46"/>
  <c r="P38" i="93"/>
  <c r="P38" i="94"/>
  <c r="P28" i="45"/>
  <c r="P28" i="46"/>
  <c r="P28" i="89"/>
  <c r="P28" i="90"/>
  <c r="P23" i="6"/>
  <c r="A23" i="6" s="1"/>
  <c r="P22" i="43"/>
  <c r="A22" i="43" s="1"/>
  <c r="P25" i="46"/>
  <c r="P25" i="45"/>
  <c r="P26" i="45"/>
  <c r="P26" i="46"/>
  <c r="P24" i="52"/>
  <c r="P27" i="46"/>
  <c r="P27" i="45"/>
  <c r="P18" i="45"/>
  <c r="P18" i="46"/>
  <c r="P19" i="47"/>
  <c r="P19" i="48"/>
  <c r="P16" i="46"/>
  <c r="P16" i="45"/>
  <c r="P23" i="45"/>
  <c r="P23" i="46"/>
  <c r="P16" i="48"/>
  <c r="P16" i="47"/>
  <c r="P29" i="45"/>
  <c r="P29" i="46"/>
  <c r="P18" i="47"/>
  <c r="P18" i="48"/>
  <c r="P22" i="47"/>
  <c r="P22" i="48"/>
  <c r="P17" i="48"/>
  <c r="P17" i="47"/>
  <c r="P20" i="47"/>
  <c r="P20" i="48"/>
  <c r="P58" i="93"/>
  <c r="P58" i="94"/>
  <c r="P19" i="91"/>
  <c r="P19" i="92"/>
  <c r="P17" i="96"/>
  <c r="P17" i="95"/>
  <c r="P16" i="49"/>
  <c r="A16" i="49" s="1"/>
  <c r="P16" i="9"/>
  <c r="A16" i="9" s="1"/>
  <c r="P51" i="89"/>
  <c r="P51" i="90"/>
  <c r="P41" i="93"/>
  <c r="P41" i="94"/>
  <c r="P43" i="93"/>
  <c r="P43" i="94"/>
  <c r="P20" i="95"/>
  <c r="P20" i="96"/>
  <c r="P69" i="89"/>
  <c r="P69" i="90"/>
  <c r="P65" i="89"/>
  <c r="P65" i="90"/>
  <c r="P21" i="52"/>
  <c r="P29" i="91"/>
  <c r="P29" i="92"/>
  <c r="P21" i="93"/>
  <c r="P21" i="94"/>
  <c r="P54" i="93"/>
  <c r="P54" i="94"/>
  <c r="P33" i="91"/>
  <c r="P33" i="92"/>
  <c r="P24" i="90"/>
  <c r="P24" i="89"/>
  <c r="P62" i="93"/>
  <c r="P62" i="94"/>
  <c r="P42" i="93"/>
  <c r="P42" i="94"/>
  <c r="P43" i="89"/>
  <c r="P43" i="90"/>
  <c r="P22" i="95"/>
  <c r="P22" i="96"/>
  <c r="P26" i="91"/>
  <c r="P26" i="92"/>
  <c r="P56" i="93"/>
  <c r="P56" i="94"/>
  <c r="P23" i="93"/>
  <c r="P23" i="94"/>
  <c r="P31" i="91"/>
  <c r="P31" i="92"/>
  <c r="P28" i="91"/>
  <c r="P28" i="92"/>
  <c r="P32" i="91"/>
  <c r="P32" i="92"/>
  <c r="P22" i="93"/>
  <c r="P22" i="94"/>
  <c r="P47" i="93"/>
  <c r="P47" i="94"/>
  <c r="P57" i="93"/>
  <c r="P57" i="94"/>
  <c r="P18" i="93"/>
  <c r="P18" i="94"/>
  <c r="P21" i="95"/>
  <c r="P21" i="96"/>
  <c r="P16" i="90"/>
  <c r="A16" i="90" s="1"/>
  <c r="P16" i="89"/>
  <c r="A16" i="89" s="1"/>
  <c r="P40" i="93"/>
  <c r="P40" i="94"/>
  <c r="P46" i="93"/>
  <c r="P46" i="94"/>
  <c r="P22" i="89"/>
  <c r="P22" i="90"/>
  <c r="P53" i="93"/>
  <c r="P53" i="94"/>
  <c r="P49" i="93"/>
  <c r="P49" i="94"/>
  <c r="P57" i="89"/>
  <c r="P57" i="90"/>
  <c r="P61" i="89"/>
  <c r="P61" i="90"/>
  <c r="P18" i="91"/>
  <c r="P18" i="92"/>
  <c r="P30" i="93"/>
  <c r="P30" i="94"/>
  <c r="P19" i="93"/>
  <c r="P19" i="94"/>
  <c r="P51" i="93"/>
  <c r="P51" i="94"/>
  <c r="P39" i="93"/>
  <c r="P39" i="94"/>
  <c r="P45" i="89"/>
  <c r="P45" i="90"/>
  <c r="P59" i="93"/>
  <c r="P59" i="94"/>
  <c r="P52" i="93"/>
  <c r="P52" i="94"/>
  <c r="P36" i="94"/>
  <c r="P36" i="93"/>
  <c r="P26" i="89"/>
  <c r="P26" i="90"/>
  <c r="P26" i="93"/>
  <c r="P26" i="94"/>
  <c r="P17" i="92"/>
  <c r="P17" i="91"/>
  <c r="P60" i="93"/>
  <c r="P60" i="94"/>
  <c r="P23" i="91"/>
  <c r="P23" i="92"/>
  <c r="P37" i="93"/>
  <c r="P37" i="94"/>
  <c r="P48" i="93"/>
  <c r="P48" i="94"/>
  <c r="P17" i="94"/>
  <c r="P17" i="93"/>
  <c r="P44" i="93"/>
  <c r="P44" i="94"/>
  <c r="P33" i="93"/>
  <c r="P33" i="94"/>
  <c r="P20" i="91"/>
  <c r="P20" i="92"/>
  <c r="P24" i="92"/>
  <c r="P24" i="91"/>
  <c r="P37" i="91"/>
  <c r="P37" i="92"/>
  <c r="P44" i="89"/>
  <c r="P44" i="90"/>
  <c r="P21" i="91"/>
  <c r="P21" i="92"/>
  <c r="P56" i="89"/>
  <c r="P56" i="90"/>
  <c r="P54" i="89"/>
  <c r="P54" i="90"/>
  <c r="P36" i="90"/>
  <c r="P36" i="89"/>
  <c r="P64" i="89"/>
  <c r="P64" i="90"/>
  <c r="P20" i="89"/>
  <c r="P20" i="90"/>
  <c r="P16" i="92"/>
  <c r="A16" i="92" s="1"/>
  <c r="P16" i="91"/>
  <c r="P35" i="91"/>
  <c r="P35" i="92"/>
  <c r="P50" i="89"/>
  <c r="P50" i="90"/>
  <c r="P30" i="91"/>
  <c r="P30" i="92"/>
  <c r="P55" i="89"/>
  <c r="P55" i="90"/>
  <c r="P66" i="89"/>
  <c r="P66" i="90"/>
  <c r="P36" i="92"/>
  <c r="P36" i="91"/>
  <c r="A36" i="91" s="1"/>
  <c r="P27" i="92"/>
  <c r="P27" i="91"/>
  <c r="P22" i="91"/>
  <c r="P22" i="92"/>
  <c r="A22" i="92" s="1"/>
  <c r="P34" i="91"/>
  <c r="P34" i="92"/>
  <c r="P17" i="90"/>
  <c r="P17" i="89"/>
  <c r="P46" i="89"/>
  <c r="P46" i="90"/>
  <c r="P38" i="89"/>
  <c r="P38" i="90"/>
  <c r="P59" i="89"/>
  <c r="P59" i="90"/>
  <c r="P47" i="89"/>
  <c r="P47" i="90"/>
  <c r="P31" i="89"/>
  <c r="P31" i="90"/>
  <c r="P34" i="89"/>
  <c r="P34" i="90"/>
  <c r="P52" i="89"/>
  <c r="P52" i="90"/>
  <c r="P39" i="89"/>
  <c r="P39" i="90"/>
  <c r="P40" i="89"/>
  <c r="P40" i="90"/>
  <c r="P18" i="89"/>
  <c r="P18" i="90"/>
  <c r="P32" i="89"/>
  <c r="P32" i="90"/>
  <c r="P21" i="89"/>
  <c r="P21" i="90"/>
  <c r="A21" i="90" s="1"/>
  <c r="P68" i="89"/>
  <c r="P68" i="90"/>
  <c r="P58" i="89"/>
  <c r="P58" i="90"/>
  <c r="P60" i="89"/>
  <c r="P60" i="90"/>
  <c r="P48" i="89"/>
  <c r="P48" i="90"/>
  <c r="P27" i="90"/>
  <c r="P27" i="89"/>
  <c r="P19" i="89"/>
  <c r="P19" i="90"/>
  <c r="P42" i="89"/>
  <c r="P42" i="90"/>
  <c r="P62" i="89"/>
  <c r="P62" i="90"/>
  <c r="P35" i="89"/>
  <c r="P35" i="90"/>
  <c r="P33" i="89"/>
  <c r="P33" i="90"/>
  <c r="P25" i="90"/>
  <c r="P25" i="89"/>
  <c r="P29" i="89"/>
  <c r="P29" i="90"/>
  <c r="P15" i="93"/>
  <c r="P15" i="94"/>
  <c r="A15" i="94" s="1"/>
  <c r="P15" i="95"/>
  <c r="A15" i="95" s="1"/>
  <c r="P15" i="96"/>
  <c r="A15" i="96" s="1"/>
  <c r="P15" i="47"/>
  <c r="A15" i="47" s="1"/>
  <c r="P15" i="48"/>
  <c r="A15" i="48" s="1"/>
  <c r="P15" i="3"/>
  <c r="A15" i="3" s="1"/>
  <c r="P15" i="38"/>
  <c r="P15" i="45"/>
  <c r="A15" i="45" s="1"/>
  <c r="P15" i="46"/>
  <c r="A15" i="46" s="1"/>
  <c r="O101" i="41"/>
  <c r="H17" i="34" s="1"/>
  <c r="H21" i="2" s="1"/>
  <c r="O63" i="93"/>
  <c r="H24" i="34" s="1"/>
  <c r="H42" i="2" s="1"/>
  <c r="O38" i="91"/>
  <c r="H25" i="34" s="1"/>
  <c r="H45" i="2" s="1"/>
  <c r="O23" i="95"/>
  <c r="H23" i="34" s="1"/>
  <c r="H39" i="2" s="1"/>
  <c r="O101" i="89"/>
  <c r="H26" i="34" s="1"/>
  <c r="H48" i="2" s="1"/>
  <c r="O39" i="6"/>
  <c r="H18" i="34" s="1"/>
  <c r="H24" i="2" s="1"/>
  <c r="O25" i="39"/>
  <c r="H16" i="34" s="1"/>
  <c r="H18" i="2" s="1"/>
  <c r="O26" i="51"/>
  <c r="H22" i="34" s="1"/>
  <c r="H36" i="2" s="1"/>
  <c r="N9" i="44"/>
  <c r="O24" i="47"/>
  <c r="H20" i="34" s="1"/>
  <c r="H30" i="2" s="1"/>
  <c r="O20" i="9"/>
  <c r="H21" i="34" s="1"/>
  <c r="H33" i="2" s="1"/>
  <c r="O30" i="45"/>
  <c r="H19" i="34" s="1"/>
  <c r="H27" i="2" s="1"/>
  <c r="O25" i="3"/>
  <c r="P27" i="94"/>
  <c r="A27" i="94" s="1"/>
  <c r="P23" i="89"/>
  <c r="A23" i="89" s="1"/>
  <c r="F27" i="36"/>
  <c r="P21" i="3"/>
  <c r="F15" i="2"/>
  <c r="F27" i="34"/>
  <c r="D11" i="34"/>
  <c r="G15" i="2"/>
  <c r="G52" i="2" s="1"/>
  <c r="G27" i="34"/>
  <c r="A22" i="51" l="1"/>
  <c r="A23" i="51"/>
  <c r="A25" i="51"/>
  <c r="A24" i="51"/>
  <c r="A18" i="51"/>
  <c r="A19" i="51"/>
  <c r="A20" i="51"/>
  <c r="A16" i="105"/>
  <c r="P101" i="108"/>
  <c r="A87" i="108"/>
  <c r="A31" i="108"/>
  <c r="A83" i="108"/>
  <c r="A96" i="108"/>
  <c r="A35" i="108"/>
  <c r="A26" i="108"/>
  <c r="A32" i="108"/>
  <c r="A85" i="108"/>
  <c r="A76" i="108"/>
  <c r="A25" i="108"/>
  <c r="A81" i="108"/>
  <c r="A97" i="108"/>
  <c r="A24" i="108"/>
  <c r="A19" i="105"/>
  <c r="A18" i="105"/>
  <c r="A17" i="105"/>
  <c r="E25" i="117"/>
  <c r="E46" i="2" s="1"/>
  <c r="N9" i="107"/>
  <c r="A15" i="93"/>
  <c r="A20" i="105"/>
  <c r="P23" i="105"/>
  <c r="A22" i="105"/>
  <c r="A21" i="105"/>
  <c r="P20" i="103"/>
  <c r="A15" i="103"/>
  <c r="A19" i="103"/>
  <c r="A17" i="103"/>
  <c r="A16" i="103"/>
  <c r="A21" i="102"/>
  <c r="P24" i="102"/>
  <c r="A14" i="98"/>
  <c r="P25" i="98"/>
  <c r="A15" i="98"/>
  <c r="A21" i="3"/>
  <c r="E22" i="2"/>
  <c r="A34" i="92"/>
  <c r="A18" i="94"/>
  <c r="A16" i="94"/>
  <c r="A43" i="90"/>
  <c r="A90" i="89"/>
  <c r="A94" i="42"/>
  <c r="A18" i="45"/>
  <c r="A36" i="41"/>
  <c r="A20" i="90"/>
  <c r="A41" i="41"/>
  <c r="A22" i="93"/>
  <c r="A17" i="89"/>
  <c r="A22" i="40"/>
  <c r="A22" i="90"/>
  <c r="A96" i="42"/>
  <c r="A22" i="48"/>
  <c r="A84" i="90"/>
  <c r="A82" i="90"/>
  <c r="A44" i="41"/>
  <c r="A19" i="90"/>
  <c r="A18" i="90"/>
  <c r="A16" i="91"/>
  <c r="A21" i="52"/>
  <c r="A75" i="89"/>
  <c r="A80" i="41"/>
  <c r="A60" i="89"/>
  <c r="A29" i="6"/>
  <c r="A45" i="42"/>
  <c r="A35" i="90"/>
  <c r="A20" i="92"/>
  <c r="A17" i="91"/>
  <c r="A43" i="41"/>
  <c r="A24" i="38"/>
  <c r="A27" i="92"/>
  <c r="A24" i="92"/>
  <c r="A47" i="93"/>
  <c r="A28" i="45"/>
  <c r="A71" i="41"/>
  <c r="A88" i="42"/>
  <c r="A62" i="94"/>
  <c r="A27" i="45"/>
  <c r="A28" i="93"/>
  <c r="A50" i="41"/>
  <c r="A25" i="43"/>
  <c r="A64" i="42"/>
  <c r="A31" i="89"/>
  <c r="A69" i="90"/>
  <c r="A26" i="45"/>
  <c r="A97" i="90"/>
  <c r="A79" i="90"/>
  <c r="A70" i="41"/>
  <c r="A29" i="41"/>
  <c r="A19" i="49"/>
  <c r="A27" i="93"/>
  <c r="A91" i="42"/>
  <c r="A17" i="94"/>
  <c r="A37" i="93"/>
  <c r="A59" i="93"/>
  <c r="A57" i="89"/>
  <c r="A23" i="93"/>
  <c r="A42" i="93"/>
  <c r="A20" i="95"/>
  <c r="A38" i="93"/>
  <c r="A100" i="90"/>
  <c r="A89" i="90"/>
  <c r="A96" i="90"/>
  <c r="A73" i="42"/>
  <c r="A37" i="6"/>
  <c r="A61" i="41"/>
  <c r="A38" i="90"/>
  <c r="A50" i="90"/>
  <c r="A23" i="3"/>
  <c r="A99" i="89"/>
  <c r="A34" i="42"/>
  <c r="A17" i="90"/>
  <c r="A30" i="91"/>
  <c r="A49" i="93"/>
  <c r="A28" i="91"/>
  <c r="A66" i="42"/>
  <c r="A51" i="42"/>
  <c r="A90" i="42"/>
  <c r="A62" i="42"/>
  <c r="A16" i="38"/>
  <c r="A37" i="42"/>
  <c r="A39" i="90"/>
  <c r="A46" i="90"/>
  <c r="A22" i="45"/>
  <c r="A67" i="89"/>
  <c r="A32" i="93"/>
  <c r="A18" i="9"/>
  <c r="A29" i="89"/>
  <c r="A19" i="89"/>
  <c r="A40" i="89"/>
  <c r="A47" i="89"/>
  <c r="A66" i="89"/>
  <c r="A60" i="93"/>
  <c r="A26" i="93"/>
  <c r="A26" i="89"/>
  <c r="A18" i="47"/>
  <c r="A17" i="45"/>
  <c r="A25" i="94"/>
  <c r="A18" i="96"/>
  <c r="A32" i="41"/>
  <c r="A20" i="94"/>
  <c r="A34" i="6"/>
  <c r="A59" i="42"/>
  <c r="A47" i="41"/>
  <c r="A48" i="42"/>
  <c r="A99" i="42"/>
  <c r="A32" i="43"/>
  <c r="A31" i="6"/>
  <c r="A52" i="90"/>
  <c r="A33" i="94"/>
  <c r="A23" i="92"/>
  <c r="A56" i="94"/>
  <c r="A21" i="93"/>
  <c r="A51" i="89"/>
  <c r="A17" i="48"/>
  <c r="A23" i="39"/>
  <c r="A27" i="42"/>
  <c r="A87" i="41"/>
  <c r="A49" i="42"/>
  <c r="A38" i="42"/>
  <c r="A100" i="42"/>
  <c r="A55" i="42"/>
  <c r="A52" i="42"/>
  <c r="A50" i="94"/>
  <c r="A51" i="93"/>
  <c r="A24" i="45"/>
  <c r="A63" i="90"/>
  <c r="A98" i="90"/>
  <c r="A87" i="90"/>
  <c r="A70" i="90"/>
  <c r="A95" i="90"/>
  <c r="A80" i="90"/>
  <c r="A77" i="90"/>
  <c r="A19" i="52"/>
  <c r="A26" i="43"/>
  <c r="A49" i="89"/>
  <c r="A84" i="41"/>
  <c r="A86" i="41"/>
  <c r="A65" i="41"/>
  <c r="A29" i="94"/>
  <c r="A18" i="3"/>
  <c r="A78" i="42"/>
  <c r="A82" i="42"/>
  <c r="A22" i="42"/>
  <c r="A30" i="90"/>
  <c r="A20" i="42"/>
  <c r="A33" i="90"/>
  <c r="A64" i="90"/>
  <c r="A19" i="94"/>
  <c r="A31" i="92"/>
  <c r="A19" i="91"/>
  <c r="A20" i="47"/>
  <c r="A19" i="46"/>
  <c r="A41" i="89"/>
  <c r="A83" i="89"/>
  <c r="A94" i="89"/>
  <c r="A85" i="89"/>
  <c r="A93" i="89"/>
  <c r="A20" i="45"/>
  <c r="A16" i="95"/>
  <c r="A36" i="6"/>
  <c r="A34" i="94"/>
  <c r="A81" i="41"/>
  <c r="A24" i="94"/>
  <c r="A38" i="6"/>
  <c r="A53" i="89"/>
  <c r="A32" i="6"/>
  <c r="A19" i="3"/>
  <c r="A25" i="89"/>
  <c r="A42" i="90"/>
  <c r="A55" i="90"/>
  <c r="A35" i="92"/>
  <c r="A36" i="93"/>
  <c r="A53" i="94"/>
  <c r="A22" i="96"/>
  <c r="A33" i="92"/>
  <c r="A16" i="47"/>
  <c r="A23" i="46"/>
  <c r="A19" i="48"/>
  <c r="A28" i="90"/>
  <c r="A55" i="94"/>
  <c r="A42" i="41"/>
  <c r="A18" i="42"/>
  <c r="A31" i="94"/>
  <c r="A40" i="41"/>
  <c r="A28" i="6"/>
  <c r="A61" i="93"/>
  <c r="A95" i="41"/>
  <c r="A74" i="41"/>
  <c r="A54" i="41"/>
  <c r="A37" i="89"/>
  <c r="A77" i="42"/>
  <c r="A30" i="42"/>
  <c r="A35" i="89"/>
  <c r="A48" i="89"/>
  <c r="A58" i="89"/>
  <c r="A21" i="89"/>
  <c r="A32" i="89"/>
  <c r="A34" i="91"/>
  <c r="A54" i="89"/>
  <c r="A44" i="89"/>
  <c r="A48" i="93"/>
  <c r="A45" i="89"/>
  <c r="A46" i="93"/>
  <c r="A32" i="91"/>
  <c r="A43" i="94"/>
  <c r="A58" i="94"/>
  <c r="A29" i="45"/>
  <c r="A24" i="52"/>
  <c r="A25" i="46"/>
  <c r="A21" i="46"/>
  <c r="A33" i="42"/>
  <c r="A17" i="49"/>
  <c r="A76" i="90"/>
  <c r="A81" i="90"/>
  <c r="A71" i="90"/>
  <c r="A73" i="90"/>
  <c r="A24" i="39"/>
  <c r="A67" i="41"/>
  <c r="A28" i="41"/>
  <c r="A35" i="41"/>
  <c r="A60" i="42"/>
  <c r="A23" i="90"/>
  <c r="A76" i="41"/>
  <c r="A23" i="43"/>
  <c r="A72" i="42"/>
  <c r="A79" i="42"/>
  <c r="A34" i="43"/>
  <c r="A68" i="90"/>
  <c r="A59" i="90"/>
  <c r="A56" i="90"/>
  <c r="A39" i="94"/>
  <c r="A30" i="94"/>
  <c r="A18" i="92"/>
  <c r="A61" i="90"/>
  <c r="A24" i="89"/>
  <c r="A41" i="93"/>
  <c r="A16" i="45"/>
  <c r="A57" i="42"/>
  <c r="A69" i="41"/>
  <c r="A92" i="89"/>
  <c r="A72" i="89"/>
  <c r="A91" i="89"/>
  <c r="A88" i="89"/>
  <c r="A74" i="89"/>
  <c r="A78" i="89"/>
  <c r="A86" i="89"/>
  <c r="A20" i="46"/>
  <c r="A63" i="41"/>
  <c r="A20" i="3"/>
  <c r="A21" i="40"/>
  <c r="A46" i="41"/>
  <c r="A20" i="39"/>
  <c r="A98" i="41"/>
  <c r="A19" i="95"/>
  <c r="A92" i="42"/>
  <c r="A89" i="42"/>
  <c r="A83" i="42"/>
  <c r="A85" i="42"/>
  <c r="A68" i="41"/>
  <c r="A17" i="38"/>
  <c r="A22" i="38"/>
  <c r="A62" i="89"/>
  <c r="A27" i="90"/>
  <c r="A18" i="89"/>
  <c r="A34" i="89"/>
  <c r="A36" i="90"/>
  <c r="A21" i="91"/>
  <c r="A37" i="91"/>
  <c r="A44" i="93"/>
  <c r="A52" i="93"/>
  <c r="A40" i="93"/>
  <c r="A21" i="95"/>
  <c r="A57" i="93"/>
  <c r="A26" i="91"/>
  <c r="A54" i="93"/>
  <c r="A29" i="92"/>
  <c r="A65" i="90"/>
  <c r="A17" i="95"/>
  <c r="A43" i="42"/>
  <c r="A58" i="42"/>
  <c r="A23" i="48"/>
  <c r="A61" i="94"/>
  <c r="A21" i="48"/>
  <c r="A24" i="43"/>
  <c r="A30" i="6"/>
  <c r="A35" i="94"/>
  <c r="A25" i="92"/>
  <c r="A39" i="42"/>
  <c r="A17" i="39"/>
  <c r="A20" i="52"/>
  <c r="A75" i="41"/>
  <c r="A97" i="41"/>
  <c r="A93" i="41"/>
  <c r="A56" i="42"/>
  <c r="A45" i="93"/>
  <c r="A17" i="3"/>
  <c r="A31" i="42"/>
  <c r="A53" i="41"/>
  <c r="A48" i="90"/>
  <c r="A58" i="90"/>
  <c r="A32" i="90"/>
  <c r="A31" i="90"/>
  <c r="A54" i="90"/>
  <c r="A44" i="90"/>
  <c r="A17" i="93"/>
  <c r="A48" i="94"/>
  <c r="A37" i="94"/>
  <c r="A59" i="94"/>
  <c r="A45" i="90"/>
  <c r="A51" i="94"/>
  <c r="A57" i="90"/>
  <c r="A46" i="94"/>
  <c r="A22" i="94"/>
  <c r="A32" i="92"/>
  <c r="A23" i="94"/>
  <c r="A42" i="94"/>
  <c r="A29" i="91"/>
  <c r="A65" i="89"/>
  <c r="A20" i="96"/>
  <c r="A17" i="96"/>
  <c r="A29" i="46"/>
  <c r="A26" i="46"/>
  <c r="A25" i="45"/>
  <c r="A38" i="94"/>
  <c r="A17" i="46"/>
  <c r="A58" i="41"/>
  <c r="A23" i="47"/>
  <c r="A66" i="41"/>
  <c r="A17" i="9"/>
  <c r="A14" i="92"/>
  <c r="A14" i="93"/>
  <c r="A14" i="95"/>
  <c r="A31" i="93"/>
  <c r="A49" i="90"/>
  <c r="A63" i="42"/>
  <c r="A48" i="41"/>
  <c r="A14" i="39"/>
  <c r="A29" i="42"/>
  <c r="A50" i="93"/>
  <c r="A16" i="93"/>
  <c r="A62" i="41"/>
  <c r="A60" i="41"/>
  <c r="A22" i="3"/>
  <c r="A28" i="42"/>
  <c r="A18" i="39"/>
  <c r="A27" i="41"/>
  <c r="A16" i="52"/>
  <c r="A56" i="41"/>
  <c r="A59" i="41"/>
  <c r="A37" i="41"/>
  <c r="A79" i="41"/>
  <c r="A92" i="41"/>
  <c r="A96" i="41"/>
  <c r="A78" i="41"/>
  <c r="A77" i="41"/>
  <c r="A90" i="41"/>
  <c r="A85" i="41"/>
  <c r="A73" i="41"/>
  <c r="A30" i="41"/>
  <c r="A33" i="43"/>
  <c r="A23" i="42"/>
  <c r="A24" i="3"/>
  <c r="A25" i="90"/>
  <c r="A42" i="89"/>
  <c r="A39" i="89"/>
  <c r="A52" i="89"/>
  <c r="A46" i="89"/>
  <c r="A22" i="91"/>
  <c r="A36" i="92"/>
  <c r="A55" i="89"/>
  <c r="A35" i="91"/>
  <c r="A20" i="89"/>
  <c r="A20" i="91"/>
  <c r="A33" i="93"/>
  <c r="A23" i="91"/>
  <c r="A17" i="92"/>
  <c r="A36" i="94"/>
  <c r="A53" i="93"/>
  <c r="A18" i="93"/>
  <c r="A56" i="93"/>
  <c r="A22" i="95"/>
  <c r="A62" i="93"/>
  <c r="A33" i="91"/>
  <c r="A41" i="94"/>
  <c r="A19" i="92"/>
  <c r="A20" i="48"/>
  <c r="A16" i="48"/>
  <c r="A23" i="45"/>
  <c r="A19" i="47"/>
  <c r="A27" i="46"/>
  <c r="A28" i="89"/>
  <c r="A69" i="42"/>
  <c r="A23" i="38"/>
  <c r="A14" i="91"/>
  <c r="A14" i="90"/>
  <c r="A92" i="90"/>
  <c r="A83" i="90"/>
  <c r="A99" i="90"/>
  <c r="A75" i="90"/>
  <c r="A72" i="90"/>
  <c r="A88" i="90"/>
  <c r="A91" i="90"/>
  <c r="A93" i="90"/>
  <c r="A85" i="90"/>
  <c r="A94" i="90"/>
  <c r="A74" i="90"/>
  <c r="A78" i="90"/>
  <c r="A90" i="90"/>
  <c r="A86" i="90"/>
  <c r="A41" i="90"/>
  <c r="A14" i="52"/>
  <c r="A22" i="52"/>
  <c r="A39" i="41"/>
  <c r="A18" i="52"/>
  <c r="A17" i="52"/>
  <c r="A55" i="93"/>
  <c r="A31" i="43"/>
  <c r="A40" i="42"/>
  <c r="A16" i="96"/>
  <c r="A95" i="42"/>
  <c r="A75" i="42"/>
  <c r="A84" i="42"/>
  <c r="A93" i="42"/>
  <c r="A98" i="42"/>
  <c r="A54" i="42"/>
  <c r="A64" i="41"/>
  <c r="A53" i="90"/>
  <c r="A25" i="6"/>
  <c r="A21" i="47"/>
  <c r="A19" i="42"/>
  <c r="A36" i="43"/>
  <c r="A50" i="42"/>
  <c r="A44" i="42"/>
  <c r="A23" i="52"/>
  <c r="A24" i="40"/>
  <c r="A67" i="42"/>
  <c r="A30" i="43"/>
  <c r="A28" i="94"/>
  <c r="A25" i="91"/>
  <c r="A45" i="41"/>
  <c r="A72" i="41"/>
  <c r="A99" i="41"/>
  <c r="A46" i="42"/>
  <c r="A35" i="6"/>
  <c r="A15" i="90"/>
  <c r="A16" i="3"/>
  <c r="A29" i="90"/>
  <c r="A62" i="90"/>
  <c r="A27" i="89"/>
  <c r="A60" i="90"/>
  <c r="A40" i="90"/>
  <c r="A34" i="90"/>
  <c r="A47" i="90"/>
  <c r="A27" i="91"/>
  <c r="A66" i="90"/>
  <c r="A30" i="92"/>
  <c r="A36" i="89"/>
  <c r="A21" i="92"/>
  <c r="A37" i="92"/>
  <c r="A24" i="91"/>
  <c r="A44" i="94"/>
  <c r="A60" i="94"/>
  <c r="A26" i="94"/>
  <c r="A26" i="90"/>
  <c r="A52" i="94"/>
  <c r="A49" i="94"/>
  <c r="A40" i="94"/>
  <c r="A21" i="96"/>
  <c r="A57" i="94"/>
  <c r="A47" i="94"/>
  <c r="A28" i="92"/>
  <c r="A26" i="92"/>
  <c r="A54" i="94"/>
  <c r="A69" i="89"/>
  <c r="A43" i="93"/>
  <c r="A58" i="93"/>
  <c r="A22" i="47"/>
  <c r="A18" i="48"/>
  <c r="A18" i="46"/>
  <c r="A28" i="46"/>
  <c r="A28" i="43"/>
  <c r="A24" i="46"/>
  <c r="A21" i="45"/>
  <c r="A33" i="41"/>
  <c r="A14" i="89"/>
  <c r="A100" i="89"/>
  <c r="A76" i="89"/>
  <c r="A95" i="89"/>
  <c r="A96" i="89"/>
  <c r="A80" i="89"/>
  <c r="A71" i="89"/>
  <c r="A73" i="89"/>
  <c r="A98" i="89"/>
  <c r="A81" i="89"/>
  <c r="A84" i="89"/>
  <c r="A87" i="89"/>
  <c r="A89" i="89"/>
  <c r="A82" i="89"/>
  <c r="A97" i="89"/>
  <c r="A70" i="89"/>
  <c r="A79" i="89"/>
  <c r="A77" i="89"/>
  <c r="A14" i="46"/>
  <c r="A27" i="6"/>
  <c r="A18" i="95"/>
  <c r="A31" i="41"/>
  <c r="A24" i="93"/>
  <c r="A47" i="42"/>
  <c r="A18" i="49"/>
  <c r="A19" i="9"/>
  <c r="A20" i="93"/>
  <c r="A71" i="42"/>
  <c r="A86" i="42"/>
  <c r="A70" i="42"/>
  <c r="A97" i="42"/>
  <c r="A61" i="42"/>
  <c r="A65" i="42"/>
  <c r="A37" i="90"/>
  <c r="A23" i="40"/>
  <c r="A33" i="6"/>
  <c r="A26" i="6"/>
  <c r="A35" i="42"/>
  <c r="A24" i="42"/>
  <c r="A27" i="43"/>
  <c r="A15" i="92"/>
  <c r="A37" i="43"/>
  <c r="A32" i="42"/>
  <c r="A34" i="41"/>
  <c r="A29" i="93"/>
  <c r="A35" i="93"/>
  <c r="A83" i="41"/>
  <c r="A88" i="41"/>
  <c r="A55" i="41"/>
  <c r="A21" i="39"/>
  <c r="A53" i="42"/>
  <c r="A15" i="38"/>
  <c r="A20" i="38"/>
  <c r="A19" i="38"/>
  <c r="A18" i="38"/>
  <c r="A21" i="38"/>
  <c r="A33" i="89"/>
  <c r="A68" i="89"/>
  <c r="A59" i="89"/>
  <c r="A38" i="89"/>
  <c r="A50" i="89"/>
  <c r="A64" i="89"/>
  <c r="A56" i="89"/>
  <c r="A39" i="93"/>
  <c r="A19" i="93"/>
  <c r="A30" i="93"/>
  <c r="A18" i="91"/>
  <c r="A61" i="89"/>
  <c r="A22" i="89"/>
  <c r="A31" i="91"/>
  <c r="A43" i="89"/>
  <c r="A24" i="90"/>
  <c r="A21" i="94"/>
  <c r="A51" i="90"/>
  <c r="A17" i="47"/>
  <c r="A16" i="46"/>
  <c r="A19" i="45"/>
  <c r="A57" i="41"/>
  <c r="A22" i="46"/>
  <c r="A67" i="90"/>
  <c r="A14" i="94"/>
  <c r="A14" i="96"/>
  <c r="A19" i="96"/>
  <c r="A14" i="45"/>
  <c r="A20" i="40"/>
  <c r="A52" i="41"/>
  <c r="A63" i="89"/>
  <c r="A34" i="93"/>
  <c r="A15" i="52"/>
  <c r="A35" i="43"/>
  <c r="A81" i="42"/>
  <c r="A87" i="42"/>
  <c r="A80" i="42"/>
  <c r="A74" i="42"/>
  <c r="A76" i="42"/>
  <c r="A49" i="41"/>
  <c r="A25" i="93"/>
  <c r="A45" i="94"/>
  <c r="A29" i="43"/>
  <c r="A32" i="94"/>
  <c r="A51" i="41"/>
  <c r="A68" i="42"/>
  <c r="A22" i="39"/>
  <c r="A25" i="42"/>
  <c r="A21" i="42"/>
  <c r="A42" i="42"/>
  <c r="A16" i="39"/>
  <c r="A38" i="41"/>
  <c r="A24" i="6"/>
  <c r="A91" i="41"/>
  <c r="A89" i="41"/>
  <c r="A82" i="41"/>
  <c r="A100" i="41"/>
  <c r="A94" i="41"/>
  <c r="A30" i="89"/>
  <c r="A15" i="91"/>
  <c r="A15" i="89"/>
  <c r="A15" i="39"/>
  <c r="P23" i="95"/>
  <c r="P24" i="48"/>
  <c r="P25" i="38"/>
  <c r="P38" i="43"/>
  <c r="P101" i="42"/>
  <c r="P20" i="49"/>
  <c r="P25" i="40"/>
  <c r="P101" i="90"/>
  <c r="P25" i="52"/>
  <c r="P38" i="92"/>
  <c r="P63" i="94"/>
  <c r="P23" i="96"/>
  <c r="P30" i="46"/>
  <c r="P24" i="47"/>
  <c r="P25" i="3"/>
  <c r="E15" i="34" s="1"/>
  <c r="P101" i="89"/>
  <c r="P63" i="93"/>
  <c r="P38" i="91"/>
  <c r="P20" i="9"/>
  <c r="P30" i="45"/>
  <c r="P26" i="51"/>
  <c r="P39" i="6"/>
  <c r="P101" i="41"/>
  <c r="P25" i="39"/>
  <c r="N9" i="10"/>
  <c r="N9" i="4"/>
  <c r="N9" i="50"/>
  <c r="N9" i="8"/>
  <c r="N9" i="7"/>
  <c r="N9" i="5"/>
  <c r="F52" i="2"/>
  <c r="H15" i="34"/>
  <c r="H27" i="34" s="1"/>
  <c r="H27" i="36"/>
  <c r="N9" i="12"/>
  <c r="N9" i="13"/>
  <c r="N9" i="11"/>
  <c r="N9" i="14"/>
  <c r="E26" i="117" l="1"/>
  <c r="E49" i="2" s="1"/>
  <c r="N9" i="108"/>
  <c r="N9" i="105"/>
  <c r="E23" i="117"/>
  <c r="N9" i="103"/>
  <c r="E21" i="117"/>
  <c r="E34" i="2" s="1"/>
  <c r="N9" i="102"/>
  <c r="E20" i="117"/>
  <c r="E31" i="2" s="1"/>
  <c r="E16" i="117"/>
  <c r="N9" i="98"/>
  <c r="E23" i="34"/>
  <c r="E20" i="36"/>
  <c r="N9" i="95"/>
  <c r="N9" i="40"/>
  <c r="N9" i="90"/>
  <c r="N9" i="92"/>
  <c r="N9" i="94"/>
  <c r="N9" i="96"/>
  <c r="N9" i="52"/>
  <c r="N9" i="49"/>
  <c r="N9" i="46"/>
  <c r="E18" i="36"/>
  <c r="E16" i="36"/>
  <c r="N9" i="89"/>
  <c r="E25" i="34"/>
  <c r="E26" i="34"/>
  <c r="N9" i="93"/>
  <c r="E19" i="34"/>
  <c r="E17" i="34"/>
  <c r="N9" i="9"/>
  <c r="N9" i="47"/>
  <c r="N9" i="6"/>
  <c r="N9" i="51"/>
  <c r="N9" i="39"/>
  <c r="E24" i="34"/>
  <c r="E22" i="36"/>
  <c r="E23" i="36"/>
  <c r="E41" i="2" s="1"/>
  <c r="A41" i="2" s="1"/>
  <c r="E20" i="34"/>
  <c r="N9" i="45"/>
  <c r="E16" i="34"/>
  <c r="N9" i="91"/>
  <c r="N9" i="48"/>
  <c r="E25" i="36"/>
  <c r="E24" i="36"/>
  <c r="N9" i="41"/>
  <c r="E21" i="36"/>
  <c r="N9" i="3"/>
  <c r="E19" i="36"/>
  <c r="A15" i="34"/>
  <c r="B15" i="34" s="1"/>
  <c r="B15" i="2" s="1"/>
  <c r="E26" i="36"/>
  <c r="E18" i="34"/>
  <c r="E15" i="36"/>
  <c r="A15" i="36" s="1"/>
  <c r="B15" i="36" s="1"/>
  <c r="B17" i="2" s="1"/>
  <c r="E21" i="34"/>
  <c r="N9" i="43"/>
  <c r="E22" i="34"/>
  <c r="N9" i="38"/>
  <c r="E17" i="36"/>
  <c r="N9" i="42"/>
  <c r="H15" i="2"/>
  <c r="H52" i="2" s="1"/>
  <c r="E40" i="2" l="1"/>
  <c r="A26" i="117"/>
  <c r="B26" i="117" s="1"/>
  <c r="B49" i="2" s="1"/>
  <c r="E19" i="2"/>
  <c r="A20" i="117"/>
  <c r="B20" i="117" s="1"/>
  <c r="B31" i="2" s="1"/>
  <c r="A16" i="117"/>
  <c r="B16" i="117" s="1"/>
  <c r="B19" i="2" s="1"/>
  <c r="A23" i="117"/>
  <c r="B23" i="117" s="1"/>
  <c r="B40" i="2" s="1"/>
  <c r="A25" i="117"/>
  <c r="B25" i="117" s="1"/>
  <c r="B46" i="2" s="1"/>
  <c r="A21" i="117"/>
  <c r="B21" i="117" s="1"/>
  <c r="B34" i="2" s="1"/>
  <c r="E27" i="117"/>
  <c r="A17" i="117"/>
  <c r="B17" i="117" s="1"/>
  <c r="B22" i="2" s="1"/>
  <c r="A17" i="36"/>
  <c r="B17" i="36" s="1"/>
  <c r="B23" i="2" s="1"/>
  <c r="A26" i="36"/>
  <c r="B26" i="36" s="1"/>
  <c r="B50" i="2" s="1"/>
  <c r="A22" i="36"/>
  <c r="B22" i="36" s="1"/>
  <c r="B38" i="2" s="1"/>
  <c r="A16" i="36"/>
  <c r="B16" i="36" s="1"/>
  <c r="B20" i="2" s="1"/>
  <c r="A24" i="34"/>
  <c r="B24" i="34" s="1"/>
  <c r="B42" i="2" s="1"/>
  <c r="A17" i="34"/>
  <c r="B17" i="34" s="1"/>
  <c r="B21" i="2" s="1"/>
  <c r="A18" i="36"/>
  <c r="B18" i="36" s="1"/>
  <c r="B26" i="2" s="1"/>
  <c r="A21" i="34"/>
  <c r="B21" i="34" s="1"/>
  <c r="B33" i="2" s="1"/>
  <c r="A20" i="34"/>
  <c r="B20" i="34" s="1"/>
  <c r="B30" i="2" s="1"/>
  <c r="A25" i="36"/>
  <c r="B25" i="36" s="1"/>
  <c r="B47" i="2" s="1"/>
  <c r="A19" i="34"/>
  <c r="B19" i="34" s="1"/>
  <c r="B27" i="2" s="1"/>
  <c r="A21" i="36"/>
  <c r="B21" i="36" s="1"/>
  <c r="B35" i="2" s="1"/>
  <c r="A23" i="36"/>
  <c r="B23" i="36" s="1"/>
  <c r="B41" i="2" s="1"/>
  <c r="A24" i="36"/>
  <c r="B24" i="36" s="1"/>
  <c r="B44" i="2" s="1"/>
  <c r="A26" i="34"/>
  <c r="B26" i="34" s="1"/>
  <c r="B48" i="2" s="1"/>
  <c r="A22" i="34"/>
  <c r="B22" i="34" s="1"/>
  <c r="B36" i="2" s="1"/>
  <c r="A18" i="34"/>
  <c r="B18" i="34" s="1"/>
  <c r="B24" i="2" s="1"/>
  <c r="A19" i="36"/>
  <c r="B19" i="36" s="1"/>
  <c r="B29" i="2" s="1"/>
  <c r="A16" i="34"/>
  <c r="B16" i="34" s="1"/>
  <c r="B18" i="2" s="1"/>
  <c r="A25" i="34"/>
  <c r="B25" i="34" s="1"/>
  <c r="B45" i="2" s="1"/>
  <c r="E32" i="2"/>
  <c r="A20" i="36"/>
  <c r="B20" i="36" s="1"/>
  <c r="B32" i="2" s="1"/>
  <c r="E39" i="2"/>
  <c r="A23" i="34"/>
  <c r="B23" i="34" s="1"/>
  <c r="B39" i="2" s="1"/>
  <c r="E18" i="2"/>
  <c r="E30" i="2"/>
  <c r="E42" i="2"/>
  <c r="E21" i="2"/>
  <c r="E48" i="2"/>
  <c r="E27" i="2"/>
  <c r="A28" i="2" s="1"/>
  <c r="E36" i="2"/>
  <c r="E33" i="2"/>
  <c r="E24" i="2"/>
  <c r="E45" i="2"/>
  <c r="E15" i="2"/>
  <c r="E20" i="2"/>
  <c r="E23" i="2"/>
  <c r="E29" i="2"/>
  <c r="E44" i="2"/>
  <c r="E38" i="2"/>
  <c r="E26" i="2"/>
  <c r="E35" i="2"/>
  <c r="E50" i="2"/>
  <c r="E47" i="2"/>
  <c r="E17" i="2"/>
  <c r="E27" i="34"/>
  <c r="E27" i="36"/>
  <c r="A49" i="2" l="1"/>
  <c r="E30" i="117"/>
  <c r="E28" i="117"/>
  <c r="E29" i="117" s="1"/>
  <c r="A31" i="2"/>
  <c r="A22" i="2"/>
  <c r="A19" i="2"/>
  <c r="A34" i="2"/>
  <c r="A46" i="2"/>
  <c r="A40" i="2"/>
  <c r="A15" i="2"/>
  <c r="A16" i="2"/>
  <c r="A17" i="2"/>
  <c r="A33" i="2"/>
  <c r="A27" i="2"/>
  <c r="A30" i="2"/>
  <c r="A39" i="2"/>
  <c r="A38" i="2"/>
  <c r="A50" i="2"/>
  <c r="A20" i="2"/>
  <c r="A21" i="2"/>
  <c r="A47" i="2"/>
  <c r="A26" i="2"/>
  <c r="A42" i="2"/>
  <c r="A44" i="2"/>
  <c r="A45" i="2"/>
  <c r="A36" i="2"/>
  <c r="A18" i="2"/>
  <c r="A32" i="2"/>
  <c r="A29" i="2"/>
  <c r="A48" i="2"/>
  <c r="A35" i="2"/>
  <c r="A23" i="2"/>
  <c r="A24" i="2"/>
  <c r="E52" i="2"/>
  <c r="E53" i="2" s="1"/>
  <c r="E28" i="34"/>
  <c r="E29" i="34" s="1"/>
  <c r="E30" i="34"/>
  <c r="E30" i="36"/>
  <c r="E28" i="36"/>
  <c r="E29" i="36" s="1"/>
  <c r="E31" i="117" l="1"/>
  <c r="D10" i="117" s="1"/>
  <c r="E55" i="2"/>
  <c r="E31" i="36"/>
  <c r="E31" i="34"/>
  <c r="E54" i="2"/>
  <c r="C19" i="118" l="1"/>
  <c r="C26" i="118" s="1"/>
  <c r="C28" i="118" s="1"/>
  <c r="C19" i="33"/>
  <c r="D10" i="36"/>
  <c r="C19" i="35"/>
  <c r="C26" i="35" s="1"/>
  <c r="C28" i="35" s="1"/>
  <c r="D10" i="34"/>
  <c r="E56" i="2"/>
  <c r="D10" i="2" s="1"/>
  <c r="C19" i="1" l="1"/>
  <c r="C25" i="1" s="1"/>
  <c r="C26" i="33"/>
  <c r="C28" i="33" s="1"/>
  <c r="C27" i="1" l="1"/>
</calcChain>
</file>

<file path=xl/sharedStrings.xml><?xml version="1.0" encoding="utf-8"?>
<sst xmlns="http://schemas.openxmlformats.org/spreadsheetml/2006/main" count="3102" uniqueCount="413">
  <si>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</si>
  <si>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</si>
  <si>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</si>
  <si>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</si>
  <si>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</si>
  <si>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</si>
  <si>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</si>
  <si>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</si>
  <si>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</si>
  <si>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</si>
  <si>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</si>
  <si>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</si>
  <si>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</si>
  <si>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</si>
  <si>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</si>
  <si>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</si>
  <si>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 xml:space="preserve">Sertifikāta Nr. </t>
  </si>
  <si>
    <t>Attiecināmās izmaksas</t>
  </si>
  <si>
    <t>Citu pasākumu izmaksas</t>
  </si>
  <si>
    <t>Neattiecināmās izmaksas</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</si>
  <si>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</si>
  <si>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</si>
  <si>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</si>
  <si>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</si>
  <si>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</si>
  <si>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</si>
  <si>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</si>
  <si>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</si>
  <si>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</si>
  <si>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</si>
  <si>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</si>
  <si>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</si>
  <si>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</si>
  <si>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</si>
  <si>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</si>
  <si>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</si>
  <si>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</si>
  <si>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</si>
  <si>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</si>
  <si>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</si>
  <si>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</si>
  <si>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</si>
  <si>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Sertifikāta Nr.</t>
  </si>
  <si>
    <t>Sertifikāta Nr. _________________________________</t>
  </si>
  <si>
    <t xml:space="preserve">Lokālā tāme Nr. </t>
  </si>
  <si>
    <t>Tāme sastādīta  20__. gada tirgus cenās, pamatojoties uz ___ daļas rasējumiem</t>
  </si>
  <si>
    <t>Tāmes  izmaksas  EUR</t>
  </si>
  <si>
    <t>A</t>
  </si>
  <si>
    <t>C</t>
  </si>
  <si>
    <t>Kods</t>
  </si>
  <si>
    <t>Darba nosaukums</t>
  </si>
  <si>
    <t>Mērvienība</t>
  </si>
  <si>
    <t>Daudzums</t>
  </si>
  <si>
    <t>Vienības izmaksas</t>
  </si>
  <si>
    <t>Kopā uz visu apjomu</t>
  </si>
  <si>
    <t>N</t>
  </si>
  <si>
    <t>Laika norma (c/h)</t>
  </si>
  <si>
    <t>Darba samaksas likme (EUR/h)</t>
  </si>
  <si>
    <t>Darba alga (EUR)</t>
  </si>
  <si>
    <t>Būvizstrādājumi (EUR)</t>
  </si>
  <si>
    <t>Mehānismi (EUR)</t>
  </si>
  <si>
    <t>Kopā (EUR)</t>
  </si>
  <si>
    <t>A - C - N</t>
  </si>
  <si>
    <t xml:space="preserve">Tiešās izmaksas kopā, t. sk. darba devēja sociālais nodoklis 23.59% </t>
  </si>
  <si>
    <t>Attiecināmās + citu pasākumu izmaksas + neattiecināmās izmaksas</t>
  </si>
  <si>
    <t>Būvlaukuma nožogošana ar pagaidu nožogojumu, t.sk. Vārti, noma</t>
  </si>
  <si>
    <t>Brīdinājuma zīmju uzstādīšana</t>
  </si>
  <si>
    <t>Strādnieku sadzīves vagoniņš un instrumentu noliktava 10,00 m2</t>
  </si>
  <si>
    <t>BIO tualete</t>
  </si>
  <si>
    <t>Būvlaukuma ugunsdzēsības komplekts (ugunsdzēsības stends, ugunsdzēsības aparāti)</t>
  </si>
  <si>
    <t>Būvgružu konteinera noma, t.sk. Novietošana un aizvešana</t>
  </si>
  <si>
    <t>Sastatņu montāža, t.sk. norobežošana ar celtniecības tīklu, demontāža, noma</t>
  </si>
  <si>
    <t>Ieejas mezglu koka nojumju izveidošana</t>
  </si>
  <si>
    <t>Elektrības pieslēgums ar skaitītāju uz būvniecības laiku</t>
  </si>
  <si>
    <t>Ūdens pieslēgums ar skaitītāju uz būvniecības laiku</t>
  </si>
  <si>
    <t>Būvtāfeles izveide un uzstādīšana</t>
  </si>
  <si>
    <t>tm</t>
  </si>
  <si>
    <t>kompl</t>
  </si>
  <si>
    <t>gab</t>
  </si>
  <si>
    <t>mēn.</t>
  </si>
  <si>
    <t>m2</t>
  </si>
  <si>
    <t>03-00000</t>
  </si>
  <si>
    <t>Numurzīmes, hidranta zīmes, karoga turētāja u.c. traucējošo elementu demontāža fasādē, t.sk. esošo satelītandētnu demontāža, vecās zibensaizsardzības demontāža</t>
  </si>
  <si>
    <t>Lietus ūdens tekņu un reņu demontāža, t.sk. stiprinājumu demontāža</t>
  </si>
  <si>
    <t>Ventilācijas restu demontāža cokolā, utilizācija</t>
  </si>
  <si>
    <t>Esošo ventilācijas restu demontāža fasādē</t>
  </si>
  <si>
    <t>Esošo palodžu demontāža fasādē, utilizācija</t>
  </si>
  <si>
    <t>Veco logu un balkonu logu demontāža, t.sk. iekšējās palodzes, utilizācija</t>
  </si>
  <si>
    <t>Veco durvju demontāža, utilizācija</t>
  </si>
  <si>
    <t>Balkonu ekrānu demontāža, utilizācija</t>
  </si>
  <si>
    <t>Uz fasādes augošo augu nogriešana, utilizācija</t>
  </si>
  <si>
    <t>Gaismas šahtas apmales demontāža</t>
  </si>
  <si>
    <t>Betona apmeles demontāža b=700, utilizācija (pie ēkas ir tikai vietam)</t>
  </si>
  <si>
    <t>gb</t>
  </si>
  <si>
    <t>02-00000</t>
  </si>
  <si>
    <t>Pamati, cokols</t>
  </si>
  <si>
    <t>13-00000</t>
  </si>
  <si>
    <t>Pamatu atrakšana ~ 1,2 m dziļumā (nogāzes leņķis ne stāvāks par 50°)</t>
  </si>
  <si>
    <t>Ventilācijas atvērumu daļēja aizmūrēšana</t>
  </si>
  <si>
    <t>Pamatu (h=1,2m) un cokola (0,8 m) attīrīšana no bojātā un atslāņotā apmetuma un augsnes paliekām, esošā, nodrupušā apmetuma nokalšana</t>
  </si>
  <si>
    <t>Pamatu un cokola virsmas izlīdzināšana ievērojot 20mm/m līdzenumu, izmantojot grunti Baumit Tiefengrund vai ekvivlentu un javu Baumit Beton 30 vai ekvivalentu.</t>
  </si>
  <si>
    <r>
      <t>m</t>
    </r>
    <r>
      <rPr>
        <vertAlign val="superscript"/>
        <sz val="8"/>
        <rFont val="Arial"/>
        <family val="2"/>
      </rPr>
      <t>3</t>
    </r>
  </si>
  <si>
    <r>
      <t>m</t>
    </r>
    <r>
      <rPr>
        <vertAlign val="superscript"/>
        <sz val="8"/>
        <rFont val="Arial"/>
        <family val="2"/>
      </rPr>
      <t>2</t>
    </r>
  </si>
  <si>
    <t>Cokola siltināšana atbilstoši pīrāgam C1</t>
  </si>
  <si>
    <t>Cokola un pamatu virsmas hidroizolēšana ar Baumit SockelShutz Flexibel vai ekvivalentu (2 kārtās)</t>
  </si>
  <si>
    <t>Siltumizolācijas materiāla stiprināšana ar līmjavu Baumit Supra FIX vai ekvivalentu</t>
  </si>
  <si>
    <t>Putupolistirola plākšņu TENAPORS EPS 150 vai ekvivalentu (λ&lt;=0,034 W/(mK)) b=100mm, montāža</t>
  </si>
  <si>
    <t>Armējošā slāņa iestrāde ar javas kārtu BAUMIT ProContact vai ekvivalentu - 2 kārtās</t>
  </si>
  <si>
    <t>Virszemes daļā Baumit StarTex vai ekvivalents stiklušķiedras siets 160 g/m² - 2 kārtās</t>
  </si>
  <si>
    <t>Apmetums Baumit MPA35 vai ekvivalents, min. 20mm</t>
  </si>
  <si>
    <t>Cokola virsmas krāsošana ar Baumit SilikonColor vai ekvivalentu, tonis pēc krāsu pases</t>
  </si>
  <si>
    <t>Alumīnija cokola profila ar lāseni iestrāde, t.sk. stiprinājumi un papildus siltumizolācijas slāņa iestrāde savienojuma vietās</t>
  </si>
  <si>
    <t>Dībeļi RAWLPLUG TFIX 8S vai ekvivalenti cokola virszemes daļā, l=155mm</t>
  </si>
  <si>
    <t>kg</t>
  </si>
  <si>
    <t>Fasādes siltināšana</t>
  </si>
  <si>
    <t>Lokālu bojāto vietu remonts fasādē (līdz 30% no fasādes), t.sk. trauslā apmetuma nokalšana, plaisu un caurumu aizpildīšana ar javas kārtu, izkritušo ķieģeļu atjaunošana vai pārmūrēšana izmantot grunti Baumit TiefenGrund  vai ekvivalentu un  javu Baumit MM 50 vai ekvivalentu. Gruntēšana, ja nepieciešams, virsmas sagatavošanai siltināšanas un apdares darbiem.</t>
  </si>
  <si>
    <t xml:space="preserve">Virsmas izlīdzināšana ievērojot 20mm/m līdzenumu. </t>
  </si>
  <si>
    <t>Starpķieģeļu šuvju atjaunošana. Drūpošās daļas izkalšana, šuvju aizpildīšana ar javu Baumit ProContact vai ekvivalentu</t>
  </si>
  <si>
    <t>Fasādes siltināšana atbilstoši sienu pīrāgam S1</t>
  </si>
  <si>
    <t>Siltumizolācijas materiālu stiprināšana ar līmjavu BAUMIT ProContact  vai ekvivalentu. Pēc nepieciešamības pirms tam virsmas gruntēšana.</t>
  </si>
  <si>
    <t>Nedegoša akmens vates siltumizolācija plānajām apmetuma sistēmām - λ&lt;=0,036 W/(mK), b=150 mm</t>
  </si>
  <si>
    <t>Armējošā slāņa iestrāde ar javas kārtu BAUMIT ProContact vai ekvivalentu - 1 kārtā, II mehāniskās izturības zonā</t>
  </si>
  <si>
    <t>Baumit StarTex vai ekvivalents stiklušķiedras siets 160 g/m²  - 1 kārtā, II mehāniskās izturības zonā</t>
  </si>
  <si>
    <t>Armējošā slāņa iestrāde ar javas kārtu BAUMIT ProContact vai ekvivalentu - 2 kārtās, I mehāniskās izturības zonā</t>
  </si>
  <si>
    <t>Baumit StarTex vai ekvivalents stiklušķiedras siets 160 g/m²  - 2 kārtās, I mehāniskās izturības zonā</t>
  </si>
  <si>
    <t>Armētā slāņa apstrāde ar zemapmetuma grunti Baumit UniPrimer vai ekvivalentu</t>
  </si>
  <si>
    <t>Gatavā tonētā silikona apmetuma Baumit SilikonColor vai ekvivalenta iestrāde. Maksimālais grauda izmērs 2 mm. Tonis atbilstoši krāsu pasei.</t>
  </si>
  <si>
    <t>Dībeļi RAWLPLUG TFIX 8S vai ekvivalenti, l=215mm</t>
  </si>
  <si>
    <t>Logu ailu siltināšana</t>
  </si>
  <si>
    <t>Armējošā slāņa iestrāde ar javas kārtu BAUMIT ProContact vai ekvivalentu - 1 kārtā</t>
  </si>
  <si>
    <t>Baumit StarTex vai ekvivalents stiklušķiedras siets 160 g/m²  - 1 kārtā + papildus armējošā sieta iestrāde stūros</t>
  </si>
  <si>
    <t>Loga pielaiduma profila Baumit PROFIL 108 vai ekvivalenta iestrāde ailes sānos un augšējā daļā</t>
  </si>
  <si>
    <t>Stūra profila ar lāseni Baumit PROFIL 600 vai ekvivalenta iestrāde loga augšējā daļā</t>
  </si>
  <si>
    <t>Stūra profila Baumit vai ekvivalenta iestrāde loga sānos</t>
  </si>
  <si>
    <t>Ārējās palodzes - karsti cinkotas tērauda loksnes, b=0.5 mm ar PURAL pārklājums montāža (b~300)</t>
  </si>
  <si>
    <t>Palodzes profila ALB - EW - US vai ekvivalenta iestrāde</t>
  </si>
  <si>
    <t>Ārējās palodzes sānu daļās pieslēguma profila ALB-EW-CS vai ekvivalenta iestrāde abās pusēs</t>
  </si>
  <si>
    <t>Durvju ailu siltināšana</t>
  </si>
  <si>
    <t xml:space="preserve">Siltumizolācijas materiālu stiprināšana ar līmjavu BAUMIT ProContact  vai ekvivalentu. </t>
  </si>
  <si>
    <t>Siltumizolācijas materiāla Paroc Linio 15 vai ekvivalenta montāža - λ&lt;=0,037 W/(mK), b=20-50 mm, platums 100mm</t>
  </si>
  <si>
    <t>Armējošā slāņa iestrāde ar javas kārtu BAUMIT ProContact White vai ekvivalentu - 1 kārtā</t>
  </si>
  <si>
    <t xml:space="preserve">Gatavā tonētā silikona apmetuma  Baumit SilikonColor vai ekvivalenta iestrāde. Maksimālais grauda izmērs 2 mm. Tonis pēc krāsu pases. </t>
  </si>
  <si>
    <t>Pielaiduma profila Baumit PROFIL 108 vai ekvivalenta iestrāde ailes sānos un augšējā daļā</t>
  </si>
  <si>
    <t>Stūra profila ar lāseni Baumit PROFIL 600 vai ekvivalenta iestrāde durvju augšējā daļā</t>
  </si>
  <si>
    <t>Stūra profila Baumit vai ekvivalenta iestrāde durvju sānos</t>
  </si>
  <si>
    <t>Profilu un deformāciju šuvju iestrāde</t>
  </si>
  <si>
    <t xml:space="preserve">Stūra profilu un stūra profilu ar lāseni iestrāde fasādes daļās, kur veidojas stūri, pārkares u.tml.  </t>
  </si>
  <si>
    <t>Poliuretāna hermētiķa iestrāde savienojuma vietās (siltināmā daļa/ nesiltināmā daļa), t.sk. balkona griestu savienojums, ieejas mezgla griestu savienojuma vieta u.tml.</t>
  </si>
  <si>
    <t>Esošo kabeļu (fasadē) atvienošana un ievotšana nedegošu cinkotns metāla kābeļu kanālos OBO Bettermann BSKM 0711 FS vai ekvivalentos. Vai ievietot individuāli izgatavotos cinkotos metāla kābeļu kanālos.</t>
  </si>
  <si>
    <t>Aiļu izveidošana siltumizolācijā ap esošiem gāzes ievadiem, t.sk. stūra profilu iestrāde</t>
  </si>
  <si>
    <t>Citi darbi</t>
  </si>
  <si>
    <t>Esošo, numurzīmju u.c. nepieciešamo elementu atjaunošana fasādē pēc siltināšanas, t.sk. nepieciešamie stiprinājumi</t>
  </si>
  <si>
    <t>Ailes izveidošana siltumizolācijā ap esošo sadalni, t.sk. stūra profilu iestrāde</t>
  </si>
  <si>
    <t>Ieejas mezgla atjaunošana - jumtiņš un lievenis</t>
  </si>
  <si>
    <t>Ieejas jumtiņu griestu attīrīšana un izlīdzināšana, arī gruntēšana</t>
  </si>
  <si>
    <t xml:space="preserve">Ieejas jumtiņu griestu armēšana ar javas kārta BAUMIT ProContact vai ekviv. </t>
  </si>
  <si>
    <t>Ieejas jumtiņu griestu armēšana ar stiklušķiedras sietu Baumit StarTex 160 vai ekviv.</t>
  </si>
  <si>
    <t>Ieejas jumtiņu griestu gruntēšana ar Baumit UniPrimer vai ekviv. un krāsošana ar fasādes krāsu Baumit SilikonColor vai ekvivalentu. Krāsa atbilstoši krāsu pasei</t>
  </si>
  <si>
    <t>Ieejas jumtiņu attīrīšana no apauguma un nenostiprinātām daļā (no augšas)</t>
  </si>
  <si>
    <r>
      <t>Bitumena ruļļu materiāla 2 kārtās iestrāde ieejas lieveņa jumtiņam (no augšas) (virskārta - Icopal Ultra Top vai ekvivalents pamatkārta -  Icopal Ultra Base vai ekvivalents. Jānodrošina slīpums no ēkas MIN 1,5</t>
    </r>
    <r>
      <rPr>
        <vertAlign val="superscript"/>
        <sz val="8"/>
        <rFont val="Arial"/>
        <family val="2"/>
      </rPr>
      <t>o</t>
    </r>
    <r>
      <rPr>
        <sz val="8"/>
        <rFont val="Arial"/>
        <family val="2"/>
      </rPr>
      <t xml:space="preserve"> </t>
    </r>
  </si>
  <si>
    <t xml:space="preserve">Savienojuma vieta izveide ar siltinātu fasādes sienu, t.sk. PVC profils ALB – EB – PVC vai ekvivalents; PVC cokola profila lāsenis ALB – ED – B(PVC) vai ekvivalents; stiprinājumi; blīvlenta ALB - EXT vai ekvivalenta; ekstrudēta putupolistirola josla b=100mm, h=150mm   </t>
  </si>
  <si>
    <t>Cinkota skārda ar PURAL pārklajumu jumta karnīzes montāža ieejas lieveņa jumtiņam pa perimetru, b=0,5mm, h~200 - 300 mm. Tonis atbilstoši krāsu pasei.</t>
  </si>
  <si>
    <t>Ieejas lieveņu remonts ~ 20% no kopējās platības</t>
  </si>
  <si>
    <t>Esošās pārseguma konstrukcijas no abām pusēm attīrīšana, līdzināšana gruntēšana, ja nepieciešams. Apjoms uzrādīts visiem balkoniem no abām pusēm.</t>
  </si>
  <si>
    <t>Hidroizol. Baumit BetoProtect vai ekviv. Uzklājama divās kārtās</t>
  </si>
  <si>
    <t>Saķeres java BaumitHaft vai ekviv.</t>
  </si>
  <si>
    <t>Projektējams BAUMIT BetoFill vai ekvivalenta izlīdzinošs slānis ar slīpumu prom no ēkas sienas, ~30-40mm</t>
  </si>
  <si>
    <t>Stiegrojuma aizsargslāņa atjaunošana, daudzumu precizēt uz vietas</t>
  </si>
  <si>
    <t>Apstrāde ar zemapmetuma grunti Baumit UniPrimer vai ekvivalentu</t>
  </si>
  <si>
    <t>Skārda lāsenis pa perimetru 100mm, b=0,5mm, PE pārklājums</t>
  </si>
  <si>
    <t>Jaunu balkonu margu izveide</t>
  </si>
  <si>
    <t>Tērauda sloksne sānu malām un garākajai malai, platums 40mm, b=4mm</t>
  </si>
  <si>
    <t>Tērauda kvadrāts 20x20x1000mm</t>
  </si>
  <si>
    <t>Trapecveida lokšņu profils
Rukki T20, krāsots b=0,50mm vai ekvivalents tonis pēc krāsu pases</t>
  </si>
  <si>
    <t>Cinkota-krāsota skārda nosegdetaļa</t>
  </si>
  <si>
    <t>Krāsota ēvelēta brusa 45x45mm</t>
  </si>
  <si>
    <t>Impregnēts, ēvelēts koka dēlis platums ~120mm, b=25mm. Krāsa pēc krāsu pases.</t>
  </si>
  <si>
    <t>Hidroizolējošas lentas CONTEGA Exo vai ekvivalentas iestrāde pa loga perimetru (visiem logiem)</t>
  </si>
  <si>
    <t>Jaunu trīs stikla pakešu PVC logu bloku uzstādīšana ( U≤1,1 (W/m2 K). Rāmja profilā paredzēt Temix tipa distanceri. Krāsa atbilstoši krāsu pasai, iekšpuse balta. L01 logu bloks (1400x1400), t.sk, furnitūra</t>
  </si>
  <si>
    <t>gab.</t>
  </si>
  <si>
    <t>Jaunu trīs stikla pakešu PVC logu bloku uzstādīšana ( U≤1,1 (W/m2 K). Rāmja profilā paredzēt Temix tipa distanceri. Krāsa atbilstoši krāsu pasai, iekšpuse balta. L02 logu bloks (1900x1000), t.sk, furnitūra</t>
  </si>
  <si>
    <t>Jaunu trīs stikla pakešu PVC logu bloku uzstādīšana ( U≤1,1 (W/m2 K). Rāmja profilā paredzēt Temix tipa distanceri. Krāsa atbilstoši krāsu pasai, iekšpuse balta. L03 logu bloks (1440x1440;630x2200), t.sk, furnitūra</t>
  </si>
  <si>
    <t>Esošo un maināmo logu aprīkošana ar ventilācijas iekārtu GECCO 3 vai ekvivalentu</t>
  </si>
  <si>
    <t>Logi</t>
  </si>
  <si>
    <t>21-00000</t>
  </si>
  <si>
    <t>Durvis</t>
  </si>
  <si>
    <t>Jaunu PVC durvju bloka uzstādīšana, t.sk. iekšējā apdare, iekšējā difūzijas lenta. Krāsa vienojoties ar Pasūtītāju, iekšpuse un ārpuse vienāda.</t>
  </si>
  <si>
    <t>D01 PVC durvju (2100 x 950), t.sk, furnitūra. Aprīkojamas ar aizvērējmehānismu, durvju atduru.</t>
  </si>
  <si>
    <t>Ieeja koda uzstādīšana esošajām ārdurvīm</t>
  </si>
  <si>
    <t>Autonomais kontrolieris ar EM 125KHz nolasītāju un sifratoru</t>
  </si>
  <si>
    <t>ZTP1203B ~12v 3A UPS barošanas bloks vai ekvivalents</t>
  </si>
  <si>
    <t>Poga druvju aizvēršanai NO/NC</t>
  </si>
  <si>
    <t>Čips</t>
  </si>
  <si>
    <t>Yale magnēts 270kg, 12-24V vai ekvivalents</t>
  </si>
  <si>
    <t xml:space="preserve">0402 Tonic Line vai ekvivalents rokturis, poga </t>
  </si>
  <si>
    <t>Montāža/demontāža</t>
  </si>
  <si>
    <t>Iekšējā apdare logiem</t>
  </si>
  <si>
    <t>Difūzijas lentas CONTEGA SL vai ekvivalentas iestrāde pa perimetru</t>
  </si>
  <si>
    <t>Dzīvokļu logu iekšējā apdare, t.sk. PVC palodze (balta), riģipša plāksnes apšūšanai, kā arī špaktele  virsmas sagatavošanai, kā arī krāsošana toni saskaņojot ar Pasūtāju.</t>
  </si>
  <si>
    <t>Ventilācijas restes</t>
  </si>
  <si>
    <t>Plastmasas ventilācijas reste R01 100x100mm montāža, t.sk. Stiprinājumi, gofrēta caurule diametrs d=100mm, l=500mm. Krāsa atbilstoši krāsu pasei.</t>
  </si>
  <si>
    <t>Plastmasa ventilācijas reste R02 500x200mm montāža, t.sk. Stiprinājumi un plastmasas kvadrāt caurule no fasādes līdz dzīvoklim l=400mm. Krāsa atbilstoši krāsu pasei.</t>
  </si>
  <si>
    <t>Metāla ventilācijas reste R03 600x150mm montāža, t.sk. stiprinājumi. Krāsa atbilstoši krāsu pasei.</t>
  </si>
  <si>
    <t>Demontāža pagraba stāvā</t>
  </si>
  <si>
    <t>Esošo dzīvokļu īpašnieku noliktavu sienu, durvju saīsināšana (atjaunojot stabilitāti) pagraba griestu siltināšanas izbūves nodrošināšanai</t>
  </si>
  <si>
    <t>Dažādi darbi</t>
  </si>
  <si>
    <t>Esošo komunikāciju aizsardzības pasākumi t.sk. vadu iznešana virs siltumizolācijas slāņa vai to ievietošana atbilstošās gofrētās caurulēs</t>
  </si>
  <si>
    <t>Pagraba kāpņu telpas un dzīvokļa sienas siltinājums atbilstoši sienu pīrāgam S2</t>
  </si>
  <si>
    <t>Virsmas attīrīšana, izlīdzināšana, sagatavošana</t>
  </si>
  <si>
    <t>Siltumizolācijas materiālu stiprināšana ar līmjavu BAUMIT ProContact vai ekvivalentu. Pēc nepieciešamības pirms tam virsmas gruntēšana.</t>
  </si>
  <si>
    <t>Nedegoša akmens vates siltumizolācija plānajām apmetuma sistēmām - λ&lt;=0,036 W/(mK), b=50 mm</t>
  </si>
  <si>
    <t>Baumit StarTex vai ekvivalents stiklušķiedras siets 160 g/m²  - 1 kārtā</t>
  </si>
  <si>
    <t>Siltumizolācijas izbūve pagraba pārsegumam</t>
  </si>
  <si>
    <t>Esošā pagraba pārseguma tīrīšana, virmsas sagatavošana, t.sk. lokāli novērst javas pildījuma drupšanu no pagraba un kāpņu telpas griestiem. Izkalt esošo bojāto šuvi, veikt gruntēšanu ar Baumit MultiPrimer vai ekvivalentu un šuvi aizpildīt ar poliuretāna hermētiķi.</t>
  </si>
  <si>
    <t>kompl.</t>
  </si>
  <si>
    <t>Siltumizolācijas plākņšņu līmēšana ar līmjavu Baumit Nivofix vai ekvivalentu</t>
  </si>
  <si>
    <t>Putupolistirola plākņu TENAPORS EPS100 vai ekvivalentu montāža (λ&lt;=0,036 W/(mK))  b=100mm</t>
  </si>
  <si>
    <t>Jumta pagarināšana</t>
  </si>
  <si>
    <t>Koka šķērslata 80x65, t.sk. stiprinājumi</t>
  </si>
  <si>
    <t>Apdares dēļi 25x110, t.sk. stiprinājumi</t>
  </si>
  <si>
    <t>Cinkota skārda ar PURAL pārklājumu jumta kores nosegdaļa</t>
  </si>
  <si>
    <t>Koka lata 25x50mm</t>
  </si>
  <si>
    <t>CEMBRIT Eurofala vai ekvivalents bezazbesta šīferis 1150x1250mm pelēks</t>
  </si>
  <si>
    <t>Demontēto lietus tekņu uzstādīšana iepriekšējā vietā</t>
  </si>
  <si>
    <t>Lietus tekņu un noteku uzstādīšana t.sk. stiprinājumi.</t>
  </si>
  <si>
    <t>Ventilācijas šahtu apsekošana un tīrīšana.</t>
  </si>
  <si>
    <t>09-00000</t>
  </si>
  <si>
    <t>Kāpņu telpu atjaunošana</t>
  </si>
  <si>
    <t>Sienu atjaunošana, t.sk. virsmas sagatavošana, špaktelēšana, ģipša mašīnapmetuma iestrāde un krāsošana ar iekštelpu krāsu, toni saskaņojot ar Pasūtītāju</t>
  </si>
  <si>
    <t>Griestu atjaunošanu, t.sk. vismas sagatavošana, špaktelēšana un krāsošanana, toni saskaņojot ar Pasūtītāju</t>
  </si>
  <si>
    <t>Esošo grīdu atjaunošana, izmantojot atbilstošo remontsastāvu ~ 20% no grīdu platības, t.sk. esošās izlīdzinošās kārtas nokalšana, ja nepieciešams, gruntēšana</t>
  </si>
  <si>
    <t>Esošo pakāpienu atjaunošana izmantojot atbilstošo remontsastāvu ~ 20% no kopējās platības, t.sk. esošās izlīdzinošās kārtas nokalšana, ja nepieciešams, gruntēšana. Krāsošana ar atbilstošu, nodilumizturīgu krāsu. Tonis saskaņojams ar Pasūtītāju.</t>
  </si>
  <si>
    <t>Esošo margu un lenteru atjaunošana, t.sk. esošās krāsas noņemšana, krāsošana, saskaņojot ar Pasūtītāju.</t>
  </si>
  <si>
    <t>10-00000</t>
  </si>
  <si>
    <t>Esošā bojātā siltinājuma demontāža, apjomu precizēt objektā uz vietas</t>
  </si>
  <si>
    <t>Pārvietošanās laipu uzstādīšana</t>
  </si>
  <si>
    <t>Koka siju 50x200 montāža, komateriālu apstrāde ar antipirēnu, t.sk. stirpinājumi</t>
  </si>
  <si>
    <t>Koka siju 50x100,  S=1000 montāža, komateriālu apstrāde ar antipirēnu, t.sk. stirpinājumi</t>
  </si>
  <si>
    <t>Ruberoīda starplika zem laipas balsta sijām</t>
  </si>
  <si>
    <t>Dēļu klāja montāža b=25, kokmateriālu apstrāde ar antipirēnu, t.sk. stirpinājumi</t>
  </si>
  <si>
    <t>Bēniņu pārseguma siltinājums atbilstoši pīrāgam P2</t>
  </si>
  <si>
    <t>Esošā pārseguma attīrīšana</t>
  </si>
  <si>
    <t>Pretvēja plēve., ieklāšana - ar pārlaidi, blīvi nosedzot visu laukumu</t>
  </si>
  <si>
    <t>Beramās akmens vates siltumizolācijas slāņa ieklāšana PAROC BLT3 vai ekvivalentas (λ&lt;=0,041 W/(mK)) b=300mm, papildis apjoms 20% sēšanās</t>
  </si>
  <si>
    <r>
      <t>m</t>
    </r>
    <r>
      <rPr>
        <vertAlign val="superscript"/>
        <sz val="8"/>
        <rFont val="Arial"/>
        <family val="2"/>
        <charset val="186"/>
      </rPr>
      <t>3</t>
    </r>
  </si>
  <si>
    <t>Seguma atjaunošana pēc pamatu siltināšanas</t>
  </si>
  <si>
    <t>Betona bruģakmens"PRIZMA" vai ekvivalents, 100x200x60 ieklāšana 600mm joslā</t>
  </si>
  <si>
    <t>Dolomīta atsijas fr. 2 - 8; 50mm</t>
  </si>
  <si>
    <t>m3</t>
  </si>
  <si>
    <t>Šķembas fr. 20-60mm, biezums 150 mm</t>
  </si>
  <si>
    <t>Esošās grunts blietēšana</t>
  </si>
  <si>
    <t>Betona bortakmeņa BR 100.20.8 iebūve</t>
  </si>
  <si>
    <t>Betona C16/20 pamatnes izveidošana bortakmens pamatnei</t>
  </si>
  <si>
    <t>Zāliena atjaunošana pēc darbu pabeigšanas, t.sk. melnzemes uzbēršana 150mm un zāliena sēšana</t>
  </si>
  <si>
    <t>obj</t>
  </si>
  <si>
    <t>Dalīto aizsargcauruļu uzstādīšana esošiem elektrības un sakaru kabeļiem, atrokot pamatus, l=2000</t>
  </si>
  <si>
    <t>31-00000</t>
  </si>
  <si>
    <t>Stāvvadi</t>
  </si>
  <si>
    <t>Radiators " Lyngson" ar atgaisotāju un korķi.                                          C22-500-1400 vai ekvivalents</t>
  </si>
  <si>
    <t>Radiators " Lyngson" ar atgaisotāju un korķi.                                          C22-500-1000 vai ekvivalents</t>
  </si>
  <si>
    <t>Radiators " Lyngson" ar atgaisotāju un korķi.                                          C22-500-900 vai ekvivalents</t>
  </si>
  <si>
    <t>Radiators " Lyngson" ar atgaisotāju un korķi.                                          C22-500-800 vai ekvivalents</t>
  </si>
  <si>
    <t>Radiators " Lyngson" ar atgaisotāju un korķi.                                          C22-500-700 vai ekvivalents</t>
  </si>
  <si>
    <t>Radiators " Lyngson" ar atgaisotāju un korķi.                                          C22-500-600 vai ekvivalents</t>
  </si>
  <si>
    <t>Radiators " Lyngson" ar atgaisotāju un korķi.                                          C22-500-500 vai ekvivalents</t>
  </si>
  <si>
    <t xml:space="preserve">Radiatora vārsts </t>
  </si>
  <si>
    <t>Radiatora termostatiskie sensori Dn15,  (ar ierobežotu min.temp. 16°C)</t>
  </si>
  <si>
    <t>Kāpņu telpā termostatiskie sensori ar atslēgu regulējami</t>
  </si>
  <si>
    <t xml:space="preserve">Radiatora atgaitas noslēgventilis </t>
  </si>
  <si>
    <t xml:space="preserve">Balansēšanas vārsts STRÖMAX-M 4017 vai ekvivalents ,ar mērnipeļiem, dn15 </t>
  </si>
  <si>
    <t>Lodveida vārsts dn15</t>
  </si>
  <si>
    <t>Lodveida vārsts dn22</t>
  </si>
  <si>
    <t xml:space="preserve">Tukšošanas vārsti </t>
  </si>
  <si>
    <t xml:space="preserve">Presējamās tērauda caurules,Viega vai ekvivalents dn15 </t>
  </si>
  <si>
    <t>m</t>
  </si>
  <si>
    <t>Presējamās tērauda caurules,Viega vai ekvivalents dn22</t>
  </si>
  <si>
    <t>Cauruļvadu fasondaļas (fitingi, savienojumi, pārejas)</t>
  </si>
  <si>
    <t>Alokators Sontex 566 radio 0566R2010B1 vai ekvivalents</t>
  </si>
  <si>
    <t>Radio centrāle Sontex 646 ar GPRS 230V ar programmatūru 0646R4231 vai ekvivalents</t>
  </si>
  <si>
    <t>Radio tīkla kontrolieris Sontex Su-percom 656 USB 1 0656R4101 vai ekvivalents</t>
  </si>
  <si>
    <t>Alokatoru sistēmas instalācijas darbi</t>
  </si>
  <si>
    <t>Alokatoru servera parametrizēšana</t>
  </si>
  <si>
    <t>17-00000</t>
  </si>
  <si>
    <t>Pagrbastāva maģistrālie cauruļvadi</t>
  </si>
  <si>
    <t>Presējamās tērauda caurules,Viega vai ekvivalents dn25</t>
  </si>
  <si>
    <t>Presējamās tērauda caurules,Viega vai ekvivalents dn32</t>
  </si>
  <si>
    <t>Presējamās tērauda caurules,Viega vai ekvivalents dn40</t>
  </si>
  <si>
    <t>Siltumizolācija cauruļvadiem pagrabā, PAROC Hvac Section AluCoat T vai ekvivalents. λ50=0,037 W/mK (pie temperatūras 50oC). Biezums, b=50, Dn15</t>
  </si>
  <si>
    <t>Siltumizolācija cauruļvadiem pagrabā, PAROC Hvac Section AluCoat T vai ekvivalents. λ50=0,037 W/mK (pie temperatūras 50oC). Biezums, b=50, Dn22</t>
  </si>
  <si>
    <t>Siltumizolācija cauruļvadiem pagrabā, PAROC Hvac Section AluCoat T vai ekvivalents. λ50=0,037 W/mK (pie temperatūras 50oC). Biezums, b=50, Dn25</t>
  </si>
  <si>
    <t>Siltumizolācija cauruļvadiem pagrabā, PAROC Hvac Section AluCoat T vai ekvivalents. λ50=0,037 W/mK (pie temperatūras 50oC). Biezums, b=50, Dn32</t>
  </si>
  <si>
    <t>Siltumizolācija cauruļvadiem pagrabā, PAROC Hvac Section AluCoat T vai ekvivalents. λ50=0,037 W/mK (pie temperatūras 50oC). Biezums, b=50, Dn40</t>
  </si>
  <si>
    <t>Noslēgvārsti dn40</t>
  </si>
  <si>
    <t>Balansēšanas vārsts STRÖMAX-M 4017 vai ekvivalents,ar mērnipeļiem, dn20</t>
  </si>
  <si>
    <t>Lodveida vārsts dn25</t>
  </si>
  <si>
    <t>Vispārīgie darbi</t>
  </si>
  <si>
    <t>Ieregulēšanas un palaišanas darbi</t>
  </si>
  <si>
    <t xml:space="preserve">Pieslēgums pie siltummezgla </t>
  </si>
  <si>
    <t>Cauruļvadu stiprinājumi</t>
  </si>
  <si>
    <t>Caurumu aizdare, ugunsdrošā aizdare</t>
  </si>
  <si>
    <t>Palīgmateriāli</t>
  </si>
  <si>
    <t>Cauruļvadu hidrauliskā pārbaude</t>
  </si>
  <si>
    <t>Esošās apkures sistēmas demontāža</t>
  </si>
  <si>
    <t>Esošo radiatoru demontāža</t>
  </si>
  <si>
    <t>Zibensaizsardzība un zemējums</t>
  </si>
  <si>
    <t>Uztvērējs PDC.E 45 INGESCO, vai ekvivalents</t>
  </si>
  <si>
    <t>Uztvērēja masts ar masta stiprinājumu sistēmu pie jumta, PROPSTER, vai ekvivalents</t>
  </si>
  <si>
    <t>Masta adapters - 1’1/2” Ø20 round - Cu/Zn, INGESCO, 111012, vai ekvivalents</t>
  </si>
  <si>
    <t>Cinkota tērauda apvlaka PVC apvalka aizsargcaurule - Galv. steel-PVC shielded tube Ø40mm, INGESCO, 119091, vai ekvivalents</t>
  </si>
  <si>
    <t>Aizsargcaurules turētajs fasādei - PA 50mm2 tube, INGESCO, 118177, vai ekvivalents</t>
  </si>
  <si>
    <t>Kontrolmērījumu klemme kastē - In-box testing-switching bridge 50mm2 cable, INGESCO, 250006, vai ekvivalents</t>
  </si>
  <si>
    <t>Zibensspērienu skaita uzskaitītājs CDR UNIVERSAL, INGESCO, 432028, vai ekvivalents</t>
  </si>
  <si>
    <t>Kabeļa stiprinājums pie fasādes - Folding clamp with M8 lag screw for 50-70mm² cable, INGESCO, 118083, vai pielāgot fasādes tipam, vai ekvivalents</t>
  </si>
  <si>
    <t>Jumta vada turētājs slīpam jumtam, Obo Bettermann, vai ekvivalents</t>
  </si>
  <si>
    <t>Zemējuma elektrods - 219 20 ST FT Ø20mm 1500mm, Obo Bettermann, 5000750, vai ekvivalents</t>
  </si>
  <si>
    <t>Zemējuma elektroda spice - 1819/20 BP, Obo Bettermann, 3041212, vai ekvivalents</t>
  </si>
  <si>
    <t>Savienojums zemējuma elektrods - tērauda lenta, Propster 01111 356, vai ekvivalents</t>
  </si>
  <si>
    <t>Savienojums vara kabeļiem - 2 pole case
equipotential bar, INGESCO, 250026, vai ekvivalents</t>
  </si>
  <si>
    <t>Karsti cinkota tērauda lenta 30x3,5mm, SLO, 100 336K, vai ekvivalents</t>
  </si>
  <si>
    <t>Cinkota tērauda apaļdzelzs, RD-10 vai ekvivalents</t>
  </si>
  <si>
    <t>Pretkorozijas aizsarglenta 50mm/10m OBO Bettermann, vai ekvivalents</t>
  </si>
  <si>
    <t>22-00000</t>
  </si>
  <si>
    <t>Citi materiāli un darbi</t>
  </si>
  <si>
    <t>Tranšejas rakšana un aizbēršana</t>
  </si>
  <si>
    <t>Tranšejas virsmas atjaunošana - teritorijas labiekārtošana</t>
  </si>
  <si>
    <t>Zemējuma elektrodu iedzīšana zemē</t>
  </si>
  <si>
    <t xml:space="preserve">Montāžas palīgmateriāli </t>
  </si>
  <si>
    <t>obj.</t>
  </si>
  <si>
    <t>Elektriskie mērījumi, izpilddokumentācijas sagatavošana</t>
  </si>
  <si>
    <t>Ū1 Pagrabstāvs</t>
  </si>
  <si>
    <t>PP-R kausējamā caurule ar veidgabaliem d50</t>
  </si>
  <si>
    <t>PP-R kausējamā caurule ar veidgabaliem d40</t>
  </si>
  <si>
    <t>PP-R kausējamā caurule ar veidgabaliem d32</t>
  </si>
  <si>
    <t>PP-R kausējamā caurule ar veidgabaliem d25</t>
  </si>
  <si>
    <t>Pretkondensāta izolācija d50 b=9mm</t>
  </si>
  <si>
    <t>Pretkondensāta izolācija d40 b=9mm</t>
  </si>
  <si>
    <t>Pretkondensāta izolācija d32 b=9mm</t>
  </si>
  <si>
    <t>Pretkondensāta izolācija d25 b=9mm</t>
  </si>
  <si>
    <t>Noslēgvārsts dn50</t>
  </si>
  <si>
    <t>Pieslēgums ūdensvadam pagrabstāvā</t>
  </si>
  <si>
    <t>Tukšošanas vārsti dn15</t>
  </si>
  <si>
    <t>14-00000</t>
  </si>
  <si>
    <t>Ū1 Stāvvadi</t>
  </si>
  <si>
    <t>PP-R kausējamā caurule ar veidgabaliem d15</t>
  </si>
  <si>
    <t>Pretkondensāta izolācija d15 b=9mm</t>
  </si>
  <si>
    <t>Pieslēgums pie esošās dzīvokļu ūdensapgādes</t>
  </si>
  <si>
    <t>S3, S4 Pagrabs</t>
  </si>
  <si>
    <t>PP-R kausējamā caurule ar veidgabaliem d20</t>
  </si>
  <si>
    <t>Siltumizolācija b=30mm λ=0.038 (pie temperatūras 50oC) karstajam ūdensvadam un cirkulācijas ūdensvadam         d50</t>
  </si>
  <si>
    <t>Siltumizolācija b=30mm λ=0.038 (pie temperatūras 50oC) karstajam ūdensvadam un cirkulācijas ūdensvadam         d40</t>
  </si>
  <si>
    <t>Siltumizolācija b=30mm λ=0.038 (pie temperatūras 50oC) karstajam ūdensvadam un cirkulācijas ūdensvadam         d32</t>
  </si>
  <si>
    <t>Siltumizolācija b=30mm λ=0.038 (pie temperatūras 50oC) karstajam ūdensvadam un cirkulācijas ūdensvadam         d25</t>
  </si>
  <si>
    <t>Siltumizolācija b=30mm λ=0.038 (pie temperatūras 50oC) karstajam ūdensvadam un cirkulācijas ūdensvadam         d20</t>
  </si>
  <si>
    <t>Lodveida vārsts dn20</t>
  </si>
  <si>
    <t>Noslēgvārsts dn40</t>
  </si>
  <si>
    <t>Pretvārsts dn40</t>
  </si>
  <si>
    <t>Balansēšanas vārsts dn15</t>
  </si>
  <si>
    <t>Atgaisotājs dn15</t>
  </si>
  <si>
    <t>Pieslēgums siltummezglam</t>
  </si>
  <si>
    <t>S3, S4 Stāvvadi</t>
  </si>
  <si>
    <t>Karstā ūdens dvieļu žavētājs</t>
  </si>
  <si>
    <t>Esošos apkures dvieļu žāvētāju demontāža</t>
  </si>
  <si>
    <t>Vispārējie darbi</t>
  </si>
  <si>
    <t>Apkalpošanas lūkas stāvvadiem, izmērus precizēt būvniecības gaitā</t>
  </si>
  <si>
    <t>Ūdensvada analīzes</t>
  </si>
  <si>
    <t>Kalšanas darbi</t>
  </si>
  <si>
    <t>Ugunsdrošā aizdare</t>
  </si>
  <si>
    <t>Cauruļu stiprinājumi</t>
  </si>
  <si>
    <t>kpl</t>
  </si>
  <si>
    <t>Marķēšanas materiāli</t>
  </si>
  <si>
    <t>Esošo cauruļvadu demontāža</t>
  </si>
  <si>
    <t>K1 Pagrabstāvs</t>
  </si>
  <si>
    <t>Caurule d110 ar fasondaļām</t>
  </si>
  <si>
    <t>Revīzijas lūka d110</t>
  </si>
  <si>
    <t xml:space="preserve">Pievienojums kanalizācijas tīkliem </t>
  </si>
  <si>
    <t>K1 sadzīves kanalizācijas stāvvadi</t>
  </si>
  <si>
    <t>Pievienojums esošajiem tīkliem dzīvokļos</t>
  </si>
  <si>
    <t>Jumta izvadi d110</t>
  </si>
  <si>
    <t>Cauruļvadu hermētiskuma pārbaude</t>
  </si>
  <si>
    <t xml:space="preserve">Ugunsdrošā aizdare </t>
  </si>
  <si>
    <t>vietas</t>
  </si>
  <si>
    <t>Sienu atjaunošana</t>
  </si>
  <si>
    <t>Stiprinājumi</t>
  </si>
  <si>
    <t>Daudzdzīvokļu dzīvojamā ēka</t>
  </si>
  <si>
    <t>Daudzdzīvokļu dzīvojamās ēkas energoefektivitātes paaugstināšana</t>
  </si>
  <si>
    <t>Baznīcas iela 5, Jaunolaine, Olaines novads, LV-2127</t>
  </si>
  <si>
    <t>Kopsavilkums</t>
  </si>
  <si>
    <t>Jaunu trīs stikla pakešu PVC logu bloku uzstādīšana ( U≤1,1 (W/m2 K). Rāmja profilā paredzēt Temix tipa distanceri. Krāsa atbilstoši krāsu pasai, iekšpuse balta. L04 logu bloks (1440x1440;630x2200), t.sk, furnitūra</t>
  </si>
  <si>
    <t>Putupolistirola plākšņu TENAPORS EPS 100 vai ekvivalentu (λ&lt;=0,036 W/(mK)) montāža. B=150mm</t>
  </si>
  <si>
    <t>Būvlaukuma sagatavošana</t>
  </si>
  <si>
    <t>Tāme sastādīta  2023. gada tirgus cenās, pamatojoties uz DOP daļas rasējumiem</t>
  </si>
  <si>
    <t>Demontāžas darbi</t>
  </si>
  <si>
    <t>Tāme sastādīta  2023. gada tirgus cenās, pamatojoties uz AR daļas rasējumiem</t>
  </si>
  <si>
    <t>Balkonu grīdu un griestu atjaunošana</t>
  </si>
  <si>
    <t>Fasādes</t>
  </si>
  <si>
    <t>Logi un durvis</t>
  </si>
  <si>
    <t>Pagraba pārseguma siltināšana</t>
  </si>
  <si>
    <t>Jumta darbi</t>
  </si>
  <si>
    <t>Iekštelpu darbi</t>
  </si>
  <si>
    <t>Bēniņu siltināšana</t>
  </si>
  <si>
    <t>Labiekārtošana</t>
  </si>
  <si>
    <t>Apkure, vēdināšana un gaisa kondicionēšana</t>
  </si>
  <si>
    <t>Tāme sastādīta  2023. gada tirgus cenās, pamatojoties uz AVK daļas rasējumiem</t>
  </si>
  <si>
    <t>Ārējie elektrības tīkli</t>
  </si>
  <si>
    <t>Tāme sastādīta  2023. gada tirgus cenās, pamatojoties uz ELT daļas rasējumiem</t>
  </si>
  <si>
    <t>Iekšējais ūdensvads, kanalizācija un to aprīkojums</t>
  </si>
  <si>
    <t>Tāme sastādīta  2023. gada tirgus cenās, pamatojoties uz UK daļas rasējumiem</t>
  </si>
  <si>
    <t>Stieple AL8 d=8mm. Alumīnija apaļvads 8-ALMgSi, OBO Bettermann - 5021286 vai analogs</t>
  </si>
  <si>
    <t>Tvaika izolācijas 200 mikr., ieklāšana - ar pārlaidi, blīvi nosedzot visu laukumu</t>
  </si>
  <si>
    <t>Siltumizolācijas materiāla Paroc Linio 15 vai ekvivalenta montāža - λ&lt;=0,037 W/(mK), b=30-50 mm, siltinājuma platums 100mm</t>
  </si>
  <si>
    <t>Iepirkums Nr.AS OŪS 2023/03_E</t>
  </si>
  <si>
    <t>%</t>
  </si>
  <si>
    <t>Tāme sastādīta 2023. gada 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</si>
</sst>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
    <numFmt numFmtId="166" formatCode="0.0%"/>
    <numFmt numFmtId="167" formatCode="0.0"/>
    <numFmt numFmtId="168" formatCode="0.0%;;"/>
    <numFmt numFmtId="169" formatCode="_(* #,##0.00_);_(* \(#,##0.00\);_(* &quot;-&quot;??_);_(@_)"/>
  </numFmts>
  <fonts count="15"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8"/>
      <color theme="0"/>
      <name val="Arial"/>
      <family val="2"/>
      <charset val="186"/>
    </font>
    <font>
      <sz val="11"/>
      <color theme="1"/>
      <name val="Calibri"/>
      <family val="2"/>
      <charset val="186"/>
      <scheme val="minor"/>
    </font>
    <font>
      <sz val="8"/>
      <name val="Calibri"/>
      <family val="2"/>
      <charset val="186"/>
      <scheme val="minor"/>
    </font>
    <font>
      <b/>
      <sz val="8"/>
      <name val="Arial"/>
      <family val="2"/>
    </font>
    <font>
      <sz val="8"/>
      <name val="Arial"/>
      <family val="2"/>
    </font>
    <font>
      <vertAlign val="superscript"/>
      <sz val="8"/>
      <name val="Arial"/>
      <family val="2"/>
    </font>
    <font>
      <sz val="8"/>
      <color theme="1"/>
      <name val="Arial"/>
      <family val="2"/>
    </font>
    <font>
      <vertAlign val="superscript"/>
      <sz val="8"/>
      <name val="Arial"/>
      <family val="2"/>
      <charset val="186"/>
    </font>
    <font>
      <sz val="10"/>
      <name val="Arial"/>
      <family val="2"/>
    </font>
    <font>
      <sz val="8"/>
      <color rgb="FF414142"/>
      <name val="Arial"/>
      <family val="2"/>
      <charset val="186"/>
    </font>
  </fonts>
  <fills count="2">
    <fill>
      <patternFill patternType="none"/>
    </fill>
    <fill>
      <patternFill patternType="gray125"/>
    </fill>
  </fills>
  <borders count="5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s>
  <cellStyleXfs count="7">
    <xf numFmtId="0" fontId="0" fillId="0" borderId="0"/>
    <xf numFmtId="0" fontId="3" fillId="0" borderId="0"/>
    <xf numFmtId="0" fontId="3" fillId="0" borderId="0"/>
    <xf numFmtId="0" fontId="4" fillId="0" borderId="0"/>
    <xf numFmtId="43" fontId="6" fillId="0" borderId="0" applyFont="0" applyFill="0" applyBorder="0" applyAlignment="0" applyProtection="0"/>
    <xf numFmtId="0" fontId="3" fillId="0" borderId="0"/>
    <xf numFmtId="0" fontId="3" fillId="0" borderId="0"/>
  </cellStyleXfs>
  <cellXfs count="273">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5" xfId="0" applyFont="1" applyBorder="1"/>
    <xf numFmtId="0" fontId="1" fillId="0" borderId="6" xfId="0" applyFont="1" applyBorder="1"/>
    <xf numFmtId="4" fontId="1" fillId="0" borderId="7" xfId="0" applyNumberFormat="1" applyFont="1" applyBorder="1" applyAlignment="1">
      <alignment horizontal="center" vertical="center"/>
    </xf>
    <xf numFmtId="0" fontId="2" fillId="0" borderId="5" xfId="0" applyFont="1" applyBorder="1" applyAlignment="1">
      <alignment horizontal="center"/>
    </xf>
    <xf numFmtId="0" fontId="2" fillId="0" borderId="6" xfId="1" applyFont="1" applyBorder="1" applyAlignment="1">
      <alignment wrapText="1"/>
    </xf>
    <xf numFmtId="2"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2" fontId="1" fillId="0" borderId="0" xfId="0" applyNumberFormat="1" applyFont="1"/>
    <xf numFmtId="0" fontId="2" fillId="0" borderId="30" xfId="0" applyFont="1" applyBorder="1" applyAlignment="1">
      <alignment horizontal="center"/>
    </xf>
    <xf numFmtId="0" fontId="1" fillId="0" borderId="0" xfId="0" applyFont="1" applyAlignment="1">
      <alignment vertical="center"/>
    </xf>
    <xf numFmtId="164" fontId="1" fillId="0" borderId="20" xfId="0" applyNumberFormat="1" applyFont="1" applyBorder="1" applyAlignment="1">
      <alignment horizontal="center" vertical="center" wrapText="1"/>
    </xf>
    <xf numFmtId="164" fontId="1" fillId="0" borderId="28" xfId="0" applyNumberFormat="1" applyFont="1" applyBorder="1" applyAlignment="1">
      <alignment horizontal="center" vertical="center" wrapText="1"/>
    </xf>
    <xf numFmtId="164" fontId="1" fillId="0" borderId="32"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165" fontId="1" fillId="0" borderId="5" xfId="0" applyNumberFormat="1" applyFont="1" applyBorder="1" applyAlignment="1">
      <alignment horizontal="center" vertical="center"/>
    </xf>
    <xf numFmtId="164" fontId="1" fillId="0" borderId="33" xfId="0" applyNumberFormat="1" applyFont="1" applyBorder="1" applyAlignment="1">
      <alignment horizontal="center" vertical="center"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5" xfId="0" applyNumberFormat="1" applyFont="1" applyBorder="1" applyAlignment="1">
      <alignment horizontal="center"/>
    </xf>
    <xf numFmtId="164" fontId="1" fillId="0" borderId="34" xfId="0" applyNumberFormat="1" applyFont="1" applyBorder="1" applyAlignment="1">
      <alignment horizontal="center"/>
    </xf>
    <xf numFmtId="164" fontId="1" fillId="0" borderId="28" xfId="0" applyNumberFormat="1" applyFont="1" applyBorder="1" applyAlignment="1">
      <alignment vertical="top" wrapText="1"/>
    </xf>
    <xf numFmtId="164" fontId="1" fillId="0" borderId="28" xfId="2" applyNumberFormat="1" applyFont="1" applyBorder="1" applyAlignment="1">
      <alignment horizontal="center" vertical="center"/>
    </xf>
    <xf numFmtId="164" fontId="2" fillId="0" borderId="29"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0" fontId="1" fillId="0" borderId="31" xfId="0" applyFont="1" applyBorder="1"/>
    <xf numFmtId="0" fontId="1" fillId="0" borderId="41" xfId="0" applyFont="1" applyBorder="1"/>
    <xf numFmtId="2" fontId="1" fillId="0" borderId="30" xfId="0" applyNumberFormat="1" applyFont="1" applyBorder="1" applyAlignment="1">
      <alignment horizontal="center" vertical="center"/>
    </xf>
    <xf numFmtId="164" fontId="1" fillId="0" borderId="20" xfId="0" applyNumberFormat="1" applyFont="1" applyBorder="1" applyAlignment="1">
      <alignment horizontal="center" vertical="center"/>
    </xf>
    <xf numFmtId="164" fontId="1" fillId="0" borderId="21" xfId="0" applyNumberFormat="1" applyFont="1" applyBorder="1" applyAlignment="1">
      <alignment horizontal="center" vertical="center" wrapText="1"/>
    </xf>
    <xf numFmtId="164" fontId="1" fillId="0" borderId="28" xfId="0" applyNumberFormat="1" applyFont="1" applyBorder="1" applyAlignment="1">
      <alignment horizontal="center" vertical="center"/>
    </xf>
    <xf numFmtId="164" fontId="1" fillId="0" borderId="29" xfId="0" applyNumberFormat="1" applyFont="1" applyBorder="1" applyAlignment="1">
      <alignment horizontal="center" vertical="center" wrapText="1"/>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 fillId="0" borderId="31" xfId="0" applyNumberFormat="1" applyFont="1" applyBorder="1" applyAlignment="1">
      <alignment horizontal="center" vertical="center" wrapText="1"/>
    </xf>
    <xf numFmtId="0" fontId="1" fillId="0" borderId="8" xfId="0" applyFont="1" applyBorder="1" applyAlignment="1">
      <alignment horizontal="center" vertical="center" textRotation="90" wrapText="1"/>
    </xf>
    <xf numFmtId="164" fontId="1" fillId="0" borderId="0" xfId="0" applyNumberFormat="1" applyFont="1" applyAlignment="1">
      <alignment horizontal="center" vertical="justify"/>
    </xf>
    <xf numFmtId="0" fontId="1" fillId="0" borderId="0" xfId="0" applyFont="1" applyAlignment="1">
      <alignment horizontal="center"/>
    </xf>
    <xf numFmtId="0" fontId="1" fillId="0" borderId="26" xfId="0" applyFont="1" applyBorder="1" applyAlignment="1">
      <alignment horizontal="center" vertical="center" textRotation="90" wrapText="1"/>
    </xf>
    <xf numFmtId="164" fontId="1" fillId="0" borderId="4" xfId="0" applyNumberFormat="1" applyFont="1" applyBorder="1" applyAlignment="1">
      <alignment horizontal="center" vertical="center" wrapText="1"/>
    </xf>
    <xf numFmtId="0" fontId="2" fillId="0" borderId="27" xfId="0" applyFont="1" applyBorder="1" applyAlignment="1">
      <alignment horizontal="center" vertical="center" textRotation="90" wrapText="1"/>
    </xf>
    <xf numFmtId="0" fontId="2" fillId="0" borderId="48" xfId="0" applyFont="1" applyBorder="1" applyAlignment="1">
      <alignment horizontal="center" vertical="center" textRotation="90" wrapText="1"/>
    </xf>
    <xf numFmtId="0" fontId="1" fillId="0" borderId="45" xfId="0" applyFont="1" applyBorder="1" applyAlignment="1">
      <alignment horizontal="center" vertical="center" textRotation="90" wrapText="1"/>
    </xf>
    <xf numFmtId="164" fontId="2" fillId="0" borderId="42" xfId="3" applyNumberFormat="1" applyFont="1" applyBorder="1" applyAlignment="1">
      <alignment horizontal="center" vertical="center"/>
    </xf>
    <xf numFmtId="164" fontId="2" fillId="0" borderId="43" xfId="3" applyNumberFormat="1" applyFont="1" applyBorder="1" applyAlignment="1">
      <alignment horizontal="center" vertical="center"/>
    </xf>
    <xf numFmtId="164" fontId="2" fillId="0" borderId="44" xfId="3" applyNumberFormat="1" applyFont="1" applyBorder="1" applyAlignment="1">
      <alignment horizontal="center" vertical="center"/>
    </xf>
    <xf numFmtId="164" fontId="1" fillId="0" borderId="7" xfId="0" applyNumberFormat="1" applyFont="1" applyBorder="1" applyAlignment="1">
      <alignment horizontal="center" vertical="center" wrapText="1"/>
    </xf>
    <xf numFmtId="164" fontId="1" fillId="0" borderId="20" xfId="0" applyNumberFormat="1" applyFont="1" applyBorder="1" applyAlignment="1">
      <alignment horizontal="left" vertical="center" wrapText="1"/>
    </xf>
    <xf numFmtId="164" fontId="1" fillId="0" borderId="2" xfId="0" applyNumberFormat="1" applyFont="1" applyBorder="1" applyAlignment="1">
      <alignment horizontal="center" vertical="center" wrapText="1"/>
    </xf>
    <xf numFmtId="164" fontId="1" fillId="0" borderId="28" xfId="0" applyNumberFormat="1" applyFont="1" applyBorder="1" applyAlignment="1">
      <alignment horizontal="left" vertical="center" wrapText="1"/>
    </xf>
    <xf numFmtId="164" fontId="1" fillId="0" borderId="5" xfId="0" applyNumberFormat="1" applyFont="1" applyBorder="1" applyAlignment="1">
      <alignment horizontal="center" vertical="center" wrapText="1"/>
    </xf>
    <xf numFmtId="164" fontId="2" fillId="0" borderId="42" xfId="0" applyNumberFormat="1" applyFont="1" applyBorder="1" applyAlignment="1">
      <alignment horizontal="center"/>
    </xf>
    <xf numFmtId="164" fontId="2" fillId="0" borderId="34" xfId="0" applyNumberFormat="1" applyFont="1" applyBorder="1" applyAlignment="1">
      <alignment horizontal="center"/>
    </xf>
    <xf numFmtId="165" fontId="1" fillId="0" borderId="28" xfId="0" applyNumberFormat="1" applyFont="1" applyBorder="1" applyAlignment="1">
      <alignment horizontal="center" vertical="center" wrapText="1"/>
    </xf>
    <xf numFmtId="165" fontId="1" fillId="0" borderId="20" xfId="0" applyNumberFormat="1" applyFont="1" applyBorder="1" applyAlignment="1">
      <alignment horizontal="center" vertical="center" wrapText="1"/>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0" fontId="1" fillId="0" borderId="25" xfId="0" applyFont="1" applyBorder="1" applyAlignment="1">
      <alignment horizontal="center" vertical="center" textRotation="90" wrapText="1"/>
    </xf>
    <xf numFmtId="164" fontId="1" fillId="0" borderId="20" xfId="0" applyNumberFormat="1" applyFont="1" applyBorder="1" applyAlignment="1">
      <alignment vertical="top" wrapText="1"/>
    </xf>
    <xf numFmtId="164" fontId="1" fillId="0" borderId="2" xfId="2" applyNumberFormat="1" applyFont="1" applyBorder="1" applyAlignment="1">
      <alignment horizontal="center" vertical="center"/>
    </xf>
    <xf numFmtId="164" fontId="1" fillId="0" borderId="20" xfId="2" applyNumberFormat="1" applyFont="1" applyBorder="1" applyAlignment="1">
      <alignment horizontal="center" vertical="center"/>
    </xf>
    <xf numFmtId="164" fontId="2" fillId="0" borderId="21" xfId="2" applyNumberFormat="1" applyFont="1" applyBorder="1" applyAlignment="1">
      <alignment horizontal="center" vertical="center"/>
    </xf>
    <xf numFmtId="164" fontId="1" fillId="0" borderId="28" xfId="0" applyNumberFormat="1" applyFont="1" applyBorder="1" applyAlignment="1">
      <alignment wrapText="1"/>
    </xf>
    <xf numFmtId="0" fontId="1" fillId="0" borderId="1" xfId="0" applyFont="1" applyBorder="1" applyAlignment="1">
      <alignment horizontal="left" wrapText="1"/>
    </xf>
    <xf numFmtId="165" fontId="1" fillId="0" borderId="1" xfId="0" applyNumberFormat="1" applyFont="1" applyBorder="1" applyAlignment="1">
      <alignment horizontal="center" wrapText="1"/>
    </xf>
    <xf numFmtId="165" fontId="1" fillId="0" borderId="7" xfId="0" applyNumberFormat="1" applyFont="1" applyBorder="1" applyAlignment="1">
      <alignment horizontal="center" vertical="center"/>
    </xf>
    <xf numFmtId="165" fontId="1" fillId="0" borderId="30" xfId="0" applyNumberFormat="1" applyFont="1" applyBorder="1" applyAlignment="1">
      <alignment horizontal="center" vertical="center"/>
    </xf>
    <xf numFmtId="165" fontId="2" fillId="0" borderId="0" xfId="0" applyNumberFormat="1" applyFont="1" applyAlignment="1">
      <alignment horizontal="center" vertical="center"/>
    </xf>
    <xf numFmtId="165" fontId="1" fillId="0" borderId="0" xfId="0" applyNumberFormat="1" applyFont="1" applyAlignment="1">
      <alignment wrapText="1"/>
    </xf>
    <xf numFmtId="164" fontId="1" fillId="0" borderId="6" xfId="0" applyNumberFormat="1" applyFont="1" applyBorder="1"/>
    <xf numFmtId="164" fontId="1" fillId="0" borderId="7" xfId="0" applyNumberFormat="1" applyFont="1" applyBorder="1" applyAlignment="1">
      <alignment horizontal="center" vertical="center"/>
    </xf>
    <xf numFmtId="164" fontId="2" fillId="0" borderId="12" xfId="0" applyNumberFormat="1" applyFont="1" applyBorder="1" applyAlignment="1">
      <alignment horizontal="center" vertical="center"/>
    </xf>
    <xf numFmtId="164" fontId="1" fillId="0" borderId="14" xfId="0" applyNumberFormat="1" applyFont="1" applyBorder="1" applyAlignment="1">
      <alignment horizontal="center" vertical="center"/>
    </xf>
    <xf numFmtId="9" fontId="1" fillId="0" borderId="39" xfId="0" applyNumberFormat="1" applyFont="1" applyBorder="1"/>
    <xf numFmtId="167" fontId="1" fillId="0" borderId="0" xfId="0" applyNumberFormat="1" applyFont="1"/>
    <xf numFmtId="1" fontId="1" fillId="0" borderId="0" xfId="0" applyNumberFormat="1" applyFont="1" applyAlignment="1">
      <alignment horizontal="center" vertical="center" wrapText="1"/>
    </xf>
    <xf numFmtId="164" fontId="2" fillId="0" borderId="3" xfId="2" applyNumberFormat="1" applyFont="1" applyBorder="1" applyAlignment="1">
      <alignment horizontal="center" vertical="center"/>
    </xf>
    <xf numFmtId="164" fontId="2" fillId="0" borderId="6" xfId="2" applyNumberFormat="1" applyFont="1" applyBorder="1" applyAlignment="1">
      <alignment horizontal="center" vertical="center"/>
    </xf>
    <xf numFmtId="164" fontId="1" fillId="0" borderId="19"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5" fontId="1" fillId="0" borderId="21" xfId="0" applyNumberFormat="1" applyFont="1" applyBorder="1" applyAlignment="1">
      <alignment horizontal="center" vertical="center" wrapText="1"/>
    </xf>
    <xf numFmtId="165" fontId="1" fillId="0" borderId="29" xfId="0" applyNumberFormat="1" applyFont="1" applyBorder="1" applyAlignment="1">
      <alignment horizontal="center" vertical="center" wrapText="1"/>
    </xf>
    <xf numFmtId="165" fontId="1" fillId="0" borderId="1" xfId="0" applyNumberFormat="1" applyFont="1" applyBorder="1"/>
    <xf numFmtId="9" fontId="2" fillId="0" borderId="0" xfId="0" applyNumberFormat="1" applyFont="1" applyAlignment="1">
      <alignment vertical="center"/>
    </xf>
    <xf numFmtId="168" fontId="2" fillId="0" borderId="4" xfId="0" applyNumberFormat="1" applyFont="1" applyBorder="1" applyAlignment="1">
      <alignment horizontal="center"/>
    </xf>
    <xf numFmtId="168" fontId="2" fillId="0" borderId="7" xfId="0" applyNumberFormat="1" applyFont="1" applyBorder="1" applyAlignment="1">
      <alignment horizontal="center"/>
    </xf>
    <xf numFmtId="164" fontId="1" fillId="0" borderId="46" xfId="0" applyNumberFormat="1" applyFont="1" applyBorder="1" applyAlignment="1">
      <alignment horizontal="center" vertical="center" wrapText="1"/>
    </xf>
    <xf numFmtId="164" fontId="1" fillId="0" borderId="47" xfId="0" applyNumberFormat="1" applyFont="1" applyBorder="1" applyAlignment="1">
      <alignment horizontal="center" vertical="center" wrapText="1"/>
    </xf>
    <xf numFmtId="164" fontId="1" fillId="0" borderId="50" xfId="0" applyNumberFormat="1" applyFont="1" applyBorder="1" applyAlignment="1">
      <alignment horizontal="center" vertical="center"/>
    </xf>
    <xf numFmtId="0" fontId="5" fillId="0" borderId="0" xfId="0" applyFont="1"/>
    <xf numFmtId="164" fontId="1" fillId="0" borderId="19" xfId="0" applyNumberFormat="1" applyFont="1" applyBorder="1" applyAlignment="1">
      <alignment horizontal="center" vertical="center"/>
    </xf>
    <xf numFmtId="164" fontId="1" fillId="0" borderId="49" xfId="0" applyNumberFormat="1" applyFont="1" applyBorder="1" applyAlignment="1">
      <alignment horizontal="center" vertical="center"/>
    </xf>
    <xf numFmtId="164" fontId="2" fillId="0" borderId="51" xfId="0" applyNumberFormat="1" applyFont="1" applyBorder="1" applyAlignment="1">
      <alignment horizontal="center"/>
    </xf>
    <xf numFmtId="164" fontId="1" fillId="0" borderId="7" xfId="0" quotePrefix="1" applyNumberFormat="1" applyFont="1" applyBorder="1" applyAlignment="1">
      <alignment horizontal="center"/>
    </xf>
    <xf numFmtId="164" fontId="1" fillId="0" borderId="7" xfId="0" applyNumberFormat="1" applyFont="1" applyBorder="1" applyAlignment="1">
      <alignment horizontal="center"/>
    </xf>
    <xf numFmtId="0" fontId="2" fillId="0" borderId="33" xfId="0" applyFont="1" applyBorder="1" applyAlignment="1">
      <alignment horizontal="center" vertical="center" textRotation="90" wrapText="1"/>
    </xf>
    <xf numFmtId="0" fontId="1" fillId="0" borderId="0" xfId="0" applyFont="1" applyAlignment="1">
      <alignment vertical="justify"/>
    </xf>
    <xf numFmtId="164" fontId="1" fillId="0" borderId="28" xfId="0" applyNumberFormat="1" applyFont="1" applyBorder="1" applyAlignment="1">
      <alignment horizontal="center" wrapText="1"/>
    </xf>
    <xf numFmtId="164" fontId="8" fillId="0" borderId="20" xfId="0" applyNumberFormat="1" applyFont="1" applyBorder="1" applyAlignment="1">
      <alignment vertical="top" wrapText="1"/>
    </xf>
    <xf numFmtId="0" fontId="9" fillId="0" borderId="28" xfId="0" applyFont="1" applyBorder="1" applyAlignment="1">
      <alignment horizontal="center" vertical="center"/>
    </xf>
    <xf numFmtId="4" fontId="9" fillId="0" borderId="29" xfId="0" applyNumberFormat="1" applyFont="1" applyBorder="1" applyAlignment="1">
      <alignment horizontal="center" vertical="center"/>
    </xf>
    <xf numFmtId="4" fontId="9" fillId="0" borderId="28" xfId="0" applyNumberFormat="1" applyFont="1" applyBorder="1" applyAlignment="1">
      <alignment horizontal="center" vertical="center"/>
    </xf>
    <xf numFmtId="0" fontId="9" fillId="0" borderId="28" xfId="0" applyFont="1" applyBorder="1" applyAlignment="1">
      <alignment horizontal="left" vertical="center" wrapText="1"/>
    </xf>
    <xf numFmtId="164" fontId="9" fillId="0" borderId="29" xfId="0" applyNumberFormat="1" applyFont="1" applyBorder="1" applyAlignment="1">
      <alignment horizontal="center" vertical="center" wrapText="1"/>
    </xf>
    <xf numFmtId="164" fontId="1" fillId="0" borderId="52" xfId="2" applyNumberFormat="1" applyFont="1" applyBorder="1" applyAlignment="1">
      <alignment horizontal="center" vertical="center"/>
    </xf>
    <xf numFmtId="4" fontId="9" fillId="0" borderId="5" xfId="0" applyNumberFormat="1" applyFont="1" applyBorder="1" applyAlignment="1">
      <alignment horizontal="center" vertical="center"/>
    </xf>
    <xf numFmtId="0" fontId="1" fillId="0" borderId="26" xfId="0" applyFont="1" applyBorder="1" applyAlignment="1">
      <alignment vertical="center" wrapText="1"/>
    </xf>
    <xf numFmtId="0" fontId="1" fillId="0" borderId="28" xfId="0" applyFont="1" applyBorder="1" applyAlignment="1">
      <alignment horizontal="center" vertical="center"/>
    </xf>
    <xf numFmtId="1" fontId="1" fillId="0" borderId="27" xfId="5" applyNumberFormat="1" applyFont="1" applyBorder="1" applyAlignment="1">
      <alignment horizontal="center" vertical="center"/>
    </xf>
    <xf numFmtId="0" fontId="1" fillId="0" borderId="26" xfId="0" applyFont="1" applyBorder="1" applyAlignment="1">
      <alignment horizontal="left" vertical="center" wrapText="1"/>
    </xf>
    <xf numFmtId="4" fontId="1" fillId="0" borderId="28" xfId="0" applyNumberFormat="1" applyFont="1" applyBorder="1" applyAlignment="1">
      <alignment horizontal="center" vertical="center"/>
    </xf>
    <xf numFmtId="4" fontId="1" fillId="0" borderId="5" xfId="0" applyNumberFormat="1" applyFont="1" applyBorder="1" applyAlignment="1">
      <alignment horizontal="center" vertical="center"/>
    </xf>
    <xf numFmtId="164" fontId="2" fillId="0" borderId="28" xfId="0" applyNumberFormat="1" applyFont="1" applyBorder="1" applyAlignment="1">
      <alignment vertical="top" wrapText="1"/>
    </xf>
    <xf numFmtId="1" fontId="1" fillId="0" borderId="29" xfId="5" applyNumberFormat="1" applyFont="1" applyBorder="1" applyAlignment="1">
      <alignment horizontal="center" vertical="center"/>
    </xf>
    <xf numFmtId="165" fontId="1" fillId="0" borderId="53" xfId="0" applyNumberFormat="1" applyFont="1" applyBorder="1" applyAlignment="1">
      <alignment horizontal="center" vertical="center" wrapText="1"/>
    </xf>
    <xf numFmtId="0" fontId="1" fillId="0" borderId="52" xfId="0" applyFont="1" applyBorder="1" applyAlignment="1">
      <alignment horizontal="center" vertical="center"/>
    </xf>
    <xf numFmtId="2" fontId="1" fillId="0" borderId="29" xfId="5" applyNumberFormat="1" applyFont="1" applyBorder="1" applyAlignment="1">
      <alignment horizontal="center" vertical="center"/>
    </xf>
    <xf numFmtId="0" fontId="1" fillId="0" borderId="28" xfId="0" quotePrefix="1" applyFont="1" applyBorder="1" applyAlignment="1">
      <alignment horizontal="left" vertical="center" wrapText="1"/>
    </xf>
    <xf numFmtId="164" fontId="2" fillId="0" borderId="20" xfId="0" applyNumberFormat="1" applyFont="1" applyBorder="1" applyAlignment="1">
      <alignment vertical="top" wrapText="1"/>
    </xf>
    <xf numFmtId="164" fontId="9" fillId="0" borderId="28" xfId="0" applyNumberFormat="1" applyFont="1" applyBorder="1" applyAlignment="1">
      <alignment horizontal="center" vertical="center" wrapText="1"/>
    </xf>
    <xf numFmtId="164" fontId="9" fillId="0" borderId="53" xfId="0" applyNumberFormat="1" applyFont="1" applyBorder="1" applyAlignment="1">
      <alignment horizontal="center" vertical="center" wrapText="1"/>
    </xf>
    <xf numFmtId="164" fontId="9" fillId="0" borderId="28" xfId="0" applyNumberFormat="1" applyFont="1" applyBorder="1" applyAlignment="1">
      <alignment vertical="top" wrapText="1"/>
    </xf>
    <xf numFmtId="0" fontId="11" fillId="0" borderId="28" xfId="0" applyFont="1" applyBorder="1" applyAlignment="1">
      <alignment horizontal="left" vertical="center" wrapText="1"/>
    </xf>
    <xf numFmtId="0" fontId="11" fillId="0" borderId="28" xfId="0" applyFont="1" applyBorder="1" applyAlignment="1">
      <alignment horizontal="center" vertical="center"/>
    </xf>
    <xf numFmtId="4" fontId="11" fillId="0" borderId="29" xfId="0" applyNumberFormat="1" applyFont="1" applyBorder="1" applyAlignment="1">
      <alignment horizontal="center" vertical="center"/>
    </xf>
    <xf numFmtId="4" fontId="9" fillId="0" borderId="6" xfId="0" applyNumberFormat="1" applyFont="1" applyBorder="1" applyAlignment="1">
      <alignment horizontal="center" vertical="center"/>
    </xf>
    <xf numFmtId="164" fontId="1" fillId="0" borderId="6" xfId="0" applyNumberFormat="1" applyFont="1" applyBorder="1" applyAlignment="1">
      <alignment horizontal="center" vertical="center" wrapText="1"/>
    </xf>
    <xf numFmtId="164" fontId="1" fillId="0" borderId="56" xfId="2" applyNumberFormat="1" applyFont="1" applyBorder="1" applyAlignment="1">
      <alignment horizontal="center" vertical="center"/>
    </xf>
    <xf numFmtId="0" fontId="3" fillId="0" borderId="28" xfId="6" applyBorder="1" applyAlignment="1">
      <alignment horizontal="left" vertical="center" wrapText="1"/>
    </xf>
    <xf numFmtId="0" fontId="1" fillId="0" borderId="29" xfId="0" applyFont="1" applyBorder="1" applyAlignment="1">
      <alignment horizontal="center" vertical="center"/>
    </xf>
    <xf numFmtId="0" fontId="1" fillId="0" borderId="28" xfId="0" applyFont="1" applyBorder="1" applyAlignment="1">
      <alignment horizontal="left" vertical="center" wrapText="1"/>
    </xf>
    <xf numFmtId="0" fontId="9" fillId="0" borderId="29" xfId="0" applyFont="1" applyBorder="1" applyAlignment="1">
      <alignment horizontal="center" vertical="center"/>
    </xf>
    <xf numFmtId="164" fontId="1" fillId="0" borderId="49" xfId="2" applyNumberFormat="1" applyFont="1" applyBorder="1" applyAlignment="1">
      <alignment horizontal="center" vertical="center"/>
    </xf>
    <xf numFmtId="0" fontId="13" fillId="0" borderId="28" xfId="0" applyFont="1" applyBorder="1" applyAlignment="1">
      <alignment horizontal="center" vertical="center"/>
    </xf>
    <xf numFmtId="1" fontId="13" fillId="0" borderId="29" xfId="0" applyNumberFormat="1" applyFont="1" applyBorder="1" applyAlignment="1">
      <alignment horizontal="center" vertical="center"/>
    </xf>
    <xf numFmtId="0" fontId="3" fillId="0" borderId="28" xfId="0" applyFont="1" applyBorder="1" applyAlignment="1">
      <alignment horizontal="left" vertical="center" wrapText="1"/>
    </xf>
    <xf numFmtId="0" fontId="14" fillId="0" borderId="0" xfId="0" applyFont="1" applyAlignment="1">
      <alignment horizontal="center" vertical="center" wrapText="1"/>
    </xf>
    <xf numFmtId="0" fontId="13" fillId="0" borderId="29" xfId="0" applyFont="1" applyBorder="1" applyAlignment="1">
      <alignment horizontal="center" vertical="center"/>
    </xf>
    <xf numFmtId="1" fontId="3" fillId="0" borderId="29" xfId="0" applyNumberFormat="1" applyFont="1" applyBorder="1" applyAlignment="1">
      <alignment horizontal="center" vertical="center"/>
    </xf>
    <xf numFmtId="0" fontId="3" fillId="0" borderId="28" xfId="0" applyFont="1" applyBorder="1" applyAlignment="1">
      <alignment horizontal="center" vertical="center"/>
    </xf>
    <xf numFmtId="1" fontId="3" fillId="0" borderId="28" xfId="0" applyNumberFormat="1" applyFont="1" applyBorder="1" applyAlignment="1">
      <alignment horizontal="center" vertical="center"/>
    </xf>
    <xf numFmtId="4" fontId="1" fillId="0" borderId="5" xfId="0" applyNumberFormat="1" applyFont="1" applyBorder="1" applyAlignment="1">
      <alignment horizontal="right" vertical="center"/>
    </xf>
    <xf numFmtId="4" fontId="1" fillId="0" borderId="28" xfId="0" applyNumberFormat="1" applyFont="1" applyBorder="1" applyAlignment="1">
      <alignment horizontal="right" vertical="center"/>
    </xf>
    <xf numFmtId="0" fontId="1" fillId="0" borderId="6" xfId="1" applyFont="1" applyBorder="1" applyAlignment="1">
      <alignment wrapText="1"/>
    </xf>
    <xf numFmtId="0" fontId="1" fillId="0" borderId="5" xfId="0" applyFont="1" applyBorder="1" applyAlignment="1">
      <alignment horizontal="center"/>
    </xf>
    <xf numFmtId="0" fontId="1" fillId="0" borderId="5" xfId="0" applyFont="1" applyBorder="1" applyAlignment="1">
      <alignment horizontal="center" vertical="center"/>
    </xf>
    <xf numFmtId="164" fontId="8" fillId="0" borderId="28" xfId="0" applyNumberFormat="1" applyFont="1" applyBorder="1" applyAlignment="1">
      <alignment vertical="top" wrapText="1"/>
    </xf>
    <xf numFmtId="4" fontId="9" fillId="0" borderId="49" xfId="0" applyNumberFormat="1" applyFont="1" applyBorder="1" applyAlignment="1">
      <alignment horizontal="center" vertical="center"/>
    </xf>
    <xf numFmtId="3" fontId="9" fillId="0" borderId="29" xfId="0" applyNumberFormat="1" applyFont="1" applyBorder="1" applyAlignment="1">
      <alignment horizontal="center" vertical="center"/>
    </xf>
    <xf numFmtId="164" fontId="1" fillId="0" borderId="53" xfId="0" applyNumberFormat="1" applyFont="1" applyBorder="1" applyAlignment="1">
      <alignment horizontal="center" vertical="center" wrapText="1"/>
    </xf>
    <xf numFmtId="43" fontId="1" fillId="0" borderId="54" xfId="4" applyFont="1" applyFill="1" applyBorder="1" applyAlignment="1">
      <alignment horizontal="center" vertical="center" wrapText="1"/>
    </xf>
    <xf numFmtId="169" fontId="1" fillId="0" borderId="55" xfId="0" applyNumberFormat="1" applyFont="1" applyBorder="1" applyAlignment="1">
      <alignment horizontal="center" vertical="center" wrapText="1"/>
    </xf>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0" fontId="2" fillId="0" borderId="38" xfId="0" applyFont="1" applyBorder="1" applyAlignment="1">
      <alignment horizontal="center" wrapText="1"/>
    </xf>
    <xf numFmtId="0" fontId="2" fillId="0" borderId="40" xfId="0" applyFont="1" applyBorder="1" applyAlignment="1">
      <alignment horizontal="center" wrapText="1"/>
    </xf>
    <xf numFmtId="0" fontId="1" fillId="0" borderId="40" xfId="0" applyFont="1" applyBorder="1" applyAlignment="1">
      <alignment horizontal="center" wrapText="1"/>
    </xf>
    <xf numFmtId="164" fontId="1" fillId="0" borderId="1" xfId="0" applyNumberFormat="1" applyFont="1" applyBorder="1" applyAlignment="1">
      <alignment horizontal="center" wrapText="1"/>
    </xf>
    <xf numFmtId="164" fontId="2" fillId="0" borderId="38" xfId="0" applyNumberFormat="1" applyFont="1" applyBorder="1" applyAlignment="1">
      <alignment horizontal="left"/>
    </xf>
    <xf numFmtId="164" fontId="2" fillId="0" borderId="40" xfId="0" applyNumberFormat="1" applyFont="1" applyBorder="1" applyAlignment="1">
      <alignment horizontal="left"/>
    </xf>
    <xf numFmtId="164" fontId="2" fillId="0" borderId="38" xfId="0" applyNumberFormat="1" applyFont="1" applyBorder="1" applyAlignment="1">
      <alignment horizontal="center" wrapText="1"/>
    </xf>
    <xf numFmtId="164" fontId="2" fillId="0" borderId="40" xfId="0" applyNumberFormat="1" applyFont="1" applyBorder="1" applyAlignment="1">
      <alignment horizontal="center" wrapText="1"/>
    </xf>
    <xf numFmtId="164" fontId="1" fillId="0" borderId="38" xfId="0" applyNumberFormat="1" applyFont="1" applyBorder="1" applyAlignment="1">
      <alignment horizontal="center"/>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64" fontId="1" fillId="0" borderId="28" xfId="0" applyNumberFormat="1" applyFont="1" applyBorder="1" applyAlignment="1">
      <alignment horizontal="left" vertical="top" wrapText="1"/>
    </xf>
    <xf numFmtId="164" fontId="1" fillId="0" borderId="29" xfId="0" applyNumberFormat="1" applyFont="1" applyBorder="1" applyAlignment="1">
      <alignment horizontal="left" vertical="top" wrapText="1"/>
    </xf>
    <xf numFmtId="164" fontId="1" fillId="0" borderId="6" xfId="0" applyNumberFormat="1" applyFont="1" applyBorder="1" applyAlignment="1">
      <alignment horizontal="left" vertical="top" wrapText="1"/>
    </xf>
    <xf numFmtId="164" fontId="1" fillId="0" borderId="47" xfId="0" applyNumberFormat="1" applyFont="1" applyBorder="1" applyAlignment="1">
      <alignment horizontal="left" vertical="top" wrapText="1"/>
    </xf>
    <xf numFmtId="0" fontId="2" fillId="0" borderId="0" xfId="0" applyFont="1" applyAlignment="1">
      <alignment horizontal="center"/>
    </xf>
    <xf numFmtId="0" fontId="1" fillId="0" borderId="15" xfId="0" applyFont="1" applyBorder="1" applyAlignment="1">
      <alignment horizontal="center" vertical="top"/>
    </xf>
    <xf numFmtId="0" fontId="2" fillId="0" borderId="0" xfId="0" applyFont="1" applyAlignment="1">
      <alignment horizontal="right" vertical="justify"/>
    </xf>
    <xf numFmtId="0" fontId="1" fillId="0" borderId="0" xfId="0" applyFont="1" applyAlignment="1">
      <alignment horizontal="center" vertical="justify"/>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0" xfId="0" applyFont="1" applyAlignment="1">
      <alignment horizontal="right"/>
    </xf>
    <xf numFmtId="164" fontId="1" fillId="0" borderId="20" xfId="0" applyNumberFormat="1" applyFont="1" applyBorder="1" applyAlignment="1">
      <alignment horizontal="left" vertical="top" wrapText="1"/>
    </xf>
    <xf numFmtId="164" fontId="1" fillId="0" borderId="21" xfId="0" applyNumberFormat="1" applyFont="1" applyBorder="1" applyAlignment="1">
      <alignment horizontal="left" vertical="top" wrapText="1"/>
    </xf>
    <xf numFmtId="0" fontId="1" fillId="0" borderId="1" xfId="0" applyFont="1" applyBorder="1" applyAlignment="1">
      <alignment horizontal="left" wrapText="1"/>
    </xf>
    <xf numFmtId="9" fontId="1" fillId="0" borderId="39" xfId="0" applyNumberFormat="1" applyFont="1" applyBorder="1" applyAlignment="1">
      <alignment horizontal="left"/>
    </xf>
    <xf numFmtId="9" fontId="1" fillId="0" borderId="0" xfId="0" applyNumberFormat="1" applyFont="1" applyAlignment="1">
      <alignment horizontal="left"/>
    </xf>
    <xf numFmtId="0" fontId="2" fillId="0" borderId="36" xfId="0" applyFont="1" applyBorder="1" applyAlignment="1">
      <alignment horizontal="right"/>
    </xf>
    <xf numFmtId="0" fontId="2" fillId="0" borderId="37" xfId="0" applyFont="1" applyBorder="1" applyAlignment="1">
      <alignment horizontal="right"/>
    </xf>
    <xf numFmtId="0" fontId="2" fillId="0" borderId="2" xfId="0" applyFont="1" applyBorder="1" applyAlignment="1">
      <alignment horizontal="right"/>
    </xf>
    <xf numFmtId="0" fontId="2" fillId="0" borderId="20" xfId="0" applyFont="1" applyBorder="1" applyAlignment="1">
      <alignment horizontal="right"/>
    </xf>
    <xf numFmtId="0" fontId="2" fillId="0" borderId="21" xfId="0" applyFont="1" applyBorder="1" applyAlignment="1">
      <alignment horizontal="right"/>
    </xf>
    <xf numFmtId="0" fontId="1" fillId="0" borderId="5" xfId="0" applyFont="1" applyBorder="1" applyAlignment="1">
      <alignment horizontal="right"/>
    </xf>
    <xf numFmtId="0" fontId="1" fillId="0" borderId="28" xfId="0" applyFont="1" applyBorder="1" applyAlignment="1">
      <alignment horizontal="right"/>
    </xf>
    <xf numFmtId="0" fontId="1" fillId="0" borderId="29" xfId="0" applyFont="1" applyBorder="1" applyAlignment="1">
      <alignment horizontal="right"/>
    </xf>
    <xf numFmtId="0" fontId="2" fillId="0" borderId="5" xfId="0" applyFont="1" applyBorder="1" applyAlignment="1">
      <alignment horizontal="right"/>
    </xf>
    <xf numFmtId="0" fontId="2" fillId="0" borderId="28" xfId="0" applyFont="1" applyBorder="1" applyAlignment="1">
      <alignment horizontal="right"/>
    </xf>
    <xf numFmtId="0" fontId="2" fillId="0" borderId="29" xfId="0" applyFont="1" applyBorder="1" applyAlignment="1">
      <alignment horizontal="right"/>
    </xf>
    <xf numFmtId="0" fontId="2" fillId="0" borderId="31"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165" fontId="1" fillId="0" borderId="1" xfId="0" applyNumberFormat="1" applyFont="1" applyBorder="1" applyAlignment="1">
      <alignment horizontal="left" wrapText="1"/>
    </xf>
    <xf numFmtId="164" fontId="1" fillId="0" borderId="32" xfId="0" applyNumberFormat="1" applyFont="1" applyBorder="1" applyAlignment="1">
      <alignment horizontal="left" vertical="top" wrapText="1"/>
    </xf>
    <xf numFmtId="164" fontId="1" fillId="0" borderId="33" xfId="0" applyNumberFormat="1" applyFont="1" applyBorder="1" applyAlignment="1">
      <alignment horizontal="left" vertical="top" wrapText="1"/>
    </xf>
    <xf numFmtId="0" fontId="2" fillId="0" borderId="3" xfId="0" applyFont="1" applyBorder="1" applyAlignment="1">
      <alignment horizontal="right"/>
    </xf>
    <xf numFmtId="164" fontId="1" fillId="0" borderId="1" xfId="0" applyNumberFormat="1" applyFont="1" applyBorder="1" applyAlignment="1">
      <alignment wrapText="1"/>
    </xf>
    <xf numFmtId="0" fontId="1" fillId="0" borderId="6" xfId="0" applyFont="1" applyBorder="1" applyAlignment="1">
      <alignment horizontal="right"/>
    </xf>
    <xf numFmtId="0" fontId="2" fillId="0" borderId="6" xfId="0" applyFont="1" applyBorder="1" applyAlignment="1">
      <alignment horizontal="right"/>
    </xf>
    <xf numFmtId="0" fontId="2" fillId="0" borderId="41" xfId="0" applyFont="1" applyBorder="1" applyAlignment="1">
      <alignment horizontal="right"/>
    </xf>
    <xf numFmtId="165" fontId="1" fillId="0" borderId="1" xfId="0" applyNumberFormat="1" applyFont="1" applyBorder="1" applyAlignment="1">
      <alignment wrapText="1"/>
    </xf>
    <xf numFmtId="164" fontId="2" fillId="0" borderId="1" xfId="0" applyNumberFormat="1" applyFont="1" applyBorder="1" applyAlignment="1">
      <alignment horizontal="center" vertical="center"/>
    </xf>
    <xf numFmtId="0" fontId="1" fillId="0" borderId="0" xfId="0" applyFont="1" applyAlignment="1">
      <alignment horizontal="center" vertical="center"/>
    </xf>
    <xf numFmtId="165" fontId="1" fillId="0" borderId="38" xfId="0" applyNumberFormat="1" applyFont="1" applyBorder="1" applyAlignment="1">
      <alignment horizontal="left" wrapText="1"/>
    </xf>
    <xf numFmtId="0" fontId="1" fillId="0" borderId="0" xfId="0" applyFont="1" applyAlignment="1">
      <alignment horizontal="center" vertical="center" wrapText="1"/>
    </xf>
    <xf numFmtId="2" fontId="1" fillId="0" borderId="0" xfId="0" applyNumberFormat="1" applyFont="1" applyAlignment="1">
      <alignment horizontal="right" vertical="center"/>
    </xf>
    <xf numFmtId="164" fontId="1" fillId="0" borderId="0" xfId="0" applyNumberFormat="1" applyFont="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2" fillId="0" borderId="42" xfId="3" applyFont="1" applyBorder="1" applyAlignment="1">
      <alignment horizontal="right" wrapText="1"/>
    </xf>
    <xf numFmtId="0" fontId="2" fillId="0" borderId="43" xfId="3" applyFont="1" applyBorder="1" applyAlignment="1">
      <alignment horizontal="right" wrapText="1"/>
    </xf>
    <xf numFmtId="0" fontId="2" fillId="0" borderId="44" xfId="3" applyFont="1" applyBorder="1" applyAlignment="1">
      <alignment horizontal="right" wrapText="1"/>
    </xf>
    <xf numFmtId="165" fontId="1" fillId="0" borderId="1" xfId="0" applyNumberFormat="1" applyFont="1" applyBorder="1" applyAlignment="1">
      <alignment horizontal="center" wrapText="1"/>
    </xf>
    <xf numFmtId="0" fontId="1" fillId="0" borderId="20"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26" xfId="0" applyFont="1" applyBorder="1" applyAlignment="1">
      <alignment horizontal="center" vertical="center"/>
    </xf>
    <xf numFmtId="0" fontId="1" fillId="0" borderId="20" xfId="0" applyFont="1" applyBorder="1" applyAlignment="1">
      <alignment horizontal="center" vertical="center" textRotation="90"/>
    </xf>
    <xf numFmtId="0" fontId="1" fillId="0" borderId="26" xfId="0" applyFont="1" applyBorder="1" applyAlignment="1">
      <alignment horizontal="center" vertical="center" textRotation="90"/>
    </xf>
    <xf numFmtId="0" fontId="1" fillId="0" borderId="21" xfId="0" applyFont="1" applyBorder="1" applyAlignment="1">
      <alignment horizontal="center" vertical="center" textRotation="90" wrapText="1"/>
    </xf>
    <xf numFmtId="0" fontId="1" fillId="0" borderId="27" xfId="0" applyFont="1" applyBorder="1" applyAlignment="1">
      <alignment horizontal="center" vertical="center" textRotation="90" wrapText="1"/>
    </xf>
    <xf numFmtId="0" fontId="1" fillId="0" borderId="19" xfId="0" applyFont="1" applyBorder="1" applyAlignment="1">
      <alignment horizontal="center" vertical="center"/>
    </xf>
  </cellXfs>
  <cellStyles count="7">
    <cellStyle name="Komats" xfId="4" builtinId="3"/>
    <cellStyle name="Normal 13" xfId="6" xr:uid="{4D9E84FC-9AE9-4DFF-98A2-37470F2EA4FB}"/>
    <cellStyle name="Normal 2" xfId="2" xr:uid="{7728D04F-492C-44E8-B42B-2D52765FDA4E}"/>
    <cellStyle name="Normal_TameTuristu5-2011-08-06" xfId="5" xr:uid="{F200CF91-2ABB-4FAC-91F2-84789C8F487C}"/>
    <cellStyle name="Parasts" xfId="0" builtinId="0"/>
    <cellStyle name="Обычный_33. OZOLNIEKU NOVADA DOME_OZO SKOLA_TELPU, GAITENU, KAPNU TELPU REMONTS_TAME_VADIMS_2011_02_25_melnraksts" xfId="1" xr:uid="{27B8B69A-03D4-40B4-A3C8-7514A8074FD9}"/>
    <cellStyle name="Обычный_saulkrasti_tame" xfId="3" xr:uid="{EF826793-B516-42BF-A9FE-745B5EE737D9}"/>
  </cellStyles>
  <dxfs count="421">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133350</xdr:colOff>
      <xdr:row>31</xdr:row>
      <xdr:rowOff>364434</xdr:rowOff>
    </xdr:from>
    <xdr:to>
      <xdr:col>4</xdr:col>
      <xdr:colOff>142875</xdr:colOff>
      <xdr:row>31</xdr:row>
      <xdr:rowOff>364434</xdr:rowOff>
    </xdr:to>
    <xdr:sp macro="" textlink="">
      <xdr:nvSpPr>
        <xdr:cNvPr id="2" name="Freeform 6">
          <a:extLst>
            <a:ext uri="{FF2B5EF4-FFF2-40B4-BE49-F238E27FC236}">
              <a16:creationId xmlns:a16="http://schemas.microsoft.com/office/drawing/2014/main" id="{002AC14F-7003-49C5-A782-3FD0C7E6DC5E}"/>
            </a:ext>
          </a:extLst>
        </xdr:cNvPr>
        <xdr:cNvSpPr>
          <a:spLocks/>
        </xdr:cNvSpPr>
      </xdr:nvSpPr>
      <xdr:spPr bwMode="auto">
        <a:xfrm>
          <a:off x="3743325" y="9451284"/>
          <a:ext cx="9525" cy="0"/>
        </a:xfrm>
        <a:custGeom>
          <a:avLst/>
          <a:gdLst>
            <a:gd name="T0" fmla="*/ 2147483646 w 86"/>
            <a:gd name="T1" fmla="*/ 0 h 33"/>
            <a:gd name="T2" fmla="*/ 2147483646 w 86"/>
            <a:gd name="T3" fmla="*/ 0 h 33"/>
            <a:gd name="T4" fmla="*/ 0 w 86"/>
            <a:gd name="T5" fmla="*/ 0 h 33"/>
            <a:gd name="T6" fmla="*/ 2147483646 w 86"/>
            <a:gd name="T7" fmla="*/ 0 h 33"/>
            <a:gd name="T8" fmla="*/ 0 60000 65536"/>
            <a:gd name="T9" fmla="*/ 0 60000 65536"/>
            <a:gd name="T10" fmla="*/ 0 60000 65536"/>
            <a:gd name="T11" fmla="*/ 0 60000 65536"/>
            <a:gd name="T12" fmla="*/ 0 w 86"/>
            <a:gd name="T13" fmla="*/ 0 h 33"/>
            <a:gd name="T14" fmla="*/ 86 w 86"/>
            <a:gd name="T15" fmla="*/ 0 h 33"/>
          </a:gdLst>
          <a:ahLst/>
          <a:cxnLst>
            <a:cxn ang="T8">
              <a:pos x="T0" y="T1"/>
            </a:cxn>
            <a:cxn ang="T9">
              <a:pos x="T2" y="T3"/>
            </a:cxn>
            <a:cxn ang="T10">
              <a:pos x="T4" y="T5"/>
            </a:cxn>
            <a:cxn ang="T11">
              <a:pos x="T6" y="T7"/>
            </a:cxn>
          </a:cxnLst>
          <a:rect l="T12" t="T13" r="T14" b="T15"/>
          <a:pathLst>
            <a:path w="86" h="33">
              <a:moveTo>
                <a:pt x="38" y="30"/>
              </a:moveTo>
              <a:lnTo>
                <a:pt x="86" y="33"/>
              </a:lnTo>
              <a:lnTo>
                <a:pt x="0" y="0"/>
              </a:lnTo>
              <a:lnTo>
                <a:pt x="38" y="3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133350</xdr:colOff>
      <xdr:row>31</xdr:row>
      <xdr:rowOff>364434</xdr:rowOff>
    </xdr:from>
    <xdr:to>
      <xdr:col>4</xdr:col>
      <xdr:colOff>142875</xdr:colOff>
      <xdr:row>31</xdr:row>
      <xdr:rowOff>364434</xdr:rowOff>
    </xdr:to>
    <xdr:sp macro="" textlink="">
      <xdr:nvSpPr>
        <xdr:cNvPr id="3" name="Freeform 284">
          <a:extLst>
            <a:ext uri="{FF2B5EF4-FFF2-40B4-BE49-F238E27FC236}">
              <a16:creationId xmlns:a16="http://schemas.microsoft.com/office/drawing/2014/main" id="{814B56D2-2407-4FAF-9A8C-6AD209530465}"/>
            </a:ext>
          </a:extLst>
        </xdr:cNvPr>
        <xdr:cNvSpPr>
          <a:spLocks/>
        </xdr:cNvSpPr>
      </xdr:nvSpPr>
      <xdr:spPr bwMode="auto">
        <a:xfrm>
          <a:off x="3743325" y="9451284"/>
          <a:ext cx="9525" cy="0"/>
        </a:xfrm>
        <a:custGeom>
          <a:avLst/>
          <a:gdLst>
            <a:gd name="T0" fmla="*/ 2147483646 w 86"/>
            <a:gd name="T1" fmla="*/ 0 h 33"/>
            <a:gd name="T2" fmla="*/ 2147483646 w 86"/>
            <a:gd name="T3" fmla="*/ 0 h 33"/>
            <a:gd name="T4" fmla="*/ 0 w 86"/>
            <a:gd name="T5" fmla="*/ 0 h 33"/>
            <a:gd name="T6" fmla="*/ 2147483646 w 86"/>
            <a:gd name="T7" fmla="*/ 0 h 33"/>
            <a:gd name="T8" fmla="*/ 0 60000 65536"/>
            <a:gd name="T9" fmla="*/ 0 60000 65536"/>
            <a:gd name="T10" fmla="*/ 0 60000 65536"/>
            <a:gd name="T11" fmla="*/ 0 60000 65536"/>
            <a:gd name="T12" fmla="*/ 0 w 86"/>
            <a:gd name="T13" fmla="*/ 0 h 33"/>
            <a:gd name="T14" fmla="*/ 86 w 86"/>
            <a:gd name="T15" fmla="*/ 0 h 33"/>
          </a:gdLst>
          <a:ahLst/>
          <a:cxnLst>
            <a:cxn ang="T8">
              <a:pos x="T0" y="T1"/>
            </a:cxn>
            <a:cxn ang="T9">
              <a:pos x="T2" y="T3"/>
            </a:cxn>
            <a:cxn ang="T10">
              <a:pos x="T4" y="T5"/>
            </a:cxn>
            <a:cxn ang="T11">
              <a:pos x="T6" y="T7"/>
            </a:cxn>
          </a:cxnLst>
          <a:rect l="T12" t="T13" r="T14" b="T15"/>
          <a:pathLst>
            <a:path w="86" h="33">
              <a:moveTo>
                <a:pt x="38" y="30"/>
              </a:moveTo>
              <a:lnTo>
                <a:pt x="86" y="33"/>
              </a:lnTo>
              <a:lnTo>
                <a:pt x="0" y="0"/>
              </a:lnTo>
              <a:lnTo>
                <a:pt x="38" y="3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133350</xdr:colOff>
      <xdr:row>23</xdr:row>
      <xdr:rowOff>0</xdr:rowOff>
    </xdr:from>
    <xdr:to>
      <xdr:col>4</xdr:col>
      <xdr:colOff>142875</xdr:colOff>
      <xdr:row>23</xdr:row>
      <xdr:rowOff>0</xdr:rowOff>
    </xdr:to>
    <xdr:sp macro="" textlink="">
      <xdr:nvSpPr>
        <xdr:cNvPr id="2" name="Freeform 6">
          <a:extLst>
            <a:ext uri="{FF2B5EF4-FFF2-40B4-BE49-F238E27FC236}">
              <a16:creationId xmlns:a16="http://schemas.microsoft.com/office/drawing/2014/main" id="{444A9868-46E8-4424-9648-EF41EEB0B876}"/>
            </a:ext>
          </a:extLst>
        </xdr:cNvPr>
        <xdr:cNvSpPr>
          <a:spLocks/>
        </xdr:cNvSpPr>
      </xdr:nvSpPr>
      <xdr:spPr bwMode="auto">
        <a:xfrm>
          <a:off x="3743325" y="6372225"/>
          <a:ext cx="9525" cy="0"/>
        </a:xfrm>
        <a:custGeom>
          <a:avLst/>
          <a:gdLst>
            <a:gd name="T0" fmla="*/ 2147483646 w 86"/>
            <a:gd name="T1" fmla="*/ 0 h 33"/>
            <a:gd name="T2" fmla="*/ 2147483646 w 86"/>
            <a:gd name="T3" fmla="*/ 0 h 33"/>
            <a:gd name="T4" fmla="*/ 0 w 86"/>
            <a:gd name="T5" fmla="*/ 0 h 33"/>
            <a:gd name="T6" fmla="*/ 2147483646 w 86"/>
            <a:gd name="T7" fmla="*/ 0 h 33"/>
            <a:gd name="T8" fmla="*/ 0 60000 65536"/>
            <a:gd name="T9" fmla="*/ 0 60000 65536"/>
            <a:gd name="T10" fmla="*/ 0 60000 65536"/>
            <a:gd name="T11" fmla="*/ 0 60000 65536"/>
            <a:gd name="T12" fmla="*/ 0 w 86"/>
            <a:gd name="T13" fmla="*/ 0 h 33"/>
            <a:gd name="T14" fmla="*/ 86 w 86"/>
            <a:gd name="T15" fmla="*/ 0 h 33"/>
          </a:gdLst>
          <a:ahLst/>
          <a:cxnLst>
            <a:cxn ang="T8">
              <a:pos x="T0" y="T1"/>
            </a:cxn>
            <a:cxn ang="T9">
              <a:pos x="T2" y="T3"/>
            </a:cxn>
            <a:cxn ang="T10">
              <a:pos x="T4" y="T5"/>
            </a:cxn>
            <a:cxn ang="T11">
              <a:pos x="T6" y="T7"/>
            </a:cxn>
          </a:cxnLst>
          <a:rect l="T12" t="T13" r="T14" b="T15"/>
          <a:pathLst>
            <a:path w="86" h="33">
              <a:moveTo>
                <a:pt x="38" y="30"/>
              </a:moveTo>
              <a:lnTo>
                <a:pt x="86" y="33"/>
              </a:lnTo>
              <a:lnTo>
                <a:pt x="0" y="0"/>
              </a:lnTo>
              <a:lnTo>
                <a:pt x="38" y="3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133350</xdr:colOff>
      <xdr:row>23</xdr:row>
      <xdr:rowOff>0</xdr:rowOff>
    </xdr:from>
    <xdr:to>
      <xdr:col>4</xdr:col>
      <xdr:colOff>142875</xdr:colOff>
      <xdr:row>23</xdr:row>
      <xdr:rowOff>0</xdr:rowOff>
    </xdr:to>
    <xdr:sp macro="" textlink="">
      <xdr:nvSpPr>
        <xdr:cNvPr id="3" name="Freeform 284">
          <a:extLst>
            <a:ext uri="{FF2B5EF4-FFF2-40B4-BE49-F238E27FC236}">
              <a16:creationId xmlns:a16="http://schemas.microsoft.com/office/drawing/2014/main" id="{B52AD141-7FBA-421B-8725-A5E999D81928}"/>
            </a:ext>
          </a:extLst>
        </xdr:cNvPr>
        <xdr:cNvSpPr>
          <a:spLocks/>
        </xdr:cNvSpPr>
      </xdr:nvSpPr>
      <xdr:spPr bwMode="auto">
        <a:xfrm>
          <a:off x="3743325" y="6372225"/>
          <a:ext cx="9525" cy="0"/>
        </a:xfrm>
        <a:custGeom>
          <a:avLst/>
          <a:gdLst>
            <a:gd name="T0" fmla="*/ 2147483646 w 86"/>
            <a:gd name="T1" fmla="*/ 0 h 33"/>
            <a:gd name="T2" fmla="*/ 2147483646 w 86"/>
            <a:gd name="T3" fmla="*/ 0 h 33"/>
            <a:gd name="T4" fmla="*/ 0 w 86"/>
            <a:gd name="T5" fmla="*/ 0 h 33"/>
            <a:gd name="T6" fmla="*/ 2147483646 w 86"/>
            <a:gd name="T7" fmla="*/ 0 h 33"/>
            <a:gd name="T8" fmla="*/ 0 60000 65536"/>
            <a:gd name="T9" fmla="*/ 0 60000 65536"/>
            <a:gd name="T10" fmla="*/ 0 60000 65536"/>
            <a:gd name="T11" fmla="*/ 0 60000 65536"/>
            <a:gd name="T12" fmla="*/ 0 w 86"/>
            <a:gd name="T13" fmla="*/ 0 h 33"/>
            <a:gd name="T14" fmla="*/ 86 w 86"/>
            <a:gd name="T15" fmla="*/ 0 h 33"/>
          </a:gdLst>
          <a:ahLst/>
          <a:cxnLst>
            <a:cxn ang="T8">
              <a:pos x="T0" y="T1"/>
            </a:cxn>
            <a:cxn ang="T9">
              <a:pos x="T2" y="T3"/>
            </a:cxn>
            <a:cxn ang="T10">
              <a:pos x="T4" y="T5"/>
            </a:cxn>
            <a:cxn ang="T11">
              <a:pos x="T6" y="T7"/>
            </a:cxn>
          </a:cxnLst>
          <a:rect l="T12" t="T13" r="T14" b="T15"/>
          <a:pathLst>
            <a:path w="86" h="33">
              <a:moveTo>
                <a:pt x="38" y="30"/>
              </a:moveTo>
              <a:lnTo>
                <a:pt x="86" y="33"/>
              </a:lnTo>
              <a:lnTo>
                <a:pt x="0" y="0"/>
              </a:lnTo>
              <a:lnTo>
                <a:pt x="38" y="3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1430-5C93-4B79-A831-5D55A3D25B3D}">
  <sheetPr codeName="Sheet1">
    <tabColor theme="8"/>
  </sheetPr>
  <dimension ref="A2:C35"/>
  <sheetViews>
    <sheetView workbookViewId="0">
      <selection activeCell="F34" sqref="F34"/>
    </sheetView>
  </sheetViews>
  <sheetFormatPr defaultRowHeight="11.25" x14ac:dyDescent="0.2"/>
  <cols>
    <col min="1" max="1" width="16.85546875" style="1" customWidth="1"/>
    <col min="2" max="2" width="43.42578125" style="1" customWidth="1"/>
    <col min="3" max="3" width="22.42578125" style="1" customWidth="1"/>
    <col min="4" max="191" width="9.140625" style="1"/>
    <col min="192" max="192" width="1.42578125" style="1" customWidth="1"/>
    <col min="193" max="193" width="2.140625" style="1" customWidth="1"/>
    <col min="194" max="194" width="16.85546875" style="1" customWidth="1"/>
    <col min="195" max="195" width="43.42578125" style="1" customWidth="1"/>
    <col min="196" max="196" width="22.42578125" style="1" customWidth="1"/>
    <col min="197" max="197" width="9.140625" style="1"/>
    <col min="198" max="198" width="13.85546875" style="1" bestFit="1" customWidth="1"/>
    <col min="199" max="447" width="9.140625" style="1"/>
    <col min="448" max="448" width="1.42578125" style="1" customWidth="1"/>
    <col min="449" max="449" width="2.140625" style="1" customWidth="1"/>
    <col min="450" max="450" width="16.85546875" style="1" customWidth="1"/>
    <col min="451" max="451" width="43.42578125" style="1" customWidth="1"/>
    <col min="452" max="452" width="22.42578125" style="1" customWidth="1"/>
    <col min="453" max="453" width="9.140625" style="1"/>
    <col min="454" max="454" width="13.85546875" style="1" bestFit="1" customWidth="1"/>
    <col min="455" max="703" width="9.140625" style="1"/>
    <col min="704" max="704" width="1.42578125" style="1" customWidth="1"/>
    <col min="705" max="705" width="2.140625" style="1" customWidth="1"/>
    <col min="706" max="706" width="16.85546875" style="1" customWidth="1"/>
    <col min="707" max="707" width="43.42578125" style="1" customWidth="1"/>
    <col min="708" max="708" width="22.42578125" style="1" customWidth="1"/>
    <col min="709" max="709" width="9.140625" style="1"/>
    <col min="710" max="710" width="13.85546875" style="1" bestFit="1" customWidth="1"/>
    <col min="711" max="959" width="9.140625" style="1"/>
    <col min="960" max="960" width="1.42578125" style="1" customWidth="1"/>
    <col min="961" max="961" width="2.140625" style="1" customWidth="1"/>
    <col min="962" max="962" width="16.85546875" style="1" customWidth="1"/>
    <col min="963" max="963" width="43.42578125" style="1" customWidth="1"/>
    <col min="964" max="964" width="22.42578125" style="1" customWidth="1"/>
    <col min="965" max="965" width="9.140625" style="1"/>
    <col min="966" max="966" width="13.85546875" style="1" bestFit="1" customWidth="1"/>
    <col min="967" max="1215" width="9.140625" style="1"/>
    <col min="1216" max="1216" width="1.42578125" style="1" customWidth="1"/>
    <col min="1217" max="1217" width="2.140625" style="1" customWidth="1"/>
    <col min="1218" max="1218" width="16.85546875" style="1" customWidth="1"/>
    <col min="1219" max="1219" width="43.42578125" style="1" customWidth="1"/>
    <col min="1220" max="1220" width="22.42578125" style="1" customWidth="1"/>
    <col min="1221" max="1221" width="9.140625" style="1"/>
    <col min="1222" max="1222" width="13.85546875" style="1" bestFit="1" customWidth="1"/>
    <col min="1223" max="1471" width="9.140625" style="1"/>
    <col min="1472" max="1472" width="1.42578125" style="1" customWidth="1"/>
    <col min="1473" max="1473" width="2.140625" style="1" customWidth="1"/>
    <col min="1474" max="1474" width="16.85546875" style="1" customWidth="1"/>
    <col min="1475" max="1475" width="43.42578125" style="1" customWidth="1"/>
    <col min="1476" max="1476" width="22.42578125" style="1" customWidth="1"/>
    <col min="1477" max="1477" width="9.140625" style="1"/>
    <col min="1478" max="1478" width="13.85546875" style="1" bestFit="1" customWidth="1"/>
    <col min="1479" max="1727" width="9.140625" style="1"/>
    <col min="1728" max="1728" width="1.42578125" style="1" customWidth="1"/>
    <col min="1729" max="1729" width="2.140625" style="1" customWidth="1"/>
    <col min="1730" max="1730" width="16.85546875" style="1" customWidth="1"/>
    <col min="1731" max="1731" width="43.42578125" style="1" customWidth="1"/>
    <col min="1732" max="1732" width="22.42578125" style="1" customWidth="1"/>
    <col min="1733" max="1733" width="9.140625" style="1"/>
    <col min="1734" max="1734" width="13.85546875" style="1" bestFit="1" customWidth="1"/>
    <col min="1735" max="1983" width="9.140625" style="1"/>
    <col min="1984" max="1984" width="1.42578125" style="1" customWidth="1"/>
    <col min="1985" max="1985" width="2.140625" style="1" customWidth="1"/>
    <col min="1986" max="1986" width="16.85546875" style="1" customWidth="1"/>
    <col min="1987" max="1987" width="43.42578125" style="1" customWidth="1"/>
    <col min="1988" max="1988" width="22.42578125" style="1" customWidth="1"/>
    <col min="1989" max="1989" width="9.140625" style="1"/>
    <col min="1990" max="1990" width="13.85546875" style="1" bestFit="1" customWidth="1"/>
    <col min="1991" max="2239" width="9.140625" style="1"/>
    <col min="2240" max="2240" width="1.42578125" style="1" customWidth="1"/>
    <col min="2241" max="2241" width="2.140625" style="1" customWidth="1"/>
    <col min="2242" max="2242" width="16.85546875" style="1" customWidth="1"/>
    <col min="2243" max="2243" width="43.42578125" style="1" customWidth="1"/>
    <col min="2244" max="2244" width="22.42578125" style="1" customWidth="1"/>
    <col min="2245" max="2245" width="9.140625" style="1"/>
    <col min="2246" max="2246" width="13.85546875" style="1" bestFit="1" customWidth="1"/>
    <col min="2247" max="2495" width="9.140625" style="1"/>
    <col min="2496" max="2496" width="1.42578125" style="1" customWidth="1"/>
    <col min="2497" max="2497" width="2.140625" style="1" customWidth="1"/>
    <col min="2498" max="2498" width="16.85546875" style="1" customWidth="1"/>
    <col min="2499" max="2499" width="43.42578125" style="1" customWidth="1"/>
    <col min="2500" max="2500" width="22.42578125" style="1" customWidth="1"/>
    <col min="2501" max="2501" width="9.140625" style="1"/>
    <col min="2502" max="2502" width="13.85546875" style="1" bestFit="1" customWidth="1"/>
    <col min="2503" max="2751" width="9.140625" style="1"/>
    <col min="2752" max="2752" width="1.42578125" style="1" customWidth="1"/>
    <col min="2753" max="2753" width="2.140625" style="1" customWidth="1"/>
    <col min="2754" max="2754" width="16.85546875" style="1" customWidth="1"/>
    <col min="2755" max="2755" width="43.42578125" style="1" customWidth="1"/>
    <col min="2756" max="2756" width="22.42578125" style="1" customWidth="1"/>
    <col min="2757" max="2757" width="9.140625" style="1"/>
    <col min="2758" max="2758" width="13.85546875" style="1" bestFit="1" customWidth="1"/>
    <col min="2759" max="3007" width="9.140625" style="1"/>
    <col min="3008" max="3008" width="1.42578125" style="1" customWidth="1"/>
    <col min="3009" max="3009" width="2.140625" style="1" customWidth="1"/>
    <col min="3010" max="3010" width="16.85546875" style="1" customWidth="1"/>
    <col min="3011" max="3011" width="43.42578125" style="1" customWidth="1"/>
    <col min="3012" max="3012" width="22.42578125" style="1" customWidth="1"/>
    <col min="3013" max="3013" width="9.140625" style="1"/>
    <col min="3014" max="3014" width="13.85546875" style="1" bestFit="1" customWidth="1"/>
    <col min="3015" max="3263" width="9.140625" style="1"/>
    <col min="3264" max="3264" width="1.42578125" style="1" customWidth="1"/>
    <col min="3265" max="3265" width="2.140625" style="1" customWidth="1"/>
    <col min="3266" max="3266" width="16.85546875" style="1" customWidth="1"/>
    <col min="3267" max="3267" width="43.42578125" style="1" customWidth="1"/>
    <col min="3268" max="3268" width="22.42578125" style="1" customWidth="1"/>
    <col min="3269" max="3269" width="9.140625" style="1"/>
    <col min="3270" max="3270" width="13.85546875" style="1" bestFit="1" customWidth="1"/>
    <col min="3271" max="3519" width="9.140625" style="1"/>
    <col min="3520" max="3520" width="1.42578125" style="1" customWidth="1"/>
    <col min="3521" max="3521" width="2.140625" style="1" customWidth="1"/>
    <col min="3522" max="3522" width="16.85546875" style="1" customWidth="1"/>
    <col min="3523" max="3523" width="43.42578125" style="1" customWidth="1"/>
    <col min="3524" max="3524" width="22.42578125" style="1" customWidth="1"/>
    <col min="3525" max="3525" width="9.140625" style="1"/>
    <col min="3526" max="3526" width="13.85546875" style="1" bestFit="1" customWidth="1"/>
    <col min="3527" max="3775" width="9.140625" style="1"/>
    <col min="3776" max="3776" width="1.42578125" style="1" customWidth="1"/>
    <col min="3777" max="3777" width="2.140625" style="1" customWidth="1"/>
    <col min="3778" max="3778" width="16.85546875" style="1" customWidth="1"/>
    <col min="3779" max="3779" width="43.42578125" style="1" customWidth="1"/>
    <col min="3780" max="3780" width="22.42578125" style="1" customWidth="1"/>
    <col min="3781" max="3781" width="9.140625" style="1"/>
    <col min="3782" max="3782" width="13.85546875" style="1" bestFit="1" customWidth="1"/>
    <col min="3783" max="4031" width="9.140625" style="1"/>
    <col min="4032" max="4032" width="1.42578125" style="1" customWidth="1"/>
    <col min="4033" max="4033" width="2.140625" style="1" customWidth="1"/>
    <col min="4034" max="4034" width="16.85546875" style="1" customWidth="1"/>
    <col min="4035" max="4035" width="43.42578125" style="1" customWidth="1"/>
    <col min="4036" max="4036" width="22.42578125" style="1" customWidth="1"/>
    <col min="4037" max="4037" width="9.140625" style="1"/>
    <col min="4038" max="4038" width="13.85546875" style="1" bestFit="1" customWidth="1"/>
    <col min="4039" max="4287" width="9.140625" style="1"/>
    <col min="4288" max="4288" width="1.42578125" style="1" customWidth="1"/>
    <col min="4289" max="4289" width="2.140625" style="1" customWidth="1"/>
    <col min="4290" max="4290" width="16.85546875" style="1" customWidth="1"/>
    <col min="4291" max="4291" width="43.42578125" style="1" customWidth="1"/>
    <col min="4292" max="4292" width="22.42578125" style="1" customWidth="1"/>
    <col min="4293" max="4293" width="9.140625" style="1"/>
    <col min="4294" max="4294" width="13.85546875" style="1" bestFit="1" customWidth="1"/>
    <col min="4295" max="4543" width="9.140625" style="1"/>
    <col min="4544" max="4544" width="1.42578125" style="1" customWidth="1"/>
    <col min="4545" max="4545" width="2.140625" style="1" customWidth="1"/>
    <col min="4546" max="4546" width="16.85546875" style="1" customWidth="1"/>
    <col min="4547" max="4547" width="43.42578125" style="1" customWidth="1"/>
    <col min="4548" max="4548" width="22.42578125" style="1" customWidth="1"/>
    <col min="4549" max="4549" width="9.140625" style="1"/>
    <col min="4550" max="4550" width="13.85546875" style="1" bestFit="1" customWidth="1"/>
    <col min="4551" max="4799" width="9.140625" style="1"/>
    <col min="4800" max="4800" width="1.42578125" style="1" customWidth="1"/>
    <col min="4801" max="4801" width="2.140625" style="1" customWidth="1"/>
    <col min="4802" max="4802" width="16.85546875" style="1" customWidth="1"/>
    <col min="4803" max="4803" width="43.42578125" style="1" customWidth="1"/>
    <col min="4804" max="4804" width="22.42578125" style="1" customWidth="1"/>
    <col min="4805" max="4805" width="9.140625" style="1"/>
    <col min="4806" max="4806" width="13.85546875" style="1" bestFit="1" customWidth="1"/>
    <col min="4807" max="5055" width="9.140625" style="1"/>
    <col min="5056" max="5056" width="1.42578125" style="1" customWidth="1"/>
    <col min="5057" max="5057" width="2.140625" style="1" customWidth="1"/>
    <col min="5058" max="5058" width="16.85546875" style="1" customWidth="1"/>
    <col min="5059" max="5059" width="43.42578125" style="1" customWidth="1"/>
    <col min="5060" max="5060" width="22.42578125" style="1" customWidth="1"/>
    <col min="5061" max="5061" width="9.140625" style="1"/>
    <col min="5062" max="5062" width="13.85546875" style="1" bestFit="1" customWidth="1"/>
    <col min="5063" max="5311" width="9.140625" style="1"/>
    <col min="5312" max="5312" width="1.42578125" style="1" customWidth="1"/>
    <col min="5313" max="5313" width="2.140625" style="1" customWidth="1"/>
    <col min="5314" max="5314" width="16.85546875" style="1" customWidth="1"/>
    <col min="5315" max="5315" width="43.42578125" style="1" customWidth="1"/>
    <col min="5316" max="5316" width="22.42578125" style="1" customWidth="1"/>
    <col min="5317" max="5317" width="9.140625" style="1"/>
    <col min="5318" max="5318" width="13.85546875" style="1" bestFit="1" customWidth="1"/>
    <col min="5319" max="5567" width="9.140625" style="1"/>
    <col min="5568" max="5568" width="1.42578125" style="1" customWidth="1"/>
    <col min="5569" max="5569" width="2.140625" style="1" customWidth="1"/>
    <col min="5570" max="5570" width="16.85546875" style="1" customWidth="1"/>
    <col min="5571" max="5571" width="43.42578125" style="1" customWidth="1"/>
    <col min="5572" max="5572" width="22.42578125" style="1" customWidth="1"/>
    <col min="5573" max="5573" width="9.140625" style="1"/>
    <col min="5574" max="5574" width="13.85546875" style="1" bestFit="1" customWidth="1"/>
    <col min="5575" max="5823" width="9.140625" style="1"/>
    <col min="5824" max="5824" width="1.42578125" style="1" customWidth="1"/>
    <col min="5825" max="5825" width="2.140625" style="1" customWidth="1"/>
    <col min="5826" max="5826" width="16.85546875" style="1" customWidth="1"/>
    <col min="5827" max="5827" width="43.42578125" style="1" customWidth="1"/>
    <col min="5828" max="5828" width="22.42578125" style="1" customWidth="1"/>
    <col min="5829" max="5829" width="9.140625" style="1"/>
    <col min="5830" max="5830" width="13.85546875" style="1" bestFit="1" customWidth="1"/>
    <col min="5831" max="6079" width="9.140625" style="1"/>
    <col min="6080" max="6080" width="1.42578125" style="1" customWidth="1"/>
    <col min="6081" max="6081" width="2.140625" style="1" customWidth="1"/>
    <col min="6082" max="6082" width="16.85546875" style="1" customWidth="1"/>
    <col min="6083" max="6083" width="43.42578125" style="1" customWidth="1"/>
    <col min="6084" max="6084" width="22.42578125" style="1" customWidth="1"/>
    <col min="6085" max="6085" width="9.140625" style="1"/>
    <col min="6086" max="6086" width="13.85546875" style="1" bestFit="1" customWidth="1"/>
    <col min="6087" max="6335" width="9.140625" style="1"/>
    <col min="6336" max="6336" width="1.42578125" style="1" customWidth="1"/>
    <col min="6337" max="6337" width="2.140625" style="1" customWidth="1"/>
    <col min="6338" max="6338" width="16.85546875" style="1" customWidth="1"/>
    <col min="6339" max="6339" width="43.42578125" style="1" customWidth="1"/>
    <col min="6340" max="6340" width="22.42578125" style="1" customWidth="1"/>
    <col min="6341" max="6341" width="9.140625" style="1"/>
    <col min="6342" max="6342" width="13.85546875" style="1" bestFit="1" customWidth="1"/>
    <col min="6343" max="6591" width="9.140625" style="1"/>
    <col min="6592" max="6592" width="1.42578125" style="1" customWidth="1"/>
    <col min="6593" max="6593" width="2.140625" style="1" customWidth="1"/>
    <col min="6594" max="6594" width="16.85546875" style="1" customWidth="1"/>
    <col min="6595" max="6595" width="43.42578125" style="1" customWidth="1"/>
    <col min="6596" max="6596" width="22.42578125" style="1" customWidth="1"/>
    <col min="6597" max="6597" width="9.140625" style="1"/>
    <col min="6598" max="6598" width="13.85546875" style="1" bestFit="1" customWidth="1"/>
    <col min="6599" max="6847" width="9.140625" style="1"/>
    <col min="6848" max="6848" width="1.42578125" style="1" customWidth="1"/>
    <col min="6849" max="6849" width="2.140625" style="1" customWidth="1"/>
    <col min="6850" max="6850" width="16.85546875" style="1" customWidth="1"/>
    <col min="6851" max="6851" width="43.42578125" style="1" customWidth="1"/>
    <col min="6852" max="6852" width="22.42578125" style="1" customWidth="1"/>
    <col min="6853" max="6853" width="9.140625" style="1"/>
    <col min="6854" max="6854" width="13.85546875" style="1" bestFit="1" customWidth="1"/>
    <col min="6855" max="7103" width="9.140625" style="1"/>
    <col min="7104" max="7104" width="1.42578125" style="1" customWidth="1"/>
    <col min="7105" max="7105" width="2.140625" style="1" customWidth="1"/>
    <col min="7106" max="7106" width="16.85546875" style="1" customWidth="1"/>
    <col min="7107" max="7107" width="43.42578125" style="1" customWidth="1"/>
    <col min="7108" max="7108" width="22.42578125" style="1" customWidth="1"/>
    <col min="7109" max="7109" width="9.140625" style="1"/>
    <col min="7110" max="7110" width="13.85546875" style="1" bestFit="1" customWidth="1"/>
    <col min="7111" max="7359" width="9.140625" style="1"/>
    <col min="7360" max="7360" width="1.42578125" style="1" customWidth="1"/>
    <col min="7361" max="7361" width="2.140625" style="1" customWidth="1"/>
    <col min="7362" max="7362" width="16.85546875" style="1" customWidth="1"/>
    <col min="7363" max="7363" width="43.42578125" style="1" customWidth="1"/>
    <col min="7364" max="7364" width="22.42578125" style="1" customWidth="1"/>
    <col min="7365" max="7365" width="9.140625" style="1"/>
    <col min="7366" max="7366" width="13.85546875" style="1" bestFit="1" customWidth="1"/>
    <col min="7367" max="7615" width="9.140625" style="1"/>
    <col min="7616" max="7616" width="1.42578125" style="1" customWidth="1"/>
    <col min="7617" max="7617" width="2.140625" style="1" customWidth="1"/>
    <col min="7618" max="7618" width="16.85546875" style="1" customWidth="1"/>
    <col min="7619" max="7619" width="43.42578125" style="1" customWidth="1"/>
    <col min="7620" max="7620" width="22.42578125" style="1" customWidth="1"/>
    <col min="7621" max="7621" width="9.140625" style="1"/>
    <col min="7622" max="7622" width="13.85546875" style="1" bestFit="1" customWidth="1"/>
    <col min="7623" max="7871" width="9.140625" style="1"/>
    <col min="7872" max="7872" width="1.42578125" style="1" customWidth="1"/>
    <col min="7873" max="7873" width="2.140625" style="1" customWidth="1"/>
    <col min="7874" max="7874" width="16.85546875" style="1" customWidth="1"/>
    <col min="7875" max="7875" width="43.42578125" style="1" customWidth="1"/>
    <col min="7876" max="7876" width="22.42578125" style="1" customWidth="1"/>
    <col min="7877" max="7877" width="9.140625" style="1"/>
    <col min="7878" max="7878" width="13.85546875" style="1" bestFit="1" customWidth="1"/>
    <col min="7879" max="8127" width="9.140625" style="1"/>
    <col min="8128" max="8128" width="1.42578125" style="1" customWidth="1"/>
    <col min="8129" max="8129" width="2.140625" style="1" customWidth="1"/>
    <col min="8130" max="8130" width="16.85546875" style="1" customWidth="1"/>
    <col min="8131" max="8131" width="43.42578125" style="1" customWidth="1"/>
    <col min="8132" max="8132" width="22.42578125" style="1" customWidth="1"/>
    <col min="8133" max="8133" width="9.140625" style="1"/>
    <col min="8134" max="8134" width="13.85546875" style="1" bestFit="1" customWidth="1"/>
    <col min="8135" max="8383" width="9.140625" style="1"/>
    <col min="8384" max="8384" width="1.42578125" style="1" customWidth="1"/>
    <col min="8385" max="8385" width="2.140625" style="1" customWidth="1"/>
    <col min="8386" max="8386" width="16.85546875" style="1" customWidth="1"/>
    <col min="8387" max="8387" width="43.42578125" style="1" customWidth="1"/>
    <col min="8388" max="8388" width="22.42578125" style="1" customWidth="1"/>
    <col min="8389" max="8389" width="9.140625" style="1"/>
    <col min="8390" max="8390" width="13.85546875" style="1" bestFit="1" customWidth="1"/>
    <col min="8391" max="8639" width="9.140625" style="1"/>
    <col min="8640" max="8640" width="1.42578125" style="1" customWidth="1"/>
    <col min="8641" max="8641" width="2.140625" style="1" customWidth="1"/>
    <col min="8642" max="8642" width="16.85546875" style="1" customWidth="1"/>
    <col min="8643" max="8643" width="43.42578125" style="1" customWidth="1"/>
    <col min="8644" max="8644" width="22.42578125" style="1" customWidth="1"/>
    <col min="8645" max="8645" width="9.140625" style="1"/>
    <col min="8646" max="8646" width="13.85546875" style="1" bestFit="1" customWidth="1"/>
    <col min="8647" max="8895" width="9.140625" style="1"/>
    <col min="8896" max="8896" width="1.42578125" style="1" customWidth="1"/>
    <col min="8897" max="8897" width="2.140625" style="1" customWidth="1"/>
    <col min="8898" max="8898" width="16.85546875" style="1" customWidth="1"/>
    <col min="8899" max="8899" width="43.42578125" style="1" customWidth="1"/>
    <col min="8900" max="8900" width="22.42578125" style="1" customWidth="1"/>
    <col min="8901" max="8901" width="9.140625" style="1"/>
    <col min="8902" max="8902" width="13.85546875" style="1" bestFit="1" customWidth="1"/>
    <col min="8903" max="9151" width="9.140625" style="1"/>
    <col min="9152" max="9152" width="1.42578125" style="1" customWidth="1"/>
    <col min="9153" max="9153" width="2.140625" style="1" customWidth="1"/>
    <col min="9154" max="9154" width="16.85546875" style="1" customWidth="1"/>
    <col min="9155" max="9155" width="43.42578125" style="1" customWidth="1"/>
    <col min="9156" max="9156" width="22.42578125" style="1" customWidth="1"/>
    <col min="9157" max="9157" width="9.140625" style="1"/>
    <col min="9158" max="9158" width="13.85546875" style="1" bestFit="1" customWidth="1"/>
    <col min="9159" max="9407" width="9.140625" style="1"/>
    <col min="9408" max="9408" width="1.42578125" style="1" customWidth="1"/>
    <col min="9409" max="9409" width="2.140625" style="1" customWidth="1"/>
    <col min="9410" max="9410" width="16.85546875" style="1" customWidth="1"/>
    <col min="9411" max="9411" width="43.42578125" style="1" customWidth="1"/>
    <col min="9412" max="9412" width="22.42578125" style="1" customWidth="1"/>
    <col min="9413" max="9413" width="9.140625" style="1"/>
    <col min="9414" max="9414" width="13.85546875" style="1" bestFit="1" customWidth="1"/>
    <col min="9415" max="9663" width="9.140625" style="1"/>
    <col min="9664" max="9664" width="1.42578125" style="1" customWidth="1"/>
    <col min="9665" max="9665" width="2.140625" style="1" customWidth="1"/>
    <col min="9666" max="9666" width="16.85546875" style="1" customWidth="1"/>
    <col min="9667" max="9667" width="43.42578125" style="1" customWidth="1"/>
    <col min="9668" max="9668" width="22.42578125" style="1" customWidth="1"/>
    <col min="9669" max="9669" width="9.140625" style="1"/>
    <col min="9670" max="9670" width="13.85546875" style="1" bestFit="1" customWidth="1"/>
    <col min="9671" max="9919" width="9.140625" style="1"/>
    <col min="9920" max="9920" width="1.42578125" style="1" customWidth="1"/>
    <col min="9921" max="9921" width="2.140625" style="1" customWidth="1"/>
    <col min="9922" max="9922" width="16.85546875" style="1" customWidth="1"/>
    <col min="9923" max="9923" width="43.42578125" style="1" customWidth="1"/>
    <col min="9924" max="9924" width="22.42578125" style="1" customWidth="1"/>
    <col min="9925" max="9925" width="9.140625" style="1"/>
    <col min="9926" max="9926" width="13.85546875" style="1" bestFit="1" customWidth="1"/>
    <col min="9927" max="10175" width="9.140625" style="1"/>
    <col min="10176" max="10176" width="1.42578125" style="1" customWidth="1"/>
    <col min="10177" max="10177" width="2.140625" style="1" customWidth="1"/>
    <col min="10178" max="10178" width="16.85546875" style="1" customWidth="1"/>
    <col min="10179" max="10179" width="43.42578125" style="1" customWidth="1"/>
    <col min="10180" max="10180" width="22.42578125" style="1" customWidth="1"/>
    <col min="10181" max="10181" width="9.140625" style="1"/>
    <col min="10182" max="10182" width="13.85546875" style="1" bestFit="1" customWidth="1"/>
    <col min="10183" max="10431" width="9.140625" style="1"/>
    <col min="10432" max="10432" width="1.42578125" style="1" customWidth="1"/>
    <col min="10433" max="10433" width="2.140625" style="1" customWidth="1"/>
    <col min="10434" max="10434" width="16.85546875" style="1" customWidth="1"/>
    <col min="10435" max="10435" width="43.42578125" style="1" customWidth="1"/>
    <col min="10436" max="10436" width="22.42578125" style="1" customWidth="1"/>
    <col min="10437" max="10437" width="9.140625" style="1"/>
    <col min="10438" max="10438" width="13.85546875" style="1" bestFit="1" customWidth="1"/>
    <col min="10439" max="10687" width="9.140625" style="1"/>
    <col min="10688" max="10688" width="1.42578125" style="1" customWidth="1"/>
    <col min="10689" max="10689" width="2.140625" style="1" customWidth="1"/>
    <col min="10690" max="10690" width="16.85546875" style="1" customWidth="1"/>
    <col min="10691" max="10691" width="43.42578125" style="1" customWidth="1"/>
    <col min="10692" max="10692" width="22.42578125" style="1" customWidth="1"/>
    <col min="10693" max="10693" width="9.140625" style="1"/>
    <col min="10694" max="10694" width="13.85546875" style="1" bestFit="1" customWidth="1"/>
    <col min="10695" max="10943" width="9.140625" style="1"/>
    <col min="10944" max="10944" width="1.42578125" style="1" customWidth="1"/>
    <col min="10945" max="10945" width="2.140625" style="1" customWidth="1"/>
    <col min="10946" max="10946" width="16.85546875" style="1" customWidth="1"/>
    <col min="10947" max="10947" width="43.42578125" style="1" customWidth="1"/>
    <col min="10948" max="10948" width="22.42578125" style="1" customWidth="1"/>
    <col min="10949" max="10949" width="9.140625" style="1"/>
    <col min="10950" max="10950" width="13.85546875" style="1" bestFit="1" customWidth="1"/>
    <col min="10951" max="11199" width="9.140625" style="1"/>
    <col min="11200" max="11200" width="1.42578125" style="1" customWidth="1"/>
    <col min="11201" max="11201" width="2.140625" style="1" customWidth="1"/>
    <col min="11202" max="11202" width="16.85546875" style="1" customWidth="1"/>
    <col min="11203" max="11203" width="43.42578125" style="1" customWidth="1"/>
    <col min="11204" max="11204" width="22.42578125" style="1" customWidth="1"/>
    <col min="11205" max="11205" width="9.140625" style="1"/>
    <col min="11206" max="11206" width="13.85546875" style="1" bestFit="1" customWidth="1"/>
    <col min="11207" max="11455" width="9.140625" style="1"/>
    <col min="11456" max="11456" width="1.42578125" style="1" customWidth="1"/>
    <col min="11457" max="11457" width="2.140625" style="1" customWidth="1"/>
    <col min="11458" max="11458" width="16.85546875" style="1" customWidth="1"/>
    <col min="11459" max="11459" width="43.42578125" style="1" customWidth="1"/>
    <col min="11460" max="11460" width="22.42578125" style="1" customWidth="1"/>
    <col min="11461" max="11461" width="9.140625" style="1"/>
    <col min="11462" max="11462" width="13.85546875" style="1" bestFit="1" customWidth="1"/>
    <col min="11463" max="11711" width="9.140625" style="1"/>
    <col min="11712" max="11712" width="1.42578125" style="1" customWidth="1"/>
    <col min="11713" max="11713" width="2.140625" style="1" customWidth="1"/>
    <col min="11714" max="11714" width="16.85546875" style="1" customWidth="1"/>
    <col min="11715" max="11715" width="43.42578125" style="1" customWidth="1"/>
    <col min="11716" max="11716" width="22.42578125" style="1" customWidth="1"/>
    <col min="11717" max="11717" width="9.140625" style="1"/>
    <col min="11718" max="11718" width="13.85546875" style="1" bestFit="1" customWidth="1"/>
    <col min="11719" max="11967" width="9.140625" style="1"/>
    <col min="11968" max="11968" width="1.42578125" style="1" customWidth="1"/>
    <col min="11969" max="11969" width="2.140625" style="1" customWidth="1"/>
    <col min="11970" max="11970" width="16.85546875" style="1" customWidth="1"/>
    <col min="11971" max="11971" width="43.42578125" style="1" customWidth="1"/>
    <col min="11972" max="11972" width="22.42578125" style="1" customWidth="1"/>
    <col min="11973" max="11973" width="9.140625" style="1"/>
    <col min="11974" max="11974" width="13.85546875" style="1" bestFit="1" customWidth="1"/>
    <col min="11975" max="12223" width="9.140625" style="1"/>
    <col min="12224" max="12224" width="1.42578125" style="1" customWidth="1"/>
    <col min="12225" max="12225" width="2.140625" style="1" customWidth="1"/>
    <col min="12226" max="12226" width="16.85546875" style="1" customWidth="1"/>
    <col min="12227" max="12227" width="43.42578125" style="1" customWidth="1"/>
    <col min="12228" max="12228" width="22.42578125" style="1" customWidth="1"/>
    <col min="12229" max="12229" width="9.140625" style="1"/>
    <col min="12230" max="12230" width="13.85546875" style="1" bestFit="1" customWidth="1"/>
    <col min="12231" max="12479" width="9.140625" style="1"/>
    <col min="12480" max="12480" width="1.42578125" style="1" customWidth="1"/>
    <col min="12481" max="12481" width="2.140625" style="1" customWidth="1"/>
    <col min="12482" max="12482" width="16.85546875" style="1" customWidth="1"/>
    <col min="12483" max="12483" width="43.42578125" style="1" customWidth="1"/>
    <col min="12484" max="12484" width="22.42578125" style="1" customWidth="1"/>
    <col min="12485" max="12485" width="9.140625" style="1"/>
    <col min="12486" max="12486" width="13.85546875" style="1" bestFit="1" customWidth="1"/>
    <col min="12487" max="12735" width="9.140625" style="1"/>
    <col min="12736" max="12736" width="1.42578125" style="1" customWidth="1"/>
    <col min="12737" max="12737" width="2.140625" style="1" customWidth="1"/>
    <col min="12738" max="12738" width="16.85546875" style="1" customWidth="1"/>
    <col min="12739" max="12739" width="43.42578125" style="1" customWidth="1"/>
    <col min="12740" max="12740" width="22.42578125" style="1" customWidth="1"/>
    <col min="12741" max="12741" width="9.140625" style="1"/>
    <col min="12742" max="12742" width="13.85546875" style="1" bestFit="1" customWidth="1"/>
    <col min="12743" max="12991" width="9.140625" style="1"/>
    <col min="12992" max="12992" width="1.42578125" style="1" customWidth="1"/>
    <col min="12993" max="12993" width="2.140625" style="1" customWidth="1"/>
    <col min="12994" max="12994" width="16.85546875" style="1" customWidth="1"/>
    <col min="12995" max="12995" width="43.42578125" style="1" customWidth="1"/>
    <col min="12996" max="12996" width="22.42578125" style="1" customWidth="1"/>
    <col min="12997" max="12997" width="9.140625" style="1"/>
    <col min="12998" max="12998" width="13.85546875" style="1" bestFit="1" customWidth="1"/>
    <col min="12999" max="13247" width="9.140625" style="1"/>
    <col min="13248" max="13248" width="1.42578125" style="1" customWidth="1"/>
    <col min="13249" max="13249" width="2.140625" style="1" customWidth="1"/>
    <col min="13250" max="13250" width="16.85546875" style="1" customWidth="1"/>
    <col min="13251" max="13251" width="43.42578125" style="1" customWidth="1"/>
    <col min="13252" max="13252" width="22.42578125" style="1" customWidth="1"/>
    <col min="13253" max="13253" width="9.140625" style="1"/>
    <col min="13254" max="13254" width="13.85546875" style="1" bestFit="1" customWidth="1"/>
    <col min="13255" max="13503" width="9.140625" style="1"/>
    <col min="13504" max="13504" width="1.42578125" style="1" customWidth="1"/>
    <col min="13505" max="13505" width="2.140625" style="1" customWidth="1"/>
    <col min="13506" max="13506" width="16.85546875" style="1" customWidth="1"/>
    <col min="13507" max="13507" width="43.42578125" style="1" customWidth="1"/>
    <col min="13508" max="13508" width="22.42578125" style="1" customWidth="1"/>
    <col min="13509" max="13509" width="9.140625" style="1"/>
    <col min="13510" max="13510" width="13.85546875" style="1" bestFit="1" customWidth="1"/>
    <col min="13511" max="13759" width="9.140625" style="1"/>
    <col min="13760" max="13760" width="1.42578125" style="1" customWidth="1"/>
    <col min="13761" max="13761" width="2.140625" style="1" customWidth="1"/>
    <col min="13762" max="13762" width="16.85546875" style="1" customWidth="1"/>
    <col min="13763" max="13763" width="43.42578125" style="1" customWidth="1"/>
    <col min="13764" max="13764" width="22.42578125" style="1" customWidth="1"/>
    <col min="13765" max="13765" width="9.140625" style="1"/>
    <col min="13766" max="13766" width="13.85546875" style="1" bestFit="1" customWidth="1"/>
    <col min="13767" max="14015" width="9.140625" style="1"/>
    <col min="14016" max="14016" width="1.42578125" style="1" customWidth="1"/>
    <col min="14017" max="14017" width="2.140625" style="1" customWidth="1"/>
    <col min="14018" max="14018" width="16.85546875" style="1" customWidth="1"/>
    <col min="14019" max="14019" width="43.42578125" style="1" customWidth="1"/>
    <col min="14020" max="14020" width="22.42578125" style="1" customWidth="1"/>
    <col min="14021" max="14021" width="9.140625" style="1"/>
    <col min="14022" max="14022" width="13.85546875" style="1" bestFit="1" customWidth="1"/>
    <col min="14023" max="14271" width="9.140625" style="1"/>
    <col min="14272" max="14272" width="1.42578125" style="1" customWidth="1"/>
    <col min="14273" max="14273" width="2.140625" style="1" customWidth="1"/>
    <col min="14274" max="14274" width="16.85546875" style="1" customWidth="1"/>
    <col min="14275" max="14275" width="43.42578125" style="1" customWidth="1"/>
    <col min="14276" max="14276" width="22.42578125" style="1" customWidth="1"/>
    <col min="14277" max="14277" width="9.140625" style="1"/>
    <col min="14278" max="14278" width="13.85546875" style="1" bestFit="1" customWidth="1"/>
    <col min="14279" max="14527" width="9.140625" style="1"/>
    <col min="14528" max="14528" width="1.42578125" style="1" customWidth="1"/>
    <col min="14529" max="14529" width="2.140625" style="1" customWidth="1"/>
    <col min="14530" max="14530" width="16.85546875" style="1" customWidth="1"/>
    <col min="14531" max="14531" width="43.42578125" style="1" customWidth="1"/>
    <col min="14532" max="14532" width="22.42578125" style="1" customWidth="1"/>
    <col min="14533" max="14533" width="9.140625" style="1"/>
    <col min="14534" max="14534" width="13.85546875" style="1" bestFit="1" customWidth="1"/>
    <col min="14535" max="14783" width="9.140625" style="1"/>
    <col min="14784" max="14784" width="1.42578125" style="1" customWidth="1"/>
    <col min="14785" max="14785" width="2.140625" style="1" customWidth="1"/>
    <col min="14786" max="14786" width="16.85546875" style="1" customWidth="1"/>
    <col min="14787" max="14787" width="43.42578125" style="1" customWidth="1"/>
    <col min="14788" max="14788" width="22.42578125" style="1" customWidth="1"/>
    <col min="14789" max="14789" width="9.140625" style="1"/>
    <col min="14790" max="14790" width="13.85546875" style="1" bestFit="1" customWidth="1"/>
    <col min="14791" max="15039" width="9.140625" style="1"/>
    <col min="15040" max="15040" width="1.42578125" style="1" customWidth="1"/>
    <col min="15041" max="15041" width="2.140625" style="1" customWidth="1"/>
    <col min="15042" max="15042" width="16.85546875" style="1" customWidth="1"/>
    <col min="15043" max="15043" width="43.42578125" style="1" customWidth="1"/>
    <col min="15044" max="15044" width="22.42578125" style="1" customWidth="1"/>
    <col min="15045" max="15045" width="9.140625" style="1"/>
    <col min="15046" max="15046" width="13.85546875" style="1" bestFit="1" customWidth="1"/>
    <col min="15047" max="15295" width="9.140625" style="1"/>
    <col min="15296" max="15296" width="1.42578125" style="1" customWidth="1"/>
    <col min="15297" max="15297" width="2.140625" style="1" customWidth="1"/>
    <col min="15298" max="15298" width="16.85546875" style="1" customWidth="1"/>
    <col min="15299" max="15299" width="43.42578125" style="1" customWidth="1"/>
    <col min="15300" max="15300" width="22.42578125" style="1" customWidth="1"/>
    <col min="15301" max="15301" width="9.140625" style="1"/>
    <col min="15302" max="15302" width="13.85546875" style="1" bestFit="1" customWidth="1"/>
    <col min="15303" max="15551" width="9.140625" style="1"/>
    <col min="15552" max="15552" width="1.42578125" style="1" customWidth="1"/>
    <col min="15553" max="15553" width="2.140625" style="1" customWidth="1"/>
    <col min="15554" max="15554" width="16.85546875" style="1" customWidth="1"/>
    <col min="15555" max="15555" width="43.42578125" style="1" customWidth="1"/>
    <col min="15556" max="15556" width="22.42578125" style="1" customWidth="1"/>
    <col min="15557" max="15557" width="9.140625" style="1"/>
    <col min="15558" max="15558" width="13.85546875" style="1" bestFit="1" customWidth="1"/>
    <col min="15559" max="15807" width="9.140625" style="1"/>
    <col min="15808" max="15808" width="1.42578125" style="1" customWidth="1"/>
    <col min="15809" max="15809" width="2.140625" style="1" customWidth="1"/>
    <col min="15810" max="15810" width="16.85546875" style="1" customWidth="1"/>
    <col min="15811" max="15811" width="43.42578125" style="1" customWidth="1"/>
    <col min="15812" max="15812" width="22.42578125" style="1" customWidth="1"/>
    <col min="15813" max="15813" width="9.140625" style="1"/>
    <col min="15814" max="15814" width="13.85546875" style="1" bestFit="1" customWidth="1"/>
    <col min="15815" max="16063" width="9.140625" style="1"/>
    <col min="16064" max="16064" width="1.42578125" style="1" customWidth="1"/>
    <col min="16065" max="16065" width="2.140625" style="1" customWidth="1"/>
    <col min="16066" max="16066" width="16.85546875" style="1" customWidth="1"/>
    <col min="16067" max="16067" width="43.42578125" style="1" customWidth="1"/>
    <col min="16068" max="16068" width="22.42578125" style="1" customWidth="1"/>
    <col min="16069" max="16069" width="9.140625" style="1"/>
    <col min="16070" max="16070" width="13.85546875" style="1" bestFit="1" customWidth="1"/>
    <col min="16071" max="16384" width="9.140625" style="1"/>
  </cols>
  <sheetData>
    <row r="2" spans="1:3" x14ac:dyDescent="0.2">
      <c r="C2" s="2" t="s">
        <v>0</v>
      </c>
    </row>
    <row r="3" spans="1:3" x14ac:dyDescent="0.2">
      <c r="A3" s="2"/>
      <c r="B3" s="3"/>
      <c r="C3" s="3"/>
    </row>
    <row r="4" spans="1:3" x14ac:dyDescent="0.2">
      <c r="B4" s="187" t="s">
        <v>1</v>
      </c>
      <c r="C4" s="187"/>
    </row>
    <row r="5" spans="1:3" x14ac:dyDescent="0.2">
      <c r="A5" s="2"/>
      <c r="B5" s="2"/>
      <c r="C5" s="2"/>
    </row>
    <row r="6" spans="1:3" x14ac:dyDescent="0.2">
      <c r="C6" s="4" t="s">
        <v>2</v>
      </c>
    </row>
    <row r="8" spans="1:3" x14ac:dyDescent="0.2">
      <c r="B8" s="188" t="s">
        <v>3</v>
      </c>
      <c r="C8" s="188"/>
    </row>
    <row r="11" spans="1:3" x14ac:dyDescent="0.2">
      <c r="B11" s="2" t="s">
        <v>4</v>
      </c>
    </row>
    <row r="12" spans="1:3" x14ac:dyDescent="0.2">
      <c r="B12" s="68" t="s">
        <v>64</v>
      </c>
    </row>
    <row r="13" spans="1:3" x14ac:dyDescent="0.2">
      <c r="A13" s="4" t="s">
        <v>5</v>
      </c>
      <c r="B13" s="192" t="s">
        <v>383</v>
      </c>
      <c r="C13" s="192"/>
    </row>
    <row r="14" spans="1:3" x14ac:dyDescent="0.2">
      <c r="A14" s="4" t="s">
        <v>6</v>
      </c>
      <c r="B14" s="193" t="s">
        <v>384</v>
      </c>
      <c r="C14" s="193"/>
    </row>
    <row r="15" spans="1:3" x14ac:dyDescent="0.2">
      <c r="A15" s="4" t="s">
        <v>7</v>
      </c>
      <c r="B15" s="193" t="s">
        <v>385</v>
      </c>
      <c r="C15" s="193"/>
    </row>
    <row r="16" spans="1:3" x14ac:dyDescent="0.2">
      <c r="A16" s="4" t="s">
        <v>8</v>
      </c>
      <c r="B16" s="194" t="s">
        <v>410</v>
      </c>
      <c r="C16" s="194"/>
    </row>
    <row r="17" spans="1:3" ht="12" thickBot="1" x14ac:dyDescent="0.25"/>
    <row r="18" spans="1:3" x14ac:dyDescent="0.2">
      <c r="A18" s="5" t="s">
        <v>9</v>
      </c>
      <c r="B18" s="6" t="s">
        <v>10</v>
      </c>
      <c r="C18" s="7" t="s">
        <v>11</v>
      </c>
    </row>
    <row r="19" spans="1:3" x14ac:dyDescent="0.2">
      <c r="A19" s="64">
        <v>1</v>
      </c>
      <c r="B19" s="9" t="s">
        <v>386</v>
      </c>
      <c r="C19" s="10" t="e">
        <f>'Kops a+c+n'!E56</f>
        <v>#VALUE!</v>
      </c>
    </row>
    <row r="20" spans="1:3" x14ac:dyDescent="0.2">
      <c r="A20" s="178"/>
      <c r="B20" s="177"/>
      <c r="C20" s="13"/>
    </row>
    <row r="21" spans="1:3" x14ac:dyDescent="0.2">
      <c r="A21" s="179"/>
      <c r="B21" s="9"/>
      <c r="C21" s="13"/>
    </row>
    <row r="22" spans="1:3" x14ac:dyDescent="0.2">
      <c r="A22" s="8"/>
      <c r="B22" s="9"/>
      <c r="C22" s="13"/>
    </row>
    <row r="23" spans="1:3" x14ac:dyDescent="0.2">
      <c r="A23" s="8"/>
      <c r="B23" s="9"/>
      <c r="C23" s="13"/>
    </row>
    <row r="24" spans="1:3" ht="12" thickBot="1" x14ac:dyDescent="0.25">
      <c r="A24" s="53"/>
      <c r="B24" s="54"/>
      <c r="C24" s="55"/>
    </row>
    <row r="25" spans="1:3" ht="12" thickBot="1" x14ac:dyDescent="0.25">
      <c r="A25" s="14"/>
      <c r="B25" s="15" t="s">
        <v>12</v>
      </c>
      <c r="C25" s="16" t="e">
        <f>SUM(C19:C24)</f>
        <v>#VALUE!</v>
      </c>
    </row>
    <row r="26" spans="1:3" ht="12" thickBot="1" x14ac:dyDescent="0.25">
      <c r="B26" s="17"/>
      <c r="C26" s="18"/>
    </row>
    <row r="27" spans="1:3" ht="12" thickBot="1" x14ac:dyDescent="0.25">
      <c r="A27" s="189" t="s">
        <v>13</v>
      </c>
      <c r="B27" s="190"/>
      <c r="C27" s="19" t="e">
        <f>ROUND(C25*21%,2)</f>
        <v>#VALUE!</v>
      </c>
    </row>
    <row r="30" spans="1:3" x14ac:dyDescent="0.2">
      <c r="A30" s="1" t="s">
        <v>14</v>
      </c>
      <c r="B30" s="191"/>
      <c r="C30" s="191"/>
    </row>
    <row r="31" spans="1:3" x14ac:dyDescent="0.2">
      <c r="B31" s="186" t="s">
        <v>15</v>
      </c>
      <c r="C31" s="186"/>
    </row>
    <row r="33" spans="1:3" x14ac:dyDescent="0.2">
      <c r="A33" s="1" t="s">
        <v>16</v>
      </c>
      <c r="B33" s="94"/>
      <c r="C33" s="20"/>
    </row>
    <row r="34" spans="1:3" x14ac:dyDescent="0.2">
      <c r="A34" s="20"/>
      <c r="B34" s="20"/>
      <c r="C34" s="20"/>
    </row>
    <row r="35" spans="1:3" x14ac:dyDescent="0.2">
      <c r="A35" s="1" t="s">
        <v>412</v>
      </c>
    </row>
  </sheetData>
  <mergeCells count="9">
    <mergeCell ref="B31:C31"/>
    <mergeCell ref="B4:C4"/>
    <mergeCell ref="B8:C8"/>
    <mergeCell ref="A27:B27"/>
    <mergeCell ref="B30:C30"/>
    <mergeCell ref="B13:C13"/>
    <mergeCell ref="B14:C14"/>
    <mergeCell ref="B15:C15"/>
    <mergeCell ref="B16:C16"/>
  </mergeCells>
  <conditionalFormatting sqref="A19:B19">
    <cfRule type="cellIs" dxfId="419" priority="6" operator="equal">
      <formula>0</formula>
    </cfRule>
  </conditionalFormatting>
  <conditionalFormatting sqref="B13:B16">
    <cfRule type="cellIs" dxfId="418" priority="7" operator="equal">
      <formula>0</formula>
    </cfRule>
  </conditionalFormatting>
  <conditionalFormatting sqref="B33">
    <cfRule type="cellIs" dxfId="417" priority="3" operator="equal">
      <formula>0</formula>
    </cfRule>
  </conditionalFormatting>
  <conditionalFormatting sqref="B30:C30">
    <cfRule type="cellIs" dxfId="416" priority="4" operator="equal">
      <formula>0</formula>
    </cfRule>
  </conditionalFormatting>
  <conditionalFormatting sqref="C19 C25 C27">
    <cfRule type="cellIs" dxfId="415" priority="5" operator="equal">
      <formula>0</formula>
    </cfRule>
  </conditionalFormatting>
  <conditionalFormatting sqref="A35">
    <cfRule type="cellIs" dxfId="0" priority="1" operator="equal">
      <formula>"Tāme sastādīta 20__. gada __. _________"</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159D-F869-4E97-AC33-A47FF5FD00BA}">
  <sheetPr codeName="Sheet8">
    <tabColor rgb="FFC00000"/>
  </sheetPr>
  <dimension ref="A1:P37"/>
  <sheetViews>
    <sheetView topLeftCell="A8" workbookViewId="0">
      <selection activeCell="A25" sqref="A25:XFD101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'1a+c+n'!D1</f>
        <v>1</v>
      </c>
      <c r="E1" s="26"/>
      <c r="F1" s="26"/>
      <c r="G1" s="26"/>
      <c r="H1" s="26"/>
      <c r="I1" s="26"/>
      <c r="J1" s="26"/>
      <c r="N1" s="30"/>
      <c r="O1" s="31"/>
      <c r="P1" s="32"/>
    </row>
    <row r="2" spans="1:16" x14ac:dyDescent="0.2">
      <c r="A2" s="33"/>
      <c r="B2" s="33"/>
      <c r="C2" s="252" t="str">
        <f>'1a+c+n'!C2:I2</f>
        <v>Būvlaukuma sagatavošana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45</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ht="22.5" x14ac:dyDescent="0.2">
      <c r="A14" s="63">
        <f>IF(P14=0,0,IF(COUNTBLANK(P14)=1,0,COUNTA($P$14:P14)))</f>
        <v>0</v>
      </c>
      <c r="B14" s="27" t="str">
        <f>IF($C$4="Attiecināmās izmaksas",IF('1a+c+n'!$Q14="A",'1a+c+n'!B14,0))</f>
        <v>03-00000</v>
      </c>
      <c r="C14" s="78" t="str">
        <f>IF($C$4="Attiecināmās izmaksas",IF('1a+c+n'!$Q14="A",'1a+c+n'!C14,0))</f>
        <v>Būvlaukuma nožogošana ar pagaidu nožogojumu, t.sk. Vārti, noma</v>
      </c>
      <c r="D14" s="27" t="str">
        <f>IF($C$4="Attiecināmās izmaksas",IF('1a+c+n'!$Q14="A",'1a+c+n'!D14,0))</f>
        <v>tm</v>
      </c>
      <c r="E14" s="57"/>
      <c r="F14" s="79"/>
      <c r="G14" s="27">
        <f>IF($C$4="Attiecināmās izmaksas",IF('1a+c+n'!$Q14="A",'1a+c+n'!G14,0))</f>
        <v>0</v>
      </c>
      <c r="H14" s="27">
        <f>IF($C$4="Attiecināmās izmaksas",IF('1a+c+n'!$Q14="A",'1a+c+n'!H14,0))</f>
        <v>0</v>
      </c>
      <c r="I14" s="27"/>
      <c r="J14" s="27"/>
      <c r="K14" s="57">
        <f>IF($C$4="Attiecināmās izmaksas",IF('1a+c+n'!$Q14="A",'1a+c+n'!K14,0))</f>
        <v>0</v>
      </c>
      <c r="L14" s="79">
        <f>IF($C$4="Attiecināmās izmaksas",IF('1a+c+n'!$Q14="A",'1a+c+n'!L14,0))</f>
        <v>0</v>
      </c>
      <c r="M14" s="27">
        <f>IF($C$4="Attiecināmās izmaksas",IF('1a+c+n'!$Q14="A",'1a+c+n'!M14,0))</f>
        <v>0</v>
      </c>
      <c r="N14" s="27">
        <f>IF($C$4="Attiecināmās izmaksas",IF('1a+c+n'!$Q14="A",'1a+c+n'!N14,0))</f>
        <v>0</v>
      </c>
      <c r="O14" s="27">
        <f>IF($C$4="Attiecināmās izmaksas",IF('1a+c+n'!$Q14="A",'1a+c+n'!O14,0))</f>
        <v>0</v>
      </c>
      <c r="P14" s="57">
        <f>IF($C$4="Attiecināmās izmaksas",IF('1a+c+n'!$Q14="A",'1a+c+n'!P14,0))</f>
        <v>0</v>
      </c>
    </row>
    <row r="15" spans="1:16" ht="22.5" x14ac:dyDescent="0.2">
      <c r="A15" s="64">
        <f>IF(P15=0,0,IF(COUNTBLANK(P15)=1,0,COUNTA($P$14:P15)))</f>
        <v>0</v>
      </c>
      <c r="B15" s="28" t="str">
        <f>IF($C$4="Attiecināmās izmaksas",IF('1a+c+n'!$Q15="A",'1a+c+n'!B15,0))</f>
        <v>03-00000</v>
      </c>
      <c r="C15" s="80" t="str">
        <f>IF($C$4="Attiecināmās izmaksas",IF('1a+c+n'!$Q15="A",'1a+c+n'!C15,0))</f>
        <v>Brīdinājuma zīmju uzstādīšana</v>
      </c>
      <c r="D15" s="28" t="str">
        <f>IF($C$4="Attiecināmās izmaksas",IF('1a+c+n'!$Q15="A",'1a+c+n'!D15,0))</f>
        <v>kompl</v>
      </c>
      <c r="E15" s="59"/>
      <c r="F15" s="81"/>
      <c r="G15" s="28"/>
      <c r="H15" s="28">
        <f>IF($C$4="Attiecināmās izmaksas",IF('1a+c+n'!$Q15="A",'1a+c+n'!H15,0))</f>
        <v>0</v>
      </c>
      <c r="I15" s="28"/>
      <c r="J15" s="28"/>
      <c r="K15" s="59">
        <f>IF($C$4="Attiecināmās izmaksas",IF('1a+c+n'!$Q15="A",'1a+c+n'!K15,0))</f>
        <v>0</v>
      </c>
      <c r="L15" s="81">
        <f>IF($C$4="Attiecināmās izmaksas",IF('1a+c+n'!$Q15="A",'1a+c+n'!L15,0))</f>
        <v>0</v>
      </c>
      <c r="M15" s="28">
        <f>IF($C$4="Attiecināmās izmaksas",IF('1a+c+n'!$Q15="A",'1a+c+n'!M15,0))</f>
        <v>0</v>
      </c>
      <c r="N15" s="28">
        <f>IF($C$4="Attiecināmās izmaksas",IF('1a+c+n'!$Q15="A",'1a+c+n'!N15,0))</f>
        <v>0</v>
      </c>
      <c r="O15" s="28">
        <f>IF($C$4="Attiecināmās izmaksas",IF('1a+c+n'!$Q15="A",'1a+c+n'!O15,0))</f>
        <v>0</v>
      </c>
      <c r="P15" s="59">
        <f>IF($C$4="Attiecināmās izmaksas",IF('1a+c+n'!$Q15="A",'1a+c+n'!P15,0))</f>
        <v>0</v>
      </c>
    </row>
    <row r="16" spans="1:16" ht="22.5" x14ac:dyDescent="0.2">
      <c r="A16" s="64">
        <f>IF(P16=0,0,IF(COUNTBLANK(P16)=1,0,COUNTA($P$14:P16)))</f>
        <v>0</v>
      </c>
      <c r="B16" s="28" t="str">
        <f>IF($C$4="Attiecināmās izmaksas",IF('1a+c+n'!$Q16="A",'1a+c+n'!B16,0))</f>
        <v>03-00000</v>
      </c>
      <c r="C16" s="80" t="str">
        <f>IF($C$4="Attiecināmās izmaksas",IF('1a+c+n'!$Q16="A",'1a+c+n'!C16,0))</f>
        <v>Strādnieku sadzīves vagoniņš un instrumentu noliktava 10,00 m2</v>
      </c>
      <c r="D16" s="28" t="str">
        <f>IF($C$4="Attiecināmās izmaksas",IF('1a+c+n'!$Q16="A",'1a+c+n'!D16,0))</f>
        <v>gab</v>
      </c>
      <c r="E16" s="59"/>
      <c r="F16" s="81"/>
      <c r="G16" s="28"/>
      <c r="H16" s="28">
        <f>IF($C$4="Attiecināmās izmaksas",IF('1a+c+n'!$Q16="A",'1a+c+n'!H16,0))</f>
        <v>0</v>
      </c>
      <c r="I16" s="28"/>
      <c r="J16" s="28"/>
      <c r="K16" s="59">
        <f>IF($C$4="Attiecināmās izmaksas",IF('1a+c+n'!$Q16="A",'1a+c+n'!K16,0))</f>
        <v>0</v>
      </c>
      <c r="L16" s="81">
        <f>IF($C$4="Attiecināmās izmaksas",IF('1a+c+n'!$Q16="A",'1a+c+n'!L16,0))</f>
        <v>0</v>
      </c>
      <c r="M16" s="28">
        <f>IF($C$4="Attiecināmās izmaksas",IF('1a+c+n'!$Q16="A",'1a+c+n'!M16,0))</f>
        <v>0</v>
      </c>
      <c r="N16" s="28">
        <f>IF($C$4="Attiecināmās izmaksas",IF('1a+c+n'!$Q16="A",'1a+c+n'!N16,0))</f>
        <v>0</v>
      </c>
      <c r="O16" s="28">
        <f>IF($C$4="Attiecināmās izmaksas",IF('1a+c+n'!$Q16="A",'1a+c+n'!O16,0))</f>
        <v>0</v>
      </c>
      <c r="P16" s="59">
        <f>IF($C$4="Attiecināmās izmaksas",IF('1a+c+n'!$Q16="A",'1a+c+n'!P16,0))</f>
        <v>0</v>
      </c>
    </row>
    <row r="17" spans="1:16" ht="22.5" x14ac:dyDescent="0.2">
      <c r="A17" s="64">
        <f>IF(P17=0,0,IF(COUNTBLANK(P17)=1,0,COUNTA($P$14:P17)))</f>
        <v>0</v>
      </c>
      <c r="B17" s="28" t="str">
        <f>IF($C$4="Attiecināmās izmaksas",IF('1a+c+n'!$Q17="A",'1a+c+n'!B17,0))</f>
        <v>03-00000</v>
      </c>
      <c r="C17" s="80" t="str">
        <f>IF($C$4="Attiecināmās izmaksas",IF('1a+c+n'!$Q17="A",'1a+c+n'!C17,0))</f>
        <v>BIO tualete</v>
      </c>
      <c r="D17" s="28" t="str">
        <f>IF($C$4="Attiecināmās izmaksas",IF('1a+c+n'!$Q17="A",'1a+c+n'!D17,0))</f>
        <v>gab</v>
      </c>
      <c r="E17" s="59"/>
      <c r="F17" s="81"/>
      <c r="G17" s="28"/>
      <c r="H17" s="28">
        <f>IF($C$4="Attiecināmās izmaksas",IF('1a+c+n'!$Q17="A",'1a+c+n'!H17,0))</f>
        <v>0</v>
      </c>
      <c r="I17" s="28"/>
      <c r="J17" s="28"/>
      <c r="K17" s="59">
        <f>IF($C$4="Attiecināmās izmaksas",IF('1a+c+n'!$Q17="A",'1a+c+n'!K17,0))</f>
        <v>0</v>
      </c>
      <c r="L17" s="81">
        <f>IF($C$4="Attiecināmās izmaksas",IF('1a+c+n'!$Q17="A",'1a+c+n'!L17,0))</f>
        <v>0</v>
      </c>
      <c r="M17" s="28">
        <f>IF($C$4="Attiecināmās izmaksas",IF('1a+c+n'!$Q17="A",'1a+c+n'!M17,0))</f>
        <v>0</v>
      </c>
      <c r="N17" s="28">
        <f>IF($C$4="Attiecināmās izmaksas",IF('1a+c+n'!$Q17="A",'1a+c+n'!N17,0))</f>
        <v>0</v>
      </c>
      <c r="O17" s="28">
        <f>IF($C$4="Attiecināmās izmaksas",IF('1a+c+n'!$Q17="A",'1a+c+n'!O17,0))</f>
        <v>0</v>
      </c>
      <c r="P17" s="59">
        <f>IF($C$4="Attiecināmās izmaksas",IF('1a+c+n'!$Q17="A",'1a+c+n'!P17,0))</f>
        <v>0</v>
      </c>
    </row>
    <row r="18" spans="1:16" ht="22.5" x14ac:dyDescent="0.2">
      <c r="A18" s="64">
        <f>IF(P18=0,0,IF(COUNTBLANK(P18)=1,0,COUNTA($P$14:P18)))</f>
        <v>0</v>
      </c>
      <c r="B18" s="28" t="str">
        <f>IF($C$4="Attiecināmās izmaksas",IF('1a+c+n'!$Q18="A",'1a+c+n'!B18,0))</f>
        <v>03-00000</v>
      </c>
      <c r="C18" s="80" t="str">
        <f>IF($C$4="Attiecināmās izmaksas",IF('1a+c+n'!$Q18="A",'1a+c+n'!C18,0))</f>
        <v>Būvlaukuma ugunsdzēsības komplekts (ugunsdzēsības stends, ugunsdzēsības aparāti)</v>
      </c>
      <c r="D18" s="28" t="str">
        <f>IF($C$4="Attiecināmās izmaksas",IF('1a+c+n'!$Q18="A",'1a+c+n'!D18,0))</f>
        <v>kompl</v>
      </c>
      <c r="E18" s="59"/>
      <c r="F18" s="81"/>
      <c r="G18" s="28"/>
      <c r="H18" s="28">
        <f>IF($C$4="Attiecināmās izmaksas",IF('1a+c+n'!$Q18="A",'1a+c+n'!H18,0))</f>
        <v>0</v>
      </c>
      <c r="I18" s="28"/>
      <c r="J18" s="28"/>
      <c r="K18" s="59">
        <f>IF($C$4="Attiecināmās izmaksas",IF('1a+c+n'!$Q18="A",'1a+c+n'!K18,0))</f>
        <v>0</v>
      </c>
      <c r="L18" s="81">
        <f>IF($C$4="Attiecināmās izmaksas",IF('1a+c+n'!$Q18="A",'1a+c+n'!L18,0))</f>
        <v>0</v>
      </c>
      <c r="M18" s="28">
        <f>IF($C$4="Attiecināmās izmaksas",IF('1a+c+n'!$Q18="A",'1a+c+n'!M18,0))</f>
        <v>0</v>
      </c>
      <c r="N18" s="28">
        <f>IF($C$4="Attiecināmās izmaksas",IF('1a+c+n'!$Q18="A",'1a+c+n'!N18,0))</f>
        <v>0</v>
      </c>
      <c r="O18" s="28">
        <f>IF($C$4="Attiecināmās izmaksas",IF('1a+c+n'!$Q18="A",'1a+c+n'!O18,0))</f>
        <v>0</v>
      </c>
      <c r="P18" s="59">
        <f>IF($C$4="Attiecināmās izmaksas",IF('1a+c+n'!$Q18="A",'1a+c+n'!P18,0))</f>
        <v>0</v>
      </c>
    </row>
    <row r="19" spans="1:16" ht="22.5" x14ac:dyDescent="0.2">
      <c r="A19" s="64">
        <f>IF(P19=0,0,IF(COUNTBLANK(P19)=1,0,COUNTA($P$14:P19)))</f>
        <v>0</v>
      </c>
      <c r="B19" s="28" t="str">
        <f>IF($C$4="Attiecināmās izmaksas",IF('1a+c+n'!$Q19="A",'1a+c+n'!B19,0))</f>
        <v>03-00000</v>
      </c>
      <c r="C19" s="80" t="str">
        <f>IF($C$4="Attiecināmās izmaksas",IF('1a+c+n'!$Q19="A",'1a+c+n'!C19,0))</f>
        <v>Būvgružu konteinera noma, t.sk. Novietošana un aizvešana</v>
      </c>
      <c r="D19" s="28" t="str">
        <f>IF($C$4="Attiecināmās izmaksas",IF('1a+c+n'!$Q19="A",'1a+c+n'!D19,0))</f>
        <v>mēn.</v>
      </c>
      <c r="E19" s="59"/>
      <c r="F19" s="81"/>
      <c r="G19" s="28"/>
      <c r="H19" s="28">
        <f>IF($C$4="Attiecināmās izmaksas",IF('1a+c+n'!$Q19="A",'1a+c+n'!H19,0))</f>
        <v>0</v>
      </c>
      <c r="I19" s="28"/>
      <c r="J19" s="28"/>
      <c r="K19" s="59">
        <f>IF($C$4="Attiecināmās izmaksas",IF('1a+c+n'!$Q19="A",'1a+c+n'!K19,0))</f>
        <v>0</v>
      </c>
      <c r="L19" s="81">
        <f>IF($C$4="Attiecināmās izmaksas",IF('1a+c+n'!$Q19="A",'1a+c+n'!L19,0))</f>
        <v>0</v>
      </c>
      <c r="M19" s="28">
        <f>IF($C$4="Attiecināmās izmaksas",IF('1a+c+n'!$Q19="A",'1a+c+n'!M19,0))</f>
        <v>0</v>
      </c>
      <c r="N19" s="28">
        <f>IF($C$4="Attiecināmās izmaksas",IF('1a+c+n'!$Q19="A",'1a+c+n'!N19,0))</f>
        <v>0</v>
      </c>
      <c r="O19" s="28">
        <f>IF($C$4="Attiecināmās izmaksas",IF('1a+c+n'!$Q19="A",'1a+c+n'!O19,0))</f>
        <v>0</v>
      </c>
      <c r="P19" s="59">
        <f>IF($C$4="Attiecināmās izmaksas",IF('1a+c+n'!$Q19="A",'1a+c+n'!P19,0))</f>
        <v>0</v>
      </c>
    </row>
    <row r="20" spans="1:16" ht="22.5" x14ac:dyDescent="0.2">
      <c r="A20" s="64">
        <f>IF(P20=0,0,IF(COUNTBLANK(P20)=1,0,COUNTA($P$14:P20)))</f>
        <v>0</v>
      </c>
      <c r="B20" s="28" t="str">
        <f>IF($C$4="Attiecināmās izmaksas",IF('1a+c+n'!$Q20="A",'1a+c+n'!B20,0))</f>
        <v>03-00000</v>
      </c>
      <c r="C20" s="80" t="str">
        <f>IF($C$4="Attiecināmās izmaksas",IF('1a+c+n'!$Q20="A",'1a+c+n'!C20,0))</f>
        <v>Sastatņu montāža, t.sk. norobežošana ar celtniecības tīklu, demontāža, noma</v>
      </c>
      <c r="D20" s="28" t="str">
        <f>IF($C$4="Attiecināmās izmaksas",IF('1a+c+n'!$Q20="A",'1a+c+n'!D20,0))</f>
        <v>m2</v>
      </c>
      <c r="E20" s="59"/>
      <c r="F20" s="81"/>
      <c r="G20" s="28"/>
      <c r="H20" s="28">
        <f>IF($C$4="Attiecināmās izmaksas",IF('1a+c+n'!$Q20="A",'1a+c+n'!H20,0))</f>
        <v>0</v>
      </c>
      <c r="I20" s="28"/>
      <c r="J20" s="28"/>
      <c r="K20" s="59">
        <f>IF($C$4="Attiecināmās izmaksas",IF('1a+c+n'!$Q20="A",'1a+c+n'!K20,0))</f>
        <v>0</v>
      </c>
      <c r="L20" s="81">
        <f>IF($C$4="Attiecināmās izmaksas",IF('1a+c+n'!$Q20="A",'1a+c+n'!L20,0))</f>
        <v>0</v>
      </c>
      <c r="M20" s="28">
        <f>IF($C$4="Attiecināmās izmaksas",IF('1a+c+n'!$Q20="A",'1a+c+n'!M20,0))</f>
        <v>0</v>
      </c>
      <c r="N20" s="28">
        <f>IF($C$4="Attiecināmās izmaksas",IF('1a+c+n'!$Q20="A",'1a+c+n'!N20,0))</f>
        <v>0</v>
      </c>
      <c r="O20" s="28">
        <f>IF($C$4="Attiecināmās izmaksas",IF('1a+c+n'!$Q20="A",'1a+c+n'!O20,0))</f>
        <v>0</v>
      </c>
      <c r="P20" s="59">
        <f>IF($C$4="Attiecināmās izmaksas",IF('1a+c+n'!$Q20="A",'1a+c+n'!P20,0))</f>
        <v>0</v>
      </c>
    </row>
    <row r="21" spans="1:16" ht="22.5" x14ac:dyDescent="0.2">
      <c r="A21" s="64">
        <f>IF(P21=0,0,IF(COUNTBLANK(P21)=1,0,COUNTA($P$14:P21)))</f>
        <v>0</v>
      </c>
      <c r="B21" s="28" t="str">
        <f>IF($C$4="Attiecināmās izmaksas",IF('1a+c+n'!$Q21="A",'1a+c+n'!B21,0))</f>
        <v>03-00000</v>
      </c>
      <c r="C21" s="80" t="str">
        <f>IF($C$4="Attiecināmās izmaksas",IF('1a+c+n'!$Q21="A",'1a+c+n'!C21,0))</f>
        <v>Ieejas mezglu koka nojumju izveidošana</v>
      </c>
      <c r="D21" s="28" t="str">
        <f>IF($C$4="Attiecināmās izmaksas",IF('1a+c+n'!$Q21="A",'1a+c+n'!D21,0))</f>
        <v>gab</v>
      </c>
      <c r="E21" s="59"/>
      <c r="F21" s="81"/>
      <c r="G21" s="28"/>
      <c r="H21" s="28">
        <f>IF($C$4="Attiecināmās izmaksas",IF('1a+c+n'!$Q21="A",'1a+c+n'!H21,0))</f>
        <v>0</v>
      </c>
      <c r="I21" s="28"/>
      <c r="J21" s="28"/>
      <c r="K21" s="59">
        <f>IF($C$4="Attiecināmās izmaksas",IF('1a+c+n'!$Q21="A",'1a+c+n'!K21,0))</f>
        <v>0</v>
      </c>
      <c r="L21" s="81">
        <f>IF($C$4="Attiecināmās izmaksas",IF('1a+c+n'!$Q21="A",'1a+c+n'!L21,0))</f>
        <v>0</v>
      </c>
      <c r="M21" s="28">
        <f>IF($C$4="Attiecināmās izmaksas",IF('1a+c+n'!$Q21="A",'1a+c+n'!M21,0))</f>
        <v>0</v>
      </c>
      <c r="N21" s="28">
        <f>IF($C$4="Attiecināmās izmaksas",IF('1a+c+n'!$Q21="A",'1a+c+n'!N21,0))</f>
        <v>0</v>
      </c>
      <c r="O21" s="28">
        <f>IF($C$4="Attiecināmās izmaksas",IF('1a+c+n'!$Q21="A",'1a+c+n'!O21,0))</f>
        <v>0</v>
      </c>
      <c r="P21" s="59">
        <f>IF($C$4="Attiecināmās izmaksas",IF('1a+c+n'!$Q21="A",'1a+c+n'!P21,0))</f>
        <v>0</v>
      </c>
    </row>
    <row r="22" spans="1:16" ht="22.5" x14ac:dyDescent="0.2">
      <c r="A22" s="64">
        <f>IF(P22=0,0,IF(COUNTBLANK(P22)=1,0,COUNTA($P$14:P22)))</f>
        <v>0</v>
      </c>
      <c r="B22" s="28" t="str">
        <f>IF($C$4="Attiecināmās izmaksas",IF('1a+c+n'!$Q22="A",'1a+c+n'!B22,0))</f>
        <v>03-00000</v>
      </c>
      <c r="C22" s="80" t="str">
        <f>IF($C$4="Attiecināmās izmaksas",IF('1a+c+n'!$Q22="A",'1a+c+n'!C22,0))</f>
        <v>Elektrības pieslēgums ar skaitītāju uz būvniecības laiku</v>
      </c>
      <c r="D22" s="28" t="str">
        <f>IF($C$4="Attiecināmās izmaksas",IF('1a+c+n'!$Q22="A",'1a+c+n'!D22,0))</f>
        <v>gab</v>
      </c>
      <c r="E22" s="59"/>
      <c r="F22" s="81"/>
      <c r="G22" s="28"/>
      <c r="H22" s="28">
        <f>IF($C$4="Attiecināmās izmaksas",IF('1a+c+n'!$Q22="A",'1a+c+n'!H22,0))</f>
        <v>0</v>
      </c>
      <c r="I22" s="28"/>
      <c r="J22" s="28"/>
      <c r="K22" s="59">
        <f>IF($C$4="Attiecināmās izmaksas",IF('1a+c+n'!$Q22="A",'1a+c+n'!K22,0))</f>
        <v>0</v>
      </c>
      <c r="L22" s="81">
        <f>IF($C$4="Attiecināmās izmaksas",IF('1a+c+n'!$Q22="A",'1a+c+n'!L22,0))</f>
        <v>0</v>
      </c>
      <c r="M22" s="28">
        <f>IF($C$4="Attiecināmās izmaksas",IF('1a+c+n'!$Q22="A",'1a+c+n'!M22,0))</f>
        <v>0</v>
      </c>
      <c r="N22" s="28">
        <f>IF($C$4="Attiecināmās izmaksas",IF('1a+c+n'!$Q22="A",'1a+c+n'!N22,0))</f>
        <v>0</v>
      </c>
      <c r="O22" s="28">
        <f>IF($C$4="Attiecināmās izmaksas",IF('1a+c+n'!$Q22="A",'1a+c+n'!O22,0))</f>
        <v>0</v>
      </c>
      <c r="P22" s="59">
        <f>IF($C$4="Attiecināmās izmaksas",IF('1a+c+n'!$Q22="A",'1a+c+n'!P22,0))</f>
        <v>0</v>
      </c>
    </row>
    <row r="23" spans="1:16" ht="22.5" x14ac:dyDescent="0.2">
      <c r="A23" s="64">
        <f>IF(P23=0,0,IF(COUNTBLANK(P23)=1,0,COUNTA($P$14:P23)))</f>
        <v>0</v>
      </c>
      <c r="B23" s="28" t="str">
        <f>IF($C$4="Attiecināmās izmaksas",IF('1a+c+n'!$Q23="A",'1a+c+n'!B23,0))</f>
        <v>03-00000</v>
      </c>
      <c r="C23" s="80" t="str">
        <f>IF($C$4="Attiecināmās izmaksas",IF('1a+c+n'!$Q23="A",'1a+c+n'!C23,0))</f>
        <v>Ūdens pieslēgums ar skaitītāju uz būvniecības laiku</v>
      </c>
      <c r="D23" s="28" t="str">
        <f>IF($C$4="Attiecināmās izmaksas",IF('1a+c+n'!$Q23="A",'1a+c+n'!D23,0))</f>
        <v>gab</v>
      </c>
      <c r="E23" s="59"/>
      <c r="F23" s="81"/>
      <c r="G23" s="28"/>
      <c r="H23" s="28">
        <f>IF($C$4="Attiecināmās izmaksas",IF('1a+c+n'!$Q23="A",'1a+c+n'!H23,0))</f>
        <v>0</v>
      </c>
      <c r="I23" s="28"/>
      <c r="J23" s="28"/>
      <c r="K23" s="59">
        <f>IF($C$4="Attiecināmās izmaksas",IF('1a+c+n'!$Q23="A",'1a+c+n'!K23,0))</f>
        <v>0</v>
      </c>
      <c r="L23" s="81">
        <f>IF($C$4="Attiecināmās izmaksas",IF('1a+c+n'!$Q23="A",'1a+c+n'!L23,0))</f>
        <v>0</v>
      </c>
      <c r="M23" s="28">
        <f>IF($C$4="Attiecināmās izmaksas",IF('1a+c+n'!$Q23="A",'1a+c+n'!M23,0))</f>
        <v>0</v>
      </c>
      <c r="N23" s="28">
        <f>IF($C$4="Attiecināmās izmaksas",IF('1a+c+n'!$Q23="A",'1a+c+n'!N23,0))</f>
        <v>0</v>
      </c>
      <c r="O23" s="28">
        <f>IF($C$4="Attiecināmās izmaksas",IF('1a+c+n'!$Q23="A",'1a+c+n'!O23,0))</f>
        <v>0</v>
      </c>
      <c r="P23" s="59">
        <f>IF($C$4="Attiecināmās izmaksas",IF('1a+c+n'!$Q23="A",'1a+c+n'!P23,0))</f>
        <v>0</v>
      </c>
    </row>
    <row r="24" spans="1:16" ht="22.5" x14ac:dyDescent="0.2">
      <c r="A24" s="64">
        <f>IF(P24=0,0,IF(COUNTBLANK(P24)=1,0,COUNTA($P$14:P24)))</f>
        <v>0</v>
      </c>
      <c r="B24" s="28" t="str">
        <f>IF($C$4="Attiecināmās izmaksas",IF('1a+c+n'!$Q24="A",'1a+c+n'!B24,0))</f>
        <v>03-00000</v>
      </c>
      <c r="C24" s="80" t="str">
        <f>IF($C$4="Attiecināmās izmaksas",IF('1a+c+n'!$Q24="A",'1a+c+n'!C24,0))</f>
        <v>Būvtāfeles izveide un uzstādīšana</v>
      </c>
      <c r="D24" s="28" t="str">
        <f>IF($C$4="Attiecināmās izmaksas",IF('1a+c+n'!$Q24="A",'1a+c+n'!D24,0))</f>
        <v>gab</v>
      </c>
      <c r="E24" s="59"/>
      <c r="F24" s="81"/>
      <c r="G24" s="28"/>
      <c r="H24" s="28">
        <f>IF($C$4="Attiecināmās izmaksas",IF('1a+c+n'!$Q24="A",'1a+c+n'!H24,0))</f>
        <v>0</v>
      </c>
      <c r="I24" s="28"/>
      <c r="J24" s="28"/>
      <c r="K24" s="59">
        <f>IF($C$4="Attiecināmās izmaksas",IF('1a+c+n'!$Q24="A",'1a+c+n'!K24,0))</f>
        <v>0</v>
      </c>
      <c r="L24" s="81">
        <f>IF($C$4="Attiecināmās izmaksas",IF('1a+c+n'!$Q24="A",'1a+c+n'!L24,0))</f>
        <v>0</v>
      </c>
      <c r="M24" s="28">
        <f>IF($C$4="Attiecināmās izmaksas",IF('1a+c+n'!$Q24="A",'1a+c+n'!M24,0))</f>
        <v>0</v>
      </c>
      <c r="N24" s="28">
        <f>IF($C$4="Attiecināmās izmaksas",IF('1a+c+n'!$Q24="A",'1a+c+n'!N24,0))</f>
        <v>0</v>
      </c>
      <c r="O24" s="28">
        <f>IF($C$4="Attiecināmās izmaksas",IF('1a+c+n'!$Q24="A",'1a+c+n'!O24,0))</f>
        <v>0</v>
      </c>
      <c r="P24" s="59">
        <f>IF($C$4="Attiecināmās izmaksas",IF('1a+c+n'!$Q24="A",'1a+c+n'!P24,0))</f>
        <v>0</v>
      </c>
    </row>
    <row r="25" spans="1:16" ht="12" customHeight="1" thickBot="1" x14ac:dyDescent="0.25">
      <c r="A25" s="261" t="s">
        <v>63</v>
      </c>
      <c r="B25" s="262"/>
      <c r="C25" s="262"/>
      <c r="D25" s="262"/>
      <c r="E25" s="262"/>
      <c r="F25" s="262"/>
      <c r="G25" s="262"/>
      <c r="H25" s="262"/>
      <c r="I25" s="262"/>
      <c r="J25" s="262"/>
      <c r="K25" s="263"/>
      <c r="L25" s="74">
        <f>SUM(L14:L24)</f>
        <v>0</v>
      </c>
      <c r="M25" s="75">
        <f>SUM(M14:M24)</f>
        <v>0</v>
      </c>
      <c r="N25" s="75">
        <f>SUM(N14:N24)</f>
        <v>0</v>
      </c>
      <c r="O25" s="75">
        <f>SUM(O14:O24)</f>
        <v>0</v>
      </c>
      <c r="P25" s="76">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n'!C36:H36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n'!C41:H41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n'!C44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F12:K12"/>
    <mergeCell ref="L12:P12"/>
    <mergeCell ref="A25:K25"/>
    <mergeCell ref="A12:A13"/>
    <mergeCell ref="B12:B13"/>
    <mergeCell ref="C12:C13"/>
    <mergeCell ref="D12:D13"/>
    <mergeCell ref="E12:E13"/>
    <mergeCell ref="A31:D31"/>
    <mergeCell ref="C33:H33"/>
    <mergeCell ref="C34:H34"/>
    <mergeCell ref="C28:H28"/>
    <mergeCell ref="C29:H29"/>
    <mergeCell ref="C2:I2"/>
    <mergeCell ref="C3:I3"/>
    <mergeCell ref="C4:I4"/>
    <mergeCell ref="A9:F9"/>
    <mergeCell ref="J9:M9"/>
    <mergeCell ref="N9:O9"/>
    <mergeCell ref="D5:L5"/>
    <mergeCell ref="D6:L6"/>
    <mergeCell ref="D7:L7"/>
    <mergeCell ref="D8:L8"/>
  </mergeCells>
  <conditionalFormatting sqref="A25:K25">
    <cfRule type="containsText" dxfId="357" priority="2" operator="containsText" text="Tiešās izmaksas kopā, t. sk. darba devēja sociālais nodoklis __.__% ">
      <formula>NOT(ISERROR(SEARCH("Tiešās izmaksas kopā, t. sk. darba devēja sociālais nodoklis __.__% ",A25)))</formula>
    </cfRule>
  </conditionalFormatting>
  <conditionalFormatting sqref="D1 C2:I2">
    <cfRule type="cellIs" dxfId="356" priority="3" operator="equal">
      <formula>0</formula>
    </cfRule>
  </conditionalFormatting>
  <conditionalFormatting sqref="D5:L8 A14:P24 L25:P25 C28:H28 C33:H33 C36">
    <cfRule type="cellIs" dxfId="355" priority="1"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D83-5EAD-492B-B5A0-49DD1A3523DC}">
  <sheetPr>
    <tabColor rgb="FFC00000"/>
  </sheetPr>
  <dimension ref="A1:P37"/>
  <sheetViews>
    <sheetView workbookViewId="0">
      <selection activeCell="C36" sqref="C36"/>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'1a+c+n'!D1</f>
        <v>1</v>
      </c>
      <c r="E1" s="26"/>
      <c r="F1" s="26"/>
      <c r="G1" s="26"/>
      <c r="H1" s="26"/>
      <c r="I1" s="26"/>
      <c r="J1" s="26"/>
      <c r="N1" s="30"/>
      <c r="O1" s="31"/>
      <c r="P1" s="32"/>
    </row>
    <row r="2" spans="1:16" x14ac:dyDescent="0.2">
      <c r="A2" s="33"/>
      <c r="B2" s="33"/>
      <c r="C2" s="252" t="str">
        <f>'1a+c+n'!C2:I2</f>
        <v>Būvlaukuma sagatavošana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45</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izmaksas",IF('1a+c+n'!$Q14="C",'1a+c+n'!B14,0))</f>
        <v>0</v>
      </c>
      <c r="C14" s="78">
        <f>IF($C$4="citu pasākumu izmaksas",IF('1a+c+n'!$Q14="C",'1a+c+n'!C14,0))</f>
        <v>0</v>
      </c>
      <c r="D14" s="27">
        <f>IF($C$4="citu pasākumu izmaksas",IF('1a+c+n'!$Q14="C",'1a+c+n'!D14,0))</f>
        <v>0</v>
      </c>
      <c r="E14" s="57"/>
      <c r="F14" s="79"/>
      <c r="G14" s="27">
        <f>IF($C$4="citu pasākumu izmaksas",IF('1a+c+n'!$Q14="C",'1a+c+n'!G14,0))</f>
        <v>0</v>
      </c>
      <c r="H14" s="27">
        <f>IF($C$4="citu pasākumu izmaksas",IF('1a+c+n'!$Q14="C",'1a+c+n'!H14,0))</f>
        <v>0</v>
      </c>
      <c r="I14" s="27"/>
      <c r="J14" s="27"/>
      <c r="K14" s="57">
        <f>IF($C$4="citu pasākumu izmaksas",IF('1a+c+n'!$Q14="C",'1a+c+n'!K14,0))</f>
        <v>0</v>
      </c>
      <c r="L14" s="109">
        <f>IF($C$4="citu pasākumu izmaksas",IF('1a+c+n'!$Q14="C",'1a+c+n'!L14,0))</f>
        <v>0</v>
      </c>
      <c r="M14" s="27">
        <f>IF($C$4="citu pasākumu izmaksas",IF('1a+c+n'!$Q14="C",'1a+c+n'!M14,0))</f>
        <v>0</v>
      </c>
      <c r="N14" s="27">
        <f>IF($C$4="citu pasākumu izmaksas",IF('1a+c+n'!$Q14="C",'1a+c+n'!N14,0))</f>
        <v>0</v>
      </c>
      <c r="O14" s="27">
        <f>IF($C$4="citu pasākumu izmaksas",IF('1a+c+n'!$Q14="C",'1a+c+n'!O14,0))</f>
        <v>0</v>
      </c>
      <c r="P14" s="57">
        <f>IF($C$4="citu pasākumu izmaksas",IF('1a+c+n'!$Q14="C",'1a+c+n'!P14,0))</f>
        <v>0</v>
      </c>
    </row>
    <row r="15" spans="1:16" x14ac:dyDescent="0.2">
      <c r="A15" s="64">
        <f>IF(P15=0,0,IF(COUNTBLANK(P15)=1,0,COUNTA($P$14:P15)))</f>
        <v>0</v>
      </c>
      <c r="B15" s="28">
        <f>IF($C$4="citu pasākumu izmaksas",IF('1a+c+n'!$Q15="C",'1a+c+n'!B15,0))</f>
        <v>0</v>
      </c>
      <c r="C15" s="80">
        <f>IF($C$4="citu pasākumu izmaksas",IF('1a+c+n'!$Q15="C",'1a+c+n'!C15,0))</f>
        <v>0</v>
      </c>
      <c r="D15" s="28">
        <f>IF($C$4="citu pasākumu izmaksas",IF('1a+c+n'!$Q15="C",'1a+c+n'!D15,0))</f>
        <v>0</v>
      </c>
      <c r="E15" s="59"/>
      <c r="F15" s="81"/>
      <c r="G15" s="28"/>
      <c r="H15" s="28">
        <f>IF($C$4="citu pasākumu izmaksas",IF('1a+c+n'!$Q15="C",'1a+c+n'!H15,0))</f>
        <v>0</v>
      </c>
      <c r="I15" s="28"/>
      <c r="J15" s="28"/>
      <c r="K15" s="59">
        <f>IF($C$4="citu pasākumu izmaksas",IF('1a+c+n'!$Q15="C",'1a+c+n'!K15,0))</f>
        <v>0</v>
      </c>
      <c r="L15" s="110">
        <f>IF($C$4="citu pasākumu izmaksas",IF('1a+c+n'!$Q15="C",'1a+c+n'!L15,0))</f>
        <v>0</v>
      </c>
      <c r="M15" s="28">
        <f>IF($C$4="citu pasākumu izmaksas",IF('1a+c+n'!$Q15="C",'1a+c+n'!M15,0))</f>
        <v>0</v>
      </c>
      <c r="N15" s="28">
        <f>IF($C$4="citu pasākumu izmaksas",IF('1a+c+n'!$Q15="C",'1a+c+n'!N15,0))</f>
        <v>0</v>
      </c>
      <c r="O15" s="28">
        <f>IF($C$4="citu pasākumu izmaksas",IF('1a+c+n'!$Q15="C",'1a+c+n'!O15,0))</f>
        <v>0</v>
      </c>
      <c r="P15" s="59">
        <f>IF($C$4="citu pasākumu izmaksas",IF('1a+c+n'!$Q15="C",'1a+c+n'!P15,0))</f>
        <v>0</v>
      </c>
    </row>
    <row r="16" spans="1:16" x14ac:dyDescent="0.2">
      <c r="A16" s="64">
        <f>IF(P16=0,0,IF(COUNTBLANK(P16)=1,0,COUNTA($P$14:P16)))</f>
        <v>0</v>
      </c>
      <c r="B16" s="28">
        <f>IF($C$4="citu pasākumu izmaksas",IF('1a+c+n'!$Q16="C",'1a+c+n'!B16,0))</f>
        <v>0</v>
      </c>
      <c r="C16" s="80">
        <f>IF($C$4="citu pasākumu izmaksas",IF('1a+c+n'!$Q16="C",'1a+c+n'!C16,0))</f>
        <v>0</v>
      </c>
      <c r="D16" s="28">
        <f>IF($C$4="citu pasākumu izmaksas",IF('1a+c+n'!$Q16="C",'1a+c+n'!D16,0))</f>
        <v>0</v>
      </c>
      <c r="E16" s="59"/>
      <c r="F16" s="81"/>
      <c r="G16" s="28"/>
      <c r="H16" s="28">
        <f>IF($C$4="citu pasākumu izmaksas",IF('1a+c+n'!$Q16="C",'1a+c+n'!H16,0))</f>
        <v>0</v>
      </c>
      <c r="I16" s="28"/>
      <c r="J16" s="28"/>
      <c r="K16" s="59">
        <f>IF($C$4="citu pasākumu izmaksas",IF('1a+c+n'!$Q16="C",'1a+c+n'!K16,0))</f>
        <v>0</v>
      </c>
      <c r="L16" s="110">
        <f>IF($C$4="citu pasākumu izmaksas",IF('1a+c+n'!$Q16="C",'1a+c+n'!L16,0))</f>
        <v>0</v>
      </c>
      <c r="M16" s="28">
        <f>IF($C$4="citu pasākumu izmaksas",IF('1a+c+n'!$Q16="C",'1a+c+n'!M16,0))</f>
        <v>0</v>
      </c>
      <c r="N16" s="28">
        <f>IF($C$4="citu pasākumu izmaksas",IF('1a+c+n'!$Q16="C",'1a+c+n'!N16,0))</f>
        <v>0</v>
      </c>
      <c r="O16" s="28">
        <f>IF($C$4="citu pasākumu izmaksas",IF('1a+c+n'!$Q16="C",'1a+c+n'!O16,0))</f>
        <v>0</v>
      </c>
      <c r="P16" s="59">
        <f>IF($C$4="citu pasākumu izmaksas",IF('1a+c+n'!$Q16="C",'1a+c+n'!P16,0))</f>
        <v>0</v>
      </c>
    </row>
    <row r="17" spans="1:16" x14ac:dyDescent="0.2">
      <c r="A17" s="64">
        <f>IF(P17=0,0,IF(COUNTBLANK(P17)=1,0,COUNTA($P$14:P17)))</f>
        <v>0</v>
      </c>
      <c r="B17" s="28">
        <f>IF($C$4="citu pasākumu izmaksas",IF('1a+c+n'!$Q17="C",'1a+c+n'!B17,0))</f>
        <v>0</v>
      </c>
      <c r="C17" s="80">
        <f>IF($C$4="citu pasākumu izmaksas",IF('1a+c+n'!$Q17="C",'1a+c+n'!C17,0))</f>
        <v>0</v>
      </c>
      <c r="D17" s="28">
        <f>IF($C$4="citu pasākumu izmaksas",IF('1a+c+n'!$Q17="C",'1a+c+n'!D17,0))</f>
        <v>0</v>
      </c>
      <c r="E17" s="59"/>
      <c r="F17" s="81"/>
      <c r="G17" s="28"/>
      <c r="H17" s="28">
        <f>IF($C$4="citu pasākumu izmaksas",IF('1a+c+n'!$Q17="C",'1a+c+n'!H17,0))</f>
        <v>0</v>
      </c>
      <c r="I17" s="28"/>
      <c r="J17" s="28"/>
      <c r="K17" s="59">
        <f>IF($C$4="citu pasākumu izmaksas",IF('1a+c+n'!$Q17="C",'1a+c+n'!K17,0))</f>
        <v>0</v>
      </c>
      <c r="L17" s="110">
        <f>IF($C$4="citu pasākumu izmaksas",IF('1a+c+n'!$Q17="C",'1a+c+n'!L17,0))</f>
        <v>0</v>
      </c>
      <c r="M17" s="28">
        <f>IF($C$4="citu pasākumu izmaksas",IF('1a+c+n'!$Q17="C",'1a+c+n'!M17,0))</f>
        <v>0</v>
      </c>
      <c r="N17" s="28">
        <f>IF($C$4="citu pasākumu izmaksas",IF('1a+c+n'!$Q17="C",'1a+c+n'!N17,0))</f>
        <v>0</v>
      </c>
      <c r="O17" s="28">
        <f>IF($C$4="citu pasākumu izmaksas",IF('1a+c+n'!$Q17="C",'1a+c+n'!O17,0))</f>
        <v>0</v>
      </c>
      <c r="P17" s="59">
        <f>IF($C$4="citu pasākumu izmaksas",IF('1a+c+n'!$Q17="C",'1a+c+n'!P17,0))</f>
        <v>0</v>
      </c>
    </row>
    <row r="18" spans="1:16" x14ac:dyDescent="0.2">
      <c r="A18" s="64">
        <f>IF(P18=0,0,IF(COUNTBLANK(P18)=1,0,COUNTA($P$14:P18)))</f>
        <v>0</v>
      </c>
      <c r="B18" s="28">
        <f>IF($C$4="citu pasākumu izmaksas",IF('1a+c+n'!$Q18="C",'1a+c+n'!B18,0))</f>
        <v>0</v>
      </c>
      <c r="C18" s="80">
        <f>IF($C$4="citu pasākumu izmaksas",IF('1a+c+n'!$Q18="C",'1a+c+n'!C18,0))</f>
        <v>0</v>
      </c>
      <c r="D18" s="28">
        <f>IF($C$4="citu pasākumu izmaksas",IF('1a+c+n'!$Q18="C",'1a+c+n'!D18,0))</f>
        <v>0</v>
      </c>
      <c r="E18" s="59"/>
      <c r="F18" s="81"/>
      <c r="G18" s="28"/>
      <c r="H18" s="28">
        <f>IF($C$4="citu pasākumu izmaksas",IF('1a+c+n'!$Q18="C",'1a+c+n'!H18,0))</f>
        <v>0</v>
      </c>
      <c r="I18" s="28"/>
      <c r="J18" s="28"/>
      <c r="K18" s="59">
        <f>IF($C$4="citu pasākumu izmaksas",IF('1a+c+n'!$Q18="C",'1a+c+n'!K18,0))</f>
        <v>0</v>
      </c>
      <c r="L18" s="110">
        <f>IF($C$4="citu pasākumu izmaksas",IF('1a+c+n'!$Q18="C",'1a+c+n'!L18,0))</f>
        <v>0</v>
      </c>
      <c r="M18" s="28">
        <f>IF($C$4="citu pasākumu izmaksas",IF('1a+c+n'!$Q18="C",'1a+c+n'!M18,0))</f>
        <v>0</v>
      </c>
      <c r="N18" s="28">
        <f>IF($C$4="citu pasākumu izmaksas",IF('1a+c+n'!$Q18="C",'1a+c+n'!N18,0))</f>
        <v>0</v>
      </c>
      <c r="O18" s="28">
        <f>IF($C$4="citu pasākumu izmaksas",IF('1a+c+n'!$Q18="C",'1a+c+n'!O18,0))</f>
        <v>0</v>
      </c>
      <c r="P18" s="59">
        <f>IF($C$4="citu pasākumu izmaksas",IF('1a+c+n'!$Q18="C",'1a+c+n'!P18,0))</f>
        <v>0</v>
      </c>
    </row>
    <row r="19" spans="1:16" x14ac:dyDescent="0.2">
      <c r="A19" s="64">
        <f>IF(P19=0,0,IF(COUNTBLANK(P19)=1,0,COUNTA($P$14:P19)))</f>
        <v>0</v>
      </c>
      <c r="B19" s="28">
        <f>IF($C$4="citu pasākumu izmaksas",IF('1a+c+n'!$Q19="C",'1a+c+n'!B19,0))</f>
        <v>0</v>
      </c>
      <c r="C19" s="80">
        <f>IF($C$4="citu pasākumu izmaksas",IF('1a+c+n'!$Q19="C",'1a+c+n'!C19,0))</f>
        <v>0</v>
      </c>
      <c r="D19" s="28">
        <f>IF($C$4="citu pasākumu izmaksas",IF('1a+c+n'!$Q19="C",'1a+c+n'!D19,0))</f>
        <v>0</v>
      </c>
      <c r="E19" s="59"/>
      <c r="F19" s="81"/>
      <c r="G19" s="28"/>
      <c r="H19" s="28">
        <f>IF($C$4="citu pasākumu izmaksas",IF('1a+c+n'!$Q19="C",'1a+c+n'!H19,0))</f>
        <v>0</v>
      </c>
      <c r="I19" s="28"/>
      <c r="J19" s="28"/>
      <c r="K19" s="59">
        <f>IF($C$4="citu pasākumu izmaksas",IF('1a+c+n'!$Q19="C",'1a+c+n'!K19,0))</f>
        <v>0</v>
      </c>
      <c r="L19" s="110">
        <f>IF($C$4="citu pasākumu izmaksas",IF('1a+c+n'!$Q19="C",'1a+c+n'!L19,0))</f>
        <v>0</v>
      </c>
      <c r="M19" s="28">
        <f>IF($C$4="citu pasākumu izmaksas",IF('1a+c+n'!$Q19="C",'1a+c+n'!M19,0))</f>
        <v>0</v>
      </c>
      <c r="N19" s="28">
        <f>IF($C$4="citu pasākumu izmaksas",IF('1a+c+n'!$Q19="C",'1a+c+n'!N19,0))</f>
        <v>0</v>
      </c>
      <c r="O19" s="28">
        <f>IF($C$4="citu pasākumu izmaksas",IF('1a+c+n'!$Q19="C",'1a+c+n'!O19,0))</f>
        <v>0</v>
      </c>
      <c r="P19" s="59">
        <f>IF($C$4="citu pasākumu izmaksas",IF('1a+c+n'!$Q19="C",'1a+c+n'!P19,0))</f>
        <v>0</v>
      </c>
    </row>
    <row r="20" spans="1:16" x14ac:dyDescent="0.2">
      <c r="A20" s="64">
        <f>IF(P20=0,0,IF(COUNTBLANK(P20)=1,0,COUNTA($P$14:P20)))</f>
        <v>0</v>
      </c>
      <c r="B20" s="28">
        <f>IF($C$4="citu pasākumu izmaksas",IF('1a+c+n'!$Q20="C",'1a+c+n'!B20,0))</f>
        <v>0</v>
      </c>
      <c r="C20" s="80">
        <f>IF($C$4="citu pasākumu izmaksas",IF('1a+c+n'!$Q20="C",'1a+c+n'!C20,0))</f>
        <v>0</v>
      </c>
      <c r="D20" s="28">
        <f>IF($C$4="citu pasākumu izmaksas",IF('1a+c+n'!$Q20="C",'1a+c+n'!D20,0))</f>
        <v>0</v>
      </c>
      <c r="E20" s="59"/>
      <c r="F20" s="81"/>
      <c r="G20" s="28"/>
      <c r="H20" s="28">
        <f>IF($C$4="citu pasākumu izmaksas",IF('1a+c+n'!$Q20="C",'1a+c+n'!H20,0))</f>
        <v>0</v>
      </c>
      <c r="I20" s="28"/>
      <c r="J20" s="28"/>
      <c r="K20" s="59">
        <f>IF($C$4="citu pasākumu izmaksas",IF('1a+c+n'!$Q20="C",'1a+c+n'!K20,0))</f>
        <v>0</v>
      </c>
      <c r="L20" s="110">
        <f>IF($C$4="citu pasākumu izmaksas",IF('1a+c+n'!$Q20="C",'1a+c+n'!L20,0))</f>
        <v>0</v>
      </c>
      <c r="M20" s="28">
        <f>IF($C$4="citu pasākumu izmaksas",IF('1a+c+n'!$Q20="C",'1a+c+n'!M20,0))</f>
        <v>0</v>
      </c>
      <c r="N20" s="28">
        <f>IF($C$4="citu pasākumu izmaksas",IF('1a+c+n'!$Q20="C",'1a+c+n'!N20,0))</f>
        <v>0</v>
      </c>
      <c r="O20" s="28">
        <f>IF($C$4="citu pasākumu izmaksas",IF('1a+c+n'!$Q20="C",'1a+c+n'!O20,0))</f>
        <v>0</v>
      </c>
      <c r="P20" s="59">
        <f>IF($C$4="citu pasākumu izmaksas",IF('1a+c+n'!$Q20="C",'1a+c+n'!P20,0))</f>
        <v>0</v>
      </c>
    </row>
    <row r="21" spans="1:16" x14ac:dyDescent="0.2">
      <c r="A21" s="64">
        <f>IF(P21=0,0,IF(COUNTBLANK(P21)=1,0,COUNTA($P$14:P21)))</f>
        <v>0</v>
      </c>
      <c r="B21" s="28">
        <f>IF($C$4="citu pasākumu izmaksas",IF('1a+c+n'!$Q21="C",'1a+c+n'!B21,0))</f>
        <v>0</v>
      </c>
      <c r="C21" s="80">
        <f>IF($C$4="citu pasākumu izmaksas",IF('1a+c+n'!$Q21="C",'1a+c+n'!C21,0))</f>
        <v>0</v>
      </c>
      <c r="D21" s="28">
        <f>IF($C$4="citu pasākumu izmaksas",IF('1a+c+n'!$Q21="C",'1a+c+n'!D21,0))</f>
        <v>0</v>
      </c>
      <c r="E21" s="59"/>
      <c r="F21" s="81"/>
      <c r="G21" s="28"/>
      <c r="H21" s="28">
        <f>IF($C$4="citu pasākumu izmaksas",IF('1a+c+n'!$Q21="C",'1a+c+n'!H21,0))</f>
        <v>0</v>
      </c>
      <c r="I21" s="28"/>
      <c r="J21" s="28"/>
      <c r="K21" s="59">
        <f>IF($C$4="citu pasākumu izmaksas",IF('1a+c+n'!$Q21="C",'1a+c+n'!K21,0))</f>
        <v>0</v>
      </c>
      <c r="L21" s="110">
        <f>IF($C$4="citu pasākumu izmaksas",IF('1a+c+n'!$Q21="C",'1a+c+n'!L21,0))</f>
        <v>0</v>
      </c>
      <c r="M21" s="28">
        <f>IF($C$4="citu pasākumu izmaksas",IF('1a+c+n'!$Q21="C",'1a+c+n'!M21,0))</f>
        <v>0</v>
      </c>
      <c r="N21" s="28">
        <f>IF($C$4="citu pasākumu izmaksas",IF('1a+c+n'!$Q21="C",'1a+c+n'!N21,0))</f>
        <v>0</v>
      </c>
      <c r="O21" s="28">
        <f>IF($C$4="citu pasākumu izmaksas",IF('1a+c+n'!$Q21="C",'1a+c+n'!O21,0))</f>
        <v>0</v>
      </c>
      <c r="P21" s="59">
        <f>IF($C$4="citu pasākumu izmaksas",IF('1a+c+n'!$Q21="C",'1a+c+n'!P21,0))</f>
        <v>0</v>
      </c>
    </row>
    <row r="22" spans="1:16" x14ac:dyDescent="0.2">
      <c r="A22" s="64">
        <f>IF(P22=0,0,IF(COUNTBLANK(P22)=1,0,COUNTA($P$14:P22)))</f>
        <v>0</v>
      </c>
      <c r="B22" s="28">
        <f>IF($C$4="citu pasākumu izmaksas",IF('1a+c+n'!$Q22="C",'1a+c+n'!B22,0))</f>
        <v>0</v>
      </c>
      <c r="C22" s="80">
        <f>IF($C$4="citu pasākumu izmaksas",IF('1a+c+n'!$Q22="C",'1a+c+n'!C22,0))</f>
        <v>0</v>
      </c>
      <c r="D22" s="28">
        <f>IF($C$4="citu pasākumu izmaksas",IF('1a+c+n'!$Q22="C",'1a+c+n'!D22,0))</f>
        <v>0</v>
      </c>
      <c r="E22" s="59"/>
      <c r="F22" s="81"/>
      <c r="G22" s="28"/>
      <c r="H22" s="28">
        <f>IF($C$4="citu pasākumu izmaksas",IF('1a+c+n'!$Q22="C",'1a+c+n'!H22,0))</f>
        <v>0</v>
      </c>
      <c r="I22" s="28"/>
      <c r="J22" s="28"/>
      <c r="K22" s="59">
        <f>IF($C$4="citu pasākumu izmaksas",IF('1a+c+n'!$Q22="C",'1a+c+n'!K22,0))</f>
        <v>0</v>
      </c>
      <c r="L22" s="110">
        <f>IF($C$4="citu pasākumu izmaksas",IF('1a+c+n'!$Q22="C",'1a+c+n'!L22,0))</f>
        <v>0</v>
      </c>
      <c r="M22" s="28">
        <f>IF($C$4="citu pasākumu izmaksas",IF('1a+c+n'!$Q22="C",'1a+c+n'!M22,0))</f>
        <v>0</v>
      </c>
      <c r="N22" s="28">
        <f>IF($C$4="citu pasākumu izmaksas",IF('1a+c+n'!$Q22="C",'1a+c+n'!N22,0))</f>
        <v>0</v>
      </c>
      <c r="O22" s="28">
        <f>IF($C$4="citu pasākumu izmaksas",IF('1a+c+n'!$Q22="C",'1a+c+n'!O22,0))</f>
        <v>0</v>
      </c>
      <c r="P22" s="59">
        <f>IF($C$4="citu pasākumu izmaksas",IF('1a+c+n'!$Q22="C",'1a+c+n'!P22,0))</f>
        <v>0</v>
      </c>
    </row>
    <row r="23" spans="1:16" x14ac:dyDescent="0.2">
      <c r="A23" s="64">
        <f>IF(P23=0,0,IF(COUNTBLANK(P23)=1,0,COUNTA($P$14:P23)))</f>
        <v>0</v>
      </c>
      <c r="B23" s="28">
        <f>IF($C$4="citu pasākumu izmaksas",IF('1a+c+n'!$Q23="C",'1a+c+n'!B23,0))</f>
        <v>0</v>
      </c>
      <c r="C23" s="80">
        <f>IF($C$4="citu pasākumu izmaksas",IF('1a+c+n'!$Q23="C",'1a+c+n'!C23,0))</f>
        <v>0</v>
      </c>
      <c r="D23" s="28">
        <f>IF($C$4="citu pasākumu izmaksas",IF('1a+c+n'!$Q23="C",'1a+c+n'!D23,0))</f>
        <v>0</v>
      </c>
      <c r="E23" s="59"/>
      <c r="F23" s="81"/>
      <c r="G23" s="28"/>
      <c r="H23" s="28">
        <f>IF($C$4="citu pasākumu izmaksas",IF('1a+c+n'!$Q23="C",'1a+c+n'!H23,0))</f>
        <v>0</v>
      </c>
      <c r="I23" s="28"/>
      <c r="J23" s="28"/>
      <c r="K23" s="59">
        <f>IF($C$4="citu pasākumu izmaksas",IF('1a+c+n'!$Q23="C",'1a+c+n'!K23,0))</f>
        <v>0</v>
      </c>
      <c r="L23" s="110">
        <f>IF($C$4="citu pasākumu izmaksas",IF('1a+c+n'!$Q23="C",'1a+c+n'!L23,0))</f>
        <v>0</v>
      </c>
      <c r="M23" s="28">
        <f>IF($C$4="citu pasākumu izmaksas",IF('1a+c+n'!$Q23="C",'1a+c+n'!M23,0))</f>
        <v>0</v>
      </c>
      <c r="N23" s="28">
        <f>IF($C$4="citu pasākumu izmaksas",IF('1a+c+n'!$Q23="C",'1a+c+n'!N23,0))</f>
        <v>0</v>
      </c>
      <c r="O23" s="28">
        <f>IF($C$4="citu pasākumu izmaksas",IF('1a+c+n'!$Q23="C",'1a+c+n'!O23,0))</f>
        <v>0</v>
      </c>
      <c r="P23" s="59">
        <f>IF($C$4="citu pasākumu izmaksas",IF('1a+c+n'!$Q23="C",'1a+c+n'!P23,0))</f>
        <v>0</v>
      </c>
    </row>
    <row r="24" spans="1:16" ht="12" thickBot="1" x14ac:dyDescent="0.25">
      <c r="A24" s="64">
        <f>IF(P24=0,0,IF(COUNTBLANK(P24)=1,0,COUNTA($P$14:P24)))</f>
        <v>0</v>
      </c>
      <c r="B24" s="28">
        <f>IF($C$4="citu pasākumu izmaksas",IF('1a+c+n'!$Q24="C",'1a+c+n'!B24,0))</f>
        <v>0</v>
      </c>
      <c r="C24" s="80">
        <f>IF($C$4="citu pasākumu izmaksas",IF('1a+c+n'!$Q24="C",'1a+c+n'!C24,0))</f>
        <v>0</v>
      </c>
      <c r="D24" s="28">
        <f>IF($C$4="citu pasākumu izmaksas",IF('1a+c+n'!$Q24="C",'1a+c+n'!D24,0))</f>
        <v>0</v>
      </c>
      <c r="E24" s="59"/>
      <c r="F24" s="81"/>
      <c r="G24" s="28"/>
      <c r="H24" s="28">
        <f>IF($C$4="citu pasākumu izmaksas",IF('1a+c+n'!$Q24="C",'1a+c+n'!H24,0))</f>
        <v>0</v>
      </c>
      <c r="I24" s="28"/>
      <c r="J24" s="28"/>
      <c r="K24" s="59">
        <f>IF($C$4="citu pasākumu izmaksas",IF('1a+c+n'!$Q24="C",'1a+c+n'!K24,0))</f>
        <v>0</v>
      </c>
      <c r="L24" s="110">
        <f>IF($C$4="citu pasākumu izmaksas",IF('1a+c+n'!$Q24="C",'1a+c+n'!L24,0))</f>
        <v>0</v>
      </c>
      <c r="M24" s="28">
        <f>IF($C$4="citu pasākumu izmaksas",IF('1a+c+n'!$Q24="C",'1a+c+n'!M24,0))</f>
        <v>0</v>
      </c>
      <c r="N24" s="28">
        <f>IF($C$4="citu pasākumu izmaksas",IF('1a+c+n'!$Q24="C",'1a+c+n'!N24,0))</f>
        <v>0</v>
      </c>
      <c r="O24" s="28">
        <f>IF($C$4="citu pasākumu izmaksas",IF('1a+c+n'!$Q24="C",'1a+c+n'!O24,0))</f>
        <v>0</v>
      </c>
      <c r="P24" s="59">
        <f>IF($C$4="citu pasākumu izmaksas",IF('1a+c+n'!$Q24="C",'1a+c+n'!P24,0))</f>
        <v>0</v>
      </c>
    </row>
    <row r="25" spans="1:16" ht="12" customHeight="1" thickBot="1" x14ac:dyDescent="0.25">
      <c r="A25" s="261" t="s">
        <v>63</v>
      </c>
      <c r="B25" s="262"/>
      <c r="C25" s="262"/>
      <c r="D25" s="262"/>
      <c r="E25" s="262"/>
      <c r="F25" s="262"/>
      <c r="G25" s="262"/>
      <c r="H25" s="262"/>
      <c r="I25" s="262"/>
      <c r="J25" s="262"/>
      <c r="K25" s="263"/>
      <c r="L25" s="111">
        <f>SUM(L14:L24)</f>
        <v>0</v>
      </c>
      <c r="M25" s="112">
        <f>SUM(M14:M24)</f>
        <v>0</v>
      </c>
      <c r="N25" s="112">
        <f>SUM(N14:N24)</f>
        <v>0</v>
      </c>
      <c r="O25" s="112">
        <f>SUM(O14:O24)</f>
        <v>0</v>
      </c>
      <c r="P25" s="113">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c'!C36:H36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c'!C41:H41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c'!C44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25:K25">
    <cfRule type="containsText" dxfId="354" priority="3" operator="containsText" text="Tiešās izmaksas kopā, t. sk. darba devēja sociālais nodoklis __.__% ">
      <formula>NOT(ISERROR(SEARCH("Tiešās izmaksas kopā, t. sk. darba devēja sociālais nodoklis __.__% ",A25)))</formula>
    </cfRule>
  </conditionalFormatting>
  <conditionalFormatting sqref="A14:P24">
    <cfRule type="cellIs" dxfId="353" priority="1" operator="equal">
      <formula>0</formula>
    </cfRule>
  </conditionalFormatting>
  <conditionalFormatting sqref="C2:I2 D5:L8 N9:O9 L25:P25 C28:H28 C33:H33 C36">
    <cfRule type="cellIs" dxfId="352" priority="2"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249F-2C68-4958-A9CB-3D8DBF4A93A5}">
  <sheetPr codeName="Sheet9">
    <tabColor rgb="FFC00000"/>
  </sheetPr>
  <dimension ref="A1:P37"/>
  <sheetViews>
    <sheetView topLeftCell="A11" workbookViewId="0">
      <selection activeCell="A25" sqref="A25:XFD101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'1a+c+n'!D1</f>
        <v>1</v>
      </c>
      <c r="E1" s="26"/>
      <c r="F1" s="26"/>
      <c r="G1" s="26"/>
      <c r="H1" s="26"/>
      <c r="I1" s="26"/>
      <c r="J1" s="26"/>
      <c r="N1" s="30"/>
      <c r="O1" s="31"/>
      <c r="P1" s="32"/>
    </row>
    <row r="2" spans="1:16" x14ac:dyDescent="0.2">
      <c r="A2" s="33"/>
      <c r="B2" s="33"/>
      <c r="C2" s="252" t="str">
        <f>'1a+c+n'!C2:I2</f>
        <v>Būvlaukuma sagatavošana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45</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izmaksas",IF('1a+c+n'!$Q14="N",'1a+c+n'!B14,0))</f>
        <v>0</v>
      </c>
      <c r="C14" s="78">
        <f>IF($C$4="Neattiecināmās izmaksas",IF('1a+c+n'!$Q14="N",'1a+c+n'!C14,0))</f>
        <v>0</v>
      </c>
      <c r="D14" s="27">
        <f>IF($C$4="Neattiecināmās izmaksas",IF('1a+c+n'!$Q14="N",'1a+c+n'!D14,0))</f>
        <v>0</v>
      </c>
      <c r="E14" s="57"/>
      <c r="F14" s="79"/>
      <c r="G14" s="27">
        <f>IF($C$4="Neattiecināmās izmaksas",IF('1a+c+n'!$Q14="N",'1a+c+n'!G14,0))</f>
        <v>0</v>
      </c>
      <c r="H14" s="27">
        <f>IF($C$4="Neattiecināmās izmaksas",IF('1a+c+n'!$Q14="N",'1a+c+n'!H14,0))</f>
        <v>0</v>
      </c>
      <c r="I14" s="27"/>
      <c r="J14" s="27"/>
      <c r="K14" s="57">
        <f>IF($C$4="Neattiecināmās izmaksas",IF('1a+c+n'!$Q14="N",'1a+c+n'!K14,0))</f>
        <v>0</v>
      </c>
      <c r="L14" s="109">
        <f>IF($C$4="Neattiecināmās izmaksas",IF('1a+c+n'!$Q14="N",'1a+c+n'!L14,0))</f>
        <v>0</v>
      </c>
      <c r="M14" s="27">
        <f>IF($C$4="Neattiecināmās izmaksas",IF('1a+c+n'!$Q14="N",'1a+c+n'!M14,0))</f>
        <v>0</v>
      </c>
      <c r="N14" s="27">
        <f>IF($C$4="Neattiecināmās izmaksas",IF('1a+c+n'!$Q14="N",'1a+c+n'!N14,0))</f>
        <v>0</v>
      </c>
      <c r="O14" s="27">
        <f>IF($C$4="Neattiecināmās izmaksas",IF('1a+c+n'!$Q14="N",'1a+c+n'!O14,0))</f>
        <v>0</v>
      </c>
      <c r="P14" s="57">
        <f>IF($C$4="Neattiecināmās izmaksas",IF('1a+c+n'!$Q14="N",'1a+c+n'!P14,0))</f>
        <v>0</v>
      </c>
    </row>
    <row r="15" spans="1:16" x14ac:dyDescent="0.2">
      <c r="A15" s="64">
        <f>IF(P15=0,0,IF(COUNTBLANK(P15)=1,0,COUNTA($P$14:P15)))</f>
        <v>0</v>
      </c>
      <c r="B15" s="28">
        <f>IF($C$4="Neattiecināmās izmaksas",IF('1a+c+n'!$Q15="N",'1a+c+n'!B15,0))</f>
        <v>0</v>
      </c>
      <c r="C15" s="80">
        <f>IF($C$4="Neattiecināmās izmaksas",IF('1a+c+n'!$Q15="N",'1a+c+n'!C15,0))</f>
        <v>0</v>
      </c>
      <c r="D15" s="28">
        <f>IF($C$4="Neattiecināmās izmaksas",IF('1a+c+n'!$Q15="N",'1a+c+n'!D15,0))</f>
        <v>0</v>
      </c>
      <c r="E15" s="59"/>
      <c r="F15" s="81"/>
      <c r="G15" s="28"/>
      <c r="H15" s="28">
        <f>IF($C$4="Neattiecināmās izmaksas",IF('1a+c+n'!$Q15="N",'1a+c+n'!H15,0))</f>
        <v>0</v>
      </c>
      <c r="I15" s="28"/>
      <c r="J15" s="28"/>
      <c r="K15" s="59">
        <f>IF($C$4="Neattiecināmās izmaksas",IF('1a+c+n'!$Q15="N",'1a+c+n'!K15,0))</f>
        <v>0</v>
      </c>
      <c r="L15" s="110">
        <f>IF($C$4="Neattiecināmās izmaksas",IF('1a+c+n'!$Q15="N",'1a+c+n'!L15,0))</f>
        <v>0</v>
      </c>
      <c r="M15" s="28">
        <f>IF($C$4="Neattiecināmās izmaksas",IF('1a+c+n'!$Q15="N",'1a+c+n'!M15,0))</f>
        <v>0</v>
      </c>
      <c r="N15" s="28">
        <f>IF($C$4="Neattiecināmās izmaksas",IF('1a+c+n'!$Q15="N",'1a+c+n'!N15,0))</f>
        <v>0</v>
      </c>
      <c r="O15" s="28">
        <f>IF($C$4="Neattiecināmās izmaksas",IF('1a+c+n'!$Q15="N",'1a+c+n'!O15,0))</f>
        <v>0</v>
      </c>
      <c r="P15" s="59">
        <f>IF($C$4="Neattiecināmās izmaksas",IF('1a+c+n'!$Q15="N",'1a+c+n'!P15,0))</f>
        <v>0</v>
      </c>
    </row>
    <row r="16" spans="1:16" x14ac:dyDescent="0.2">
      <c r="A16" s="64">
        <f>IF(P16=0,0,IF(COUNTBLANK(P16)=1,0,COUNTA($P$14:P16)))</f>
        <v>0</v>
      </c>
      <c r="B16" s="28">
        <f>IF($C$4="Neattiecināmās izmaksas",IF('1a+c+n'!$Q16="N",'1a+c+n'!B16,0))</f>
        <v>0</v>
      </c>
      <c r="C16" s="80">
        <f>IF($C$4="Neattiecināmās izmaksas",IF('1a+c+n'!$Q16="N",'1a+c+n'!C16,0))</f>
        <v>0</v>
      </c>
      <c r="D16" s="28">
        <f>IF($C$4="Neattiecināmās izmaksas",IF('1a+c+n'!$Q16="N",'1a+c+n'!D16,0))</f>
        <v>0</v>
      </c>
      <c r="E16" s="59"/>
      <c r="F16" s="81"/>
      <c r="G16" s="28"/>
      <c r="H16" s="28">
        <f>IF($C$4="Neattiecināmās izmaksas",IF('1a+c+n'!$Q16="N",'1a+c+n'!H16,0))</f>
        <v>0</v>
      </c>
      <c r="I16" s="28"/>
      <c r="J16" s="28"/>
      <c r="K16" s="59">
        <f>IF($C$4="Neattiecināmās izmaksas",IF('1a+c+n'!$Q16="N",'1a+c+n'!K16,0))</f>
        <v>0</v>
      </c>
      <c r="L16" s="110">
        <f>IF($C$4="Neattiecināmās izmaksas",IF('1a+c+n'!$Q16="N",'1a+c+n'!L16,0))</f>
        <v>0</v>
      </c>
      <c r="M16" s="28">
        <f>IF($C$4="Neattiecināmās izmaksas",IF('1a+c+n'!$Q16="N",'1a+c+n'!M16,0))</f>
        <v>0</v>
      </c>
      <c r="N16" s="28">
        <f>IF($C$4="Neattiecināmās izmaksas",IF('1a+c+n'!$Q16="N",'1a+c+n'!N16,0))</f>
        <v>0</v>
      </c>
      <c r="O16" s="28">
        <f>IF($C$4="Neattiecināmās izmaksas",IF('1a+c+n'!$Q16="N",'1a+c+n'!O16,0))</f>
        <v>0</v>
      </c>
      <c r="P16" s="59">
        <f>IF($C$4="Neattiecināmās izmaksas",IF('1a+c+n'!$Q16="N",'1a+c+n'!P16,0))</f>
        <v>0</v>
      </c>
    </row>
    <row r="17" spans="1:16" x14ac:dyDescent="0.2">
      <c r="A17" s="64">
        <f>IF(P17=0,0,IF(COUNTBLANK(P17)=1,0,COUNTA($P$14:P17)))</f>
        <v>0</v>
      </c>
      <c r="B17" s="28">
        <f>IF($C$4="Neattiecināmās izmaksas",IF('1a+c+n'!$Q17="N",'1a+c+n'!B17,0))</f>
        <v>0</v>
      </c>
      <c r="C17" s="80">
        <f>IF($C$4="Neattiecināmās izmaksas",IF('1a+c+n'!$Q17="N",'1a+c+n'!C17,0))</f>
        <v>0</v>
      </c>
      <c r="D17" s="28">
        <f>IF($C$4="Neattiecināmās izmaksas",IF('1a+c+n'!$Q17="N",'1a+c+n'!D17,0))</f>
        <v>0</v>
      </c>
      <c r="E17" s="59"/>
      <c r="F17" s="81"/>
      <c r="G17" s="28"/>
      <c r="H17" s="28">
        <f>IF($C$4="Neattiecināmās izmaksas",IF('1a+c+n'!$Q17="N",'1a+c+n'!H17,0))</f>
        <v>0</v>
      </c>
      <c r="I17" s="28"/>
      <c r="J17" s="28"/>
      <c r="K17" s="59">
        <f>IF($C$4="Neattiecināmās izmaksas",IF('1a+c+n'!$Q17="N",'1a+c+n'!K17,0))</f>
        <v>0</v>
      </c>
      <c r="L17" s="110">
        <f>IF($C$4="Neattiecināmās izmaksas",IF('1a+c+n'!$Q17="N",'1a+c+n'!L17,0))</f>
        <v>0</v>
      </c>
      <c r="M17" s="28">
        <f>IF($C$4="Neattiecināmās izmaksas",IF('1a+c+n'!$Q17="N",'1a+c+n'!M17,0))</f>
        <v>0</v>
      </c>
      <c r="N17" s="28">
        <f>IF($C$4="Neattiecināmās izmaksas",IF('1a+c+n'!$Q17="N",'1a+c+n'!N17,0))</f>
        <v>0</v>
      </c>
      <c r="O17" s="28">
        <f>IF($C$4="Neattiecināmās izmaksas",IF('1a+c+n'!$Q17="N",'1a+c+n'!O17,0))</f>
        <v>0</v>
      </c>
      <c r="P17" s="59">
        <f>IF($C$4="Neattiecināmās izmaksas",IF('1a+c+n'!$Q17="N",'1a+c+n'!P17,0))</f>
        <v>0</v>
      </c>
    </row>
    <row r="18" spans="1:16" x14ac:dyDescent="0.2">
      <c r="A18" s="64">
        <f>IF(P18=0,0,IF(COUNTBLANK(P18)=1,0,COUNTA($P$14:P18)))</f>
        <v>0</v>
      </c>
      <c r="B18" s="28">
        <f>IF($C$4="Neattiecināmās izmaksas",IF('1a+c+n'!$Q18="N",'1a+c+n'!B18,0))</f>
        <v>0</v>
      </c>
      <c r="C18" s="80">
        <f>IF($C$4="Neattiecināmās izmaksas",IF('1a+c+n'!$Q18="N",'1a+c+n'!C18,0))</f>
        <v>0</v>
      </c>
      <c r="D18" s="28">
        <f>IF($C$4="Neattiecināmās izmaksas",IF('1a+c+n'!$Q18="N",'1a+c+n'!D18,0))</f>
        <v>0</v>
      </c>
      <c r="E18" s="59"/>
      <c r="F18" s="81"/>
      <c r="G18" s="28"/>
      <c r="H18" s="28">
        <f>IF($C$4="Neattiecināmās izmaksas",IF('1a+c+n'!$Q18="N",'1a+c+n'!H18,0))</f>
        <v>0</v>
      </c>
      <c r="I18" s="28"/>
      <c r="J18" s="28"/>
      <c r="K18" s="59">
        <f>IF($C$4="Neattiecināmās izmaksas",IF('1a+c+n'!$Q18="N",'1a+c+n'!K18,0))</f>
        <v>0</v>
      </c>
      <c r="L18" s="110">
        <f>IF($C$4="Neattiecināmās izmaksas",IF('1a+c+n'!$Q18="N",'1a+c+n'!L18,0))</f>
        <v>0</v>
      </c>
      <c r="M18" s="28">
        <f>IF($C$4="Neattiecināmās izmaksas",IF('1a+c+n'!$Q18="N",'1a+c+n'!M18,0))</f>
        <v>0</v>
      </c>
      <c r="N18" s="28">
        <f>IF($C$4="Neattiecināmās izmaksas",IF('1a+c+n'!$Q18="N",'1a+c+n'!N18,0))</f>
        <v>0</v>
      </c>
      <c r="O18" s="28">
        <f>IF($C$4="Neattiecināmās izmaksas",IF('1a+c+n'!$Q18="N",'1a+c+n'!O18,0))</f>
        <v>0</v>
      </c>
      <c r="P18" s="59">
        <f>IF($C$4="Neattiecināmās izmaksas",IF('1a+c+n'!$Q18="N",'1a+c+n'!P18,0))</f>
        <v>0</v>
      </c>
    </row>
    <row r="19" spans="1:16" x14ac:dyDescent="0.2">
      <c r="A19" s="64">
        <f>IF(P19=0,0,IF(COUNTBLANK(P19)=1,0,COUNTA($P$14:P19)))</f>
        <v>0</v>
      </c>
      <c r="B19" s="28">
        <f>IF($C$4="Neattiecināmās izmaksas",IF('1a+c+n'!$Q19="N",'1a+c+n'!B19,0))</f>
        <v>0</v>
      </c>
      <c r="C19" s="80">
        <f>IF($C$4="Neattiecināmās izmaksas",IF('1a+c+n'!$Q19="N",'1a+c+n'!C19,0))</f>
        <v>0</v>
      </c>
      <c r="D19" s="28">
        <f>IF($C$4="Neattiecināmās izmaksas",IF('1a+c+n'!$Q19="N",'1a+c+n'!D19,0))</f>
        <v>0</v>
      </c>
      <c r="E19" s="59"/>
      <c r="F19" s="81"/>
      <c r="G19" s="28"/>
      <c r="H19" s="28">
        <f>IF($C$4="Neattiecināmās izmaksas",IF('1a+c+n'!$Q19="N",'1a+c+n'!H19,0))</f>
        <v>0</v>
      </c>
      <c r="I19" s="28"/>
      <c r="J19" s="28"/>
      <c r="K19" s="59">
        <f>IF($C$4="Neattiecināmās izmaksas",IF('1a+c+n'!$Q19="N",'1a+c+n'!K19,0))</f>
        <v>0</v>
      </c>
      <c r="L19" s="110">
        <f>IF($C$4="Neattiecināmās izmaksas",IF('1a+c+n'!$Q19="N",'1a+c+n'!L19,0))</f>
        <v>0</v>
      </c>
      <c r="M19" s="28">
        <f>IF($C$4="Neattiecināmās izmaksas",IF('1a+c+n'!$Q19="N",'1a+c+n'!M19,0))</f>
        <v>0</v>
      </c>
      <c r="N19" s="28">
        <f>IF($C$4="Neattiecināmās izmaksas",IF('1a+c+n'!$Q19="N",'1a+c+n'!N19,0))</f>
        <v>0</v>
      </c>
      <c r="O19" s="28">
        <f>IF($C$4="Neattiecināmās izmaksas",IF('1a+c+n'!$Q19="N",'1a+c+n'!O19,0))</f>
        <v>0</v>
      </c>
      <c r="P19" s="59">
        <f>IF($C$4="Neattiecināmās izmaksas",IF('1a+c+n'!$Q19="N",'1a+c+n'!P19,0))</f>
        <v>0</v>
      </c>
    </row>
    <row r="20" spans="1:16" x14ac:dyDescent="0.2">
      <c r="A20" s="64">
        <f>IF(P20=0,0,IF(COUNTBLANK(P20)=1,0,COUNTA($P$14:P20)))</f>
        <v>0</v>
      </c>
      <c r="B20" s="28">
        <f>IF($C$4="Neattiecināmās izmaksas",IF('1a+c+n'!$Q20="N",'1a+c+n'!B20,0))</f>
        <v>0</v>
      </c>
      <c r="C20" s="80">
        <f>IF($C$4="Neattiecināmās izmaksas",IF('1a+c+n'!$Q20="N",'1a+c+n'!C20,0))</f>
        <v>0</v>
      </c>
      <c r="D20" s="28">
        <f>IF($C$4="Neattiecināmās izmaksas",IF('1a+c+n'!$Q20="N",'1a+c+n'!D20,0))</f>
        <v>0</v>
      </c>
      <c r="E20" s="59"/>
      <c r="F20" s="81"/>
      <c r="G20" s="28"/>
      <c r="H20" s="28">
        <f>IF($C$4="Neattiecināmās izmaksas",IF('1a+c+n'!$Q20="N",'1a+c+n'!H20,0))</f>
        <v>0</v>
      </c>
      <c r="I20" s="28"/>
      <c r="J20" s="28"/>
      <c r="K20" s="59">
        <f>IF($C$4="Neattiecināmās izmaksas",IF('1a+c+n'!$Q20="N",'1a+c+n'!K20,0))</f>
        <v>0</v>
      </c>
      <c r="L20" s="110">
        <f>IF($C$4="Neattiecināmās izmaksas",IF('1a+c+n'!$Q20="N",'1a+c+n'!L20,0))</f>
        <v>0</v>
      </c>
      <c r="M20" s="28">
        <f>IF($C$4="Neattiecināmās izmaksas",IF('1a+c+n'!$Q20="N",'1a+c+n'!M20,0))</f>
        <v>0</v>
      </c>
      <c r="N20" s="28">
        <f>IF($C$4="Neattiecināmās izmaksas",IF('1a+c+n'!$Q20="N",'1a+c+n'!N20,0))</f>
        <v>0</v>
      </c>
      <c r="O20" s="28">
        <f>IF($C$4="Neattiecināmās izmaksas",IF('1a+c+n'!$Q20="N",'1a+c+n'!O20,0))</f>
        <v>0</v>
      </c>
      <c r="P20" s="59">
        <f>IF($C$4="Neattiecināmās izmaksas",IF('1a+c+n'!$Q20="N",'1a+c+n'!P20,0))</f>
        <v>0</v>
      </c>
    </row>
    <row r="21" spans="1:16" x14ac:dyDescent="0.2">
      <c r="A21" s="64">
        <f>IF(P21=0,0,IF(COUNTBLANK(P21)=1,0,COUNTA($P$14:P21)))</f>
        <v>0</v>
      </c>
      <c r="B21" s="28">
        <f>IF($C$4="Neattiecināmās izmaksas",IF('1a+c+n'!$Q21="N",'1a+c+n'!B21,0))</f>
        <v>0</v>
      </c>
      <c r="C21" s="80">
        <f>IF($C$4="Neattiecināmās izmaksas",IF('1a+c+n'!$Q21="N",'1a+c+n'!C21,0))</f>
        <v>0</v>
      </c>
      <c r="D21" s="28">
        <f>IF($C$4="Neattiecināmās izmaksas",IF('1a+c+n'!$Q21="N",'1a+c+n'!D21,0))</f>
        <v>0</v>
      </c>
      <c r="E21" s="59"/>
      <c r="F21" s="81"/>
      <c r="G21" s="28"/>
      <c r="H21" s="28">
        <f>IF($C$4="Neattiecināmās izmaksas",IF('1a+c+n'!$Q21="N",'1a+c+n'!H21,0))</f>
        <v>0</v>
      </c>
      <c r="I21" s="28"/>
      <c r="J21" s="28"/>
      <c r="K21" s="59">
        <f>IF($C$4="Neattiecināmās izmaksas",IF('1a+c+n'!$Q21="N",'1a+c+n'!K21,0))</f>
        <v>0</v>
      </c>
      <c r="L21" s="110">
        <f>IF($C$4="Neattiecināmās izmaksas",IF('1a+c+n'!$Q21="N",'1a+c+n'!L21,0))</f>
        <v>0</v>
      </c>
      <c r="M21" s="28">
        <f>IF($C$4="Neattiecināmās izmaksas",IF('1a+c+n'!$Q21="N",'1a+c+n'!M21,0))</f>
        <v>0</v>
      </c>
      <c r="N21" s="28">
        <f>IF($C$4="Neattiecināmās izmaksas",IF('1a+c+n'!$Q21="N",'1a+c+n'!N21,0))</f>
        <v>0</v>
      </c>
      <c r="O21" s="28">
        <f>IF($C$4="Neattiecināmās izmaksas",IF('1a+c+n'!$Q21="N",'1a+c+n'!O21,0))</f>
        <v>0</v>
      </c>
      <c r="P21" s="59">
        <f>IF($C$4="Neattiecināmās izmaksas",IF('1a+c+n'!$Q21="N",'1a+c+n'!P21,0))</f>
        <v>0</v>
      </c>
    </row>
    <row r="22" spans="1:16" x14ac:dyDescent="0.2">
      <c r="A22" s="64">
        <f>IF(P22=0,0,IF(COUNTBLANK(P22)=1,0,COUNTA($P$14:P22)))</f>
        <v>0</v>
      </c>
      <c r="B22" s="28">
        <f>IF($C$4="Neattiecināmās izmaksas",IF('1a+c+n'!$Q22="N",'1a+c+n'!B22,0))</f>
        <v>0</v>
      </c>
      <c r="C22" s="80">
        <f>IF($C$4="Neattiecināmās izmaksas",IF('1a+c+n'!$Q22="N",'1a+c+n'!C22,0))</f>
        <v>0</v>
      </c>
      <c r="D22" s="28">
        <f>IF($C$4="Neattiecināmās izmaksas",IF('1a+c+n'!$Q22="N",'1a+c+n'!D22,0))</f>
        <v>0</v>
      </c>
      <c r="E22" s="59"/>
      <c r="F22" s="81"/>
      <c r="G22" s="28"/>
      <c r="H22" s="28">
        <f>IF($C$4="Neattiecināmās izmaksas",IF('1a+c+n'!$Q22="N",'1a+c+n'!H22,0))</f>
        <v>0</v>
      </c>
      <c r="I22" s="28"/>
      <c r="J22" s="28"/>
      <c r="K22" s="59">
        <f>IF($C$4="Neattiecināmās izmaksas",IF('1a+c+n'!$Q22="N",'1a+c+n'!K22,0))</f>
        <v>0</v>
      </c>
      <c r="L22" s="110">
        <f>IF($C$4="Neattiecināmās izmaksas",IF('1a+c+n'!$Q22="N",'1a+c+n'!L22,0))</f>
        <v>0</v>
      </c>
      <c r="M22" s="28">
        <f>IF($C$4="Neattiecināmās izmaksas",IF('1a+c+n'!$Q22="N",'1a+c+n'!M22,0))</f>
        <v>0</v>
      </c>
      <c r="N22" s="28">
        <f>IF($C$4="Neattiecināmās izmaksas",IF('1a+c+n'!$Q22="N",'1a+c+n'!N22,0))</f>
        <v>0</v>
      </c>
      <c r="O22" s="28">
        <f>IF($C$4="Neattiecināmās izmaksas",IF('1a+c+n'!$Q22="N",'1a+c+n'!O22,0))</f>
        <v>0</v>
      </c>
      <c r="P22" s="59">
        <f>IF($C$4="Neattiecināmās izmaksas",IF('1a+c+n'!$Q22="N",'1a+c+n'!P22,0))</f>
        <v>0</v>
      </c>
    </row>
    <row r="23" spans="1:16" x14ac:dyDescent="0.2">
      <c r="A23" s="64">
        <f>IF(P23=0,0,IF(COUNTBLANK(P23)=1,0,COUNTA($P$14:P23)))</f>
        <v>0</v>
      </c>
      <c r="B23" s="28">
        <f>IF($C$4="Neattiecināmās izmaksas",IF('1a+c+n'!$Q23="N",'1a+c+n'!B23,0))</f>
        <v>0</v>
      </c>
      <c r="C23" s="80">
        <f>IF($C$4="Neattiecināmās izmaksas",IF('1a+c+n'!$Q23="N",'1a+c+n'!C23,0))</f>
        <v>0</v>
      </c>
      <c r="D23" s="28">
        <f>IF($C$4="Neattiecināmās izmaksas",IF('1a+c+n'!$Q23="N",'1a+c+n'!D23,0))</f>
        <v>0</v>
      </c>
      <c r="E23" s="59"/>
      <c r="F23" s="81"/>
      <c r="G23" s="28"/>
      <c r="H23" s="28">
        <f>IF($C$4="Neattiecināmās izmaksas",IF('1a+c+n'!$Q23="N",'1a+c+n'!H23,0))</f>
        <v>0</v>
      </c>
      <c r="I23" s="28"/>
      <c r="J23" s="28"/>
      <c r="K23" s="59">
        <f>IF($C$4="Neattiecināmās izmaksas",IF('1a+c+n'!$Q23="N",'1a+c+n'!K23,0))</f>
        <v>0</v>
      </c>
      <c r="L23" s="110">
        <f>IF($C$4="Neattiecināmās izmaksas",IF('1a+c+n'!$Q23="N",'1a+c+n'!L23,0))</f>
        <v>0</v>
      </c>
      <c r="M23" s="28">
        <f>IF($C$4="Neattiecināmās izmaksas",IF('1a+c+n'!$Q23="N",'1a+c+n'!M23,0))</f>
        <v>0</v>
      </c>
      <c r="N23" s="28">
        <f>IF($C$4="Neattiecināmās izmaksas",IF('1a+c+n'!$Q23="N",'1a+c+n'!N23,0))</f>
        <v>0</v>
      </c>
      <c r="O23" s="28">
        <f>IF($C$4="Neattiecināmās izmaksas",IF('1a+c+n'!$Q23="N",'1a+c+n'!O23,0))</f>
        <v>0</v>
      </c>
      <c r="P23" s="59">
        <f>IF($C$4="Neattiecināmās izmaksas",IF('1a+c+n'!$Q23="N",'1a+c+n'!P23,0))</f>
        <v>0</v>
      </c>
    </row>
    <row r="24" spans="1:16" ht="12" thickBot="1" x14ac:dyDescent="0.25">
      <c r="A24" s="64">
        <f>IF(P24=0,0,IF(COUNTBLANK(P24)=1,0,COUNTA($P$14:P24)))</f>
        <v>0</v>
      </c>
      <c r="B24" s="28">
        <f>IF($C$4="Neattiecināmās izmaksas",IF('1a+c+n'!$Q24="N",'1a+c+n'!B24,0))</f>
        <v>0</v>
      </c>
      <c r="C24" s="80">
        <f>IF($C$4="Neattiecināmās izmaksas",IF('1a+c+n'!$Q24="N",'1a+c+n'!C24,0))</f>
        <v>0</v>
      </c>
      <c r="D24" s="28">
        <f>IF($C$4="Neattiecināmās izmaksas",IF('1a+c+n'!$Q24="N",'1a+c+n'!D24,0))</f>
        <v>0</v>
      </c>
      <c r="E24" s="59"/>
      <c r="F24" s="81"/>
      <c r="G24" s="28"/>
      <c r="H24" s="28">
        <f>IF($C$4="Neattiecināmās izmaksas",IF('1a+c+n'!$Q24="N",'1a+c+n'!H24,0))</f>
        <v>0</v>
      </c>
      <c r="I24" s="28"/>
      <c r="J24" s="28"/>
      <c r="K24" s="59">
        <f>IF($C$4="Neattiecināmās izmaksas",IF('1a+c+n'!$Q24="N",'1a+c+n'!K24,0))</f>
        <v>0</v>
      </c>
      <c r="L24" s="110">
        <f>IF($C$4="Neattiecināmās izmaksas",IF('1a+c+n'!$Q24="N",'1a+c+n'!L24,0))</f>
        <v>0</v>
      </c>
      <c r="M24" s="28">
        <f>IF($C$4="Neattiecināmās izmaksas",IF('1a+c+n'!$Q24="N",'1a+c+n'!M24,0))</f>
        <v>0</v>
      </c>
      <c r="N24" s="28">
        <f>IF($C$4="Neattiecināmās izmaksas",IF('1a+c+n'!$Q24="N",'1a+c+n'!N24,0))</f>
        <v>0</v>
      </c>
      <c r="O24" s="28">
        <f>IF($C$4="Neattiecināmās izmaksas",IF('1a+c+n'!$Q24="N",'1a+c+n'!O24,0))</f>
        <v>0</v>
      </c>
      <c r="P24" s="59">
        <f>IF($C$4="Neattiecināmās izmaksas",IF('1a+c+n'!$Q24="N",'1a+c+n'!P24,0))</f>
        <v>0</v>
      </c>
    </row>
    <row r="25" spans="1:16" ht="12" customHeight="1" thickBot="1" x14ac:dyDescent="0.25">
      <c r="A25" s="261" t="s">
        <v>63</v>
      </c>
      <c r="B25" s="262"/>
      <c r="C25" s="262"/>
      <c r="D25" s="262"/>
      <c r="E25" s="262"/>
      <c r="F25" s="262"/>
      <c r="G25" s="262"/>
      <c r="H25" s="262"/>
      <c r="I25" s="262"/>
      <c r="J25" s="262"/>
      <c r="K25" s="263"/>
      <c r="L25" s="111">
        <f>SUM(L14:L24)</f>
        <v>0</v>
      </c>
      <c r="M25" s="112">
        <f>SUM(M14:M24)</f>
        <v>0</v>
      </c>
      <c r="N25" s="112">
        <f>SUM(N14:N24)</f>
        <v>0</v>
      </c>
      <c r="O25" s="112">
        <f>SUM(O14:O24)</f>
        <v>0</v>
      </c>
      <c r="P25" s="113">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n'!C36:H36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n'!C41:H41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n'!C44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5:K25">
    <cfRule type="containsText" dxfId="351" priority="3" operator="containsText" text="Tiešās izmaksas kopā, t. sk. darba devēja sociālais nodoklis __.__% ">
      <formula>NOT(ISERROR(SEARCH("Tiešās izmaksas kopā, t. sk. darba devēja sociālais nodoklis __.__% ",A25)))</formula>
    </cfRule>
  </conditionalFormatting>
  <conditionalFormatting sqref="A14:P24">
    <cfRule type="cellIs" dxfId="350" priority="1" operator="equal">
      <formula>0</formula>
    </cfRule>
  </conditionalFormatting>
  <conditionalFormatting sqref="C2:I2 D5:L8 N9:O9 L25:P25 C28:H28 C33:H33 C36">
    <cfRule type="cellIs" dxfId="349" priority="2"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B7B4-7D51-42E2-A793-7DF105A6416B}">
  <sheetPr codeName="Sheet10">
    <tabColor rgb="FFFFC000"/>
  </sheetPr>
  <dimension ref="A1:Q37"/>
  <sheetViews>
    <sheetView topLeftCell="A10" zoomScale="85" zoomScaleNormal="85" workbookViewId="0">
      <selection activeCell="I14" sqref="I14"/>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2</v>
      </c>
      <c r="E1" s="26"/>
      <c r="F1" s="26"/>
      <c r="G1" s="26"/>
      <c r="H1" s="26"/>
      <c r="I1" s="26"/>
      <c r="J1" s="26"/>
      <c r="N1" s="30"/>
      <c r="O1" s="31"/>
      <c r="P1" s="32"/>
    </row>
    <row r="2" spans="1:17" x14ac:dyDescent="0.2">
      <c r="A2" s="33"/>
      <c r="B2" s="33"/>
      <c r="C2" s="252" t="s">
        <v>391</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P25</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ht="45" x14ac:dyDescent="0.2">
      <c r="A14" s="63">
        <v>1</v>
      </c>
      <c r="B14" s="27" t="s">
        <v>94</v>
      </c>
      <c r="C14" s="89" t="s">
        <v>82</v>
      </c>
      <c r="D14" s="27" t="s">
        <v>77</v>
      </c>
      <c r="E14" s="57">
        <v>1</v>
      </c>
      <c r="F14" s="90"/>
      <c r="G14" s="91"/>
      <c r="H14" s="91">
        <f>F14*G14</f>
        <v>0</v>
      </c>
      <c r="I14" s="91"/>
      <c r="J14" s="91"/>
      <c r="K14" s="92">
        <f>SUM(H14:J14)</f>
        <v>0</v>
      </c>
      <c r="L14" s="90">
        <f>E14*F14</f>
        <v>0</v>
      </c>
      <c r="M14" s="91">
        <f>H14*E14</f>
        <v>0</v>
      </c>
      <c r="N14" s="91">
        <f>I14*E14</f>
        <v>0</v>
      </c>
      <c r="O14" s="91">
        <f>J14*E14</f>
        <v>0</v>
      </c>
      <c r="P14" s="107">
        <f>SUM(M14:O14)</f>
        <v>0</v>
      </c>
      <c r="Q14" s="70" t="s">
        <v>48</v>
      </c>
    </row>
    <row r="15" spans="1:17" ht="22.5" x14ac:dyDescent="0.2">
      <c r="A15" s="40">
        <v>2</v>
      </c>
      <c r="B15" s="131" t="s">
        <v>94</v>
      </c>
      <c r="C15" s="48" t="s">
        <v>83</v>
      </c>
      <c r="D15" s="28" t="s">
        <v>76</v>
      </c>
      <c r="E15" s="59">
        <v>156.04</v>
      </c>
      <c r="F15" s="51"/>
      <c r="G15" s="49"/>
      <c r="H15" s="49">
        <f>F15*G15</f>
        <v>0</v>
      </c>
      <c r="I15" s="49"/>
      <c r="J15" s="49"/>
      <c r="K15" s="50">
        <f t="shared" ref="K15:K24" si="0">SUM(H15:J15)</f>
        <v>0</v>
      </c>
      <c r="L15" s="51">
        <f t="shared" ref="L15:L24" si="1">E15*F15</f>
        <v>0</v>
      </c>
      <c r="M15" s="49">
        <f t="shared" ref="M15:M24" si="2">H15*E15</f>
        <v>0</v>
      </c>
      <c r="N15" s="49">
        <f t="shared" ref="N15:N24" si="3">I15*E15</f>
        <v>0</v>
      </c>
      <c r="O15" s="49">
        <f t="shared" ref="O15:O24" si="4">J15*E15</f>
        <v>0</v>
      </c>
      <c r="P15" s="108">
        <f t="shared" ref="P15:P24" si="5">SUM(M15:O15)</f>
        <v>0</v>
      </c>
      <c r="Q15" s="77" t="s">
        <v>47</v>
      </c>
    </row>
    <row r="16" spans="1:17" ht="22.5" x14ac:dyDescent="0.2">
      <c r="A16" s="40">
        <v>3</v>
      </c>
      <c r="B16" s="131" t="s">
        <v>94</v>
      </c>
      <c r="C16" s="48" t="s">
        <v>84</v>
      </c>
      <c r="D16" s="28" t="s">
        <v>78</v>
      </c>
      <c r="E16" s="59">
        <v>6</v>
      </c>
      <c r="F16" s="51"/>
      <c r="G16" s="49"/>
      <c r="H16" s="49">
        <f t="shared" ref="H16:H24" si="6">F16*G16</f>
        <v>0</v>
      </c>
      <c r="I16" s="49"/>
      <c r="J16" s="49"/>
      <c r="K16" s="50">
        <f t="shared" si="0"/>
        <v>0</v>
      </c>
      <c r="L16" s="51">
        <f t="shared" si="1"/>
        <v>0</v>
      </c>
      <c r="M16" s="49">
        <f t="shared" si="2"/>
        <v>0</v>
      </c>
      <c r="N16" s="49">
        <f t="shared" si="3"/>
        <v>0</v>
      </c>
      <c r="O16" s="49">
        <f t="shared" si="4"/>
        <v>0</v>
      </c>
      <c r="P16" s="108">
        <f t="shared" si="5"/>
        <v>0</v>
      </c>
      <c r="Q16" s="77" t="s">
        <v>47</v>
      </c>
    </row>
    <row r="17" spans="1:17" ht="22.5" x14ac:dyDescent="0.2">
      <c r="A17" s="40">
        <v>4</v>
      </c>
      <c r="B17" s="131" t="s">
        <v>94</v>
      </c>
      <c r="C17" s="48" t="s">
        <v>85</v>
      </c>
      <c r="D17" s="28" t="s">
        <v>93</v>
      </c>
      <c r="E17" s="59">
        <v>12</v>
      </c>
      <c r="F17" s="51"/>
      <c r="G17" s="49"/>
      <c r="H17" s="49">
        <f t="shared" si="6"/>
        <v>0</v>
      </c>
      <c r="I17" s="49"/>
      <c r="J17" s="49"/>
      <c r="K17" s="50">
        <f t="shared" si="0"/>
        <v>0</v>
      </c>
      <c r="L17" s="51">
        <f t="shared" si="1"/>
        <v>0</v>
      </c>
      <c r="M17" s="49">
        <f t="shared" si="2"/>
        <v>0</v>
      </c>
      <c r="N17" s="49">
        <f t="shared" si="3"/>
        <v>0</v>
      </c>
      <c r="O17" s="49">
        <f t="shared" si="4"/>
        <v>0</v>
      </c>
      <c r="P17" s="108">
        <f t="shared" si="5"/>
        <v>0</v>
      </c>
      <c r="Q17" s="77" t="s">
        <v>47</v>
      </c>
    </row>
    <row r="18" spans="1:17" ht="22.5" x14ac:dyDescent="0.2">
      <c r="A18" s="40">
        <v>5</v>
      </c>
      <c r="B18" s="131" t="s">
        <v>94</v>
      </c>
      <c r="C18" s="48" t="s">
        <v>86</v>
      </c>
      <c r="D18" s="28" t="s">
        <v>76</v>
      </c>
      <c r="E18" s="59">
        <v>125</v>
      </c>
      <c r="F18" s="51"/>
      <c r="G18" s="49"/>
      <c r="H18" s="49">
        <f t="shared" si="6"/>
        <v>0</v>
      </c>
      <c r="I18" s="49"/>
      <c r="J18" s="49"/>
      <c r="K18" s="50">
        <f t="shared" si="0"/>
        <v>0</v>
      </c>
      <c r="L18" s="51">
        <f t="shared" si="1"/>
        <v>0</v>
      </c>
      <c r="M18" s="49">
        <f t="shared" si="2"/>
        <v>0</v>
      </c>
      <c r="N18" s="49">
        <f t="shared" si="3"/>
        <v>0</v>
      </c>
      <c r="O18" s="49">
        <f t="shared" si="4"/>
        <v>0</v>
      </c>
      <c r="P18" s="108">
        <f t="shared" si="5"/>
        <v>0</v>
      </c>
      <c r="Q18" s="77" t="s">
        <v>47</v>
      </c>
    </row>
    <row r="19" spans="1:17" ht="22.5" x14ac:dyDescent="0.2">
      <c r="A19" s="40">
        <v>6</v>
      </c>
      <c r="B19" s="131" t="s">
        <v>94</v>
      </c>
      <c r="C19" s="48" t="s">
        <v>87</v>
      </c>
      <c r="D19" s="28" t="s">
        <v>78</v>
      </c>
      <c r="E19" s="59">
        <v>5</v>
      </c>
      <c r="F19" s="51"/>
      <c r="G19" s="49"/>
      <c r="H19" s="49">
        <f t="shared" si="6"/>
        <v>0</v>
      </c>
      <c r="I19" s="49"/>
      <c r="J19" s="49"/>
      <c r="K19" s="50">
        <f t="shared" si="0"/>
        <v>0</v>
      </c>
      <c r="L19" s="51">
        <f t="shared" si="1"/>
        <v>0</v>
      </c>
      <c r="M19" s="49">
        <f t="shared" si="2"/>
        <v>0</v>
      </c>
      <c r="N19" s="49">
        <f t="shared" si="3"/>
        <v>0</v>
      </c>
      <c r="O19" s="49">
        <f t="shared" si="4"/>
        <v>0</v>
      </c>
      <c r="P19" s="108">
        <f t="shared" si="5"/>
        <v>0</v>
      </c>
      <c r="Q19" s="77" t="s">
        <v>47</v>
      </c>
    </row>
    <row r="20" spans="1:17" ht="22.5" x14ac:dyDescent="0.2">
      <c r="A20" s="40">
        <v>7</v>
      </c>
      <c r="B20" s="131" t="s">
        <v>94</v>
      </c>
      <c r="C20" s="48" t="s">
        <v>88</v>
      </c>
      <c r="D20" s="28" t="s">
        <v>78</v>
      </c>
      <c r="E20" s="59">
        <v>2</v>
      </c>
      <c r="F20" s="51"/>
      <c r="G20" s="49"/>
      <c r="H20" s="49">
        <f t="shared" si="6"/>
        <v>0</v>
      </c>
      <c r="I20" s="49"/>
      <c r="J20" s="49"/>
      <c r="K20" s="50">
        <f t="shared" si="0"/>
        <v>0</v>
      </c>
      <c r="L20" s="51">
        <f t="shared" si="1"/>
        <v>0</v>
      </c>
      <c r="M20" s="49">
        <f t="shared" si="2"/>
        <v>0</v>
      </c>
      <c r="N20" s="49">
        <f t="shared" si="3"/>
        <v>0</v>
      </c>
      <c r="O20" s="49">
        <f t="shared" si="4"/>
        <v>0</v>
      </c>
      <c r="P20" s="108">
        <f t="shared" si="5"/>
        <v>0</v>
      </c>
      <c r="Q20" s="77" t="s">
        <v>47</v>
      </c>
    </row>
    <row r="21" spans="1:17" ht="22.5" x14ac:dyDescent="0.2">
      <c r="A21" s="40">
        <v>8</v>
      </c>
      <c r="B21" s="131" t="s">
        <v>94</v>
      </c>
      <c r="C21" s="48" t="s">
        <v>89</v>
      </c>
      <c r="D21" s="28" t="s">
        <v>80</v>
      </c>
      <c r="E21" s="59">
        <v>47</v>
      </c>
      <c r="F21" s="51"/>
      <c r="G21" s="49"/>
      <c r="H21" s="49">
        <f t="shared" si="6"/>
        <v>0</v>
      </c>
      <c r="I21" s="49"/>
      <c r="J21" s="49"/>
      <c r="K21" s="50">
        <f t="shared" si="0"/>
        <v>0</v>
      </c>
      <c r="L21" s="51">
        <f t="shared" si="1"/>
        <v>0</v>
      </c>
      <c r="M21" s="49">
        <f t="shared" si="2"/>
        <v>0</v>
      </c>
      <c r="N21" s="49">
        <f t="shared" si="3"/>
        <v>0</v>
      </c>
      <c r="O21" s="49">
        <f t="shared" si="4"/>
        <v>0</v>
      </c>
      <c r="P21" s="108">
        <f t="shared" si="5"/>
        <v>0</v>
      </c>
      <c r="Q21" s="77" t="s">
        <v>47</v>
      </c>
    </row>
    <row r="22" spans="1:17" ht="22.5" x14ac:dyDescent="0.2">
      <c r="A22" s="40">
        <v>9</v>
      </c>
      <c r="B22" s="131" t="s">
        <v>94</v>
      </c>
      <c r="C22" s="48" t="s">
        <v>90</v>
      </c>
      <c r="D22" s="28" t="s">
        <v>80</v>
      </c>
      <c r="E22" s="59">
        <v>25</v>
      </c>
      <c r="F22" s="51"/>
      <c r="G22" s="49"/>
      <c r="H22" s="49">
        <f t="shared" si="6"/>
        <v>0</v>
      </c>
      <c r="I22" s="49"/>
      <c r="J22" s="49"/>
      <c r="K22" s="50">
        <f t="shared" si="0"/>
        <v>0</v>
      </c>
      <c r="L22" s="51">
        <f t="shared" si="1"/>
        <v>0</v>
      </c>
      <c r="M22" s="49">
        <f t="shared" si="2"/>
        <v>0</v>
      </c>
      <c r="N22" s="49">
        <f t="shared" si="3"/>
        <v>0</v>
      </c>
      <c r="O22" s="49">
        <f t="shared" si="4"/>
        <v>0</v>
      </c>
      <c r="P22" s="108">
        <f t="shared" si="5"/>
        <v>0</v>
      </c>
      <c r="Q22" s="77" t="s">
        <v>47</v>
      </c>
    </row>
    <row r="23" spans="1:17" ht="22.5" x14ac:dyDescent="0.2">
      <c r="A23" s="40">
        <v>10</v>
      </c>
      <c r="B23" s="131" t="s">
        <v>94</v>
      </c>
      <c r="C23" s="48" t="s">
        <v>91</v>
      </c>
      <c r="D23" s="28" t="s">
        <v>78</v>
      </c>
      <c r="E23" s="59">
        <v>3</v>
      </c>
      <c r="F23" s="51"/>
      <c r="G23" s="49"/>
      <c r="H23" s="49">
        <f t="shared" si="6"/>
        <v>0</v>
      </c>
      <c r="I23" s="49"/>
      <c r="J23" s="49"/>
      <c r="K23" s="50">
        <f t="shared" si="0"/>
        <v>0</v>
      </c>
      <c r="L23" s="51">
        <f t="shared" si="1"/>
        <v>0</v>
      </c>
      <c r="M23" s="49">
        <f t="shared" si="2"/>
        <v>0</v>
      </c>
      <c r="N23" s="49">
        <f t="shared" si="3"/>
        <v>0</v>
      </c>
      <c r="O23" s="49">
        <f t="shared" si="4"/>
        <v>0</v>
      </c>
      <c r="P23" s="108">
        <f t="shared" si="5"/>
        <v>0</v>
      </c>
      <c r="Q23" s="77" t="s">
        <v>47</v>
      </c>
    </row>
    <row r="24" spans="1:17" ht="22.5" x14ac:dyDescent="0.2">
      <c r="A24" s="40">
        <v>11</v>
      </c>
      <c r="B24" s="131" t="s">
        <v>94</v>
      </c>
      <c r="C24" s="48" t="s">
        <v>92</v>
      </c>
      <c r="D24" s="28" t="s">
        <v>76</v>
      </c>
      <c r="E24" s="59">
        <v>10</v>
      </c>
      <c r="F24" s="51"/>
      <c r="G24" s="49"/>
      <c r="H24" s="49">
        <f t="shared" si="6"/>
        <v>0</v>
      </c>
      <c r="I24" s="49"/>
      <c r="J24" s="49"/>
      <c r="K24" s="50">
        <f t="shared" si="0"/>
        <v>0</v>
      </c>
      <c r="L24" s="51">
        <f t="shared" si="1"/>
        <v>0</v>
      </c>
      <c r="M24" s="49">
        <f t="shared" si="2"/>
        <v>0</v>
      </c>
      <c r="N24" s="49">
        <f t="shared" si="3"/>
        <v>0</v>
      </c>
      <c r="O24" s="49">
        <f t="shared" si="4"/>
        <v>0</v>
      </c>
      <c r="P24" s="108">
        <f t="shared" si="5"/>
        <v>0</v>
      </c>
      <c r="Q24" s="77" t="s">
        <v>47</v>
      </c>
    </row>
    <row r="25" spans="1:17" ht="12" customHeight="1" thickBot="1" x14ac:dyDescent="0.25">
      <c r="A25" s="261" t="s">
        <v>63</v>
      </c>
      <c r="B25" s="262"/>
      <c r="C25" s="262"/>
      <c r="D25" s="262"/>
      <c r="E25" s="262"/>
      <c r="F25" s="262"/>
      <c r="G25" s="262"/>
      <c r="H25" s="262"/>
      <c r="I25" s="262"/>
      <c r="J25" s="262"/>
      <c r="K25" s="263"/>
      <c r="L25" s="74">
        <f>SUM(L14:L24)</f>
        <v>0</v>
      </c>
      <c r="M25" s="75">
        <f>SUM(M14:M24)</f>
        <v>0</v>
      </c>
      <c r="N25" s="75">
        <f>SUM(N14:N24)</f>
        <v>0</v>
      </c>
      <c r="O25" s="75">
        <f>SUM(O14:O24)</f>
        <v>0</v>
      </c>
      <c r="P25" s="76">
        <f>SUM(P14:P24)</f>
        <v>0</v>
      </c>
    </row>
    <row r="26" spans="1:17" x14ac:dyDescent="0.2">
      <c r="A26" s="20"/>
      <c r="B26" s="20"/>
      <c r="C26" s="20"/>
      <c r="D26" s="20"/>
      <c r="E26" s="20"/>
      <c r="F26" s="20"/>
      <c r="G26" s="20"/>
      <c r="H26" s="20"/>
      <c r="I26" s="20"/>
      <c r="J26" s="20"/>
      <c r="K26" s="20"/>
      <c r="L26" s="20"/>
      <c r="M26" s="20"/>
      <c r="N26" s="20"/>
      <c r="O26" s="20"/>
      <c r="P26" s="20"/>
    </row>
    <row r="27" spans="1:17" x14ac:dyDescent="0.2">
      <c r="A27" s="20"/>
      <c r="B27" s="20"/>
      <c r="C27" s="20"/>
      <c r="D27" s="20"/>
      <c r="E27" s="20"/>
      <c r="F27" s="20"/>
      <c r="G27" s="20"/>
      <c r="H27" s="20"/>
      <c r="I27" s="20"/>
      <c r="J27" s="20"/>
      <c r="K27" s="20"/>
      <c r="L27" s="20"/>
      <c r="M27" s="20"/>
      <c r="N27" s="20"/>
      <c r="O27" s="20"/>
      <c r="P27" s="20"/>
    </row>
    <row r="28" spans="1:17" x14ac:dyDescent="0.2">
      <c r="A28" s="1" t="s">
        <v>14</v>
      </c>
      <c r="B28" s="20"/>
      <c r="C28" s="264">
        <f>'Kops n'!C36:H36</f>
        <v>0</v>
      </c>
      <c r="D28" s="264"/>
      <c r="E28" s="264"/>
      <c r="F28" s="264"/>
      <c r="G28" s="264"/>
      <c r="H28" s="264"/>
      <c r="I28" s="20"/>
      <c r="J28" s="20"/>
      <c r="K28" s="20"/>
      <c r="L28" s="20"/>
      <c r="M28" s="20"/>
      <c r="N28" s="20"/>
      <c r="O28" s="20"/>
      <c r="P28" s="20"/>
    </row>
    <row r="29" spans="1:17" x14ac:dyDescent="0.2">
      <c r="A29" s="20"/>
      <c r="B29" s="20"/>
      <c r="C29" s="186" t="s">
        <v>15</v>
      </c>
      <c r="D29" s="186"/>
      <c r="E29" s="186"/>
      <c r="F29" s="186"/>
      <c r="G29" s="186"/>
      <c r="H29" s="186"/>
      <c r="I29" s="20"/>
      <c r="J29" s="20"/>
      <c r="K29" s="20"/>
      <c r="L29" s="20"/>
      <c r="M29" s="20"/>
      <c r="N29" s="20"/>
      <c r="O29" s="20"/>
      <c r="P29" s="20"/>
    </row>
    <row r="30" spans="1:17" x14ac:dyDescent="0.2">
      <c r="A30" s="20"/>
      <c r="B30" s="20"/>
      <c r="C30" s="20"/>
      <c r="D30" s="20"/>
      <c r="E30" s="20"/>
      <c r="F30" s="20"/>
      <c r="G30" s="20"/>
      <c r="H30" s="20"/>
      <c r="I30" s="20"/>
      <c r="J30" s="20"/>
      <c r="K30" s="20"/>
      <c r="L30" s="20"/>
      <c r="M30" s="20"/>
      <c r="N30" s="20"/>
      <c r="O30" s="20"/>
      <c r="P30" s="20"/>
    </row>
    <row r="31" spans="1:17"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7"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n'!C41:H41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n'!C44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C4:I4"/>
    <mergeCell ref="F12:K12"/>
    <mergeCell ref="A9:F9"/>
    <mergeCell ref="J9:M9"/>
    <mergeCell ref="D8:L8"/>
    <mergeCell ref="A25:K25"/>
    <mergeCell ref="C28:H28"/>
    <mergeCell ref="C29:H29"/>
    <mergeCell ref="A31:D31"/>
    <mergeCell ref="C33:H33"/>
    <mergeCell ref="N9:O9"/>
    <mergeCell ref="A12:A13"/>
    <mergeCell ref="B12:B13"/>
    <mergeCell ref="C12:C13"/>
    <mergeCell ref="D12:D13"/>
    <mergeCell ref="E12:E13"/>
    <mergeCell ref="L12:P12"/>
    <mergeCell ref="C2:I2"/>
    <mergeCell ref="C3:I3"/>
    <mergeCell ref="D5:L5"/>
    <mergeCell ref="D6:L6"/>
    <mergeCell ref="D7:L7"/>
  </mergeCells>
  <conditionalFormatting sqref="A9:F9">
    <cfRule type="containsText" dxfId="348" priority="19"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24">
    <cfRule type="cellIs" dxfId="347" priority="9" operator="equal">
      <formula>0</formula>
    </cfRule>
  </conditionalFormatting>
  <conditionalFormatting sqref="A25:K25">
    <cfRule type="containsText" dxfId="346" priority="5" operator="containsText" text="Tiešās izmaksas kopā, t. sk. darba devēja sociālais nodoklis __.__% ">
      <formula>NOT(ISERROR(SEARCH("Tiešās izmaksas kopā, t. sk. darba devēja sociālais nodoklis __.__% ",A25)))</formula>
    </cfRule>
  </conditionalFormatting>
  <conditionalFormatting sqref="C28:H28">
    <cfRule type="cellIs" dxfId="345" priority="12" operator="equal">
      <formula>0</formula>
    </cfRule>
  </conditionalFormatting>
  <conditionalFormatting sqref="C33:H33">
    <cfRule type="cellIs" dxfId="344" priority="13" operator="equal">
      <formula>0</formula>
    </cfRule>
  </conditionalFormatting>
  <conditionalFormatting sqref="C2:I2">
    <cfRule type="cellIs" dxfId="343" priority="18" operator="equal">
      <formula>0</formula>
    </cfRule>
  </conditionalFormatting>
  <conditionalFormatting sqref="C4:I4">
    <cfRule type="cellIs" dxfId="342" priority="10" operator="equal">
      <formula>0</formula>
    </cfRule>
  </conditionalFormatting>
  <conditionalFormatting sqref="D1">
    <cfRule type="cellIs" dxfId="341" priority="7" operator="equal">
      <formula>0</formula>
    </cfRule>
  </conditionalFormatting>
  <conditionalFormatting sqref="D5:L8">
    <cfRule type="cellIs" dxfId="340" priority="8" operator="equal">
      <formula>0</formula>
    </cfRule>
  </conditionalFormatting>
  <conditionalFormatting sqref="H14:H24">
    <cfRule type="cellIs" dxfId="339" priority="3" operator="equal">
      <formula>0</formula>
    </cfRule>
  </conditionalFormatting>
  <conditionalFormatting sqref="I14:J24">
    <cfRule type="cellIs" dxfId="338" priority="22" operator="equal">
      <formula>0</formula>
    </cfRule>
  </conditionalFormatting>
  <conditionalFormatting sqref="K14:P24">
    <cfRule type="cellIs" dxfId="337" priority="2" operator="equal">
      <formula>0</formula>
    </cfRule>
  </conditionalFormatting>
  <conditionalFormatting sqref="L25:P25">
    <cfRule type="cellIs" dxfId="336" priority="11" operator="equal">
      <formula>0</formula>
    </cfRule>
  </conditionalFormatting>
  <conditionalFormatting sqref="N9:O9">
    <cfRule type="cellIs" dxfId="335" priority="21" operator="equal">
      <formula>0</formula>
    </cfRule>
  </conditionalFormatting>
  <conditionalFormatting sqref="Q14:Q24">
    <cfRule type="cellIs" dxfId="334" priority="1" operator="equal">
      <formula>0</formula>
    </cfRule>
  </conditionalFormatting>
  <dataValidations count="1">
    <dataValidation type="list" allowBlank="1" showInputMessage="1" showErrorMessage="1" sqref="Q14:Q24" xr:uid="{446D3D4F-B198-4F76-92CB-7D9B02FB91DF}">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5" operator="containsText" id="{4A26336A-A6BB-4BBC-8F54-3EBA6F169318}">
            <xm:f>NOT(ISERROR(SEARCH("Tāme sastādīta ____. gada ___. ______________",A31)))</xm:f>
            <xm:f>"Tāme sastādīta ____. gada ___. ______________"</xm:f>
            <x14:dxf>
              <font>
                <color auto="1"/>
              </font>
              <fill>
                <patternFill>
                  <bgColor rgb="FFC6EFCE"/>
                </patternFill>
              </fill>
            </x14:dxf>
          </x14:cfRule>
          <xm:sqref>A31</xm:sqref>
        </x14:conditionalFormatting>
        <x14:conditionalFormatting xmlns:xm="http://schemas.microsoft.com/office/excel/2006/main">
          <x14:cfRule type="containsText" priority="14" operator="containsText" id="{629E41BF-123B-4A16-9AC7-46F3B9A418A1}">
            <xm:f>NOT(ISERROR(SEARCH("Sertifikāta Nr. _________________________________",A36)))</xm:f>
            <xm:f>"Sertifikāta Nr. _________________________________"</xm:f>
            <x14:dxf>
              <font>
                <color auto="1"/>
              </font>
              <fill>
                <patternFill>
                  <bgColor rgb="FFC6EFCE"/>
                </patternFill>
              </fill>
            </x14:dxf>
          </x14:cfRule>
          <xm:sqref>A36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2185-EF77-47DF-BBC7-CB663AF0BC1D}">
  <sheetPr codeName="Sheet11">
    <tabColor rgb="FFFFC000"/>
  </sheetPr>
  <dimension ref="A1:P37"/>
  <sheetViews>
    <sheetView workbookViewId="0">
      <selection activeCell="A25" sqref="A25:XFD101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'2a+c+n'!D1</f>
        <v>2</v>
      </c>
      <c r="E1" s="26"/>
      <c r="F1" s="26"/>
      <c r="G1" s="26"/>
      <c r="H1" s="26"/>
      <c r="I1" s="26"/>
      <c r="J1" s="26"/>
      <c r="N1" s="30"/>
      <c r="O1" s="31"/>
      <c r="P1" s="32"/>
    </row>
    <row r="2" spans="1:16" x14ac:dyDescent="0.2">
      <c r="A2" s="33"/>
      <c r="B2" s="33"/>
      <c r="C2" s="252" t="str">
        <f>'2a+c+n'!C2:I2</f>
        <v>Demontāžas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45</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izmaksas",IF('2a+c+n'!$Q14="A",'2a+c+n'!B14,0),0)</f>
        <v>0</v>
      </c>
      <c r="C14" s="27">
        <f>IF($C$4="Attiecināmās izmaksas",IF('2a+c+n'!$Q14="A",'2a+c+n'!C14,0),0)</f>
        <v>0</v>
      </c>
      <c r="D14" s="27">
        <f>IF($C$4="Attiecināmās izmaksas",IF('2a+c+n'!$Q14="A",'2a+c+n'!D14,0),0)</f>
        <v>0</v>
      </c>
      <c r="E14" s="57"/>
      <c r="F14" s="79"/>
      <c r="G14" s="27">
        <f>IF($C$4="Attiecināmās izmaksas",IF('2a+c+n'!$Q14="A",'2a+c+n'!G14,0),0)</f>
        <v>0</v>
      </c>
      <c r="H14" s="27">
        <f>IF($C$4="Attiecināmās izmaksas",IF('2a+c+n'!$Q14="A",'2a+c+n'!H14,0),0)</f>
        <v>0</v>
      </c>
      <c r="I14" s="27"/>
      <c r="J14" s="27"/>
      <c r="K14" s="57">
        <f>IF($C$4="Attiecināmās izmaksas",IF('2a+c+n'!$Q14="A",'2a+c+n'!K14,0),0)</f>
        <v>0</v>
      </c>
      <c r="L14" s="79">
        <f>IF($C$4="Attiecināmās izmaksas",IF('2a+c+n'!$Q14="A",'2a+c+n'!L14,0),0)</f>
        <v>0</v>
      </c>
      <c r="M14" s="27">
        <f>IF($C$4="Attiecināmās izmaksas",IF('2a+c+n'!$Q14="A",'2a+c+n'!M14,0),0)</f>
        <v>0</v>
      </c>
      <c r="N14" s="27">
        <f>IF($C$4="Attiecināmās izmaksas",IF('2a+c+n'!$Q14="A",'2a+c+n'!N14,0),0)</f>
        <v>0</v>
      </c>
      <c r="O14" s="27">
        <f>IF($C$4="Attiecināmās izmaksas",IF('2a+c+n'!$Q14="A",'2a+c+n'!O14,0),0)</f>
        <v>0</v>
      </c>
      <c r="P14" s="57">
        <f>IF($C$4="Attiecināmās izmaksas",IF('2a+c+n'!$Q14="A",'2a+c+n'!P14,0),0)</f>
        <v>0</v>
      </c>
    </row>
    <row r="15" spans="1:16" ht="22.5" x14ac:dyDescent="0.2">
      <c r="A15" s="64">
        <f>IF(P15=0,0,IF(COUNTBLANK(P15)=1,0,COUNTA($P$14:P15)))</f>
        <v>0</v>
      </c>
      <c r="B15" s="28" t="str">
        <f>IF($C$4="Attiecināmās izmaksas",IF('2a+c+n'!$Q15="A",'2a+c+n'!B15,0),0)</f>
        <v>02-00000</v>
      </c>
      <c r="C15" s="28" t="str">
        <f>IF($C$4="Attiecināmās izmaksas",IF('2a+c+n'!$Q15="A",'2a+c+n'!C15,0),0)</f>
        <v>Lietus ūdens tekņu un reņu demontāža, t.sk. stiprinājumu demontāža</v>
      </c>
      <c r="D15" s="28" t="str">
        <f>IF($C$4="Attiecināmās izmaksas",IF('2a+c+n'!$Q15="A",'2a+c+n'!D15,0),0)</f>
        <v>tm</v>
      </c>
      <c r="E15" s="59"/>
      <c r="F15" s="81"/>
      <c r="G15" s="28"/>
      <c r="H15" s="28">
        <f>IF($C$4="Attiecināmās izmaksas",IF('2a+c+n'!$Q15="A",'2a+c+n'!H15,0),0)</f>
        <v>0</v>
      </c>
      <c r="I15" s="28"/>
      <c r="J15" s="28"/>
      <c r="K15" s="59">
        <f>IF($C$4="Attiecināmās izmaksas",IF('2a+c+n'!$Q15="A",'2a+c+n'!K15,0),0)</f>
        <v>0</v>
      </c>
      <c r="L15" s="81">
        <f>IF($C$4="Attiecināmās izmaksas",IF('2a+c+n'!$Q15="A",'2a+c+n'!L15,0),0)</f>
        <v>0</v>
      </c>
      <c r="M15" s="28">
        <f>IF($C$4="Attiecināmās izmaksas",IF('2a+c+n'!$Q15="A",'2a+c+n'!M15,0),0)</f>
        <v>0</v>
      </c>
      <c r="N15" s="28">
        <f>IF($C$4="Attiecināmās izmaksas",IF('2a+c+n'!$Q15="A",'2a+c+n'!N15,0),0)</f>
        <v>0</v>
      </c>
      <c r="O15" s="28">
        <f>IF($C$4="Attiecināmās izmaksas",IF('2a+c+n'!$Q15="A",'2a+c+n'!O15,0),0)</f>
        <v>0</v>
      </c>
      <c r="P15" s="59">
        <f>IF($C$4="Attiecināmās izmaksas",IF('2a+c+n'!$Q15="A",'2a+c+n'!P15,0),0)</f>
        <v>0</v>
      </c>
    </row>
    <row r="16" spans="1:16" ht="22.5" x14ac:dyDescent="0.2">
      <c r="A16" s="64">
        <f>IF(P16=0,0,IF(COUNTBLANK(P16)=1,0,COUNTA($P$14:P16)))</f>
        <v>0</v>
      </c>
      <c r="B16" s="28" t="str">
        <f>IF($C$4="Attiecināmās izmaksas",IF('2a+c+n'!$Q16="A",'2a+c+n'!B16,0),0)</f>
        <v>02-00000</v>
      </c>
      <c r="C16" s="28" t="str">
        <f>IF($C$4="Attiecināmās izmaksas",IF('2a+c+n'!$Q16="A",'2a+c+n'!C16,0),0)</f>
        <v>Ventilācijas restu demontāža cokolā, utilizācija</v>
      </c>
      <c r="D16" s="28" t="str">
        <f>IF($C$4="Attiecināmās izmaksas",IF('2a+c+n'!$Q16="A",'2a+c+n'!D16,0),0)</f>
        <v>gab</v>
      </c>
      <c r="E16" s="59"/>
      <c r="F16" s="81"/>
      <c r="G16" s="28"/>
      <c r="H16" s="28">
        <f>IF($C$4="Attiecināmās izmaksas",IF('2a+c+n'!$Q16="A",'2a+c+n'!H16,0),0)</f>
        <v>0</v>
      </c>
      <c r="I16" s="28"/>
      <c r="J16" s="28"/>
      <c r="K16" s="59">
        <f>IF($C$4="Attiecināmās izmaksas",IF('2a+c+n'!$Q16="A",'2a+c+n'!K16,0),0)</f>
        <v>0</v>
      </c>
      <c r="L16" s="81">
        <f>IF($C$4="Attiecināmās izmaksas",IF('2a+c+n'!$Q16="A",'2a+c+n'!L16,0),0)</f>
        <v>0</v>
      </c>
      <c r="M16" s="28">
        <f>IF($C$4="Attiecināmās izmaksas",IF('2a+c+n'!$Q16="A",'2a+c+n'!M16,0),0)</f>
        <v>0</v>
      </c>
      <c r="N16" s="28">
        <f>IF($C$4="Attiecināmās izmaksas",IF('2a+c+n'!$Q16="A",'2a+c+n'!N16,0),0)</f>
        <v>0</v>
      </c>
      <c r="O16" s="28">
        <f>IF($C$4="Attiecināmās izmaksas",IF('2a+c+n'!$Q16="A",'2a+c+n'!O16,0),0)</f>
        <v>0</v>
      </c>
      <c r="P16" s="59">
        <f>IF($C$4="Attiecināmās izmaksas",IF('2a+c+n'!$Q16="A",'2a+c+n'!P16,0),0)</f>
        <v>0</v>
      </c>
    </row>
    <row r="17" spans="1:16" ht="22.5" x14ac:dyDescent="0.2">
      <c r="A17" s="64">
        <f>IF(P17=0,0,IF(COUNTBLANK(P17)=1,0,COUNTA($P$14:P17)))</f>
        <v>0</v>
      </c>
      <c r="B17" s="28" t="str">
        <f>IF($C$4="Attiecināmās izmaksas",IF('2a+c+n'!$Q17="A",'2a+c+n'!B17,0),0)</f>
        <v>02-00000</v>
      </c>
      <c r="C17" s="28" t="str">
        <f>IF($C$4="Attiecināmās izmaksas",IF('2a+c+n'!$Q17="A",'2a+c+n'!C17,0),0)</f>
        <v>Esošo ventilācijas restu demontāža fasādē</v>
      </c>
      <c r="D17" s="28" t="str">
        <f>IF($C$4="Attiecināmās izmaksas",IF('2a+c+n'!$Q17="A",'2a+c+n'!D17,0),0)</f>
        <v>gb</v>
      </c>
      <c r="E17" s="59"/>
      <c r="F17" s="81"/>
      <c r="G17" s="28"/>
      <c r="H17" s="28">
        <f>IF($C$4="Attiecināmās izmaksas",IF('2a+c+n'!$Q17="A",'2a+c+n'!H17,0),0)</f>
        <v>0</v>
      </c>
      <c r="I17" s="28"/>
      <c r="J17" s="28"/>
      <c r="K17" s="59">
        <f>IF($C$4="Attiecināmās izmaksas",IF('2a+c+n'!$Q17="A",'2a+c+n'!K17,0),0)</f>
        <v>0</v>
      </c>
      <c r="L17" s="81">
        <f>IF($C$4="Attiecināmās izmaksas",IF('2a+c+n'!$Q17="A",'2a+c+n'!L17,0),0)</f>
        <v>0</v>
      </c>
      <c r="M17" s="28">
        <f>IF($C$4="Attiecināmās izmaksas",IF('2a+c+n'!$Q17="A",'2a+c+n'!M17,0),0)</f>
        <v>0</v>
      </c>
      <c r="N17" s="28">
        <f>IF($C$4="Attiecināmās izmaksas",IF('2a+c+n'!$Q17="A",'2a+c+n'!N17,0),0)</f>
        <v>0</v>
      </c>
      <c r="O17" s="28">
        <f>IF($C$4="Attiecināmās izmaksas",IF('2a+c+n'!$Q17="A",'2a+c+n'!O17,0),0)</f>
        <v>0</v>
      </c>
      <c r="P17" s="59">
        <f>IF($C$4="Attiecināmās izmaksas",IF('2a+c+n'!$Q17="A",'2a+c+n'!P17,0),0)</f>
        <v>0</v>
      </c>
    </row>
    <row r="18" spans="1:16" ht="22.5" x14ac:dyDescent="0.2">
      <c r="A18" s="64">
        <f>IF(P18=0,0,IF(COUNTBLANK(P18)=1,0,COUNTA($P$14:P18)))</f>
        <v>0</v>
      </c>
      <c r="B18" s="28" t="str">
        <f>IF($C$4="Attiecināmās izmaksas",IF('2a+c+n'!$Q18="A",'2a+c+n'!B18,0),0)</f>
        <v>02-00000</v>
      </c>
      <c r="C18" s="28" t="str">
        <f>IF($C$4="Attiecināmās izmaksas",IF('2a+c+n'!$Q18="A",'2a+c+n'!C18,0),0)</f>
        <v>Esošo palodžu demontāža fasādē, utilizācija</v>
      </c>
      <c r="D18" s="28" t="str">
        <f>IF($C$4="Attiecināmās izmaksas",IF('2a+c+n'!$Q18="A",'2a+c+n'!D18,0),0)</f>
        <v>tm</v>
      </c>
      <c r="E18" s="59"/>
      <c r="F18" s="81"/>
      <c r="G18" s="28"/>
      <c r="H18" s="28">
        <f>IF($C$4="Attiecināmās izmaksas",IF('2a+c+n'!$Q18="A",'2a+c+n'!H18,0),0)</f>
        <v>0</v>
      </c>
      <c r="I18" s="28"/>
      <c r="J18" s="28"/>
      <c r="K18" s="59">
        <f>IF($C$4="Attiecināmās izmaksas",IF('2a+c+n'!$Q18="A",'2a+c+n'!K18,0),0)</f>
        <v>0</v>
      </c>
      <c r="L18" s="81">
        <f>IF($C$4="Attiecināmās izmaksas",IF('2a+c+n'!$Q18="A",'2a+c+n'!L18,0),0)</f>
        <v>0</v>
      </c>
      <c r="M18" s="28">
        <f>IF($C$4="Attiecināmās izmaksas",IF('2a+c+n'!$Q18="A",'2a+c+n'!M18,0),0)</f>
        <v>0</v>
      </c>
      <c r="N18" s="28">
        <f>IF($C$4="Attiecināmās izmaksas",IF('2a+c+n'!$Q18="A",'2a+c+n'!N18,0),0)</f>
        <v>0</v>
      </c>
      <c r="O18" s="28">
        <f>IF($C$4="Attiecināmās izmaksas",IF('2a+c+n'!$Q18="A",'2a+c+n'!O18,0),0)</f>
        <v>0</v>
      </c>
      <c r="P18" s="59">
        <f>IF($C$4="Attiecināmās izmaksas",IF('2a+c+n'!$Q18="A",'2a+c+n'!P18,0),0)</f>
        <v>0</v>
      </c>
    </row>
    <row r="19" spans="1:16" ht="22.5" x14ac:dyDescent="0.2">
      <c r="A19" s="64">
        <f>IF(P19=0,0,IF(COUNTBLANK(P19)=1,0,COUNTA($P$14:P19)))</f>
        <v>0</v>
      </c>
      <c r="B19" s="28" t="str">
        <f>IF($C$4="Attiecināmās izmaksas",IF('2a+c+n'!$Q19="A",'2a+c+n'!B19,0),0)</f>
        <v>02-00000</v>
      </c>
      <c r="C19" s="28" t="str">
        <f>IF($C$4="Attiecināmās izmaksas",IF('2a+c+n'!$Q19="A",'2a+c+n'!C19,0),0)</f>
        <v>Veco logu un balkonu logu demontāža, t.sk. iekšējās palodzes, utilizācija</v>
      </c>
      <c r="D19" s="28" t="str">
        <f>IF($C$4="Attiecināmās izmaksas",IF('2a+c+n'!$Q19="A",'2a+c+n'!D19,0),0)</f>
        <v>gab</v>
      </c>
      <c r="E19" s="59"/>
      <c r="F19" s="81"/>
      <c r="G19" s="28"/>
      <c r="H19" s="28">
        <f>IF($C$4="Attiecināmās izmaksas",IF('2a+c+n'!$Q19="A",'2a+c+n'!H19,0),0)</f>
        <v>0</v>
      </c>
      <c r="I19" s="28"/>
      <c r="J19" s="28"/>
      <c r="K19" s="59">
        <f>IF($C$4="Attiecināmās izmaksas",IF('2a+c+n'!$Q19="A",'2a+c+n'!K19,0),0)</f>
        <v>0</v>
      </c>
      <c r="L19" s="81">
        <f>IF($C$4="Attiecināmās izmaksas",IF('2a+c+n'!$Q19="A",'2a+c+n'!L19,0),0)</f>
        <v>0</v>
      </c>
      <c r="M19" s="28">
        <f>IF($C$4="Attiecināmās izmaksas",IF('2a+c+n'!$Q19="A",'2a+c+n'!M19,0),0)</f>
        <v>0</v>
      </c>
      <c r="N19" s="28">
        <f>IF($C$4="Attiecināmās izmaksas",IF('2a+c+n'!$Q19="A",'2a+c+n'!N19,0),0)</f>
        <v>0</v>
      </c>
      <c r="O19" s="28">
        <f>IF($C$4="Attiecināmās izmaksas",IF('2a+c+n'!$Q19="A",'2a+c+n'!O19,0),0)</f>
        <v>0</v>
      </c>
      <c r="P19" s="59">
        <f>IF($C$4="Attiecināmās izmaksas",IF('2a+c+n'!$Q19="A",'2a+c+n'!P19,0),0)</f>
        <v>0</v>
      </c>
    </row>
    <row r="20" spans="1:16" ht="22.5" x14ac:dyDescent="0.2">
      <c r="A20" s="64">
        <f>IF(P20=0,0,IF(COUNTBLANK(P20)=1,0,COUNTA($P$14:P20)))</f>
        <v>0</v>
      </c>
      <c r="B20" s="28" t="str">
        <f>IF($C$4="Attiecināmās izmaksas",IF('2a+c+n'!$Q20="A",'2a+c+n'!B20,0),0)</f>
        <v>02-00000</v>
      </c>
      <c r="C20" s="28" t="str">
        <f>IF($C$4="Attiecināmās izmaksas",IF('2a+c+n'!$Q20="A",'2a+c+n'!C20,0),0)</f>
        <v>Veco durvju demontāža, utilizācija</v>
      </c>
      <c r="D20" s="28" t="str">
        <f>IF($C$4="Attiecināmās izmaksas",IF('2a+c+n'!$Q20="A",'2a+c+n'!D20,0),0)</f>
        <v>gab</v>
      </c>
      <c r="E20" s="59"/>
      <c r="F20" s="81"/>
      <c r="G20" s="28"/>
      <c r="H20" s="28">
        <f>IF($C$4="Attiecināmās izmaksas",IF('2a+c+n'!$Q20="A",'2a+c+n'!H20,0),0)</f>
        <v>0</v>
      </c>
      <c r="I20" s="28"/>
      <c r="J20" s="28"/>
      <c r="K20" s="59">
        <f>IF($C$4="Attiecināmās izmaksas",IF('2a+c+n'!$Q20="A",'2a+c+n'!K20,0),0)</f>
        <v>0</v>
      </c>
      <c r="L20" s="81">
        <f>IF($C$4="Attiecināmās izmaksas",IF('2a+c+n'!$Q20="A",'2a+c+n'!L20,0),0)</f>
        <v>0</v>
      </c>
      <c r="M20" s="28">
        <f>IF($C$4="Attiecināmās izmaksas",IF('2a+c+n'!$Q20="A",'2a+c+n'!M20,0),0)</f>
        <v>0</v>
      </c>
      <c r="N20" s="28">
        <f>IF($C$4="Attiecināmās izmaksas",IF('2a+c+n'!$Q20="A",'2a+c+n'!N20,0),0)</f>
        <v>0</v>
      </c>
      <c r="O20" s="28">
        <f>IF($C$4="Attiecināmās izmaksas",IF('2a+c+n'!$Q20="A",'2a+c+n'!O20,0),0)</f>
        <v>0</v>
      </c>
      <c r="P20" s="59">
        <f>IF($C$4="Attiecināmās izmaksas",IF('2a+c+n'!$Q20="A",'2a+c+n'!P20,0),0)</f>
        <v>0</v>
      </c>
    </row>
    <row r="21" spans="1:16" ht="22.5" x14ac:dyDescent="0.2">
      <c r="A21" s="64">
        <f>IF(P21=0,0,IF(COUNTBLANK(P21)=1,0,COUNTA($P$14:P21)))</f>
        <v>0</v>
      </c>
      <c r="B21" s="28" t="str">
        <f>IF($C$4="Attiecināmās izmaksas",IF('2a+c+n'!$Q21="A",'2a+c+n'!B21,0),0)</f>
        <v>02-00000</v>
      </c>
      <c r="C21" s="28" t="str">
        <f>IF($C$4="Attiecināmās izmaksas",IF('2a+c+n'!$Q21="A",'2a+c+n'!C21,0),0)</f>
        <v>Balkonu ekrānu demontāža, utilizācija</v>
      </c>
      <c r="D21" s="28" t="str">
        <f>IF($C$4="Attiecināmās izmaksas",IF('2a+c+n'!$Q21="A",'2a+c+n'!D21,0),0)</f>
        <v>m2</v>
      </c>
      <c r="E21" s="59"/>
      <c r="F21" s="81"/>
      <c r="G21" s="28"/>
      <c r="H21" s="28">
        <f>IF($C$4="Attiecināmās izmaksas",IF('2a+c+n'!$Q21="A",'2a+c+n'!H21,0),0)</f>
        <v>0</v>
      </c>
      <c r="I21" s="28"/>
      <c r="J21" s="28"/>
      <c r="K21" s="59">
        <f>IF($C$4="Attiecināmās izmaksas",IF('2a+c+n'!$Q21="A",'2a+c+n'!K21,0),0)</f>
        <v>0</v>
      </c>
      <c r="L21" s="81">
        <f>IF($C$4="Attiecināmās izmaksas",IF('2a+c+n'!$Q21="A",'2a+c+n'!L21,0),0)</f>
        <v>0</v>
      </c>
      <c r="M21" s="28">
        <f>IF($C$4="Attiecināmās izmaksas",IF('2a+c+n'!$Q21="A",'2a+c+n'!M21,0),0)</f>
        <v>0</v>
      </c>
      <c r="N21" s="28">
        <f>IF($C$4="Attiecināmās izmaksas",IF('2a+c+n'!$Q21="A",'2a+c+n'!N21,0),0)</f>
        <v>0</v>
      </c>
      <c r="O21" s="28">
        <f>IF($C$4="Attiecināmās izmaksas",IF('2a+c+n'!$Q21="A",'2a+c+n'!O21,0),0)</f>
        <v>0</v>
      </c>
      <c r="P21" s="59">
        <f>IF($C$4="Attiecināmās izmaksas",IF('2a+c+n'!$Q21="A",'2a+c+n'!P21,0),0)</f>
        <v>0</v>
      </c>
    </row>
    <row r="22" spans="1:16" ht="22.5" x14ac:dyDescent="0.2">
      <c r="A22" s="64">
        <f>IF(P22=0,0,IF(COUNTBLANK(P22)=1,0,COUNTA($P$14:P22)))</f>
        <v>0</v>
      </c>
      <c r="B22" s="28" t="str">
        <f>IF($C$4="Attiecināmās izmaksas",IF('2a+c+n'!$Q22="A",'2a+c+n'!B22,0),0)</f>
        <v>02-00000</v>
      </c>
      <c r="C22" s="28" t="str">
        <f>IF($C$4="Attiecināmās izmaksas",IF('2a+c+n'!$Q22="A",'2a+c+n'!C22,0),0)</f>
        <v>Uz fasādes augošo augu nogriešana, utilizācija</v>
      </c>
      <c r="D22" s="28" t="str">
        <f>IF($C$4="Attiecināmās izmaksas",IF('2a+c+n'!$Q22="A",'2a+c+n'!D22,0),0)</f>
        <v>m2</v>
      </c>
      <c r="E22" s="59"/>
      <c r="F22" s="81"/>
      <c r="G22" s="28"/>
      <c r="H22" s="28">
        <f>IF($C$4="Attiecināmās izmaksas",IF('2a+c+n'!$Q22="A",'2a+c+n'!H22,0),0)</f>
        <v>0</v>
      </c>
      <c r="I22" s="28"/>
      <c r="J22" s="28"/>
      <c r="K22" s="59">
        <f>IF($C$4="Attiecināmās izmaksas",IF('2a+c+n'!$Q22="A",'2a+c+n'!K22,0),0)</f>
        <v>0</v>
      </c>
      <c r="L22" s="81">
        <f>IF($C$4="Attiecināmās izmaksas",IF('2a+c+n'!$Q22="A",'2a+c+n'!L22,0),0)</f>
        <v>0</v>
      </c>
      <c r="M22" s="28">
        <f>IF($C$4="Attiecināmās izmaksas",IF('2a+c+n'!$Q22="A",'2a+c+n'!M22,0),0)</f>
        <v>0</v>
      </c>
      <c r="N22" s="28">
        <f>IF($C$4="Attiecināmās izmaksas",IF('2a+c+n'!$Q22="A",'2a+c+n'!N22,0),0)</f>
        <v>0</v>
      </c>
      <c r="O22" s="28">
        <f>IF($C$4="Attiecināmās izmaksas",IF('2a+c+n'!$Q22="A",'2a+c+n'!O22,0),0)</f>
        <v>0</v>
      </c>
      <c r="P22" s="59">
        <f>IF($C$4="Attiecināmās izmaksas",IF('2a+c+n'!$Q22="A",'2a+c+n'!P22,0),0)</f>
        <v>0</v>
      </c>
    </row>
    <row r="23" spans="1:16" ht="22.5" x14ac:dyDescent="0.2">
      <c r="A23" s="64">
        <f>IF(P23=0,0,IF(COUNTBLANK(P23)=1,0,COUNTA($P$14:P23)))</f>
        <v>0</v>
      </c>
      <c r="B23" s="28" t="str">
        <f>IF($C$4="Attiecināmās izmaksas",IF('2a+c+n'!$Q23="A",'2a+c+n'!B23,0),0)</f>
        <v>02-00000</v>
      </c>
      <c r="C23" s="28" t="str">
        <f>IF($C$4="Attiecināmās izmaksas",IF('2a+c+n'!$Q23="A",'2a+c+n'!C23,0),0)</f>
        <v>Gaismas šahtas apmales demontāža</v>
      </c>
      <c r="D23" s="28" t="str">
        <f>IF($C$4="Attiecināmās izmaksas",IF('2a+c+n'!$Q23="A",'2a+c+n'!D23,0),0)</f>
        <v>gab</v>
      </c>
      <c r="E23" s="59"/>
      <c r="F23" s="81"/>
      <c r="G23" s="28"/>
      <c r="H23" s="28">
        <f>IF($C$4="Attiecināmās izmaksas",IF('2a+c+n'!$Q23="A",'2a+c+n'!H23,0),0)</f>
        <v>0</v>
      </c>
      <c r="I23" s="28"/>
      <c r="J23" s="28"/>
      <c r="K23" s="59">
        <f>IF($C$4="Attiecināmās izmaksas",IF('2a+c+n'!$Q23="A",'2a+c+n'!K23,0),0)</f>
        <v>0</v>
      </c>
      <c r="L23" s="81">
        <f>IF($C$4="Attiecināmās izmaksas",IF('2a+c+n'!$Q23="A",'2a+c+n'!L23,0),0)</f>
        <v>0</v>
      </c>
      <c r="M23" s="28">
        <f>IF($C$4="Attiecināmās izmaksas",IF('2a+c+n'!$Q23="A",'2a+c+n'!M23,0),0)</f>
        <v>0</v>
      </c>
      <c r="N23" s="28">
        <f>IF($C$4="Attiecināmās izmaksas",IF('2a+c+n'!$Q23="A",'2a+c+n'!N23,0),0)</f>
        <v>0</v>
      </c>
      <c r="O23" s="28">
        <f>IF($C$4="Attiecināmās izmaksas",IF('2a+c+n'!$Q23="A",'2a+c+n'!O23,0),0)</f>
        <v>0</v>
      </c>
      <c r="P23" s="59">
        <f>IF($C$4="Attiecināmās izmaksas",IF('2a+c+n'!$Q23="A",'2a+c+n'!P23,0),0)</f>
        <v>0</v>
      </c>
    </row>
    <row r="24" spans="1:16" ht="22.5" x14ac:dyDescent="0.2">
      <c r="A24" s="64">
        <f>IF(P24=0,0,IF(COUNTBLANK(P24)=1,0,COUNTA($P$14:P24)))</f>
        <v>0</v>
      </c>
      <c r="B24" s="28" t="str">
        <f>IF($C$4="Attiecināmās izmaksas",IF('2a+c+n'!$Q24="A",'2a+c+n'!B24,0),0)</f>
        <v>02-00000</v>
      </c>
      <c r="C24" s="28" t="str">
        <f>IF($C$4="Attiecināmās izmaksas",IF('2a+c+n'!$Q24="A",'2a+c+n'!C24,0),0)</f>
        <v>Betona apmeles demontāža b=700, utilizācija (pie ēkas ir tikai vietam)</v>
      </c>
      <c r="D24" s="28" t="str">
        <f>IF($C$4="Attiecināmās izmaksas",IF('2a+c+n'!$Q24="A",'2a+c+n'!D24,0),0)</f>
        <v>tm</v>
      </c>
      <c r="E24" s="59"/>
      <c r="F24" s="81"/>
      <c r="G24" s="28"/>
      <c r="H24" s="28">
        <f>IF($C$4="Attiecināmās izmaksas",IF('2a+c+n'!$Q24="A",'2a+c+n'!H24,0),0)</f>
        <v>0</v>
      </c>
      <c r="I24" s="28"/>
      <c r="J24" s="28"/>
      <c r="K24" s="59">
        <f>IF($C$4="Attiecināmās izmaksas",IF('2a+c+n'!$Q24="A",'2a+c+n'!K24,0),0)</f>
        <v>0</v>
      </c>
      <c r="L24" s="81">
        <f>IF($C$4="Attiecināmās izmaksas",IF('2a+c+n'!$Q24="A",'2a+c+n'!L24,0),0)</f>
        <v>0</v>
      </c>
      <c r="M24" s="28">
        <f>IF($C$4="Attiecināmās izmaksas",IF('2a+c+n'!$Q24="A",'2a+c+n'!M24,0),0)</f>
        <v>0</v>
      </c>
      <c r="N24" s="28">
        <f>IF($C$4="Attiecināmās izmaksas",IF('2a+c+n'!$Q24="A",'2a+c+n'!N24,0),0)</f>
        <v>0</v>
      </c>
      <c r="O24" s="28">
        <f>IF($C$4="Attiecināmās izmaksas",IF('2a+c+n'!$Q24="A",'2a+c+n'!O24,0),0)</f>
        <v>0</v>
      </c>
      <c r="P24" s="59">
        <f>IF($C$4="Attiecināmās izmaksas",IF('2a+c+n'!$Q24="A",'2a+c+n'!P24,0),0)</f>
        <v>0</v>
      </c>
    </row>
    <row r="25" spans="1:16" ht="12" customHeight="1" thickBot="1" x14ac:dyDescent="0.25">
      <c r="A25" s="261" t="s">
        <v>63</v>
      </c>
      <c r="B25" s="262"/>
      <c r="C25" s="262"/>
      <c r="D25" s="262"/>
      <c r="E25" s="262"/>
      <c r="F25" s="262"/>
      <c r="G25" s="262"/>
      <c r="H25" s="262"/>
      <c r="I25" s="262"/>
      <c r="J25" s="262"/>
      <c r="K25" s="263"/>
      <c r="L25" s="74">
        <f>SUM(L14:L24)</f>
        <v>0</v>
      </c>
      <c r="M25" s="75">
        <f>SUM(M14:M24)</f>
        <v>0</v>
      </c>
      <c r="N25" s="75">
        <f>SUM(N14:N24)</f>
        <v>0</v>
      </c>
      <c r="O25" s="75">
        <f>SUM(O14:O24)</f>
        <v>0</v>
      </c>
      <c r="P25" s="76">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n'!C36:H36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n'!C41:H41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n'!C44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5:K25">
    <cfRule type="containsText" dxfId="331" priority="4" operator="containsText" text="Tiešās izmaksas kopā, t. sk. darba devēja sociālais nodoklis __.__% ">
      <formula>NOT(ISERROR(SEARCH("Tiešās izmaksas kopā, t. sk. darba devēja sociālais nodoklis __.__% ",A25)))</formula>
    </cfRule>
  </conditionalFormatting>
  <conditionalFormatting sqref="A14:P24">
    <cfRule type="cellIs" dxfId="330" priority="2" operator="equal">
      <formula>0</formula>
    </cfRule>
  </conditionalFormatting>
  <conditionalFormatting sqref="C2:I2 D5:L8 N9:O9 L25:P25 C28:H28 C33:H33 C36">
    <cfRule type="cellIs" dxfId="329" priority="3" operator="equal">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F4D50-16C0-4C40-96A9-2C23329D44F3}">
  <sheetPr>
    <tabColor rgb="FFFFC000"/>
  </sheetPr>
  <dimension ref="A1:P37"/>
  <sheetViews>
    <sheetView workbookViewId="0">
      <selection activeCell="A25" sqref="A25:XFD101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'2a+c+n'!D1</f>
        <v>2</v>
      </c>
      <c r="E1" s="26"/>
      <c r="F1" s="26"/>
      <c r="G1" s="26"/>
      <c r="H1" s="26"/>
      <c r="I1" s="26"/>
      <c r="J1" s="26"/>
      <c r="N1" s="30"/>
      <c r="O1" s="31"/>
      <c r="P1" s="32"/>
    </row>
    <row r="2" spans="1:16" x14ac:dyDescent="0.2">
      <c r="A2" s="33"/>
      <c r="B2" s="33"/>
      <c r="C2" s="252" t="str">
        <f>'2a+c+n'!C2:I2</f>
        <v>Demontāžas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45</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ht="45" x14ac:dyDescent="0.2">
      <c r="A14" s="63">
        <f>IF(P14=0,0,IF(COUNTBLANK(P14)=1,0,COUNTA($P$14:P14)))</f>
        <v>0</v>
      </c>
      <c r="B14" s="27" t="str">
        <f>IF($C$4="citu pasākumu izmaksas",IF('2a+c+n'!$Q14="C",'2a+c+n'!B14,0))</f>
        <v>02-00000</v>
      </c>
      <c r="C14" s="27" t="str">
        <f>IF($C$4="citu pasākumu izmaksas",IF('2a+c+n'!$Q14="C",'2a+c+n'!C14,0))</f>
        <v>Numurzīmes, hidranta zīmes, karoga turētāja u.c. traucējošo elementu demontāža fasādē, t.sk. esošo satelītandētnu demontāža, vecās zibensaizsardzības demontāža</v>
      </c>
      <c r="D14" s="27" t="str">
        <f>IF($C$4="citu pasākumu izmaksas",IF('2a+c+n'!$Q14="C",'2a+c+n'!D14,0))</f>
        <v>kompl</v>
      </c>
      <c r="E14" s="57"/>
      <c r="F14" s="79"/>
      <c r="G14" s="27">
        <f>IF($C$4="citu pasākumu izmaksas",IF('2a+c+n'!$Q14="C",'2a+c+n'!G14,0))</f>
        <v>0</v>
      </c>
      <c r="H14" s="27">
        <f>IF($C$4="citu pasākumu izmaksas",IF('2a+c+n'!$Q14="C",'2a+c+n'!H14,0))</f>
        <v>0</v>
      </c>
      <c r="I14" s="27"/>
      <c r="J14" s="27"/>
      <c r="K14" s="57">
        <f>IF($C$4="citu pasākumu izmaksas",IF('2a+c+n'!$Q14="C",'2a+c+n'!K14,0))</f>
        <v>0</v>
      </c>
      <c r="L14" s="109">
        <f>IF($C$4="citu pasākumu izmaksas",IF('2a+c+n'!$Q14="C",'2a+c+n'!L14,0))</f>
        <v>0</v>
      </c>
      <c r="M14" s="27">
        <f>IF($C$4="citu pasākumu izmaksas",IF('2a+c+n'!$Q14="C",'2a+c+n'!M14,0))</f>
        <v>0</v>
      </c>
      <c r="N14" s="27">
        <f>IF($C$4="citu pasākumu izmaksas",IF('2a+c+n'!$Q14="C",'2a+c+n'!N14,0))</f>
        <v>0</v>
      </c>
      <c r="O14" s="27">
        <f>IF($C$4="citu pasākumu izmaksas",IF('2a+c+n'!$Q14="C",'2a+c+n'!O14,0))</f>
        <v>0</v>
      </c>
      <c r="P14" s="57">
        <f>IF($C$4="citu pasākumu izmaksas",IF('2a+c+n'!$Q14="C",'2a+c+n'!P14,0))</f>
        <v>0</v>
      </c>
    </row>
    <row r="15" spans="1:16" x14ac:dyDescent="0.2">
      <c r="A15" s="64">
        <f>IF(P15=0,0,IF(COUNTBLANK(P15)=1,0,COUNTA($P$14:P15)))</f>
        <v>0</v>
      </c>
      <c r="B15" s="28">
        <f>IF($C$4="citu pasākumu izmaksas",IF('2a+c+n'!$Q15="C",'2a+c+n'!B15,0))</f>
        <v>0</v>
      </c>
      <c r="C15" s="28">
        <f>IF($C$4="citu pasākumu izmaksas",IF('2a+c+n'!$Q15="C",'2a+c+n'!C15,0))</f>
        <v>0</v>
      </c>
      <c r="D15" s="28">
        <f>IF($C$4="citu pasākumu izmaksas",IF('2a+c+n'!$Q15="C",'2a+c+n'!D15,0))</f>
        <v>0</v>
      </c>
      <c r="E15" s="59"/>
      <c r="F15" s="81"/>
      <c r="G15" s="28"/>
      <c r="H15" s="28">
        <f>IF($C$4="citu pasākumu izmaksas",IF('2a+c+n'!$Q15="C",'2a+c+n'!H15,0))</f>
        <v>0</v>
      </c>
      <c r="I15" s="28"/>
      <c r="J15" s="28"/>
      <c r="K15" s="59">
        <f>IF($C$4="citu pasākumu izmaksas",IF('2a+c+n'!$Q15="C",'2a+c+n'!K15,0))</f>
        <v>0</v>
      </c>
      <c r="L15" s="110">
        <f>IF($C$4="citu pasākumu izmaksas",IF('2a+c+n'!$Q15="C",'2a+c+n'!L15,0))</f>
        <v>0</v>
      </c>
      <c r="M15" s="28">
        <f>IF($C$4="citu pasākumu izmaksas",IF('2a+c+n'!$Q15="C",'2a+c+n'!M15,0))</f>
        <v>0</v>
      </c>
      <c r="N15" s="28">
        <f>IF($C$4="citu pasākumu izmaksas",IF('2a+c+n'!$Q15="C",'2a+c+n'!N15,0))</f>
        <v>0</v>
      </c>
      <c r="O15" s="28">
        <f>IF($C$4="citu pasākumu izmaksas",IF('2a+c+n'!$Q15="C",'2a+c+n'!O15,0))</f>
        <v>0</v>
      </c>
      <c r="P15" s="59">
        <f>IF($C$4="citu pasākumu izmaksas",IF('2a+c+n'!$Q15="C",'2a+c+n'!P15,0))</f>
        <v>0</v>
      </c>
    </row>
    <row r="16" spans="1:16" x14ac:dyDescent="0.2">
      <c r="A16" s="64">
        <f>IF(P16=0,0,IF(COUNTBLANK(P16)=1,0,COUNTA($P$14:P16)))</f>
        <v>0</v>
      </c>
      <c r="B16" s="28">
        <f>IF($C$4="citu pasākumu izmaksas",IF('2a+c+n'!$Q16="C",'2a+c+n'!B16,0))</f>
        <v>0</v>
      </c>
      <c r="C16" s="28">
        <f>IF($C$4="citu pasākumu izmaksas",IF('2a+c+n'!$Q16="C",'2a+c+n'!C16,0))</f>
        <v>0</v>
      </c>
      <c r="D16" s="28">
        <f>IF($C$4="citu pasākumu izmaksas",IF('2a+c+n'!$Q16="C",'2a+c+n'!D16,0))</f>
        <v>0</v>
      </c>
      <c r="E16" s="59"/>
      <c r="F16" s="81"/>
      <c r="G16" s="28"/>
      <c r="H16" s="28">
        <f>IF($C$4="citu pasākumu izmaksas",IF('2a+c+n'!$Q16="C",'2a+c+n'!H16,0))</f>
        <v>0</v>
      </c>
      <c r="I16" s="28"/>
      <c r="J16" s="28"/>
      <c r="K16" s="59">
        <f>IF($C$4="citu pasākumu izmaksas",IF('2a+c+n'!$Q16="C",'2a+c+n'!K16,0))</f>
        <v>0</v>
      </c>
      <c r="L16" s="110">
        <f>IF($C$4="citu pasākumu izmaksas",IF('2a+c+n'!$Q16="C",'2a+c+n'!L16,0))</f>
        <v>0</v>
      </c>
      <c r="M16" s="28">
        <f>IF($C$4="citu pasākumu izmaksas",IF('2a+c+n'!$Q16="C",'2a+c+n'!M16,0))</f>
        <v>0</v>
      </c>
      <c r="N16" s="28">
        <f>IF($C$4="citu pasākumu izmaksas",IF('2a+c+n'!$Q16="C",'2a+c+n'!N16,0))</f>
        <v>0</v>
      </c>
      <c r="O16" s="28">
        <f>IF($C$4="citu pasākumu izmaksas",IF('2a+c+n'!$Q16="C",'2a+c+n'!O16,0))</f>
        <v>0</v>
      </c>
      <c r="P16" s="59">
        <f>IF($C$4="citu pasākumu izmaksas",IF('2a+c+n'!$Q16="C",'2a+c+n'!P16,0))</f>
        <v>0</v>
      </c>
    </row>
    <row r="17" spans="1:16" x14ac:dyDescent="0.2">
      <c r="A17" s="64">
        <f>IF(P17=0,0,IF(COUNTBLANK(P17)=1,0,COUNTA($P$14:P17)))</f>
        <v>0</v>
      </c>
      <c r="B17" s="28">
        <f>IF($C$4="citu pasākumu izmaksas",IF('2a+c+n'!$Q17="C",'2a+c+n'!B17,0))</f>
        <v>0</v>
      </c>
      <c r="C17" s="28">
        <f>IF($C$4="citu pasākumu izmaksas",IF('2a+c+n'!$Q17="C",'2a+c+n'!C17,0))</f>
        <v>0</v>
      </c>
      <c r="D17" s="28">
        <f>IF($C$4="citu pasākumu izmaksas",IF('2a+c+n'!$Q17="C",'2a+c+n'!D17,0))</f>
        <v>0</v>
      </c>
      <c r="E17" s="59"/>
      <c r="F17" s="81"/>
      <c r="G17" s="28"/>
      <c r="H17" s="28">
        <f>IF($C$4="citu pasākumu izmaksas",IF('2a+c+n'!$Q17="C",'2a+c+n'!H17,0))</f>
        <v>0</v>
      </c>
      <c r="I17" s="28"/>
      <c r="J17" s="28"/>
      <c r="K17" s="59">
        <f>IF($C$4="citu pasākumu izmaksas",IF('2a+c+n'!$Q17="C",'2a+c+n'!K17,0))</f>
        <v>0</v>
      </c>
      <c r="L17" s="110">
        <f>IF($C$4="citu pasākumu izmaksas",IF('2a+c+n'!$Q17="C",'2a+c+n'!L17,0))</f>
        <v>0</v>
      </c>
      <c r="M17" s="28">
        <f>IF($C$4="citu pasākumu izmaksas",IF('2a+c+n'!$Q17="C",'2a+c+n'!M17,0))</f>
        <v>0</v>
      </c>
      <c r="N17" s="28">
        <f>IF($C$4="citu pasākumu izmaksas",IF('2a+c+n'!$Q17="C",'2a+c+n'!N17,0))</f>
        <v>0</v>
      </c>
      <c r="O17" s="28">
        <f>IF($C$4="citu pasākumu izmaksas",IF('2a+c+n'!$Q17="C",'2a+c+n'!O17,0))</f>
        <v>0</v>
      </c>
      <c r="P17" s="59">
        <f>IF($C$4="citu pasākumu izmaksas",IF('2a+c+n'!$Q17="C",'2a+c+n'!P17,0))</f>
        <v>0</v>
      </c>
    </row>
    <row r="18" spans="1:16" x14ac:dyDescent="0.2">
      <c r="A18" s="64">
        <f>IF(P18=0,0,IF(COUNTBLANK(P18)=1,0,COUNTA($P$14:P18)))</f>
        <v>0</v>
      </c>
      <c r="B18" s="28">
        <f>IF($C$4="citu pasākumu izmaksas",IF('2a+c+n'!$Q18="C",'2a+c+n'!B18,0))</f>
        <v>0</v>
      </c>
      <c r="C18" s="28">
        <f>IF($C$4="citu pasākumu izmaksas",IF('2a+c+n'!$Q18="C",'2a+c+n'!C18,0))</f>
        <v>0</v>
      </c>
      <c r="D18" s="28">
        <f>IF($C$4="citu pasākumu izmaksas",IF('2a+c+n'!$Q18="C",'2a+c+n'!D18,0))</f>
        <v>0</v>
      </c>
      <c r="E18" s="59"/>
      <c r="F18" s="81"/>
      <c r="G18" s="28"/>
      <c r="H18" s="28">
        <f>IF($C$4="citu pasākumu izmaksas",IF('2a+c+n'!$Q18="C",'2a+c+n'!H18,0))</f>
        <v>0</v>
      </c>
      <c r="I18" s="28"/>
      <c r="J18" s="28"/>
      <c r="K18" s="59">
        <f>IF($C$4="citu pasākumu izmaksas",IF('2a+c+n'!$Q18="C",'2a+c+n'!K18,0))</f>
        <v>0</v>
      </c>
      <c r="L18" s="110">
        <f>IF($C$4="citu pasākumu izmaksas",IF('2a+c+n'!$Q18="C",'2a+c+n'!L18,0))</f>
        <v>0</v>
      </c>
      <c r="M18" s="28">
        <f>IF($C$4="citu pasākumu izmaksas",IF('2a+c+n'!$Q18="C",'2a+c+n'!M18,0))</f>
        <v>0</v>
      </c>
      <c r="N18" s="28">
        <f>IF($C$4="citu pasākumu izmaksas",IF('2a+c+n'!$Q18="C",'2a+c+n'!N18,0))</f>
        <v>0</v>
      </c>
      <c r="O18" s="28">
        <f>IF($C$4="citu pasākumu izmaksas",IF('2a+c+n'!$Q18="C",'2a+c+n'!O18,0))</f>
        <v>0</v>
      </c>
      <c r="P18" s="59">
        <f>IF($C$4="citu pasākumu izmaksas",IF('2a+c+n'!$Q18="C",'2a+c+n'!P18,0))</f>
        <v>0</v>
      </c>
    </row>
    <row r="19" spans="1:16" x14ac:dyDescent="0.2">
      <c r="A19" s="64">
        <f>IF(P19=0,0,IF(COUNTBLANK(P19)=1,0,COUNTA($P$14:P19)))</f>
        <v>0</v>
      </c>
      <c r="B19" s="28">
        <f>IF($C$4="citu pasākumu izmaksas",IF('2a+c+n'!$Q19="C",'2a+c+n'!B19,0))</f>
        <v>0</v>
      </c>
      <c r="C19" s="28">
        <f>IF($C$4="citu pasākumu izmaksas",IF('2a+c+n'!$Q19="C",'2a+c+n'!C19,0))</f>
        <v>0</v>
      </c>
      <c r="D19" s="28">
        <f>IF($C$4="citu pasākumu izmaksas",IF('2a+c+n'!$Q19="C",'2a+c+n'!D19,0))</f>
        <v>0</v>
      </c>
      <c r="E19" s="59"/>
      <c r="F19" s="81"/>
      <c r="G19" s="28"/>
      <c r="H19" s="28">
        <f>IF($C$4="citu pasākumu izmaksas",IF('2a+c+n'!$Q19="C",'2a+c+n'!H19,0))</f>
        <v>0</v>
      </c>
      <c r="I19" s="28"/>
      <c r="J19" s="28"/>
      <c r="K19" s="59">
        <f>IF($C$4="citu pasākumu izmaksas",IF('2a+c+n'!$Q19="C",'2a+c+n'!K19,0))</f>
        <v>0</v>
      </c>
      <c r="L19" s="110">
        <f>IF($C$4="citu pasākumu izmaksas",IF('2a+c+n'!$Q19="C",'2a+c+n'!L19,0))</f>
        <v>0</v>
      </c>
      <c r="M19" s="28">
        <f>IF($C$4="citu pasākumu izmaksas",IF('2a+c+n'!$Q19="C",'2a+c+n'!M19,0))</f>
        <v>0</v>
      </c>
      <c r="N19" s="28">
        <f>IF($C$4="citu pasākumu izmaksas",IF('2a+c+n'!$Q19="C",'2a+c+n'!N19,0))</f>
        <v>0</v>
      </c>
      <c r="O19" s="28">
        <f>IF($C$4="citu pasākumu izmaksas",IF('2a+c+n'!$Q19="C",'2a+c+n'!O19,0))</f>
        <v>0</v>
      </c>
      <c r="P19" s="59">
        <f>IF($C$4="citu pasākumu izmaksas",IF('2a+c+n'!$Q19="C",'2a+c+n'!P19,0))</f>
        <v>0</v>
      </c>
    </row>
    <row r="20" spans="1:16" x14ac:dyDescent="0.2">
      <c r="A20" s="64">
        <f>IF(P20=0,0,IF(COUNTBLANK(P20)=1,0,COUNTA($P$14:P20)))</f>
        <v>0</v>
      </c>
      <c r="B20" s="28">
        <f>IF($C$4="citu pasākumu izmaksas",IF('2a+c+n'!$Q20="C",'2a+c+n'!B20,0))</f>
        <v>0</v>
      </c>
      <c r="C20" s="28">
        <f>IF($C$4="citu pasākumu izmaksas",IF('2a+c+n'!$Q20="C",'2a+c+n'!C20,0))</f>
        <v>0</v>
      </c>
      <c r="D20" s="28">
        <f>IF($C$4="citu pasākumu izmaksas",IF('2a+c+n'!$Q20="C",'2a+c+n'!D20,0))</f>
        <v>0</v>
      </c>
      <c r="E20" s="59"/>
      <c r="F20" s="81"/>
      <c r="G20" s="28"/>
      <c r="H20" s="28">
        <f>IF($C$4="citu pasākumu izmaksas",IF('2a+c+n'!$Q20="C",'2a+c+n'!H20,0))</f>
        <v>0</v>
      </c>
      <c r="I20" s="28"/>
      <c r="J20" s="28"/>
      <c r="K20" s="59">
        <f>IF($C$4="citu pasākumu izmaksas",IF('2a+c+n'!$Q20="C",'2a+c+n'!K20,0))</f>
        <v>0</v>
      </c>
      <c r="L20" s="110">
        <f>IF($C$4="citu pasākumu izmaksas",IF('2a+c+n'!$Q20="C",'2a+c+n'!L20,0))</f>
        <v>0</v>
      </c>
      <c r="M20" s="28">
        <f>IF($C$4="citu pasākumu izmaksas",IF('2a+c+n'!$Q20="C",'2a+c+n'!M20,0))</f>
        <v>0</v>
      </c>
      <c r="N20" s="28">
        <f>IF($C$4="citu pasākumu izmaksas",IF('2a+c+n'!$Q20="C",'2a+c+n'!N20,0))</f>
        <v>0</v>
      </c>
      <c r="O20" s="28">
        <f>IF($C$4="citu pasākumu izmaksas",IF('2a+c+n'!$Q20="C",'2a+c+n'!O20,0))</f>
        <v>0</v>
      </c>
      <c r="P20" s="59">
        <f>IF($C$4="citu pasākumu izmaksas",IF('2a+c+n'!$Q20="C",'2a+c+n'!P20,0))</f>
        <v>0</v>
      </c>
    </row>
    <row r="21" spans="1:16" x14ac:dyDescent="0.2">
      <c r="A21" s="64">
        <f>IF(P21=0,0,IF(COUNTBLANK(P21)=1,0,COUNTA($P$14:P21)))</f>
        <v>0</v>
      </c>
      <c r="B21" s="28">
        <f>IF($C$4="citu pasākumu izmaksas",IF('2a+c+n'!$Q21="C",'2a+c+n'!B21,0))</f>
        <v>0</v>
      </c>
      <c r="C21" s="28">
        <f>IF($C$4="citu pasākumu izmaksas",IF('2a+c+n'!$Q21="C",'2a+c+n'!C21,0))</f>
        <v>0</v>
      </c>
      <c r="D21" s="28">
        <f>IF($C$4="citu pasākumu izmaksas",IF('2a+c+n'!$Q21="C",'2a+c+n'!D21,0))</f>
        <v>0</v>
      </c>
      <c r="E21" s="59"/>
      <c r="F21" s="81"/>
      <c r="G21" s="28"/>
      <c r="H21" s="28">
        <f>IF($C$4="citu pasākumu izmaksas",IF('2a+c+n'!$Q21="C",'2a+c+n'!H21,0))</f>
        <v>0</v>
      </c>
      <c r="I21" s="28"/>
      <c r="J21" s="28"/>
      <c r="K21" s="59">
        <f>IF($C$4="citu pasākumu izmaksas",IF('2a+c+n'!$Q21="C",'2a+c+n'!K21,0))</f>
        <v>0</v>
      </c>
      <c r="L21" s="110">
        <f>IF($C$4="citu pasākumu izmaksas",IF('2a+c+n'!$Q21="C",'2a+c+n'!L21,0))</f>
        <v>0</v>
      </c>
      <c r="M21" s="28">
        <f>IF($C$4="citu pasākumu izmaksas",IF('2a+c+n'!$Q21="C",'2a+c+n'!M21,0))</f>
        <v>0</v>
      </c>
      <c r="N21" s="28">
        <f>IF($C$4="citu pasākumu izmaksas",IF('2a+c+n'!$Q21="C",'2a+c+n'!N21,0))</f>
        <v>0</v>
      </c>
      <c r="O21" s="28">
        <f>IF($C$4="citu pasākumu izmaksas",IF('2a+c+n'!$Q21="C",'2a+c+n'!O21,0))</f>
        <v>0</v>
      </c>
      <c r="P21" s="59">
        <f>IF($C$4="citu pasākumu izmaksas",IF('2a+c+n'!$Q21="C",'2a+c+n'!P21,0))</f>
        <v>0</v>
      </c>
    </row>
    <row r="22" spans="1:16" x14ac:dyDescent="0.2">
      <c r="A22" s="64">
        <f>IF(P22=0,0,IF(COUNTBLANK(P22)=1,0,COUNTA($P$14:P22)))</f>
        <v>0</v>
      </c>
      <c r="B22" s="28">
        <f>IF($C$4="citu pasākumu izmaksas",IF('2a+c+n'!$Q22="C",'2a+c+n'!B22,0))</f>
        <v>0</v>
      </c>
      <c r="C22" s="28">
        <f>IF($C$4="citu pasākumu izmaksas",IF('2a+c+n'!$Q22="C",'2a+c+n'!C22,0))</f>
        <v>0</v>
      </c>
      <c r="D22" s="28">
        <f>IF($C$4="citu pasākumu izmaksas",IF('2a+c+n'!$Q22="C",'2a+c+n'!D22,0))</f>
        <v>0</v>
      </c>
      <c r="E22" s="59"/>
      <c r="F22" s="81"/>
      <c r="G22" s="28"/>
      <c r="H22" s="28">
        <f>IF($C$4="citu pasākumu izmaksas",IF('2a+c+n'!$Q22="C",'2a+c+n'!H22,0))</f>
        <v>0</v>
      </c>
      <c r="I22" s="28"/>
      <c r="J22" s="28"/>
      <c r="K22" s="59">
        <f>IF($C$4="citu pasākumu izmaksas",IF('2a+c+n'!$Q22="C",'2a+c+n'!K22,0))</f>
        <v>0</v>
      </c>
      <c r="L22" s="110">
        <f>IF($C$4="citu pasākumu izmaksas",IF('2a+c+n'!$Q22="C",'2a+c+n'!L22,0))</f>
        <v>0</v>
      </c>
      <c r="M22" s="28">
        <f>IF($C$4="citu pasākumu izmaksas",IF('2a+c+n'!$Q22="C",'2a+c+n'!M22,0))</f>
        <v>0</v>
      </c>
      <c r="N22" s="28">
        <f>IF($C$4="citu pasākumu izmaksas",IF('2a+c+n'!$Q22="C",'2a+c+n'!N22,0))</f>
        <v>0</v>
      </c>
      <c r="O22" s="28">
        <f>IF($C$4="citu pasākumu izmaksas",IF('2a+c+n'!$Q22="C",'2a+c+n'!O22,0))</f>
        <v>0</v>
      </c>
      <c r="P22" s="59">
        <f>IF($C$4="citu pasākumu izmaksas",IF('2a+c+n'!$Q22="C",'2a+c+n'!P22,0))</f>
        <v>0</v>
      </c>
    </row>
    <row r="23" spans="1:16" x14ac:dyDescent="0.2">
      <c r="A23" s="64">
        <f>IF(P23=0,0,IF(COUNTBLANK(P23)=1,0,COUNTA($P$14:P23)))</f>
        <v>0</v>
      </c>
      <c r="B23" s="28">
        <f>IF($C$4="citu pasākumu izmaksas",IF('2a+c+n'!$Q23="C",'2a+c+n'!B23,0))</f>
        <v>0</v>
      </c>
      <c r="C23" s="28">
        <f>IF($C$4="citu pasākumu izmaksas",IF('2a+c+n'!$Q23="C",'2a+c+n'!C23,0))</f>
        <v>0</v>
      </c>
      <c r="D23" s="28">
        <f>IF($C$4="citu pasākumu izmaksas",IF('2a+c+n'!$Q23="C",'2a+c+n'!D23,0))</f>
        <v>0</v>
      </c>
      <c r="E23" s="59"/>
      <c r="F23" s="81"/>
      <c r="G23" s="28"/>
      <c r="H23" s="28">
        <f>IF($C$4="citu pasākumu izmaksas",IF('2a+c+n'!$Q23="C",'2a+c+n'!H23,0))</f>
        <v>0</v>
      </c>
      <c r="I23" s="28"/>
      <c r="J23" s="28"/>
      <c r="K23" s="59">
        <f>IF($C$4="citu pasākumu izmaksas",IF('2a+c+n'!$Q23="C",'2a+c+n'!K23,0))</f>
        <v>0</v>
      </c>
      <c r="L23" s="110">
        <f>IF($C$4="citu pasākumu izmaksas",IF('2a+c+n'!$Q23="C",'2a+c+n'!L23,0))</f>
        <v>0</v>
      </c>
      <c r="M23" s="28">
        <f>IF($C$4="citu pasākumu izmaksas",IF('2a+c+n'!$Q23="C",'2a+c+n'!M23,0))</f>
        <v>0</v>
      </c>
      <c r="N23" s="28">
        <f>IF($C$4="citu pasākumu izmaksas",IF('2a+c+n'!$Q23="C",'2a+c+n'!N23,0))</f>
        <v>0</v>
      </c>
      <c r="O23" s="28">
        <f>IF($C$4="citu pasākumu izmaksas",IF('2a+c+n'!$Q23="C",'2a+c+n'!O23,0))</f>
        <v>0</v>
      </c>
      <c r="P23" s="59">
        <f>IF($C$4="citu pasākumu izmaksas",IF('2a+c+n'!$Q23="C",'2a+c+n'!P23,0))</f>
        <v>0</v>
      </c>
    </row>
    <row r="24" spans="1:16" ht="12" thickBot="1" x14ac:dyDescent="0.25">
      <c r="A24" s="64">
        <f>IF(P24=0,0,IF(COUNTBLANK(P24)=1,0,COUNTA($P$14:P24)))</f>
        <v>0</v>
      </c>
      <c r="B24" s="28">
        <f>IF($C$4="citu pasākumu izmaksas",IF('2a+c+n'!$Q24="C",'2a+c+n'!B24,0))</f>
        <v>0</v>
      </c>
      <c r="C24" s="28">
        <f>IF($C$4="citu pasākumu izmaksas",IF('2a+c+n'!$Q24="C",'2a+c+n'!C24,0))</f>
        <v>0</v>
      </c>
      <c r="D24" s="28">
        <f>IF($C$4="citu pasākumu izmaksas",IF('2a+c+n'!$Q24="C",'2a+c+n'!D24,0))</f>
        <v>0</v>
      </c>
      <c r="E24" s="59"/>
      <c r="F24" s="81"/>
      <c r="G24" s="28"/>
      <c r="H24" s="28">
        <f>IF($C$4="citu pasākumu izmaksas",IF('2a+c+n'!$Q24="C",'2a+c+n'!H24,0))</f>
        <v>0</v>
      </c>
      <c r="I24" s="28"/>
      <c r="J24" s="28"/>
      <c r="K24" s="59">
        <f>IF($C$4="citu pasākumu izmaksas",IF('2a+c+n'!$Q24="C",'2a+c+n'!K24,0))</f>
        <v>0</v>
      </c>
      <c r="L24" s="110">
        <f>IF($C$4="citu pasākumu izmaksas",IF('2a+c+n'!$Q24="C",'2a+c+n'!L24,0))</f>
        <v>0</v>
      </c>
      <c r="M24" s="28">
        <f>IF($C$4="citu pasākumu izmaksas",IF('2a+c+n'!$Q24="C",'2a+c+n'!M24,0))</f>
        <v>0</v>
      </c>
      <c r="N24" s="28">
        <f>IF($C$4="citu pasākumu izmaksas",IF('2a+c+n'!$Q24="C",'2a+c+n'!N24,0))</f>
        <v>0</v>
      </c>
      <c r="O24" s="28">
        <f>IF($C$4="citu pasākumu izmaksas",IF('2a+c+n'!$Q24="C",'2a+c+n'!O24,0))</f>
        <v>0</v>
      </c>
      <c r="P24" s="59">
        <f>IF($C$4="citu pasākumu izmaksas",IF('2a+c+n'!$Q24="C",'2a+c+n'!P24,0))</f>
        <v>0</v>
      </c>
    </row>
    <row r="25" spans="1:16" ht="12" customHeight="1" thickBot="1" x14ac:dyDescent="0.25">
      <c r="A25" s="261" t="s">
        <v>63</v>
      </c>
      <c r="B25" s="262"/>
      <c r="C25" s="262"/>
      <c r="D25" s="262"/>
      <c r="E25" s="262"/>
      <c r="F25" s="262"/>
      <c r="G25" s="262"/>
      <c r="H25" s="262"/>
      <c r="I25" s="262"/>
      <c r="J25" s="262"/>
      <c r="K25" s="263"/>
      <c r="L25" s="111">
        <f>SUM(L14:L24)</f>
        <v>0</v>
      </c>
      <c r="M25" s="112">
        <f>SUM(M14:M24)</f>
        <v>0</v>
      </c>
      <c r="N25" s="112">
        <f>SUM(N14:N24)</f>
        <v>0</v>
      </c>
      <c r="O25" s="112">
        <f>SUM(O14:O24)</f>
        <v>0</v>
      </c>
      <c r="P25" s="113">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c'!C36:H36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c'!C41:H41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c'!C44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25:K25">
    <cfRule type="containsText" dxfId="328" priority="4" operator="containsText" text="Tiešās izmaksas kopā, t. sk. darba devēja sociālais nodoklis __.__% ">
      <formula>NOT(ISERROR(SEARCH("Tiešās izmaksas kopā, t. sk. darba devēja sociālais nodoklis __.__% ",A25)))</formula>
    </cfRule>
  </conditionalFormatting>
  <conditionalFormatting sqref="A14:P24">
    <cfRule type="cellIs" dxfId="327" priority="2" operator="equal">
      <formula>0</formula>
    </cfRule>
  </conditionalFormatting>
  <conditionalFormatting sqref="C2:I2 D5:L8 N9:O9 L25:P25 C28:H28 C33:H33 C36">
    <cfRule type="cellIs" dxfId="326" priority="3" operator="equal">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37B9A-B00B-47B6-A0DB-54C58DC8EBE7}">
  <sheetPr codeName="Sheet12">
    <tabColor rgb="FFFFC000"/>
  </sheetPr>
  <dimension ref="A1:P37"/>
  <sheetViews>
    <sheetView topLeftCell="A11" workbookViewId="0">
      <selection activeCell="A25" sqref="A25:XFD101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'2a+c+n'!D1</f>
        <v>2</v>
      </c>
      <c r="E1" s="26"/>
      <c r="F1" s="26"/>
      <c r="G1" s="26"/>
      <c r="H1" s="26"/>
      <c r="I1" s="26"/>
      <c r="J1" s="26"/>
      <c r="N1" s="30"/>
      <c r="O1" s="31"/>
      <c r="P1" s="32"/>
    </row>
    <row r="2" spans="1:16" x14ac:dyDescent="0.2">
      <c r="A2" s="33"/>
      <c r="B2" s="33"/>
      <c r="C2" s="252" t="str">
        <f>'2a+c+n'!C2:I2</f>
        <v>Demontāžas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45</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izmaksas",IF('2a+c+n'!$Q14="N",'2a+c+n'!B14,0))</f>
        <v>0</v>
      </c>
      <c r="C14" s="27">
        <f>IF($C$4="Neattiecināmās izmaksas",IF('2a+c+n'!$Q14="N",'2a+c+n'!C14,0))</f>
        <v>0</v>
      </c>
      <c r="D14" s="27">
        <f>IF($C$4="Neattiecināmās izmaksas",IF('2a+c+n'!$Q14="N",'2a+c+n'!D14,0))</f>
        <v>0</v>
      </c>
      <c r="E14" s="57"/>
      <c r="F14" s="79"/>
      <c r="G14" s="27">
        <f>IF($C$4="Neattiecināmās izmaksas",IF('2a+c+n'!$Q14="N",'2a+c+n'!G14,0))</f>
        <v>0</v>
      </c>
      <c r="H14" s="27">
        <f>IF($C$4="Neattiecināmās izmaksas",IF('2a+c+n'!$Q14="N",'2a+c+n'!H14,0))</f>
        <v>0</v>
      </c>
      <c r="I14" s="27"/>
      <c r="J14" s="27"/>
      <c r="K14" s="57">
        <f>IF($C$4="Neattiecināmās izmaksas",IF('2a+c+n'!$Q14="N",'2a+c+n'!K14,0))</f>
        <v>0</v>
      </c>
      <c r="L14" s="109">
        <f>IF($C$4="Neattiecināmās izmaksas",IF('2a+c+n'!$Q14="N",'2a+c+n'!L14,0))</f>
        <v>0</v>
      </c>
      <c r="M14" s="27">
        <f>IF($C$4="Neattiecināmās izmaksas",IF('2a+c+n'!$Q14="N",'2a+c+n'!M14,0))</f>
        <v>0</v>
      </c>
      <c r="N14" s="27">
        <f>IF($C$4="Neattiecināmās izmaksas",IF('2a+c+n'!$Q14="N",'2a+c+n'!N14,0))</f>
        <v>0</v>
      </c>
      <c r="O14" s="27">
        <f>IF($C$4="Neattiecināmās izmaksas",IF('2a+c+n'!$Q14="N",'2a+c+n'!O14,0))</f>
        <v>0</v>
      </c>
      <c r="P14" s="57">
        <f>IF($C$4="Neattiecināmās izmaksas",IF('2a+c+n'!$Q14="N",'2a+c+n'!P14,0))</f>
        <v>0</v>
      </c>
    </row>
    <row r="15" spans="1:16" x14ac:dyDescent="0.2">
      <c r="A15" s="64">
        <f>IF(P15=0,0,IF(COUNTBLANK(P15)=1,0,COUNTA($P$14:P15)))</f>
        <v>0</v>
      </c>
      <c r="B15" s="28">
        <f>IF($C$4="Neattiecināmās izmaksas",IF('2a+c+n'!$Q15="N",'2a+c+n'!B15,0))</f>
        <v>0</v>
      </c>
      <c r="C15" s="28">
        <f>IF($C$4="Neattiecināmās izmaksas",IF('2a+c+n'!$Q15="N",'2a+c+n'!C15,0))</f>
        <v>0</v>
      </c>
      <c r="D15" s="28">
        <f>IF($C$4="Neattiecināmās izmaksas",IF('2a+c+n'!$Q15="N",'2a+c+n'!D15,0))</f>
        <v>0</v>
      </c>
      <c r="E15" s="59"/>
      <c r="F15" s="81"/>
      <c r="G15" s="28"/>
      <c r="H15" s="28">
        <f>IF($C$4="Neattiecināmās izmaksas",IF('2a+c+n'!$Q15="N",'2a+c+n'!H15,0))</f>
        <v>0</v>
      </c>
      <c r="I15" s="28"/>
      <c r="J15" s="28"/>
      <c r="K15" s="59">
        <f>IF($C$4="Neattiecināmās izmaksas",IF('2a+c+n'!$Q15="N",'2a+c+n'!K15,0))</f>
        <v>0</v>
      </c>
      <c r="L15" s="110">
        <f>IF($C$4="Neattiecināmās izmaksas",IF('2a+c+n'!$Q15="N",'2a+c+n'!L15,0))</f>
        <v>0</v>
      </c>
      <c r="M15" s="28">
        <f>IF($C$4="Neattiecināmās izmaksas",IF('2a+c+n'!$Q15="N",'2a+c+n'!M15,0))</f>
        <v>0</v>
      </c>
      <c r="N15" s="28">
        <f>IF($C$4="Neattiecināmās izmaksas",IF('2a+c+n'!$Q15="N",'2a+c+n'!N15,0))</f>
        <v>0</v>
      </c>
      <c r="O15" s="28">
        <f>IF($C$4="Neattiecināmās izmaksas",IF('2a+c+n'!$Q15="N",'2a+c+n'!O15,0))</f>
        <v>0</v>
      </c>
      <c r="P15" s="59">
        <f>IF($C$4="Neattiecināmās izmaksas",IF('2a+c+n'!$Q15="N",'2a+c+n'!P15,0))</f>
        <v>0</v>
      </c>
    </row>
    <row r="16" spans="1:16" x14ac:dyDescent="0.2">
      <c r="A16" s="64">
        <f>IF(P16=0,0,IF(COUNTBLANK(P16)=1,0,COUNTA($P$14:P16)))</f>
        <v>0</v>
      </c>
      <c r="B16" s="28">
        <f>IF($C$4="Neattiecināmās izmaksas",IF('2a+c+n'!$Q16="N",'2a+c+n'!B16,0))</f>
        <v>0</v>
      </c>
      <c r="C16" s="28">
        <f>IF($C$4="Neattiecināmās izmaksas",IF('2a+c+n'!$Q16="N",'2a+c+n'!C16,0))</f>
        <v>0</v>
      </c>
      <c r="D16" s="28">
        <f>IF($C$4="Neattiecināmās izmaksas",IF('2a+c+n'!$Q16="N",'2a+c+n'!D16,0))</f>
        <v>0</v>
      </c>
      <c r="E16" s="59"/>
      <c r="F16" s="81"/>
      <c r="G16" s="28"/>
      <c r="H16" s="28">
        <f>IF($C$4="Neattiecināmās izmaksas",IF('2a+c+n'!$Q16="N",'2a+c+n'!H16,0))</f>
        <v>0</v>
      </c>
      <c r="I16" s="28"/>
      <c r="J16" s="28"/>
      <c r="K16" s="59">
        <f>IF($C$4="Neattiecināmās izmaksas",IF('2a+c+n'!$Q16="N",'2a+c+n'!K16,0))</f>
        <v>0</v>
      </c>
      <c r="L16" s="110">
        <f>IF($C$4="Neattiecināmās izmaksas",IF('2a+c+n'!$Q16="N",'2a+c+n'!L16,0))</f>
        <v>0</v>
      </c>
      <c r="M16" s="28">
        <f>IF($C$4="Neattiecināmās izmaksas",IF('2a+c+n'!$Q16="N",'2a+c+n'!M16,0))</f>
        <v>0</v>
      </c>
      <c r="N16" s="28">
        <f>IF($C$4="Neattiecināmās izmaksas",IF('2a+c+n'!$Q16="N",'2a+c+n'!N16,0))</f>
        <v>0</v>
      </c>
      <c r="O16" s="28">
        <f>IF($C$4="Neattiecināmās izmaksas",IF('2a+c+n'!$Q16="N",'2a+c+n'!O16,0))</f>
        <v>0</v>
      </c>
      <c r="P16" s="59">
        <f>IF($C$4="Neattiecināmās izmaksas",IF('2a+c+n'!$Q16="N",'2a+c+n'!P16,0))</f>
        <v>0</v>
      </c>
    </row>
    <row r="17" spans="1:16" x14ac:dyDescent="0.2">
      <c r="A17" s="64">
        <f>IF(P17=0,0,IF(COUNTBLANK(P17)=1,0,COUNTA($P$14:P17)))</f>
        <v>0</v>
      </c>
      <c r="B17" s="28">
        <f>IF($C$4="Neattiecināmās izmaksas",IF('2a+c+n'!$Q17="N",'2a+c+n'!B17,0))</f>
        <v>0</v>
      </c>
      <c r="C17" s="28">
        <f>IF($C$4="Neattiecināmās izmaksas",IF('2a+c+n'!$Q17="N",'2a+c+n'!C17,0))</f>
        <v>0</v>
      </c>
      <c r="D17" s="28">
        <f>IF($C$4="Neattiecināmās izmaksas",IF('2a+c+n'!$Q17="N",'2a+c+n'!D17,0))</f>
        <v>0</v>
      </c>
      <c r="E17" s="59"/>
      <c r="F17" s="81"/>
      <c r="G17" s="28"/>
      <c r="H17" s="28">
        <f>IF($C$4="Neattiecināmās izmaksas",IF('2a+c+n'!$Q17="N",'2a+c+n'!H17,0))</f>
        <v>0</v>
      </c>
      <c r="I17" s="28"/>
      <c r="J17" s="28"/>
      <c r="K17" s="59">
        <f>IF($C$4="Neattiecināmās izmaksas",IF('2a+c+n'!$Q17="N",'2a+c+n'!K17,0))</f>
        <v>0</v>
      </c>
      <c r="L17" s="110">
        <f>IF($C$4="Neattiecināmās izmaksas",IF('2a+c+n'!$Q17="N",'2a+c+n'!L17,0))</f>
        <v>0</v>
      </c>
      <c r="M17" s="28">
        <f>IF($C$4="Neattiecināmās izmaksas",IF('2a+c+n'!$Q17="N",'2a+c+n'!M17,0))</f>
        <v>0</v>
      </c>
      <c r="N17" s="28">
        <f>IF($C$4="Neattiecināmās izmaksas",IF('2a+c+n'!$Q17="N",'2a+c+n'!N17,0))</f>
        <v>0</v>
      </c>
      <c r="O17" s="28">
        <f>IF($C$4="Neattiecināmās izmaksas",IF('2a+c+n'!$Q17="N",'2a+c+n'!O17,0))</f>
        <v>0</v>
      </c>
      <c r="P17" s="59">
        <f>IF($C$4="Neattiecināmās izmaksas",IF('2a+c+n'!$Q17="N",'2a+c+n'!P17,0))</f>
        <v>0</v>
      </c>
    </row>
    <row r="18" spans="1:16" x14ac:dyDescent="0.2">
      <c r="A18" s="64">
        <f>IF(P18=0,0,IF(COUNTBLANK(P18)=1,0,COUNTA($P$14:P18)))</f>
        <v>0</v>
      </c>
      <c r="B18" s="28">
        <f>IF($C$4="Neattiecināmās izmaksas",IF('2a+c+n'!$Q18="N",'2a+c+n'!B18,0))</f>
        <v>0</v>
      </c>
      <c r="C18" s="28">
        <f>IF($C$4="Neattiecināmās izmaksas",IF('2a+c+n'!$Q18="N",'2a+c+n'!C18,0))</f>
        <v>0</v>
      </c>
      <c r="D18" s="28">
        <f>IF($C$4="Neattiecināmās izmaksas",IF('2a+c+n'!$Q18="N",'2a+c+n'!D18,0))</f>
        <v>0</v>
      </c>
      <c r="E18" s="59"/>
      <c r="F18" s="81"/>
      <c r="G18" s="28"/>
      <c r="H18" s="28">
        <f>IF($C$4="Neattiecināmās izmaksas",IF('2a+c+n'!$Q18="N",'2a+c+n'!H18,0))</f>
        <v>0</v>
      </c>
      <c r="I18" s="28"/>
      <c r="J18" s="28"/>
      <c r="K18" s="59">
        <f>IF($C$4="Neattiecināmās izmaksas",IF('2a+c+n'!$Q18="N",'2a+c+n'!K18,0))</f>
        <v>0</v>
      </c>
      <c r="L18" s="110">
        <f>IF($C$4="Neattiecināmās izmaksas",IF('2a+c+n'!$Q18="N",'2a+c+n'!L18,0))</f>
        <v>0</v>
      </c>
      <c r="M18" s="28">
        <f>IF($C$4="Neattiecināmās izmaksas",IF('2a+c+n'!$Q18="N",'2a+c+n'!M18,0))</f>
        <v>0</v>
      </c>
      <c r="N18" s="28">
        <f>IF($C$4="Neattiecināmās izmaksas",IF('2a+c+n'!$Q18="N",'2a+c+n'!N18,0))</f>
        <v>0</v>
      </c>
      <c r="O18" s="28">
        <f>IF($C$4="Neattiecināmās izmaksas",IF('2a+c+n'!$Q18="N",'2a+c+n'!O18,0))</f>
        <v>0</v>
      </c>
      <c r="P18" s="59">
        <f>IF($C$4="Neattiecināmās izmaksas",IF('2a+c+n'!$Q18="N",'2a+c+n'!P18,0))</f>
        <v>0</v>
      </c>
    </row>
    <row r="19" spans="1:16" x14ac:dyDescent="0.2">
      <c r="A19" s="64">
        <f>IF(P19=0,0,IF(COUNTBLANK(P19)=1,0,COUNTA($P$14:P19)))</f>
        <v>0</v>
      </c>
      <c r="B19" s="28">
        <f>IF($C$4="Neattiecināmās izmaksas",IF('2a+c+n'!$Q19="N",'2a+c+n'!B19,0))</f>
        <v>0</v>
      </c>
      <c r="C19" s="28">
        <f>IF($C$4="Neattiecināmās izmaksas",IF('2a+c+n'!$Q19="N",'2a+c+n'!C19,0))</f>
        <v>0</v>
      </c>
      <c r="D19" s="28">
        <f>IF($C$4="Neattiecināmās izmaksas",IF('2a+c+n'!$Q19="N",'2a+c+n'!D19,0))</f>
        <v>0</v>
      </c>
      <c r="E19" s="59"/>
      <c r="F19" s="81"/>
      <c r="G19" s="28"/>
      <c r="H19" s="28">
        <f>IF($C$4="Neattiecināmās izmaksas",IF('2a+c+n'!$Q19="N",'2a+c+n'!H19,0))</f>
        <v>0</v>
      </c>
      <c r="I19" s="28"/>
      <c r="J19" s="28"/>
      <c r="K19" s="59">
        <f>IF($C$4="Neattiecināmās izmaksas",IF('2a+c+n'!$Q19="N",'2a+c+n'!K19,0))</f>
        <v>0</v>
      </c>
      <c r="L19" s="110">
        <f>IF($C$4="Neattiecināmās izmaksas",IF('2a+c+n'!$Q19="N",'2a+c+n'!L19,0))</f>
        <v>0</v>
      </c>
      <c r="M19" s="28">
        <f>IF($C$4="Neattiecināmās izmaksas",IF('2a+c+n'!$Q19="N",'2a+c+n'!M19,0))</f>
        <v>0</v>
      </c>
      <c r="N19" s="28">
        <f>IF($C$4="Neattiecināmās izmaksas",IF('2a+c+n'!$Q19="N",'2a+c+n'!N19,0))</f>
        <v>0</v>
      </c>
      <c r="O19" s="28">
        <f>IF($C$4="Neattiecināmās izmaksas",IF('2a+c+n'!$Q19="N",'2a+c+n'!O19,0))</f>
        <v>0</v>
      </c>
      <c r="P19" s="59">
        <f>IF($C$4="Neattiecināmās izmaksas",IF('2a+c+n'!$Q19="N",'2a+c+n'!P19,0))</f>
        <v>0</v>
      </c>
    </row>
    <row r="20" spans="1:16" x14ac:dyDescent="0.2">
      <c r="A20" s="64">
        <f>IF(P20=0,0,IF(COUNTBLANK(P20)=1,0,COUNTA($P$14:P20)))</f>
        <v>0</v>
      </c>
      <c r="B20" s="28">
        <f>IF($C$4="Neattiecināmās izmaksas",IF('2a+c+n'!$Q20="N",'2a+c+n'!B20,0))</f>
        <v>0</v>
      </c>
      <c r="C20" s="28">
        <f>IF($C$4="Neattiecināmās izmaksas",IF('2a+c+n'!$Q20="N",'2a+c+n'!C20,0))</f>
        <v>0</v>
      </c>
      <c r="D20" s="28">
        <f>IF($C$4="Neattiecināmās izmaksas",IF('2a+c+n'!$Q20="N",'2a+c+n'!D20,0))</f>
        <v>0</v>
      </c>
      <c r="E20" s="59"/>
      <c r="F20" s="81"/>
      <c r="G20" s="28"/>
      <c r="H20" s="28">
        <f>IF($C$4="Neattiecināmās izmaksas",IF('2a+c+n'!$Q20="N",'2a+c+n'!H20,0))</f>
        <v>0</v>
      </c>
      <c r="I20" s="28"/>
      <c r="J20" s="28"/>
      <c r="K20" s="59">
        <f>IF($C$4="Neattiecināmās izmaksas",IF('2a+c+n'!$Q20="N",'2a+c+n'!K20,0))</f>
        <v>0</v>
      </c>
      <c r="L20" s="110">
        <f>IF($C$4="Neattiecināmās izmaksas",IF('2a+c+n'!$Q20="N",'2a+c+n'!L20,0))</f>
        <v>0</v>
      </c>
      <c r="M20" s="28">
        <f>IF($C$4="Neattiecināmās izmaksas",IF('2a+c+n'!$Q20="N",'2a+c+n'!M20,0))</f>
        <v>0</v>
      </c>
      <c r="N20" s="28">
        <f>IF($C$4="Neattiecināmās izmaksas",IF('2a+c+n'!$Q20="N",'2a+c+n'!N20,0))</f>
        <v>0</v>
      </c>
      <c r="O20" s="28">
        <f>IF($C$4="Neattiecināmās izmaksas",IF('2a+c+n'!$Q20="N",'2a+c+n'!O20,0))</f>
        <v>0</v>
      </c>
      <c r="P20" s="59">
        <f>IF($C$4="Neattiecināmās izmaksas",IF('2a+c+n'!$Q20="N",'2a+c+n'!P20,0))</f>
        <v>0</v>
      </c>
    </row>
    <row r="21" spans="1:16" x14ac:dyDescent="0.2">
      <c r="A21" s="64">
        <f>IF(P21=0,0,IF(COUNTBLANK(P21)=1,0,COUNTA($P$14:P21)))</f>
        <v>0</v>
      </c>
      <c r="B21" s="28">
        <f>IF($C$4="Neattiecināmās izmaksas",IF('2a+c+n'!$Q21="N",'2a+c+n'!B21,0))</f>
        <v>0</v>
      </c>
      <c r="C21" s="28">
        <f>IF($C$4="Neattiecināmās izmaksas",IF('2a+c+n'!$Q21="N",'2a+c+n'!C21,0))</f>
        <v>0</v>
      </c>
      <c r="D21" s="28">
        <f>IF($C$4="Neattiecināmās izmaksas",IF('2a+c+n'!$Q21="N",'2a+c+n'!D21,0))</f>
        <v>0</v>
      </c>
      <c r="E21" s="59"/>
      <c r="F21" s="81"/>
      <c r="G21" s="28"/>
      <c r="H21" s="28">
        <f>IF($C$4="Neattiecināmās izmaksas",IF('2a+c+n'!$Q21="N",'2a+c+n'!H21,0))</f>
        <v>0</v>
      </c>
      <c r="I21" s="28"/>
      <c r="J21" s="28"/>
      <c r="K21" s="59">
        <f>IF($C$4="Neattiecināmās izmaksas",IF('2a+c+n'!$Q21="N",'2a+c+n'!K21,0))</f>
        <v>0</v>
      </c>
      <c r="L21" s="110">
        <f>IF($C$4="Neattiecināmās izmaksas",IF('2a+c+n'!$Q21="N",'2a+c+n'!L21,0))</f>
        <v>0</v>
      </c>
      <c r="M21" s="28">
        <f>IF($C$4="Neattiecināmās izmaksas",IF('2a+c+n'!$Q21="N",'2a+c+n'!M21,0))</f>
        <v>0</v>
      </c>
      <c r="N21" s="28">
        <f>IF($C$4="Neattiecināmās izmaksas",IF('2a+c+n'!$Q21="N",'2a+c+n'!N21,0))</f>
        <v>0</v>
      </c>
      <c r="O21" s="28">
        <f>IF($C$4="Neattiecināmās izmaksas",IF('2a+c+n'!$Q21="N",'2a+c+n'!O21,0))</f>
        <v>0</v>
      </c>
      <c r="P21" s="59">
        <f>IF($C$4="Neattiecināmās izmaksas",IF('2a+c+n'!$Q21="N",'2a+c+n'!P21,0))</f>
        <v>0</v>
      </c>
    </row>
    <row r="22" spans="1:16" x14ac:dyDescent="0.2">
      <c r="A22" s="64">
        <f>IF(P22=0,0,IF(COUNTBLANK(P22)=1,0,COUNTA($P$14:P22)))</f>
        <v>0</v>
      </c>
      <c r="B22" s="28">
        <f>IF($C$4="Neattiecināmās izmaksas",IF('2a+c+n'!$Q22="N",'2a+c+n'!B22,0))</f>
        <v>0</v>
      </c>
      <c r="C22" s="28">
        <f>IF($C$4="Neattiecināmās izmaksas",IF('2a+c+n'!$Q22="N",'2a+c+n'!C22,0))</f>
        <v>0</v>
      </c>
      <c r="D22" s="28">
        <f>IF($C$4="Neattiecināmās izmaksas",IF('2a+c+n'!$Q22="N",'2a+c+n'!D22,0))</f>
        <v>0</v>
      </c>
      <c r="E22" s="59"/>
      <c r="F22" s="81"/>
      <c r="G22" s="28"/>
      <c r="H22" s="28">
        <f>IF($C$4="Neattiecināmās izmaksas",IF('2a+c+n'!$Q22="N",'2a+c+n'!H22,0))</f>
        <v>0</v>
      </c>
      <c r="I22" s="28"/>
      <c r="J22" s="28"/>
      <c r="K22" s="59">
        <f>IF($C$4="Neattiecināmās izmaksas",IF('2a+c+n'!$Q22="N",'2a+c+n'!K22,0))</f>
        <v>0</v>
      </c>
      <c r="L22" s="110">
        <f>IF($C$4="Neattiecināmās izmaksas",IF('2a+c+n'!$Q22="N",'2a+c+n'!L22,0))</f>
        <v>0</v>
      </c>
      <c r="M22" s="28">
        <f>IF($C$4="Neattiecināmās izmaksas",IF('2a+c+n'!$Q22="N",'2a+c+n'!M22,0))</f>
        <v>0</v>
      </c>
      <c r="N22" s="28">
        <f>IF($C$4="Neattiecināmās izmaksas",IF('2a+c+n'!$Q22="N",'2a+c+n'!N22,0))</f>
        <v>0</v>
      </c>
      <c r="O22" s="28">
        <f>IF($C$4="Neattiecināmās izmaksas",IF('2a+c+n'!$Q22="N",'2a+c+n'!O22,0))</f>
        <v>0</v>
      </c>
      <c r="P22" s="59">
        <f>IF($C$4="Neattiecināmās izmaksas",IF('2a+c+n'!$Q22="N",'2a+c+n'!P22,0))</f>
        <v>0</v>
      </c>
    </row>
    <row r="23" spans="1:16" x14ac:dyDescent="0.2">
      <c r="A23" s="64">
        <f>IF(P23=0,0,IF(COUNTBLANK(P23)=1,0,COUNTA($P$14:P23)))</f>
        <v>0</v>
      </c>
      <c r="B23" s="28">
        <f>IF($C$4="Neattiecināmās izmaksas",IF('2a+c+n'!$Q23="N",'2a+c+n'!B23,0))</f>
        <v>0</v>
      </c>
      <c r="C23" s="28">
        <f>IF($C$4="Neattiecināmās izmaksas",IF('2a+c+n'!$Q23="N",'2a+c+n'!C23,0))</f>
        <v>0</v>
      </c>
      <c r="D23" s="28">
        <f>IF($C$4="Neattiecināmās izmaksas",IF('2a+c+n'!$Q23="N",'2a+c+n'!D23,0))</f>
        <v>0</v>
      </c>
      <c r="E23" s="59"/>
      <c r="F23" s="81"/>
      <c r="G23" s="28"/>
      <c r="H23" s="28">
        <f>IF($C$4="Neattiecināmās izmaksas",IF('2a+c+n'!$Q23="N",'2a+c+n'!H23,0))</f>
        <v>0</v>
      </c>
      <c r="I23" s="28"/>
      <c r="J23" s="28"/>
      <c r="K23" s="59">
        <f>IF($C$4="Neattiecināmās izmaksas",IF('2a+c+n'!$Q23="N",'2a+c+n'!K23,0))</f>
        <v>0</v>
      </c>
      <c r="L23" s="110">
        <f>IF($C$4="Neattiecināmās izmaksas",IF('2a+c+n'!$Q23="N",'2a+c+n'!L23,0))</f>
        <v>0</v>
      </c>
      <c r="M23" s="28">
        <f>IF($C$4="Neattiecināmās izmaksas",IF('2a+c+n'!$Q23="N",'2a+c+n'!M23,0))</f>
        <v>0</v>
      </c>
      <c r="N23" s="28">
        <f>IF($C$4="Neattiecināmās izmaksas",IF('2a+c+n'!$Q23="N",'2a+c+n'!N23,0))</f>
        <v>0</v>
      </c>
      <c r="O23" s="28">
        <f>IF($C$4="Neattiecināmās izmaksas",IF('2a+c+n'!$Q23="N",'2a+c+n'!O23,0))</f>
        <v>0</v>
      </c>
      <c r="P23" s="59">
        <f>IF($C$4="Neattiecināmās izmaksas",IF('2a+c+n'!$Q23="N",'2a+c+n'!P23,0))</f>
        <v>0</v>
      </c>
    </row>
    <row r="24" spans="1:16" ht="12" thickBot="1" x14ac:dyDescent="0.25">
      <c r="A24" s="64">
        <f>IF(P24=0,0,IF(COUNTBLANK(P24)=1,0,COUNTA($P$14:P24)))</f>
        <v>0</v>
      </c>
      <c r="B24" s="28">
        <f>IF($C$4="Neattiecināmās izmaksas",IF('2a+c+n'!$Q24="N",'2a+c+n'!B24,0))</f>
        <v>0</v>
      </c>
      <c r="C24" s="28">
        <f>IF($C$4="Neattiecināmās izmaksas",IF('2a+c+n'!$Q24="N",'2a+c+n'!C24,0))</f>
        <v>0</v>
      </c>
      <c r="D24" s="28">
        <f>IF($C$4="Neattiecināmās izmaksas",IF('2a+c+n'!$Q24="N",'2a+c+n'!D24,0))</f>
        <v>0</v>
      </c>
      <c r="E24" s="59"/>
      <c r="F24" s="81"/>
      <c r="G24" s="28"/>
      <c r="H24" s="28">
        <f>IF($C$4="Neattiecināmās izmaksas",IF('2a+c+n'!$Q24="N",'2a+c+n'!H24,0))</f>
        <v>0</v>
      </c>
      <c r="I24" s="28"/>
      <c r="J24" s="28"/>
      <c r="K24" s="59">
        <f>IF($C$4="Neattiecināmās izmaksas",IF('2a+c+n'!$Q24="N",'2a+c+n'!K24,0))</f>
        <v>0</v>
      </c>
      <c r="L24" s="110">
        <f>IF($C$4="Neattiecināmās izmaksas",IF('2a+c+n'!$Q24="N",'2a+c+n'!L24,0))</f>
        <v>0</v>
      </c>
      <c r="M24" s="28">
        <f>IF($C$4="Neattiecināmās izmaksas",IF('2a+c+n'!$Q24="N",'2a+c+n'!M24,0))</f>
        <v>0</v>
      </c>
      <c r="N24" s="28">
        <f>IF($C$4="Neattiecināmās izmaksas",IF('2a+c+n'!$Q24="N",'2a+c+n'!N24,0))</f>
        <v>0</v>
      </c>
      <c r="O24" s="28">
        <f>IF($C$4="Neattiecināmās izmaksas",IF('2a+c+n'!$Q24="N",'2a+c+n'!O24,0))</f>
        <v>0</v>
      </c>
      <c r="P24" s="59">
        <f>IF($C$4="Neattiecināmās izmaksas",IF('2a+c+n'!$Q24="N",'2a+c+n'!P24,0))</f>
        <v>0</v>
      </c>
    </row>
    <row r="25" spans="1:16" ht="12" customHeight="1" thickBot="1" x14ac:dyDescent="0.25">
      <c r="A25" s="261" t="s">
        <v>63</v>
      </c>
      <c r="B25" s="262"/>
      <c r="C25" s="262"/>
      <c r="D25" s="262"/>
      <c r="E25" s="262"/>
      <c r="F25" s="262"/>
      <c r="G25" s="262"/>
      <c r="H25" s="262"/>
      <c r="I25" s="262"/>
      <c r="J25" s="262"/>
      <c r="K25" s="263"/>
      <c r="L25" s="111">
        <f>SUM(L14:L24)</f>
        <v>0</v>
      </c>
      <c r="M25" s="112">
        <f>SUM(M14:M24)</f>
        <v>0</v>
      </c>
      <c r="N25" s="112">
        <f>SUM(N14:N24)</f>
        <v>0</v>
      </c>
      <c r="O25" s="112">
        <f>SUM(O14:O24)</f>
        <v>0</v>
      </c>
      <c r="P25" s="113">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n'!C36:H36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n'!C41:H41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n'!C44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5:K25">
    <cfRule type="containsText" dxfId="325" priority="4" operator="containsText" text="Tiešās izmaksas kopā, t. sk. darba devēja sociālais nodoklis __.__% ">
      <formula>NOT(ISERROR(SEARCH("Tiešās izmaksas kopā, t. sk. darba devēja sociālais nodoklis __.__% ",A25)))</formula>
    </cfRule>
  </conditionalFormatting>
  <conditionalFormatting sqref="A14:P24">
    <cfRule type="cellIs" dxfId="324" priority="2" operator="equal">
      <formula>0</formula>
    </cfRule>
  </conditionalFormatting>
  <conditionalFormatting sqref="C2:I2 D5:L8 N9:O9 L25:P25 C28:H28 C33:H33 C36">
    <cfRule type="cellIs" dxfId="323" priority="3"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1CEE-27C6-4B33-954D-B8F48F0243F6}">
  <sheetPr codeName="Sheet13">
    <tabColor rgb="FFFFFF00"/>
  </sheetPr>
  <dimension ref="A1:Q113"/>
  <sheetViews>
    <sheetView topLeftCell="A97" zoomScaleNormal="100" workbookViewId="0">
      <selection activeCell="I14" sqref="I14:J100"/>
    </sheetView>
  </sheetViews>
  <sheetFormatPr defaultColWidth="9.140625" defaultRowHeight="11.25" x14ac:dyDescent="0.2"/>
  <cols>
    <col min="1" max="1" width="4.5703125" style="1" customWidth="1"/>
    <col min="2" max="2" width="9.42578125" style="1" bestFit="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3</v>
      </c>
      <c r="E1" s="26"/>
      <c r="F1" s="26"/>
      <c r="G1" s="26"/>
      <c r="H1" s="26"/>
      <c r="I1" s="26"/>
      <c r="J1" s="26"/>
      <c r="N1" s="30"/>
      <c r="O1" s="31"/>
      <c r="P1" s="32"/>
    </row>
    <row r="2" spans="1:17" x14ac:dyDescent="0.2">
      <c r="A2" s="33"/>
      <c r="B2" s="33"/>
      <c r="C2" s="252" t="s">
        <v>394</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P101</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32" t="s">
        <v>95</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22.5" x14ac:dyDescent="0.2">
      <c r="A15" s="40">
        <v>1</v>
      </c>
      <c r="B15" s="28" t="s">
        <v>96</v>
      </c>
      <c r="C15" s="48" t="s">
        <v>97</v>
      </c>
      <c r="D15" s="133" t="s">
        <v>101</v>
      </c>
      <c r="E15" s="134">
        <v>132</v>
      </c>
      <c r="F15" s="51"/>
      <c r="G15" s="49"/>
      <c r="H15" s="49">
        <f>F15*G15</f>
        <v>0</v>
      </c>
      <c r="I15" s="49"/>
      <c r="J15" s="49"/>
      <c r="K15" s="50">
        <f t="shared" ref="K15:K78" si="0">SUM(H15:J15)</f>
        <v>0</v>
      </c>
      <c r="L15" s="51">
        <f t="shared" ref="L15:L78" si="1">E15*F15</f>
        <v>0</v>
      </c>
      <c r="M15" s="49">
        <f t="shared" ref="M15:M78" si="2">H15*E15</f>
        <v>0</v>
      </c>
      <c r="N15" s="49">
        <f t="shared" ref="N15:N78" si="3">I15*E15</f>
        <v>0</v>
      </c>
      <c r="O15" s="49">
        <f t="shared" ref="O15:O78" si="4">J15*E15</f>
        <v>0</v>
      </c>
      <c r="P15" s="108">
        <f t="shared" ref="P15:P78" si="5">SUM(M15:O15)</f>
        <v>0</v>
      </c>
      <c r="Q15" s="77" t="s">
        <v>47</v>
      </c>
    </row>
    <row r="16" spans="1:17" x14ac:dyDescent="0.2">
      <c r="A16" s="40">
        <v>2</v>
      </c>
      <c r="B16" s="28" t="s">
        <v>96</v>
      </c>
      <c r="C16" s="48" t="s">
        <v>98</v>
      </c>
      <c r="D16" s="133" t="s">
        <v>102</v>
      </c>
      <c r="E16" s="134">
        <v>1.32</v>
      </c>
      <c r="F16" s="51"/>
      <c r="G16" s="49"/>
      <c r="H16" s="49">
        <f t="shared" ref="H16:H79" si="6">F16*G16</f>
        <v>0</v>
      </c>
      <c r="I16" s="49"/>
      <c r="J16" s="49"/>
      <c r="K16" s="50">
        <f t="shared" si="0"/>
        <v>0</v>
      </c>
      <c r="L16" s="51">
        <f t="shared" si="1"/>
        <v>0</v>
      </c>
      <c r="M16" s="49">
        <f t="shared" si="2"/>
        <v>0</v>
      </c>
      <c r="N16" s="49">
        <f t="shared" si="3"/>
        <v>0</v>
      </c>
      <c r="O16" s="49">
        <f t="shared" si="4"/>
        <v>0</v>
      </c>
      <c r="P16" s="108">
        <f t="shared" si="5"/>
        <v>0</v>
      </c>
      <c r="Q16" s="77" t="s">
        <v>47</v>
      </c>
    </row>
    <row r="17" spans="1:17" ht="33.75" x14ac:dyDescent="0.2">
      <c r="A17" s="40">
        <v>3</v>
      </c>
      <c r="B17" s="28" t="s">
        <v>96</v>
      </c>
      <c r="C17" s="48" t="s">
        <v>99</v>
      </c>
      <c r="D17" s="133" t="s">
        <v>102</v>
      </c>
      <c r="E17" s="134">
        <v>215.20400000000001</v>
      </c>
      <c r="F17" s="51"/>
      <c r="G17" s="49"/>
      <c r="H17" s="49">
        <f t="shared" si="6"/>
        <v>0</v>
      </c>
      <c r="I17" s="49"/>
      <c r="J17" s="49"/>
      <c r="K17" s="50">
        <f t="shared" si="0"/>
        <v>0</v>
      </c>
      <c r="L17" s="51">
        <f t="shared" si="1"/>
        <v>0</v>
      </c>
      <c r="M17" s="49">
        <f t="shared" si="2"/>
        <v>0</v>
      </c>
      <c r="N17" s="49">
        <f t="shared" si="3"/>
        <v>0</v>
      </c>
      <c r="O17" s="49">
        <f t="shared" si="4"/>
        <v>0</v>
      </c>
      <c r="P17" s="108">
        <f t="shared" si="5"/>
        <v>0</v>
      </c>
      <c r="Q17" s="77" t="s">
        <v>47</v>
      </c>
    </row>
    <row r="18" spans="1:17" ht="45" x14ac:dyDescent="0.2">
      <c r="A18" s="40">
        <v>4</v>
      </c>
      <c r="B18" s="28" t="s">
        <v>96</v>
      </c>
      <c r="C18" s="48" t="s">
        <v>100</v>
      </c>
      <c r="D18" s="133" t="s">
        <v>102</v>
      </c>
      <c r="E18" s="134">
        <v>215.20400000000001</v>
      </c>
      <c r="F18" s="51"/>
      <c r="G18" s="49"/>
      <c r="H18" s="49">
        <f t="shared" si="6"/>
        <v>0</v>
      </c>
      <c r="I18" s="49"/>
      <c r="J18" s="49"/>
      <c r="K18" s="50">
        <f t="shared" si="0"/>
        <v>0</v>
      </c>
      <c r="L18" s="51">
        <f t="shared" si="1"/>
        <v>0</v>
      </c>
      <c r="M18" s="49">
        <f>H18*E18</f>
        <v>0</v>
      </c>
      <c r="N18" s="49">
        <f t="shared" si="3"/>
        <v>0</v>
      </c>
      <c r="O18" s="49">
        <f t="shared" si="4"/>
        <v>0</v>
      </c>
      <c r="P18" s="108">
        <f t="shared" si="5"/>
        <v>0</v>
      </c>
      <c r="Q18" s="77" t="s">
        <v>47</v>
      </c>
    </row>
    <row r="19" spans="1:17" x14ac:dyDescent="0.2">
      <c r="A19" s="40">
        <v>5</v>
      </c>
      <c r="B19" s="93"/>
      <c r="C19" s="180" t="s">
        <v>103</v>
      </c>
      <c r="D19" s="28"/>
      <c r="E19" s="59"/>
      <c r="F19" s="51"/>
      <c r="G19" s="49"/>
      <c r="H19" s="49">
        <f t="shared" si="6"/>
        <v>0</v>
      </c>
      <c r="I19" s="49"/>
      <c r="J19" s="49"/>
      <c r="K19" s="50">
        <f t="shared" si="0"/>
        <v>0</v>
      </c>
      <c r="L19" s="51">
        <f t="shared" si="1"/>
        <v>0</v>
      </c>
      <c r="M19" s="49">
        <f t="shared" si="2"/>
        <v>0</v>
      </c>
      <c r="N19" s="49">
        <f t="shared" si="3"/>
        <v>0</v>
      </c>
      <c r="O19" s="49">
        <f t="shared" si="4"/>
        <v>0</v>
      </c>
      <c r="P19" s="108">
        <f t="shared" si="5"/>
        <v>0</v>
      </c>
      <c r="Q19" s="77"/>
    </row>
    <row r="20" spans="1:17" ht="22.5" x14ac:dyDescent="0.2">
      <c r="A20" s="40">
        <v>6</v>
      </c>
      <c r="B20" s="28" t="s">
        <v>96</v>
      </c>
      <c r="C20" s="48" t="s">
        <v>104</v>
      </c>
      <c r="D20" s="133" t="s">
        <v>113</v>
      </c>
      <c r="E20" s="134">
        <v>645.61200000000008</v>
      </c>
      <c r="F20" s="181"/>
      <c r="G20" s="49"/>
      <c r="H20" s="49">
        <f t="shared" si="6"/>
        <v>0</v>
      </c>
      <c r="I20" s="135"/>
      <c r="J20" s="135"/>
      <c r="K20" s="50">
        <f t="shared" si="0"/>
        <v>0</v>
      </c>
      <c r="L20" s="51">
        <f t="shared" si="1"/>
        <v>0</v>
      </c>
      <c r="M20" s="49">
        <f t="shared" si="2"/>
        <v>0</v>
      </c>
      <c r="N20" s="49">
        <f t="shared" si="3"/>
        <v>0</v>
      </c>
      <c r="O20" s="49">
        <f t="shared" si="4"/>
        <v>0</v>
      </c>
      <c r="P20" s="108">
        <f t="shared" si="5"/>
        <v>0</v>
      </c>
      <c r="Q20" s="77" t="s">
        <v>47</v>
      </c>
    </row>
    <row r="21" spans="1:17" ht="22.5" x14ac:dyDescent="0.2">
      <c r="A21" s="40">
        <v>7</v>
      </c>
      <c r="B21" s="28" t="s">
        <v>96</v>
      </c>
      <c r="C21" s="48" t="s">
        <v>105</v>
      </c>
      <c r="D21" s="133" t="s">
        <v>113</v>
      </c>
      <c r="E21" s="134">
        <v>860.81600000000003</v>
      </c>
      <c r="F21" s="181"/>
      <c r="G21" s="49"/>
      <c r="H21" s="49">
        <f t="shared" si="6"/>
        <v>0</v>
      </c>
      <c r="I21" s="135"/>
      <c r="J21" s="135"/>
      <c r="K21" s="50">
        <f t="shared" si="0"/>
        <v>0</v>
      </c>
      <c r="L21" s="51">
        <f t="shared" si="1"/>
        <v>0</v>
      </c>
      <c r="M21" s="49">
        <f t="shared" si="2"/>
        <v>0</v>
      </c>
      <c r="N21" s="49">
        <f t="shared" si="3"/>
        <v>0</v>
      </c>
      <c r="O21" s="49">
        <f t="shared" si="4"/>
        <v>0</v>
      </c>
      <c r="P21" s="108">
        <f t="shared" si="5"/>
        <v>0</v>
      </c>
      <c r="Q21" s="77" t="s">
        <v>47</v>
      </c>
    </row>
    <row r="22" spans="1:17" ht="22.5" x14ac:dyDescent="0.2">
      <c r="A22" s="40">
        <v>8</v>
      </c>
      <c r="B22" s="28" t="s">
        <v>96</v>
      </c>
      <c r="C22" s="48" t="s">
        <v>106</v>
      </c>
      <c r="D22" s="133" t="s">
        <v>102</v>
      </c>
      <c r="E22" s="134">
        <v>215.20400000000001</v>
      </c>
      <c r="F22" s="181"/>
      <c r="G22" s="49"/>
      <c r="H22" s="49">
        <f t="shared" si="6"/>
        <v>0</v>
      </c>
      <c r="I22" s="135"/>
      <c r="J22" s="135"/>
      <c r="K22" s="50">
        <f t="shared" si="0"/>
        <v>0</v>
      </c>
      <c r="L22" s="51">
        <f t="shared" si="1"/>
        <v>0</v>
      </c>
      <c r="M22" s="49">
        <f t="shared" si="2"/>
        <v>0</v>
      </c>
      <c r="N22" s="49">
        <f t="shared" si="3"/>
        <v>0</v>
      </c>
      <c r="O22" s="49">
        <f t="shared" si="4"/>
        <v>0</v>
      </c>
      <c r="P22" s="108">
        <f t="shared" si="5"/>
        <v>0</v>
      </c>
      <c r="Q22" s="77" t="s">
        <v>47</v>
      </c>
    </row>
    <row r="23" spans="1:17" ht="22.5" x14ac:dyDescent="0.2">
      <c r="A23" s="40">
        <v>9</v>
      </c>
      <c r="B23" s="28" t="s">
        <v>96</v>
      </c>
      <c r="C23" s="48" t="s">
        <v>107</v>
      </c>
      <c r="D23" s="133" t="s">
        <v>113</v>
      </c>
      <c r="E23" s="134">
        <v>387.38700000000006</v>
      </c>
      <c r="F23" s="181"/>
      <c r="G23" s="49"/>
      <c r="H23" s="49">
        <f t="shared" si="6"/>
        <v>0</v>
      </c>
      <c r="I23" s="135"/>
      <c r="J23" s="135"/>
      <c r="K23" s="50">
        <f t="shared" si="0"/>
        <v>0</v>
      </c>
      <c r="L23" s="51">
        <f t="shared" si="1"/>
        <v>0</v>
      </c>
      <c r="M23" s="49">
        <f t="shared" si="2"/>
        <v>0</v>
      </c>
      <c r="N23" s="49">
        <f t="shared" si="3"/>
        <v>0</v>
      </c>
      <c r="O23" s="49">
        <f t="shared" si="4"/>
        <v>0</v>
      </c>
      <c r="P23" s="108">
        <f t="shared" si="5"/>
        <v>0</v>
      </c>
      <c r="Q23" s="77" t="s">
        <v>47</v>
      </c>
    </row>
    <row r="24" spans="1:17" ht="22.5" x14ac:dyDescent="0.2">
      <c r="A24" s="40">
        <v>10</v>
      </c>
      <c r="B24" s="28" t="s">
        <v>96</v>
      </c>
      <c r="C24" s="48" t="s">
        <v>108</v>
      </c>
      <c r="D24" s="133" t="s">
        <v>102</v>
      </c>
      <c r="E24" s="134">
        <v>86.086000000000013</v>
      </c>
      <c r="F24" s="181"/>
      <c r="G24" s="49"/>
      <c r="H24" s="49">
        <f t="shared" si="6"/>
        <v>0</v>
      </c>
      <c r="I24" s="135"/>
      <c r="J24" s="135"/>
      <c r="K24" s="50">
        <f t="shared" si="0"/>
        <v>0</v>
      </c>
      <c r="L24" s="51">
        <f t="shared" si="1"/>
        <v>0</v>
      </c>
      <c r="M24" s="49">
        <f t="shared" si="2"/>
        <v>0</v>
      </c>
      <c r="N24" s="49">
        <f t="shared" si="3"/>
        <v>0</v>
      </c>
      <c r="O24" s="49">
        <f t="shared" si="4"/>
        <v>0</v>
      </c>
      <c r="P24" s="108">
        <f t="shared" si="5"/>
        <v>0</v>
      </c>
      <c r="Q24" s="77" t="s">
        <v>47</v>
      </c>
    </row>
    <row r="25" spans="1:17" x14ac:dyDescent="0.2">
      <c r="A25" s="40">
        <v>11</v>
      </c>
      <c r="B25" s="28" t="s">
        <v>96</v>
      </c>
      <c r="C25" s="48" t="s">
        <v>109</v>
      </c>
      <c r="D25" s="133" t="s">
        <v>113</v>
      </c>
      <c r="E25" s="134">
        <v>1162.1610000000001</v>
      </c>
      <c r="F25" s="181"/>
      <c r="G25" s="49"/>
      <c r="H25" s="49">
        <f t="shared" si="6"/>
        <v>0</v>
      </c>
      <c r="I25" s="135"/>
      <c r="J25" s="135"/>
      <c r="K25" s="50">
        <f t="shared" si="0"/>
        <v>0</v>
      </c>
      <c r="L25" s="51">
        <f t="shared" si="1"/>
        <v>0</v>
      </c>
      <c r="M25" s="49">
        <f t="shared" si="2"/>
        <v>0</v>
      </c>
      <c r="N25" s="49">
        <f t="shared" si="3"/>
        <v>0</v>
      </c>
      <c r="O25" s="49">
        <f t="shared" si="4"/>
        <v>0</v>
      </c>
      <c r="P25" s="108">
        <f t="shared" si="5"/>
        <v>0</v>
      </c>
      <c r="Q25" s="77" t="s">
        <v>47</v>
      </c>
    </row>
    <row r="26" spans="1:17" ht="22.5" x14ac:dyDescent="0.2">
      <c r="A26" s="40">
        <v>12</v>
      </c>
      <c r="B26" s="28" t="s">
        <v>96</v>
      </c>
      <c r="C26" s="48" t="s">
        <v>110</v>
      </c>
      <c r="D26" s="133" t="s">
        <v>102</v>
      </c>
      <c r="E26" s="134">
        <v>43.043000000000006</v>
      </c>
      <c r="F26" s="181"/>
      <c r="G26" s="49"/>
      <c r="H26" s="49">
        <f t="shared" si="6"/>
        <v>0</v>
      </c>
      <c r="I26" s="135"/>
      <c r="J26" s="135"/>
      <c r="K26" s="50">
        <f t="shared" si="0"/>
        <v>0</v>
      </c>
      <c r="L26" s="51">
        <f t="shared" si="1"/>
        <v>0</v>
      </c>
      <c r="M26" s="49">
        <f t="shared" si="2"/>
        <v>0</v>
      </c>
      <c r="N26" s="49">
        <f t="shared" si="3"/>
        <v>0</v>
      </c>
      <c r="O26" s="49">
        <f t="shared" si="4"/>
        <v>0</v>
      </c>
      <c r="P26" s="108">
        <f t="shared" si="5"/>
        <v>0</v>
      </c>
      <c r="Q26" s="77" t="s">
        <v>47</v>
      </c>
    </row>
    <row r="27" spans="1:17" ht="33.75" x14ac:dyDescent="0.2">
      <c r="A27" s="40">
        <v>13</v>
      </c>
      <c r="B27" s="28" t="s">
        <v>96</v>
      </c>
      <c r="C27" s="48" t="s">
        <v>111</v>
      </c>
      <c r="D27" s="133" t="s">
        <v>76</v>
      </c>
      <c r="E27" s="134">
        <v>107.602</v>
      </c>
      <c r="F27" s="181"/>
      <c r="G27" s="49"/>
      <c r="H27" s="49">
        <f t="shared" si="6"/>
        <v>0</v>
      </c>
      <c r="I27" s="135"/>
      <c r="J27" s="135"/>
      <c r="K27" s="50">
        <f t="shared" si="0"/>
        <v>0</v>
      </c>
      <c r="L27" s="51">
        <f t="shared" si="1"/>
        <v>0</v>
      </c>
      <c r="M27" s="49">
        <f t="shared" si="2"/>
        <v>0</v>
      </c>
      <c r="N27" s="49">
        <f t="shared" si="3"/>
        <v>0</v>
      </c>
      <c r="O27" s="49">
        <f t="shared" si="4"/>
        <v>0</v>
      </c>
      <c r="P27" s="108">
        <f t="shared" si="5"/>
        <v>0</v>
      </c>
      <c r="Q27" s="77" t="s">
        <v>47</v>
      </c>
    </row>
    <row r="28" spans="1:17" ht="22.5" x14ac:dyDescent="0.2">
      <c r="A28" s="40">
        <v>14</v>
      </c>
      <c r="B28" s="28" t="s">
        <v>96</v>
      </c>
      <c r="C28" s="48" t="s">
        <v>112</v>
      </c>
      <c r="D28" s="133" t="s">
        <v>78</v>
      </c>
      <c r="E28" s="182">
        <v>258.25800000000004</v>
      </c>
      <c r="F28" s="181"/>
      <c r="G28" s="49"/>
      <c r="H28" s="49">
        <f t="shared" si="6"/>
        <v>0</v>
      </c>
      <c r="I28" s="135"/>
      <c r="J28" s="135"/>
      <c r="K28" s="50">
        <f t="shared" si="0"/>
        <v>0</v>
      </c>
      <c r="L28" s="51">
        <f t="shared" si="1"/>
        <v>0</v>
      </c>
      <c r="M28" s="49">
        <f t="shared" si="2"/>
        <v>0</v>
      </c>
      <c r="N28" s="49">
        <f t="shared" si="3"/>
        <v>0</v>
      </c>
      <c r="O28" s="49">
        <f t="shared" si="4"/>
        <v>0</v>
      </c>
      <c r="P28" s="108">
        <f t="shared" si="5"/>
        <v>0</v>
      </c>
      <c r="Q28" s="77" t="s">
        <v>47</v>
      </c>
    </row>
    <row r="29" spans="1:17" x14ac:dyDescent="0.2">
      <c r="A29" s="40">
        <v>15</v>
      </c>
      <c r="B29" s="93"/>
      <c r="C29" s="180" t="s">
        <v>114</v>
      </c>
      <c r="D29" s="28"/>
      <c r="E29" s="59"/>
      <c r="F29" s="51"/>
      <c r="G29" s="49"/>
      <c r="H29" s="49">
        <f t="shared" si="6"/>
        <v>0</v>
      </c>
      <c r="I29" s="49"/>
      <c r="J29" s="49"/>
      <c r="K29" s="50">
        <f t="shared" si="0"/>
        <v>0</v>
      </c>
      <c r="L29" s="51">
        <f t="shared" si="1"/>
        <v>0</v>
      </c>
      <c r="M29" s="49">
        <f t="shared" si="2"/>
        <v>0</v>
      </c>
      <c r="N29" s="49">
        <f t="shared" si="3"/>
        <v>0</v>
      </c>
      <c r="O29" s="49">
        <f t="shared" si="4"/>
        <v>0</v>
      </c>
      <c r="P29" s="108">
        <f t="shared" si="5"/>
        <v>0</v>
      </c>
      <c r="Q29" s="77"/>
    </row>
    <row r="30" spans="1:17" ht="90" x14ac:dyDescent="0.2">
      <c r="A30" s="40">
        <v>16</v>
      </c>
      <c r="B30" s="28" t="s">
        <v>96</v>
      </c>
      <c r="C30" s="136" t="s">
        <v>115</v>
      </c>
      <c r="D30" s="133" t="s">
        <v>102</v>
      </c>
      <c r="E30" s="134">
        <v>262</v>
      </c>
      <c r="F30" s="181"/>
      <c r="G30" s="49"/>
      <c r="H30" s="49">
        <f t="shared" si="6"/>
        <v>0</v>
      </c>
      <c r="I30" s="135"/>
      <c r="J30" s="135"/>
      <c r="K30" s="50">
        <f t="shared" si="0"/>
        <v>0</v>
      </c>
      <c r="L30" s="51">
        <f t="shared" si="1"/>
        <v>0</v>
      </c>
      <c r="M30" s="49">
        <f t="shared" si="2"/>
        <v>0</v>
      </c>
      <c r="N30" s="49">
        <f t="shared" si="3"/>
        <v>0</v>
      </c>
      <c r="O30" s="49">
        <f t="shared" si="4"/>
        <v>0</v>
      </c>
      <c r="P30" s="108">
        <f t="shared" si="5"/>
        <v>0</v>
      </c>
      <c r="Q30" s="77" t="s">
        <v>47</v>
      </c>
    </row>
    <row r="31" spans="1:17" x14ac:dyDescent="0.2">
      <c r="A31" s="40">
        <v>17</v>
      </c>
      <c r="B31" s="28" t="s">
        <v>96</v>
      </c>
      <c r="C31" s="136" t="s">
        <v>116</v>
      </c>
      <c r="D31" s="133" t="s">
        <v>102</v>
      </c>
      <c r="E31" s="134">
        <v>873.84</v>
      </c>
      <c r="F31" s="181"/>
      <c r="G31" s="49"/>
      <c r="H31" s="49">
        <f t="shared" si="6"/>
        <v>0</v>
      </c>
      <c r="I31" s="135"/>
      <c r="J31" s="135"/>
      <c r="K31" s="50">
        <f t="shared" si="0"/>
        <v>0</v>
      </c>
      <c r="L31" s="51">
        <f t="shared" si="1"/>
        <v>0</v>
      </c>
      <c r="M31" s="49">
        <f t="shared" si="2"/>
        <v>0</v>
      </c>
      <c r="N31" s="49">
        <f t="shared" si="3"/>
        <v>0</v>
      </c>
      <c r="O31" s="49">
        <f t="shared" si="4"/>
        <v>0</v>
      </c>
      <c r="P31" s="108">
        <f t="shared" si="5"/>
        <v>0</v>
      </c>
      <c r="Q31" s="77" t="s">
        <v>47</v>
      </c>
    </row>
    <row r="32" spans="1:17" ht="33.75" x14ac:dyDescent="0.2">
      <c r="A32" s="40">
        <v>18</v>
      </c>
      <c r="B32" s="28" t="s">
        <v>96</v>
      </c>
      <c r="C32" s="136" t="s">
        <v>117</v>
      </c>
      <c r="D32" s="133" t="s">
        <v>77</v>
      </c>
      <c r="E32" s="134">
        <v>1</v>
      </c>
      <c r="F32" s="181"/>
      <c r="G32" s="49"/>
      <c r="H32" s="49">
        <f t="shared" si="6"/>
        <v>0</v>
      </c>
      <c r="I32" s="135"/>
      <c r="J32" s="135"/>
      <c r="K32" s="50">
        <f t="shared" si="0"/>
        <v>0</v>
      </c>
      <c r="L32" s="51">
        <f t="shared" si="1"/>
        <v>0</v>
      </c>
      <c r="M32" s="49">
        <f t="shared" si="2"/>
        <v>0</v>
      </c>
      <c r="N32" s="49">
        <f t="shared" si="3"/>
        <v>0</v>
      </c>
      <c r="O32" s="49">
        <f t="shared" si="4"/>
        <v>0</v>
      </c>
      <c r="P32" s="108">
        <f t="shared" si="5"/>
        <v>0</v>
      </c>
      <c r="Q32" s="77" t="s">
        <v>47</v>
      </c>
    </row>
    <row r="33" spans="1:17" ht="12.75" customHeight="1" x14ac:dyDescent="0.2">
      <c r="A33" s="40">
        <v>19</v>
      </c>
      <c r="B33" s="93"/>
      <c r="C33" s="180" t="s">
        <v>118</v>
      </c>
      <c r="D33" s="28"/>
      <c r="E33" s="59"/>
      <c r="F33" s="51"/>
      <c r="G33" s="49"/>
      <c r="H33" s="49">
        <f t="shared" si="6"/>
        <v>0</v>
      </c>
      <c r="I33" s="49"/>
      <c r="J33" s="49"/>
      <c r="K33" s="50">
        <f t="shared" si="0"/>
        <v>0</v>
      </c>
      <c r="L33" s="51">
        <f t="shared" si="1"/>
        <v>0</v>
      </c>
      <c r="M33" s="49">
        <f t="shared" si="2"/>
        <v>0</v>
      </c>
      <c r="N33" s="49">
        <f t="shared" si="3"/>
        <v>0</v>
      </c>
      <c r="O33" s="49">
        <f t="shared" si="4"/>
        <v>0</v>
      </c>
      <c r="P33" s="108">
        <f t="shared" si="5"/>
        <v>0</v>
      </c>
      <c r="Q33" s="77"/>
    </row>
    <row r="34" spans="1:17" ht="33.75" x14ac:dyDescent="0.2">
      <c r="A34" s="40">
        <v>20</v>
      </c>
      <c r="B34" s="28" t="s">
        <v>96</v>
      </c>
      <c r="C34" s="136" t="s">
        <v>119</v>
      </c>
      <c r="D34" s="133" t="s">
        <v>113</v>
      </c>
      <c r="E34" s="134">
        <v>4806.12</v>
      </c>
      <c r="F34" s="181"/>
      <c r="G34" s="49"/>
      <c r="H34" s="49">
        <f t="shared" si="6"/>
        <v>0</v>
      </c>
      <c r="I34" s="135"/>
      <c r="J34" s="135"/>
      <c r="K34" s="50">
        <f t="shared" si="0"/>
        <v>0</v>
      </c>
      <c r="L34" s="51">
        <f t="shared" si="1"/>
        <v>0</v>
      </c>
      <c r="M34" s="49">
        <f t="shared" si="2"/>
        <v>0</v>
      </c>
      <c r="N34" s="49">
        <f t="shared" si="3"/>
        <v>0</v>
      </c>
      <c r="O34" s="49">
        <f t="shared" si="4"/>
        <v>0</v>
      </c>
      <c r="P34" s="108">
        <f t="shared" si="5"/>
        <v>0</v>
      </c>
      <c r="Q34" s="77" t="s">
        <v>47</v>
      </c>
    </row>
    <row r="35" spans="1:17" ht="22.5" x14ac:dyDescent="0.2">
      <c r="A35" s="40">
        <v>21</v>
      </c>
      <c r="B35" s="28" t="s">
        <v>96</v>
      </c>
      <c r="C35" s="136" t="s">
        <v>120</v>
      </c>
      <c r="D35" s="133" t="s">
        <v>102</v>
      </c>
      <c r="E35" s="134">
        <v>873.84</v>
      </c>
      <c r="F35" s="181"/>
      <c r="G35" s="49"/>
      <c r="H35" s="49">
        <f t="shared" si="6"/>
        <v>0</v>
      </c>
      <c r="I35" s="135"/>
      <c r="J35" s="135"/>
      <c r="K35" s="50">
        <f t="shared" si="0"/>
        <v>0</v>
      </c>
      <c r="L35" s="51">
        <f t="shared" si="1"/>
        <v>0</v>
      </c>
      <c r="M35" s="49">
        <f t="shared" si="2"/>
        <v>0</v>
      </c>
      <c r="N35" s="49">
        <f t="shared" si="3"/>
        <v>0</v>
      </c>
      <c r="O35" s="49">
        <f t="shared" si="4"/>
        <v>0</v>
      </c>
      <c r="P35" s="108">
        <f t="shared" si="5"/>
        <v>0</v>
      </c>
      <c r="Q35" s="77" t="s">
        <v>47</v>
      </c>
    </row>
    <row r="36" spans="1:17" ht="33.75" x14ac:dyDescent="0.2">
      <c r="A36" s="40">
        <v>22</v>
      </c>
      <c r="B36" s="28" t="s">
        <v>96</v>
      </c>
      <c r="C36" s="136" t="s">
        <v>121</v>
      </c>
      <c r="D36" s="133" t="s">
        <v>113</v>
      </c>
      <c r="E36" s="134">
        <v>3463.317</v>
      </c>
      <c r="F36" s="181"/>
      <c r="G36" s="49"/>
      <c r="H36" s="49">
        <f t="shared" si="6"/>
        <v>0</v>
      </c>
      <c r="I36" s="135"/>
      <c r="J36" s="135"/>
      <c r="K36" s="50">
        <f t="shared" si="0"/>
        <v>0</v>
      </c>
      <c r="L36" s="51">
        <f t="shared" si="1"/>
        <v>0</v>
      </c>
      <c r="M36" s="49">
        <f t="shared" si="2"/>
        <v>0</v>
      </c>
      <c r="N36" s="49">
        <f t="shared" si="3"/>
        <v>0</v>
      </c>
      <c r="O36" s="49">
        <f t="shared" si="4"/>
        <v>0</v>
      </c>
      <c r="P36" s="108">
        <f t="shared" si="5"/>
        <v>0</v>
      </c>
      <c r="Q36" s="77" t="s">
        <v>47</v>
      </c>
    </row>
    <row r="37" spans="1:17" ht="22.5" x14ac:dyDescent="0.2">
      <c r="A37" s="40">
        <v>23</v>
      </c>
      <c r="B37" s="28" t="s">
        <v>96</v>
      </c>
      <c r="C37" s="136" t="s">
        <v>122</v>
      </c>
      <c r="D37" s="133" t="s">
        <v>102</v>
      </c>
      <c r="E37" s="134">
        <v>769.62599999999998</v>
      </c>
      <c r="F37" s="181"/>
      <c r="G37" s="49"/>
      <c r="H37" s="49">
        <f t="shared" si="6"/>
        <v>0</v>
      </c>
      <c r="I37" s="135"/>
      <c r="J37" s="135"/>
      <c r="K37" s="50">
        <f t="shared" si="0"/>
        <v>0</v>
      </c>
      <c r="L37" s="51">
        <f t="shared" si="1"/>
        <v>0</v>
      </c>
      <c r="M37" s="49">
        <f t="shared" si="2"/>
        <v>0</v>
      </c>
      <c r="N37" s="49">
        <f t="shared" si="3"/>
        <v>0</v>
      </c>
      <c r="O37" s="49">
        <f t="shared" si="4"/>
        <v>0</v>
      </c>
      <c r="P37" s="108">
        <f t="shared" si="5"/>
        <v>0</v>
      </c>
      <c r="Q37" s="77" t="s">
        <v>47</v>
      </c>
    </row>
    <row r="38" spans="1:17" ht="33.75" x14ac:dyDescent="0.2">
      <c r="A38" s="40">
        <v>24</v>
      </c>
      <c r="B38" s="28" t="s">
        <v>96</v>
      </c>
      <c r="C38" s="136" t="s">
        <v>123</v>
      </c>
      <c r="D38" s="133" t="s">
        <v>113</v>
      </c>
      <c r="E38" s="134">
        <v>937.92599999999993</v>
      </c>
      <c r="F38" s="181"/>
      <c r="G38" s="49"/>
      <c r="H38" s="49">
        <f t="shared" si="6"/>
        <v>0</v>
      </c>
      <c r="I38" s="135"/>
      <c r="J38" s="135"/>
      <c r="K38" s="50">
        <f t="shared" si="0"/>
        <v>0</v>
      </c>
      <c r="L38" s="51">
        <f t="shared" si="1"/>
        <v>0</v>
      </c>
      <c r="M38" s="49">
        <f t="shared" si="2"/>
        <v>0</v>
      </c>
      <c r="N38" s="49">
        <f t="shared" si="3"/>
        <v>0</v>
      </c>
      <c r="O38" s="49">
        <f t="shared" si="4"/>
        <v>0</v>
      </c>
      <c r="P38" s="108">
        <f t="shared" si="5"/>
        <v>0</v>
      </c>
      <c r="Q38" s="77" t="s">
        <v>47</v>
      </c>
    </row>
    <row r="39" spans="1:17" ht="22.5" x14ac:dyDescent="0.2">
      <c r="A39" s="40">
        <v>25</v>
      </c>
      <c r="B39" s="28" t="s">
        <v>96</v>
      </c>
      <c r="C39" s="136" t="s">
        <v>124</v>
      </c>
      <c r="D39" s="133" t="s">
        <v>102</v>
      </c>
      <c r="E39" s="134">
        <v>208.428</v>
      </c>
      <c r="F39" s="181"/>
      <c r="G39" s="49"/>
      <c r="H39" s="49">
        <f t="shared" si="6"/>
        <v>0</v>
      </c>
      <c r="I39" s="135"/>
      <c r="J39" s="135"/>
      <c r="K39" s="50">
        <f t="shared" si="0"/>
        <v>0</v>
      </c>
      <c r="L39" s="51">
        <f t="shared" si="1"/>
        <v>0</v>
      </c>
      <c r="M39" s="49">
        <f t="shared" si="2"/>
        <v>0</v>
      </c>
      <c r="N39" s="49">
        <f t="shared" si="3"/>
        <v>0</v>
      </c>
      <c r="O39" s="49">
        <f t="shared" si="4"/>
        <v>0</v>
      </c>
      <c r="P39" s="108">
        <f t="shared" si="5"/>
        <v>0</v>
      </c>
      <c r="Q39" s="77" t="s">
        <v>47</v>
      </c>
    </row>
    <row r="40" spans="1:17" ht="22.5" x14ac:dyDescent="0.2">
      <c r="A40" s="40">
        <v>26</v>
      </c>
      <c r="B40" s="28" t="s">
        <v>96</v>
      </c>
      <c r="C40" s="136" t="s">
        <v>125</v>
      </c>
      <c r="D40" s="133" t="s">
        <v>113</v>
      </c>
      <c r="E40" s="134">
        <v>218.46</v>
      </c>
      <c r="F40" s="181"/>
      <c r="G40" s="49"/>
      <c r="H40" s="49">
        <f t="shared" si="6"/>
        <v>0</v>
      </c>
      <c r="I40" s="135"/>
      <c r="J40" s="135"/>
      <c r="K40" s="50">
        <f t="shared" si="0"/>
        <v>0</v>
      </c>
      <c r="L40" s="51">
        <f t="shared" si="1"/>
        <v>0</v>
      </c>
      <c r="M40" s="49">
        <f t="shared" si="2"/>
        <v>0</v>
      </c>
      <c r="N40" s="49">
        <f t="shared" si="3"/>
        <v>0</v>
      </c>
      <c r="O40" s="49">
        <f t="shared" si="4"/>
        <v>0</v>
      </c>
      <c r="P40" s="108">
        <f t="shared" si="5"/>
        <v>0</v>
      </c>
      <c r="Q40" s="77" t="s">
        <v>47</v>
      </c>
    </row>
    <row r="41" spans="1:17" ht="33.75" x14ac:dyDescent="0.2">
      <c r="A41" s="40">
        <v>27</v>
      </c>
      <c r="B41" s="28" t="s">
        <v>96</v>
      </c>
      <c r="C41" s="136" t="s">
        <v>126</v>
      </c>
      <c r="D41" s="133" t="s">
        <v>80</v>
      </c>
      <c r="E41" s="134">
        <v>873.84</v>
      </c>
      <c r="F41" s="181"/>
      <c r="G41" s="49"/>
      <c r="H41" s="49">
        <f t="shared" si="6"/>
        <v>0</v>
      </c>
      <c r="I41" s="135"/>
      <c r="J41" s="135"/>
      <c r="K41" s="50">
        <f t="shared" si="0"/>
        <v>0</v>
      </c>
      <c r="L41" s="51">
        <f t="shared" si="1"/>
        <v>0</v>
      </c>
      <c r="M41" s="49">
        <f t="shared" si="2"/>
        <v>0</v>
      </c>
      <c r="N41" s="49">
        <f t="shared" si="3"/>
        <v>0</v>
      </c>
      <c r="O41" s="49">
        <f t="shared" si="4"/>
        <v>0</v>
      </c>
      <c r="P41" s="108">
        <f t="shared" si="5"/>
        <v>0</v>
      </c>
      <c r="Q41" s="77" t="s">
        <v>47</v>
      </c>
    </row>
    <row r="42" spans="1:17" x14ac:dyDescent="0.2">
      <c r="A42" s="40">
        <v>28</v>
      </c>
      <c r="B42" s="28" t="s">
        <v>96</v>
      </c>
      <c r="C42" s="136" t="s">
        <v>127</v>
      </c>
      <c r="D42" s="133" t="s">
        <v>78</v>
      </c>
      <c r="E42" s="182">
        <v>5243.04</v>
      </c>
      <c r="F42" s="181"/>
      <c r="G42" s="49"/>
      <c r="H42" s="49">
        <f t="shared" si="6"/>
        <v>0</v>
      </c>
      <c r="I42" s="135"/>
      <c r="J42" s="135"/>
      <c r="K42" s="50">
        <f t="shared" si="0"/>
        <v>0</v>
      </c>
      <c r="L42" s="51">
        <f t="shared" si="1"/>
        <v>0</v>
      </c>
      <c r="M42" s="49">
        <f t="shared" si="2"/>
        <v>0</v>
      </c>
      <c r="N42" s="49">
        <f t="shared" si="3"/>
        <v>0</v>
      </c>
      <c r="O42" s="49">
        <f t="shared" si="4"/>
        <v>0</v>
      </c>
      <c r="P42" s="108">
        <f t="shared" si="5"/>
        <v>0</v>
      </c>
      <c r="Q42" s="77" t="s">
        <v>47</v>
      </c>
    </row>
    <row r="43" spans="1:17" x14ac:dyDescent="0.2">
      <c r="A43" s="40">
        <v>29</v>
      </c>
      <c r="B43" s="93"/>
      <c r="C43" s="180" t="s">
        <v>128</v>
      </c>
      <c r="D43" s="28"/>
      <c r="E43" s="59"/>
      <c r="F43" s="51"/>
      <c r="G43" s="49"/>
      <c r="H43" s="49">
        <f t="shared" si="6"/>
        <v>0</v>
      </c>
      <c r="I43" s="49"/>
      <c r="J43" s="49"/>
      <c r="K43" s="50">
        <f t="shared" si="0"/>
        <v>0</v>
      </c>
      <c r="L43" s="51">
        <f t="shared" si="1"/>
        <v>0</v>
      </c>
      <c r="M43" s="49">
        <f t="shared" si="2"/>
        <v>0</v>
      </c>
      <c r="N43" s="49">
        <f t="shared" si="3"/>
        <v>0</v>
      </c>
      <c r="O43" s="49">
        <f t="shared" si="4"/>
        <v>0</v>
      </c>
      <c r="P43" s="108">
        <f t="shared" si="5"/>
        <v>0</v>
      </c>
      <c r="Q43" s="77"/>
    </row>
    <row r="44" spans="1:17" ht="33.75" x14ac:dyDescent="0.2">
      <c r="A44" s="40">
        <v>30</v>
      </c>
      <c r="B44" s="28" t="s">
        <v>96</v>
      </c>
      <c r="C44" s="136" t="s">
        <v>119</v>
      </c>
      <c r="D44" s="133" t="s">
        <v>113</v>
      </c>
      <c r="E44" s="134">
        <v>160.16000000000003</v>
      </c>
      <c r="F44" s="181"/>
      <c r="G44" s="49"/>
      <c r="H44" s="49">
        <f t="shared" si="6"/>
        <v>0</v>
      </c>
      <c r="I44" s="135"/>
      <c r="J44" s="135"/>
      <c r="K44" s="50">
        <f t="shared" si="0"/>
        <v>0</v>
      </c>
      <c r="L44" s="51">
        <f t="shared" si="1"/>
        <v>0</v>
      </c>
      <c r="M44" s="49">
        <f t="shared" si="2"/>
        <v>0</v>
      </c>
      <c r="N44" s="49">
        <f t="shared" si="3"/>
        <v>0</v>
      </c>
      <c r="O44" s="49">
        <f t="shared" si="4"/>
        <v>0</v>
      </c>
      <c r="P44" s="108">
        <f t="shared" si="5"/>
        <v>0</v>
      </c>
      <c r="Q44" s="77" t="s">
        <v>47</v>
      </c>
    </row>
    <row r="45" spans="1:17" ht="33.75" x14ac:dyDescent="0.2">
      <c r="A45" s="40">
        <v>31</v>
      </c>
      <c r="B45" s="28" t="s">
        <v>96</v>
      </c>
      <c r="C45" s="136" t="s">
        <v>409</v>
      </c>
      <c r="D45" s="133" t="s">
        <v>102</v>
      </c>
      <c r="E45" s="134">
        <v>32.032000000000004</v>
      </c>
      <c r="F45" s="181"/>
      <c r="G45" s="49"/>
      <c r="H45" s="49">
        <f t="shared" si="6"/>
        <v>0</v>
      </c>
      <c r="I45" s="135"/>
      <c r="J45" s="135"/>
      <c r="K45" s="50">
        <f t="shared" si="0"/>
        <v>0</v>
      </c>
      <c r="L45" s="51">
        <f t="shared" si="1"/>
        <v>0</v>
      </c>
      <c r="M45" s="49">
        <f t="shared" si="2"/>
        <v>0</v>
      </c>
      <c r="N45" s="49">
        <f t="shared" si="3"/>
        <v>0</v>
      </c>
      <c r="O45" s="49">
        <f t="shared" si="4"/>
        <v>0</v>
      </c>
      <c r="P45" s="108">
        <f t="shared" si="5"/>
        <v>0</v>
      </c>
      <c r="Q45" s="77" t="s">
        <v>47</v>
      </c>
    </row>
    <row r="46" spans="1:17" ht="22.5" x14ac:dyDescent="0.2">
      <c r="A46" s="40">
        <v>32</v>
      </c>
      <c r="B46" s="28" t="s">
        <v>96</v>
      </c>
      <c r="C46" s="136" t="s">
        <v>129</v>
      </c>
      <c r="D46" s="133" t="s">
        <v>113</v>
      </c>
      <c r="E46" s="134">
        <v>144.14400000000001</v>
      </c>
      <c r="F46" s="181"/>
      <c r="G46" s="49"/>
      <c r="H46" s="49">
        <f t="shared" si="6"/>
        <v>0</v>
      </c>
      <c r="I46" s="135"/>
      <c r="J46" s="135"/>
      <c r="K46" s="50">
        <f t="shared" si="0"/>
        <v>0</v>
      </c>
      <c r="L46" s="51">
        <f t="shared" si="1"/>
        <v>0</v>
      </c>
      <c r="M46" s="49">
        <f t="shared" si="2"/>
        <v>0</v>
      </c>
      <c r="N46" s="49">
        <f t="shared" si="3"/>
        <v>0</v>
      </c>
      <c r="O46" s="49">
        <f t="shared" si="4"/>
        <v>0</v>
      </c>
      <c r="P46" s="108">
        <f t="shared" si="5"/>
        <v>0</v>
      </c>
      <c r="Q46" s="77" t="s">
        <v>47</v>
      </c>
    </row>
    <row r="47" spans="1:17" ht="33.75" x14ac:dyDescent="0.2">
      <c r="A47" s="40">
        <v>33</v>
      </c>
      <c r="B47" s="28" t="s">
        <v>96</v>
      </c>
      <c r="C47" s="136" t="s">
        <v>130</v>
      </c>
      <c r="D47" s="133" t="s">
        <v>102</v>
      </c>
      <c r="E47" s="134">
        <v>35.235200000000006</v>
      </c>
      <c r="F47" s="181"/>
      <c r="G47" s="49"/>
      <c r="H47" s="49">
        <f t="shared" si="6"/>
        <v>0</v>
      </c>
      <c r="I47" s="135"/>
      <c r="J47" s="135"/>
      <c r="K47" s="50">
        <f t="shared" si="0"/>
        <v>0</v>
      </c>
      <c r="L47" s="51">
        <f t="shared" si="1"/>
        <v>0</v>
      </c>
      <c r="M47" s="49">
        <f t="shared" si="2"/>
        <v>0</v>
      </c>
      <c r="N47" s="49">
        <f t="shared" si="3"/>
        <v>0</v>
      </c>
      <c r="O47" s="49">
        <f t="shared" si="4"/>
        <v>0</v>
      </c>
      <c r="P47" s="108">
        <f t="shared" si="5"/>
        <v>0</v>
      </c>
      <c r="Q47" s="77" t="s">
        <v>47</v>
      </c>
    </row>
    <row r="48" spans="1:17" ht="22.5" x14ac:dyDescent="0.2">
      <c r="A48" s="40">
        <v>34</v>
      </c>
      <c r="B48" s="28" t="s">
        <v>96</v>
      </c>
      <c r="C48" s="136" t="s">
        <v>125</v>
      </c>
      <c r="D48" s="133" t="s">
        <v>113</v>
      </c>
      <c r="E48" s="134">
        <v>8.0080000000000009</v>
      </c>
      <c r="F48" s="181"/>
      <c r="G48" s="49"/>
      <c r="H48" s="49">
        <f t="shared" si="6"/>
        <v>0</v>
      </c>
      <c r="I48" s="135"/>
      <c r="J48" s="135"/>
      <c r="K48" s="50">
        <f t="shared" si="0"/>
        <v>0</v>
      </c>
      <c r="L48" s="51">
        <f t="shared" si="1"/>
        <v>0</v>
      </c>
      <c r="M48" s="49">
        <f t="shared" si="2"/>
        <v>0</v>
      </c>
      <c r="N48" s="49">
        <f t="shared" si="3"/>
        <v>0</v>
      </c>
      <c r="O48" s="49">
        <f t="shared" si="4"/>
        <v>0</v>
      </c>
      <c r="P48" s="108">
        <f t="shared" si="5"/>
        <v>0</v>
      </c>
      <c r="Q48" s="77" t="s">
        <v>47</v>
      </c>
    </row>
    <row r="49" spans="1:17" ht="33.75" x14ac:dyDescent="0.2">
      <c r="A49" s="40">
        <v>35</v>
      </c>
      <c r="B49" s="28" t="s">
        <v>96</v>
      </c>
      <c r="C49" s="136" t="s">
        <v>126</v>
      </c>
      <c r="D49" s="133" t="s">
        <v>80</v>
      </c>
      <c r="E49" s="134">
        <v>32.032000000000004</v>
      </c>
      <c r="F49" s="181"/>
      <c r="G49" s="49"/>
      <c r="H49" s="49">
        <f t="shared" si="6"/>
        <v>0</v>
      </c>
      <c r="I49" s="135"/>
      <c r="J49" s="135"/>
      <c r="K49" s="50">
        <f t="shared" si="0"/>
        <v>0</v>
      </c>
      <c r="L49" s="51">
        <f t="shared" si="1"/>
        <v>0</v>
      </c>
      <c r="M49" s="49">
        <f t="shared" si="2"/>
        <v>0</v>
      </c>
      <c r="N49" s="49">
        <f t="shared" si="3"/>
        <v>0</v>
      </c>
      <c r="O49" s="49">
        <f t="shared" si="4"/>
        <v>0</v>
      </c>
      <c r="P49" s="108">
        <f t="shared" si="5"/>
        <v>0</v>
      </c>
      <c r="Q49" s="77" t="s">
        <v>47</v>
      </c>
    </row>
    <row r="50" spans="1:17" ht="22.5" x14ac:dyDescent="0.2">
      <c r="A50" s="40">
        <v>36</v>
      </c>
      <c r="B50" s="28" t="s">
        <v>96</v>
      </c>
      <c r="C50" s="136" t="s">
        <v>131</v>
      </c>
      <c r="D50" s="133" t="s">
        <v>76</v>
      </c>
      <c r="E50" s="134">
        <v>255</v>
      </c>
      <c r="F50" s="181"/>
      <c r="G50" s="49"/>
      <c r="H50" s="49">
        <f t="shared" si="6"/>
        <v>0</v>
      </c>
      <c r="I50" s="135"/>
      <c r="J50" s="135"/>
      <c r="K50" s="50">
        <f t="shared" si="0"/>
        <v>0</v>
      </c>
      <c r="L50" s="51">
        <f t="shared" si="1"/>
        <v>0</v>
      </c>
      <c r="M50" s="49">
        <f t="shared" si="2"/>
        <v>0</v>
      </c>
      <c r="N50" s="49">
        <f t="shared" si="3"/>
        <v>0</v>
      </c>
      <c r="O50" s="49">
        <f t="shared" si="4"/>
        <v>0</v>
      </c>
      <c r="P50" s="108">
        <f t="shared" si="5"/>
        <v>0</v>
      </c>
      <c r="Q50" s="77" t="s">
        <v>47</v>
      </c>
    </row>
    <row r="51" spans="1:17" ht="22.5" x14ac:dyDescent="0.2">
      <c r="A51" s="40">
        <v>37</v>
      </c>
      <c r="B51" s="28" t="s">
        <v>96</v>
      </c>
      <c r="C51" s="136" t="s">
        <v>132</v>
      </c>
      <c r="D51" s="133" t="s">
        <v>76</v>
      </c>
      <c r="E51" s="134">
        <v>127</v>
      </c>
      <c r="F51" s="181"/>
      <c r="G51" s="49"/>
      <c r="H51" s="49">
        <f t="shared" si="6"/>
        <v>0</v>
      </c>
      <c r="I51" s="135"/>
      <c r="J51" s="135"/>
      <c r="K51" s="50">
        <f t="shared" si="0"/>
        <v>0</v>
      </c>
      <c r="L51" s="51">
        <f t="shared" si="1"/>
        <v>0</v>
      </c>
      <c r="M51" s="49">
        <f t="shared" si="2"/>
        <v>0</v>
      </c>
      <c r="N51" s="49">
        <f t="shared" si="3"/>
        <v>0</v>
      </c>
      <c r="O51" s="49">
        <f t="shared" si="4"/>
        <v>0</v>
      </c>
      <c r="P51" s="108">
        <f t="shared" si="5"/>
        <v>0</v>
      </c>
      <c r="Q51" s="77" t="s">
        <v>47</v>
      </c>
    </row>
    <row r="52" spans="1:17" ht="22.5" x14ac:dyDescent="0.2">
      <c r="A52" s="40">
        <v>38</v>
      </c>
      <c r="B52" s="28" t="s">
        <v>96</v>
      </c>
      <c r="C52" s="136" t="s">
        <v>133</v>
      </c>
      <c r="D52" s="133" t="s">
        <v>76</v>
      </c>
      <c r="E52" s="134">
        <v>166.6</v>
      </c>
      <c r="F52" s="181"/>
      <c r="G52" s="49"/>
      <c r="H52" s="49">
        <f t="shared" si="6"/>
        <v>0</v>
      </c>
      <c r="I52" s="135"/>
      <c r="J52" s="135"/>
      <c r="K52" s="50">
        <f t="shared" si="0"/>
        <v>0</v>
      </c>
      <c r="L52" s="51">
        <f t="shared" si="1"/>
        <v>0</v>
      </c>
      <c r="M52" s="49">
        <f t="shared" si="2"/>
        <v>0</v>
      </c>
      <c r="N52" s="49">
        <f t="shared" si="3"/>
        <v>0</v>
      </c>
      <c r="O52" s="49">
        <f t="shared" si="4"/>
        <v>0</v>
      </c>
      <c r="P52" s="108">
        <f t="shared" si="5"/>
        <v>0</v>
      </c>
      <c r="Q52" s="77" t="s">
        <v>47</v>
      </c>
    </row>
    <row r="53" spans="1:17" ht="22.5" x14ac:dyDescent="0.2">
      <c r="A53" s="40">
        <v>39</v>
      </c>
      <c r="B53" s="28" t="s">
        <v>96</v>
      </c>
      <c r="C53" s="136" t="s">
        <v>134</v>
      </c>
      <c r="D53" s="133" t="s">
        <v>76</v>
      </c>
      <c r="E53" s="134">
        <v>116</v>
      </c>
      <c r="F53" s="181"/>
      <c r="G53" s="49"/>
      <c r="H53" s="49">
        <f t="shared" si="6"/>
        <v>0</v>
      </c>
      <c r="I53" s="135"/>
      <c r="J53" s="135"/>
      <c r="K53" s="50">
        <f t="shared" si="0"/>
        <v>0</v>
      </c>
      <c r="L53" s="51">
        <f t="shared" si="1"/>
        <v>0</v>
      </c>
      <c r="M53" s="49">
        <f t="shared" si="2"/>
        <v>0</v>
      </c>
      <c r="N53" s="49">
        <f t="shared" si="3"/>
        <v>0</v>
      </c>
      <c r="O53" s="49">
        <f t="shared" si="4"/>
        <v>0</v>
      </c>
      <c r="P53" s="108">
        <f t="shared" si="5"/>
        <v>0</v>
      </c>
      <c r="Q53" s="77" t="s">
        <v>47</v>
      </c>
    </row>
    <row r="54" spans="1:17" ht="22.5" x14ac:dyDescent="0.2">
      <c r="A54" s="40">
        <v>40</v>
      </c>
      <c r="B54" s="28" t="s">
        <v>96</v>
      </c>
      <c r="C54" s="136" t="s">
        <v>135</v>
      </c>
      <c r="D54" s="133" t="s">
        <v>76</v>
      </c>
      <c r="E54" s="134">
        <v>116</v>
      </c>
      <c r="F54" s="181"/>
      <c r="G54" s="49"/>
      <c r="H54" s="49">
        <f t="shared" si="6"/>
        <v>0</v>
      </c>
      <c r="I54" s="135"/>
      <c r="J54" s="135"/>
      <c r="K54" s="50">
        <f t="shared" si="0"/>
        <v>0</v>
      </c>
      <c r="L54" s="51">
        <f t="shared" si="1"/>
        <v>0</v>
      </c>
      <c r="M54" s="49">
        <f t="shared" si="2"/>
        <v>0</v>
      </c>
      <c r="N54" s="49">
        <f t="shared" si="3"/>
        <v>0</v>
      </c>
      <c r="O54" s="49">
        <f t="shared" si="4"/>
        <v>0</v>
      </c>
      <c r="P54" s="108">
        <f t="shared" si="5"/>
        <v>0</v>
      </c>
      <c r="Q54" s="77" t="s">
        <v>47</v>
      </c>
    </row>
    <row r="55" spans="1:17" ht="22.5" x14ac:dyDescent="0.2">
      <c r="A55" s="40">
        <v>41</v>
      </c>
      <c r="B55" s="28" t="s">
        <v>96</v>
      </c>
      <c r="C55" s="136" t="s">
        <v>136</v>
      </c>
      <c r="D55" s="133" t="s">
        <v>77</v>
      </c>
      <c r="E55" s="134">
        <v>118</v>
      </c>
      <c r="F55" s="181"/>
      <c r="G55" s="49"/>
      <c r="H55" s="49">
        <f t="shared" si="6"/>
        <v>0</v>
      </c>
      <c r="I55" s="135"/>
      <c r="J55" s="135"/>
      <c r="K55" s="50">
        <f t="shared" si="0"/>
        <v>0</v>
      </c>
      <c r="L55" s="51">
        <f t="shared" si="1"/>
        <v>0</v>
      </c>
      <c r="M55" s="49">
        <f t="shared" si="2"/>
        <v>0</v>
      </c>
      <c r="N55" s="49">
        <f t="shared" si="3"/>
        <v>0</v>
      </c>
      <c r="O55" s="49">
        <f t="shared" si="4"/>
        <v>0</v>
      </c>
      <c r="P55" s="108">
        <f t="shared" si="5"/>
        <v>0</v>
      </c>
      <c r="Q55" s="77" t="s">
        <v>47</v>
      </c>
    </row>
    <row r="56" spans="1:17" x14ac:dyDescent="0.2">
      <c r="A56" s="40">
        <v>42</v>
      </c>
      <c r="B56" s="93"/>
      <c r="C56" s="180" t="s">
        <v>137</v>
      </c>
      <c r="D56" s="28"/>
      <c r="E56" s="59"/>
      <c r="F56" s="51"/>
      <c r="G56" s="49"/>
      <c r="H56" s="49">
        <f t="shared" si="6"/>
        <v>0</v>
      </c>
      <c r="I56" s="49"/>
      <c r="J56" s="49"/>
      <c r="K56" s="50">
        <f t="shared" si="0"/>
        <v>0</v>
      </c>
      <c r="L56" s="51">
        <f t="shared" si="1"/>
        <v>0</v>
      </c>
      <c r="M56" s="49">
        <f t="shared" si="2"/>
        <v>0</v>
      </c>
      <c r="N56" s="49">
        <f t="shared" si="3"/>
        <v>0</v>
      </c>
      <c r="O56" s="49">
        <f t="shared" si="4"/>
        <v>0</v>
      </c>
      <c r="P56" s="108">
        <f t="shared" si="5"/>
        <v>0</v>
      </c>
      <c r="Q56" s="77"/>
    </row>
    <row r="57" spans="1:17" ht="22.5" x14ac:dyDescent="0.2">
      <c r="A57" s="40">
        <v>43</v>
      </c>
      <c r="B57" s="28" t="s">
        <v>96</v>
      </c>
      <c r="C57" s="136" t="s">
        <v>138</v>
      </c>
      <c r="D57" s="133" t="s">
        <v>113</v>
      </c>
      <c r="E57" s="137">
        <v>6.6000000000000005</v>
      </c>
      <c r="F57" s="181"/>
      <c r="G57" s="49"/>
      <c r="H57" s="49">
        <f t="shared" si="6"/>
        <v>0</v>
      </c>
      <c r="I57" s="135"/>
      <c r="J57" s="135"/>
      <c r="K57" s="50">
        <f t="shared" si="0"/>
        <v>0</v>
      </c>
      <c r="L57" s="51">
        <f t="shared" si="1"/>
        <v>0</v>
      </c>
      <c r="M57" s="49">
        <f t="shared" si="2"/>
        <v>0</v>
      </c>
      <c r="N57" s="49">
        <f t="shared" si="3"/>
        <v>0</v>
      </c>
      <c r="O57" s="49">
        <f t="shared" si="4"/>
        <v>0</v>
      </c>
      <c r="P57" s="108">
        <f t="shared" si="5"/>
        <v>0</v>
      </c>
      <c r="Q57" s="77" t="s">
        <v>47</v>
      </c>
    </row>
    <row r="58" spans="1:17" ht="33.75" x14ac:dyDescent="0.2">
      <c r="A58" s="40">
        <v>44</v>
      </c>
      <c r="B58" s="28" t="s">
        <v>96</v>
      </c>
      <c r="C58" s="136" t="s">
        <v>139</v>
      </c>
      <c r="D58" s="133" t="s">
        <v>102</v>
      </c>
      <c r="E58" s="137">
        <v>1.32</v>
      </c>
      <c r="F58" s="181"/>
      <c r="G58" s="49"/>
      <c r="H58" s="49">
        <f t="shared" si="6"/>
        <v>0</v>
      </c>
      <c r="I58" s="135"/>
      <c r="J58" s="135"/>
      <c r="K58" s="50">
        <f t="shared" si="0"/>
        <v>0</v>
      </c>
      <c r="L58" s="51">
        <f t="shared" si="1"/>
        <v>0</v>
      </c>
      <c r="M58" s="49">
        <f t="shared" si="2"/>
        <v>0</v>
      </c>
      <c r="N58" s="49">
        <f t="shared" si="3"/>
        <v>0</v>
      </c>
      <c r="O58" s="49">
        <f t="shared" si="4"/>
        <v>0</v>
      </c>
      <c r="P58" s="108">
        <f t="shared" si="5"/>
        <v>0</v>
      </c>
      <c r="Q58" s="77" t="s">
        <v>47</v>
      </c>
    </row>
    <row r="59" spans="1:17" ht="22.5" x14ac:dyDescent="0.2">
      <c r="A59" s="40">
        <v>45</v>
      </c>
      <c r="B59" s="28" t="s">
        <v>96</v>
      </c>
      <c r="C59" s="136" t="s">
        <v>140</v>
      </c>
      <c r="D59" s="133" t="s">
        <v>113</v>
      </c>
      <c r="E59" s="137">
        <v>5.94</v>
      </c>
      <c r="F59" s="181"/>
      <c r="G59" s="49"/>
      <c r="H59" s="49">
        <f t="shared" si="6"/>
        <v>0</v>
      </c>
      <c r="I59" s="135"/>
      <c r="J59" s="135"/>
      <c r="K59" s="50">
        <f t="shared" si="0"/>
        <v>0</v>
      </c>
      <c r="L59" s="51">
        <f t="shared" si="1"/>
        <v>0</v>
      </c>
      <c r="M59" s="49">
        <f t="shared" si="2"/>
        <v>0</v>
      </c>
      <c r="N59" s="49">
        <f t="shared" si="3"/>
        <v>0</v>
      </c>
      <c r="O59" s="49">
        <f t="shared" si="4"/>
        <v>0</v>
      </c>
      <c r="P59" s="108">
        <f t="shared" si="5"/>
        <v>0</v>
      </c>
      <c r="Q59" s="77" t="s">
        <v>47</v>
      </c>
    </row>
    <row r="60" spans="1:17" ht="33.75" x14ac:dyDescent="0.2">
      <c r="A60" s="40">
        <v>46</v>
      </c>
      <c r="B60" s="28" t="s">
        <v>96</v>
      </c>
      <c r="C60" s="136" t="s">
        <v>130</v>
      </c>
      <c r="D60" s="133" t="s">
        <v>102</v>
      </c>
      <c r="E60" s="137">
        <v>1.98</v>
      </c>
      <c r="F60" s="181"/>
      <c r="G60" s="49"/>
      <c r="H60" s="49">
        <f t="shared" si="6"/>
        <v>0</v>
      </c>
      <c r="I60" s="135"/>
      <c r="J60" s="135"/>
      <c r="K60" s="50">
        <f t="shared" si="0"/>
        <v>0</v>
      </c>
      <c r="L60" s="51">
        <f t="shared" si="1"/>
        <v>0</v>
      </c>
      <c r="M60" s="49">
        <f t="shared" si="2"/>
        <v>0</v>
      </c>
      <c r="N60" s="49">
        <f t="shared" si="3"/>
        <v>0</v>
      </c>
      <c r="O60" s="49">
        <f t="shared" si="4"/>
        <v>0</v>
      </c>
      <c r="P60" s="108">
        <f t="shared" si="5"/>
        <v>0</v>
      </c>
      <c r="Q60" s="77" t="s">
        <v>47</v>
      </c>
    </row>
    <row r="61" spans="1:17" ht="22.5" x14ac:dyDescent="0.2">
      <c r="A61" s="40">
        <v>47</v>
      </c>
      <c r="B61" s="28" t="s">
        <v>96</v>
      </c>
      <c r="C61" s="136" t="s">
        <v>125</v>
      </c>
      <c r="D61" s="133" t="s">
        <v>113</v>
      </c>
      <c r="E61" s="137">
        <v>0.33</v>
      </c>
      <c r="F61" s="181"/>
      <c r="G61" s="49"/>
      <c r="H61" s="49">
        <f t="shared" si="6"/>
        <v>0</v>
      </c>
      <c r="I61" s="135"/>
      <c r="J61" s="135"/>
      <c r="K61" s="50">
        <f t="shared" si="0"/>
        <v>0</v>
      </c>
      <c r="L61" s="51">
        <f t="shared" si="1"/>
        <v>0</v>
      </c>
      <c r="M61" s="49">
        <f t="shared" si="2"/>
        <v>0</v>
      </c>
      <c r="N61" s="49">
        <f t="shared" si="3"/>
        <v>0</v>
      </c>
      <c r="O61" s="49">
        <f t="shared" si="4"/>
        <v>0</v>
      </c>
      <c r="P61" s="108">
        <f t="shared" si="5"/>
        <v>0</v>
      </c>
      <c r="Q61" s="77" t="s">
        <v>47</v>
      </c>
    </row>
    <row r="62" spans="1:17" ht="33.75" x14ac:dyDescent="0.2">
      <c r="A62" s="40">
        <v>48</v>
      </c>
      <c r="B62" s="28" t="s">
        <v>96</v>
      </c>
      <c r="C62" s="136" t="s">
        <v>141</v>
      </c>
      <c r="D62" s="133" t="s">
        <v>80</v>
      </c>
      <c r="E62" s="137">
        <v>1.32</v>
      </c>
      <c r="F62" s="181"/>
      <c r="G62" s="49"/>
      <c r="H62" s="49">
        <f t="shared" si="6"/>
        <v>0</v>
      </c>
      <c r="I62" s="135"/>
      <c r="J62" s="135"/>
      <c r="K62" s="50">
        <f t="shared" si="0"/>
        <v>0</v>
      </c>
      <c r="L62" s="51">
        <f t="shared" si="1"/>
        <v>0</v>
      </c>
      <c r="M62" s="49">
        <f t="shared" si="2"/>
        <v>0</v>
      </c>
      <c r="N62" s="49">
        <f t="shared" si="3"/>
        <v>0</v>
      </c>
      <c r="O62" s="49">
        <f t="shared" si="4"/>
        <v>0</v>
      </c>
      <c r="P62" s="108">
        <f t="shared" si="5"/>
        <v>0</v>
      </c>
      <c r="Q62" s="77" t="s">
        <v>47</v>
      </c>
    </row>
    <row r="63" spans="1:17" ht="22.5" x14ac:dyDescent="0.2">
      <c r="A63" s="40">
        <v>49</v>
      </c>
      <c r="B63" s="28" t="s">
        <v>96</v>
      </c>
      <c r="C63" s="136" t="s">
        <v>142</v>
      </c>
      <c r="D63" s="133" t="s">
        <v>76</v>
      </c>
      <c r="E63" s="137">
        <v>14</v>
      </c>
      <c r="F63" s="181"/>
      <c r="G63" s="49"/>
      <c r="H63" s="49">
        <f t="shared" si="6"/>
        <v>0</v>
      </c>
      <c r="I63" s="135"/>
      <c r="J63" s="135"/>
      <c r="K63" s="50">
        <f t="shared" si="0"/>
        <v>0</v>
      </c>
      <c r="L63" s="51">
        <f t="shared" si="1"/>
        <v>0</v>
      </c>
      <c r="M63" s="49">
        <f t="shared" si="2"/>
        <v>0</v>
      </c>
      <c r="N63" s="49">
        <f t="shared" si="3"/>
        <v>0</v>
      </c>
      <c r="O63" s="49">
        <f t="shared" si="4"/>
        <v>0</v>
      </c>
      <c r="P63" s="108">
        <f t="shared" si="5"/>
        <v>0</v>
      </c>
      <c r="Q63" s="77" t="s">
        <v>47</v>
      </c>
    </row>
    <row r="64" spans="1:17" ht="22.5" x14ac:dyDescent="0.2">
      <c r="A64" s="40">
        <v>50</v>
      </c>
      <c r="B64" s="28" t="s">
        <v>96</v>
      </c>
      <c r="C64" s="136" t="s">
        <v>143</v>
      </c>
      <c r="D64" s="133" t="s">
        <v>76</v>
      </c>
      <c r="E64" s="137">
        <v>5</v>
      </c>
      <c r="F64" s="181"/>
      <c r="G64" s="49"/>
      <c r="H64" s="49">
        <f t="shared" si="6"/>
        <v>0</v>
      </c>
      <c r="I64" s="135"/>
      <c r="J64" s="135"/>
      <c r="K64" s="50">
        <f t="shared" si="0"/>
        <v>0</v>
      </c>
      <c r="L64" s="51">
        <f t="shared" si="1"/>
        <v>0</v>
      </c>
      <c r="M64" s="49">
        <f t="shared" si="2"/>
        <v>0</v>
      </c>
      <c r="N64" s="49">
        <f t="shared" si="3"/>
        <v>0</v>
      </c>
      <c r="O64" s="49">
        <f t="shared" si="4"/>
        <v>0</v>
      </c>
      <c r="P64" s="108">
        <f t="shared" si="5"/>
        <v>0</v>
      </c>
      <c r="Q64" s="77" t="s">
        <v>47</v>
      </c>
    </row>
    <row r="65" spans="1:17" ht="22.5" x14ac:dyDescent="0.2">
      <c r="A65" s="40">
        <v>51</v>
      </c>
      <c r="B65" s="28" t="s">
        <v>96</v>
      </c>
      <c r="C65" s="136" t="s">
        <v>144</v>
      </c>
      <c r="D65" s="133" t="s">
        <v>76</v>
      </c>
      <c r="E65" s="137">
        <v>10</v>
      </c>
      <c r="F65" s="181"/>
      <c r="G65" s="49"/>
      <c r="H65" s="49">
        <f t="shared" si="6"/>
        <v>0</v>
      </c>
      <c r="I65" s="135"/>
      <c r="J65" s="135"/>
      <c r="K65" s="50">
        <f t="shared" si="0"/>
        <v>0</v>
      </c>
      <c r="L65" s="51">
        <f t="shared" si="1"/>
        <v>0</v>
      </c>
      <c r="M65" s="49">
        <f t="shared" si="2"/>
        <v>0</v>
      </c>
      <c r="N65" s="49">
        <f t="shared" si="3"/>
        <v>0</v>
      </c>
      <c r="O65" s="49">
        <f t="shared" si="4"/>
        <v>0</v>
      </c>
      <c r="P65" s="108">
        <f t="shared" si="5"/>
        <v>0</v>
      </c>
      <c r="Q65" s="77" t="s">
        <v>47</v>
      </c>
    </row>
    <row r="66" spans="1:17" x14ac:dyDescent="0.2">
      <c r="A66" s="40">
        <v>52</v>
      </c>
      <c r="B66" s="93"/>
      <c r="C66" s="180" t="s">
        <v>145</v>
      </c>
      <c r="D66" s="28"/>
      <c r="E66" s="59"/>
      <c r="F66" s="51"/>
      <c r="G66" s="49"/>
      <c r="H66" s="49">
        <f t="shared" si="6"/>
        <v>0</v>
      </c>
      <c r="I66" s="49"/>
      <c r="J66" s="49"/>
      <c r="K66" s="50">
        <f t="shared" si="0"/>
        <v>0</v>
      </c>
      <c r="L66" s="51">
        <f t="shared" si="1"/>
        <v>0</v>
      </c>
      <c r="M66" s="49">
        <f t="shared" si="2"/>
        <v>0</v>
      </c>
      <c r="N66" s="49">
        <f t="shared" si="3"/>
        <v>0</v>
      </c>
      <c r="O66" s="49">
        <f t="shared" si="4"/>
        <v>0</v>
      </c>
      <c r="P66" s="108">
        <f t="shared" si="5"/>
        <v>0</v>
      </c>
      <c r="Q66" s="77"/>
    </row>
    <row r="67" spans="1:17" ht="22.5" x14ac:dyDescent="0.2">
      <c r="A67" s="40">
        <v>53</v>
      </c>
      <c r="B67" s="28" t="s">
        <v>96</v>
      </c>
      <c r="C67" s="136" t="s">
        <v>146</v>
      </c>
      <c r="D67" s="133" t="s">
        <v>77</v>
      </c>
      <c r="E67" s="137">
        <v>1</v>
      </c>
      <c r="F67" s="181"/>
      <c r="G67" s="49"/>
      <c r="H67" s="49">
        <f t="shared" si="6"/>
        <v>0</v>
      </c>
      <c r="I67" s="135"/>
      <c r="J67" s="135"/>
      <c r="K67" s="50">
        <f t="shared" si="0"/>
        <v>0</v>
      </c>
      <c r="L67" s="51">
        <f t="shared" si="1"/>
        <v>0</v>
      </c>
      <c r="M67" s="49">
        <f t="shared" si="2"/>
        <v>0</v>
      </c>
      <c r="N67" s="49">
        <f t="shared" si="3"/>
        <v>0</v>
      </c>
      <c r="O67" s="49">
        <f t="shared" si="4"/>
        <v>0</v>
      </c>
      <c r="P67" s="108">
        <f t="shared" si="5"/>
        <v>0</v>
      </c>
      <c r="Q67" s="77" t="s">
        <v>47</v>
      </c>
    </row>
    <row r="68" spans="1:17" ht="45" x14ac:dyDescent="0.2">
      <c r="A68" s="40">
        <v>54</v>
      </c>
      <c r="B68" s="28" t="s">
        <v>96</v>
      </c>
      <c r="C68" s="136" t="s">
        <v>147</v>
      </c>
      <c r="D68" s="133" t="s">
        <v>77</v>
      </c>
      <c r="E68" s="137">
        <v>1</v>
      </c>
      <c r="F68" s="181"/>
      <c r="G68" s="49"/>
      <c r="H68" s="49">
        <f t="shared" si="6"/>
        <v>0</v>
      </c>
      <c r="I68" s="135"/>
      <c r="J68" s="135"/>
      <c r="K68" s="50">
        <f t="shared" si="0"/>
        <v>0</v>
      </c>
      <c r="L68" s="51">
        <f t="shared" si="1"/>
        <v>0</v>
      </c>
      <c r="M68" s="49">
        <f t="shared" si="2"/>
        <v>0</v>
      </c>
      <c r="N68" s="49">
        <f t="shared" si="3"/>
        <v>0</v>
      </c>
      <c r="O68" s="49">
        <f t="shared" si="4"/>
        <v>0</v>
      </c>
      <c r="P68" s="108">
        <f t="shared" si="5"/>
        <v>0</v>
      </c>
      <c r="Q68" s="77" t="s">
        <v>47</v>
      </c>
    </row>
    <row r="69" spans="1:17" x14ac:dyDescent="0.2">
      <c r="A69" s="40">
        <v>55</v>
      </c>
      <c r="B69" s="93"/>
      <c r="C69" s="180" t="s">
        <v>150</v>
      </c>
      <c r="D69" s="28"/>
      <c r="E69" s="59"/>
      <c r="F69" s="51"/>
      <c r="G69" s="49"/>
      <c r="H69" s="49">
        <f t="shared" si="6"/>
        <v>0</v>
      </c>
      <c r="I69" s="49"/>
      <c r="J69" s="49"/>
      <c r="K69" s="50">
        <f t="shared" si="0"/>
        <v>0</v>
      </c>
      <c r="L69" s="51">
        <f t="shared" si="1"/>
        <v>0</v>
      </c>
      <c r="M69" s="49">
        <f t="shared" si="2"/>
        <v>0</v>
      </c>
      <c r="N69" s="49">
        <f t="shared" si="3"/>
        <v>0</v>
      </c>
      <c r="O69" s="49">
        <f t="shared" si="4"/>
        <v>0</v>
      </c>
      <c r="P69" s="108">
        <f t="shared" si="5"/>
        <v>0</v>
      </c>
      <c r="Q69" s="77"/>
    </row>
    <row r="70" spans="1:17" ht="33.75" x14ac:dyDescent="0.2">
      <c r="A70" s="40">
        <v>56</v>
      </c>
      <c r="B70" s="28" t="s">
        <v>96</v>
      </c>
      <c r="C70" s="136" t="s">
        <v>151</v>
      </c>
      <c r="D70" s="133" t="s">
        <v>77</v>
      </c>
      <c r="E70" s="134">
        <v>1</v>
      </c>
      <c r="F70" s="181"/>
      <c r="G70" s="49"/>
      <c r="H70" s="49">
        <f t="shared" si="6"/>
        <v>0</v>
      </c>
      <c r="I70" s="135"/>
      <c r="J70" s="135"/>
      <c r="K70" s="50">
        <f t="shared" si="0"/>
        <v>0</v>
      </c>
      <c r="L70" s="51">
        <f t="shared" si="1"/>
        <v>0</v>
      </c>
      <c r="M70" s="49">
        <f t="shared" si="2"/>
        <v>0</v>
      </c>
      <c r="N70" s="49">
        <f t="shared" si="3"/>
        <v>0</v>
      </c>
      <c r="O70" s="49">
        <f t="shared" si="4"/>
        <v>0</v>
      </c>
      <c r="P70" s="108">
        <f t="shared" si="5"/>
        <v>0</v>
      </c>
      <c r="Q70" s="77" t="s">
        <v>48</v>
      </c>
    </row>
    <row r="71" spans="1:17" ht="22.5" x14ac:dyDescent="0.2">
      <c r="A71" s="40">
        <v>57</v>
      </c>
      <c r="B71" s="28" t="s">
        <v>96</v>
      </c>
      <c r="C71" s="136" t="s">
        <v>152</v>
      </c>
      <c r="D71" s="133" t="s">
        <v>77</v>
      </c>
      <c r="E71" s="134">
        <v>1</v>
      </c>
      <c r="F71" s="181"/>
      <c r="G71" s="49"/>
      <c r="H71" s="49">
        <f t="shared" si="6"/>
        <v>0</v>
      </c>
      <c r="I71" s="135"/>
      <c r="J71" s="135"/>
      <c r="K71" s="50">
        <f t="shared" si="0"/>
        <v>0</v>
      </c>
      <c r="L71" s="51">
        <f t="shared" si="1"/>
        <v>0</v>
      </c>
      <c r="M71" s="49">
        <f t="shared" si="2"/>
        <v>0</v>
      </c>
      <c r="N71" s="49">
        <f t="shared" si="3"/>
        <v>0</v>
      </c>
      <c r="O71" s="49">
        <f t="shared" si="4"/>
        <v>0</v>
      </c>
      <c r="P71" s="108">
        <f t="shared" si="5"/>
        <v>0</v>
      </c>
      <c r="Q71" s="77" t="s">
        <v>48</v>
      </c>
    </row>
    <row r="72" spans="1:17" ht="56.25" x14ac:dyDescent="0.2">
      <c r="A72" s="40">
        <v>58</v>
      </c>
      <c r="B72" s="28" t="s">
        <v>96</v>
      </c>
      <c r="C72" s="136" t="s">
        <v>148</v>
      </c>
      <c r="D72" s="133" t="s">
        <v>77</v>
      </c>
      <c r="E72" s="134">
        <v>1</v>
      </c>
      <c r="F72" s="181"/>
      <c r="G72" s="49"/>
      <c r="H72" s="49">
        <f t="shared" si="6"/>
        <v>0</v>
      </c>
      <c r="I72" s="135"/>
      <c r="J72" s="135"/>
      <c r="K72" s="50">
        <f t="shared" si="0"/>
        <v>0</v>
      </c>
      <c r="L72" s="51">
        <f t="shared" si="1"/>
        <v>0</v>
      </c>
      <c r="M72" s="49">
        <f t="shared" si="2"/>
        <v>0</v>
      </c>
      <c r="N72" s="49">
        <f t="shared" si="3"/>
        <v>0</v>
      </c>
      <c r="O72" s="49">
        <f t="shared" si="4"/>
        <v>0</v>
      </c>
      <c r="P72" s="108">
        <f t="shared" si="5"/>
        <v>0</v>
      </c>
      <c r="Q72" s="77" t="s">
        <v>48</v>
      </c>
    </row>
    <row r="73" spans="1:17" ht="22.5" x14ac:dyDescent="0.2">
      <c r="A73" s="40">
        <v>59</v>
      </c>
      <c r="B73" s="28" t="s">
        <v>96</v>
      </c>
      <c r="C73" s="136" t="s">
        <v>149</v>
      </c>
      <c r="D73" s="133" t="s">
        <v>77</v>
      </c>
      <c r="E73" s="134">
        <v>2</v>
      </c>
      <c r="F73" s="181"/>
      <c r="G73" s="49"/>
      <c r="H73" s="49">
        <f t="shared" si="6"/>
        <v>0</v>
      </c>
      <c r="I73" s="135"/>
      <c r="J73" s="135"/>
      <c r="K73" s="50">
        <f t="shared" si="0"/>
        <v>0</v>
      </c>
      <c r="L73" s="51">
        <f t="shared" si="1"/>
        <v>0</v>
      </c>
      <c r="M73" s="49">
        <f t="shared" si="2"/>
        <v>0</v>
      </c>
      <c r="N73" s="49">
        <f t="shared" si="3"/>
        <v>0</v>
      </c>
      <c r="O73" s="49">
        <f t="shared" si="4"/>
        <v>0</v>
      </c>
      <c r="P73" s="108">
        <f t="shared" si="5"/>
        <v>0</v>
      </c>
      <c r="Q73" s="77" t="s">
        <v>48</v>
      </c>
    </row>
    <row r="74" spans="1:17" ht="22.5" x14ac:dyDescent="0.2">
      <c r="A74" s="40">
        <v>60</v>
      </c>
      <c r="B74" s="93"/>
      <c r="C74" s="180" t="s">
        <v>153</v>
      </c>
      <c r="D74" s="28"/>
      <c r="E74" s="59"/>
      <c r="F74" s="51"/>
      <c r="G74" s="49"/>
      <c r="H74" s="49">
        <f t="shared" si="6"/>
        <v>0</v>
      </c>
      <c r="I74" s="49"/>
      <c r="J74" s="49"/>
      <c r="K74" s="50">
        <f t="shared" si="0"/>
        <v>0</v>
      </c>
      <c r="L74" s="51">
        <f t="shared" si="1"/>
        <v>0</v>
      </c>
      <c r="M74" s="49">
        <f t="shared" si="2"/>
        <v>0</v>
      </c>
      <c r="N74" s="49">
        <f t="shared" si="3"/>
        <v>0</v>
      </c>
      <c r="O74" s="49">
        <f t="shared" si="4"/>
        <v>0</v>
      </c>
      <c r="P74" s="108">
        <f t="shared" si="5"/>
        <v>0</v>
      </c>
      <c r="Q74" s="77"/>
    </row>
    <row r="75" spans="1:17" ht="22.5" x14ac:dyDescent="0.2">
      <c r="A75" s="40">
        <v>61</v>
      </c>
      <c r="B75" s="28" t="s">
        <v>96</v>
      </c>
      <c r="C75" s="136" t="s">
        <v>154</v>
      </c>
      <c r="D75" s="133" t="s">
        <v>102</v>
      </c>
      <c r="E75" s="134">
        <v>6</v>
      </c>
      <c r="F75" s="181"/>
      <c r="G75" s="49"/>
      <c r="H75" s="49">
        <f t="shared" si="6"/>
        <v>0</v>
      </c>
      <c r="I75" s="135"/>
      <c r="J75" s="135"/>
      <c r="K75" s="50">
        <f t="shared" si="0"/>
        <v>0</v>
      </c>
      <c r="L75" s="51">
        <f t="shared" si="1"/>
        <v>0</v>
      </c>
      <c r="M75" s="49">
        <f t="shared" si="2"/>
        <v>0</v>
      </c>
      <c r="N75" s="49">
        <f t="shared" si="3"/>
        <v>0</v>
      </c>
      <c r="O75" s="49">
        <f t="shared" si="4"/>
        <v>0</v>
      </c>
      <c r="P75" s="108">
        <f t="shared" si="5"/>
        <v>0</v>
      </c>
      <c r="Q75" s="77" t="s">
        <v>48</v>
      </c>
    </row>
    <row r="76" spans="1:17" ht="22.5" x14ac:dyDescent="0.2">
      <c r="A76" s="40">
        <v>62</v>
      </c>
      <c r="B76" s="28" t="s">
        <v>96</v>
      </c>
      <c r="C76" s="136" t="s">
        <v>155</v>
      </c>
      <c r="D76" s="133" t="s">
        <v>113</v>
      </c>
      <c r="E76" s="137">
        <v>27</v>
      </c>
      <c r="F76" s="181"/>
      <c r="G76" s="49"/>
      <c r="H76" s="49">
        <f t="shared" si="6"/>
        <v>0</v>
      </c>
      <c r="I76" s="135"/>
      <c r="J76" s="135"/>
      <c r="K76" s="50">
        <f t="shared" si="0"/>
        <v>0</v>
      </c>
      <c r="L76" s="51">
        <f t="shared" si="1"/>
        <v>0</v>
      </c>
      <c r="M76" s="49">
        <f t="shared" si="2"/>
        <v>0</v>
      </c>
      <c r="N76" s="49">
        <f t="shared" si="3"/>
        <v>0</v>
      </c>
      <c r="O76" s="49">
        <f t="shared" si="4"/>
        <v>0</v>
      </c>
      <c r="P76" s="108">
        <f t="shared" si="5"/>
        <v>0</v>
      </c>
      <c r="Q76" s="77" t="s">
        <v>48</v>
      </c>
    </row>
    <row r="77" spans="1:17" ht="22.5" x14ac:dyDescent="0.2">
      <c r="A77" s="40">
        <v>63</v>
      </c>
      <c r="B77" s="28" t="s">
        <v>96</v>
      </c>
      <c r="C77" s="136" t="s">
        <v>156</v>
      </c>
      <c r="D77" s="133" t="s">
        <v>102</v>
      </c>
      <c r="E77" s="137">
        <v>6</v>
      </c>
      <c r="F77" s="181"/>
      <c r="G77" s="49"/>
      <c r="H77" s="49">
        <f t="shared" si="6"/>
        <v>0</v>
      </c>
      <c r="I77" s="135"/>
      <c r="J77" s="135"/>
      <c r="K77" s="50">
        <f t="shared" si="0"/>
        <v>0</v>
      </c>
      <c r="L77" s="51">
        <f t="shared" si="1"/>
        <v>0</v>
      </c>
      <c r="M77" s="49">
        <f t="shared" si="2"/>
        <v>0</v>
      </c>
      <c r="N77" s="49">
        <f t="shared" si="3"/>
        <v>0</v>
      </c>
      <c r="O77" s="49">
        <f t="shared" si="4"/>
        <v>0</v>
      </c>
      <c r="P77" s="108">
        <f t="shared" si="5"/>
        <v>0</v>
      </c>
      <c r="Q77" s="77" t="s">
        <v>48</v>
      </c>
    </row>
    <row r="78" spans="1:17" ht="45" x14ac:dyDescent="0.2">
      <c r="A78" s="40">
        <v>64</v>
      </c>
      <c r="B78" s="28" t="s">
        <v>96</v>
      </c>
      <c r="C78" s="136" t="s">
        <v>157</v>
      </c>
      <c r="D78" s="133" t="s">
        <v>102</v>
      </c>
      <c r="E78" s="137">
        <v>6</v>
      </c>
      <c r="F78" s="181"/>
      <c r="G78" s="49"/>
      <c r="H78" s="49">
        <f t="shared" si="6"/>
        <v>0</v>
      </c>
      <c r="I78" s="135"/>
      <c r="J78" s="135"/>
      <c r="K78" s="50">
        <f t="shared" si="0"/>
        <v>0</v>
      </c>
      <c r="L78" s="51">
        <f t="shared" si="1"/>
        <v>0</v>
      </c>
      <c r="M78" s="49">
        <f t="shared" si="2"/>
        <v>0</v>
      </c>
      <c r="N78" s="49">
        <f t="shared" si="3"/>
        <v>0</v>
      </c>
      <c r="O78" s="49">
        <f t="shared" si="4"/>
        <v>0</v>
      </c>
      <c r="P78" s="108">
        <f t="shared" si="5"/>
        <v>0</v>
      </c>
      <c r="Q78" s="77" t="s">
        <v>48</v>
      </c>
    </row>
    <row r="79" spans="1:17" ht="22.5" x14ac:dyDescent="0.2">
      <c r="A79" s="40">
        <v>65</v>
      </c>
      <c r="B79" s="28" t="s">
        <v>96</v>
      </c>
      <c r="C79" s="136" t="s">
        <v>158</v>
      </c>
      <c r="D79" s="133" t="s">
        <v>102</v>
      </c>
      <c r="E79" s="134">
        <v>6</v>
      </c>
      <c r="F79" s="181"/>
      <c r="G79" s="49"/>
      <c r="H79" s="49">
        <f t="shared" si="6"/>
        <v>0</v>
      </c>
      <c r="I79" s="135"/>
      <c r="J79" s="135"/>
      <c r="K79" s="50">
        <f t="shared" ref="K79:K100" si="7">SUM(H79:J79)</f>
        <v>0</v>
      </c>
      <c r="L79" s="51">
        <f t="shared" ref="L79:L100" si="8">E79*F79</f>
        <v>0</v>
      </c>
      <c r="M79" s="49">
        <f t="shared" ref="M79:M100" si="9">H79*E79</f>
        <v>0</v>
      </c>
      <c r="N79" s="49">
        <f t="shared" ref="N79:N100" si="10">I79*E79</f>
        <v>0</v>
      </c>
      <c r="O79" s="49">
        <f t="shared" ref="O79:O100" si="11">J79*E79</f>
        <v>0</v>
      </c>
      <c r="P79" s="108">
        <f t="shared" ref="P79:P100" si="12">SUM(M79:O79)</f>
        <v>0</v>
      </c>
      <c r="Q79" s="77" t="s">
        <v>48</v>
      </c>
    </row>
    <row r="80" spans="1:17" ht="56.25" x14ac:dyDescent="0.2">
      <c r="A80" s="40">
        <v>66</v>
      </c>
      <c r="B80" s="28" t="s">
        <v>96</v>
      </c>
      <c r="C80" s="136" t="s">
        <v>159</v>
      </c>
      <c r="D80" s="133" t="s">
        <v>102</v>
      </c>
      <c r="E80" s="134">
        <v>6</v>
      </c>
      <c r="F80" s="181"/>
      <c r="G80" s="49"/>
      <c r="H80" s="49">
        <f t="shared" ref="H80:H100" si="13">F80*G80</f>
        <v>0</v>
      </c>
      <c r="I80" s="135"/>
      <c r="J80" s="135"/>
      <c r="K80" s="50">
        <f t="shared" si="7"/>
        <v>0</v>
      </c>
      <c r="L80" s="51">
        <f t="shared" si="8"/>
        <v>0</v>
      </c>
      <c r="M80" s="49">
        <f t="shared" si="9"/>
        <v>0</v>
      </c>
      <c r="N80" s="49">
        <f t="shared" si="10"/>
        <v>0</v>
      </c>
      <c r="O80" s="49">
        <f t="shared" si="11"/>
        <v>0</v>
      </c>
      <c r="P80" s="108">
        <f t="shared" si="12"/>
        <v>0</v>
      </c>
      <c r="Q80" s="77" t="s">
        <v>48</v>
      </c>
    </row>
    <row r="81" spans="1:17" ht="67.5" x14ac:dyDescent="0.2">
      <c r="A81" s="40">
        <v>67</v>
      </c>
      <c r="B81" s="28" t="s">
        <v>96</v>
      </c>
      <c r="C81" s="136" t="s">
        <v>160</v>
      </c>
      <c r="D81" s="133" t="s">
        <v>76</v>
      </c>
      <c r="E81" s="134">
        <v>4.5</v>
      </c>
      <c r="F81" s="181"/>
      <c r="G81" s="49"/>
      <c r="H81" s="49">
        <f t="shared" si="13"/>
        <v>0</v>
      </c>
      <c r="I81" s="135"/>
      <c r="J81" s="135"/>
      <c r="K81" s="50">
        <f t="shared" si="7"/>
        <v>0</v>
      </c>
      <c r="L81" s="51">
        <f t="shared" si="8"/>
        <v>0</v>
      </c>
      <c r="M81" s="49">
        <f t="shared" si="9"/>
        <v>0</v>
      </c>
      <c r="N81" s="49">
        <f t="shared" si="10"/>
        <v>0</v>
      </c>
      <c r="O81" s="49">
        <f t="shared" si="11"/>
        <v>0</v>
      </c>
      <c r="P81" s="108">
        <f t="shared" si="12"/>
        <v>0</v>
      </c>
      <c r="Q81" s="77" t="s">
        <v>48</v>
      </c>
    </row>
    <row r="82" spans="1:17" ht="45" x14ac:dyDescent="0.2">
      <c r="A82" s="40">
        <v>68</v>
      </c>
      <c r="B82" s="28" t="s">
        <v>96</v>
      </c>
      <c r="C82" s="136" t="s">
        <v>161</v>
      </c>
      <c r="D82" s="133" t="s">
        <v>76</v>
      </c>
      <c r="E82" s="134">
        <v>10</v>
      </c>
      <c r="F82" s="181"/>
      <c r="G82" s="49"/>
      <c r="H82" s="49">
        <f t="shared" si="13"/>
        <v>0</v>
      </c>
      <c r="I82" s="135"/>
      <c r="J82" s="135"/>
      <c r="K82" s="50">
        <f t="shared" si="7"/>
        <v>0</v>
      </c>
      <c r="L82" s="51">
        <f t="shared" si="8"/>
        <v>0</v>
      </c>
      <c r="M82" s="49">
        <f t="shared" si="9"/>
        <v>0</v>
      </c>
      <c r="N82" s="49">
        <f t="shared" si="10"/>
        <v>0</v>
      </c>
      <c r="O82" s="49">
        <f t="shared" si="11"/>
        <v>0</v>
      </c>
      <c r="P82" s="108">
        <f t="shared" si="12"/>
        <v>0</v>
      </c>
      <c r="Q82" s="77" t="s">
        <v>48</v>
      </c>
    </row>
    <row r="83" spans="1:17" x14ac:dyDescent="0.2">
      <c r="A83" s="40">
        <v>69</v>
      </c>
      <c r="B83" s="28" t="s">
        <v>96</v>
      </c>
      <c r="C83" s="136" t="s">
        <v>162</v>
      </c>
      <c r="D83" s="133" t="s">
        <v>77</v>
      </c>
      <c r="E83" s="134">
        <v>2</v>
      </c>
      <c r="F83" s="181"/>
      <c r="G83" s="49"/>
      <c r="H83" s="49">
        <f t="shared" si="13"/>
        <v>0</v>
      </c>
      <c r="I83" s="135"/>
      <c r="J83" s="135"/>
      <c r="K83" s="50">
        <f t="shared" si="7"/>
        <v>0</v>
      </c>
      <c r="L83" s="51">
        <f t="shared" si="8"/>
        <v>0</v>
      </c>
      <c r="M83" s="49">
        <f t="shared" si="9"/>
        <v>0</v>
      </c>
      <c r="N83" s="49">
        <f t="shared" si="10"/>
        <v>0</v>
      </c>
      <c r="O83" s="49">
        <f t="shared" si="11"/>
        <v>0</v>
      </c>
      <c r="P83" s="108">
        <f t="shared" si="12"/>
        <v>0</v>
      </c>
      <c r="Q83" s="77" t="s">
        <v>48</v>
      </c>
    </row>
    <row r="84" spans="1:17" x14ac:dyDescent="0.2">
      <c r="A84" s="40">
        <v>70</v>
      </c>
      <c r="B84" s="93"/>
      <c r="C84" s="180" t="s">
        <v>393</v>
      </c>
      <c r="D84" s="28"/>
      <c r="E84" s="59"/>
      <c r="F84" s="51"/>
      <c r="G84" s="49"/>
      <c r="H84" s="49">
        <f t="shared" si="13"/>
        <v>0</v>
      </c>
      <c r="I84" s="49"/>
      <c r="J84" s="49"/>
      <c r="K84" s="50">
        <f t="shared" si="7"/>
        <v>0</v>
      </c>
      <c r="L84" s="51">
        <f t="shared" si="8"/>
        <v>0</v>
      </c>
      <c r="M84" s="49">
        <f t="shared" si="9"/>
        <v>0</v>
      </c>
      <c r="N84" s="49">
        <f t="shared" si="10"/>
        <v>0</v>
      </c>
      <c r="O84" s="49">
        <f t="shared" si="11"/>
        <v>0</v>
      </c>
      <c r="P84" s="108">
        <f t="shared" si="12"/>
        <v>0</v>
      </c>
      <c r="Q84" s="77"/>
    </row>
    <row r="85" spans="1:17" ht="33.75" x14ac:dyDescent="0.2">
      <c r="A85" s="40">
        <v>71</v>
      </c>
      <c r="B85" s="28" t="s">
        <v>96</v>
      </c>
      <c r="C85" s="136" t="s">
        <v>163</v>
      </c>
      <c r="D85" s="133" t="s">
        <v>102</v>
      </c>
      <c r="E85" s="134">
        <v>132.363</v>
      </c>
      <c r="F85" s="181"/>
      <c r="G85" s="49"/>
      <c r="H85" s="49">
        <f t="shared" si="13"/>
        <v>0</v>
      </c>
      <c r="I85" s="135"/>
      <c r="J85" s="135"/>
      <c r="K85" s="50">
        <f t="shared" si="7"/>
        <v>0</v>
      </c>
      <c r="L85" s="51">
        <f t="shared" si="8"/>
        <v>0</v>
      </c>
      <c r="M85" s="49">
        <f t="shared" si="9"/>
        <v>0</v>
      </c>
      <c r="N85" s="49">
        <f t="shared" si="10"/>
        <v>0</v>
      </c>
      <c r="O85" s="49">
        <f t="shared" si="11"/>
        <v>0</v>
      </c>
      <c r="P85" s="108">
        <f t="shared" si="12"/>
        <v>0</v>
      </c>
      <c r="Q85" s="77" t="s">
        <v>47</v>
      </c>
    </row>
    <row r="86" spans="1:17" ht="22.5" x14ac:dyDescent="0.2">
      <c r="A86" s="40">
        <v>72</v>
      </c>
      <c r="B86" s="28" t="s">
        <v>96</v>
      </c>
      <c r="C86" s="136" t="s">
        <v>164</v>
      </c>
      <c r="D86" s="133" t="s">
        <v>113</v>
      </c>
      <c r="E86" s="134">
        <v>198.5445</v>
      </c>
      <c r="F86" s="181"/>
      <c r="G86" s="49"/>
      <c r="H86" s="49">
        <f t="shared" si="13"/>
        <v>0</v>
      </c>
      <c r="I86" s="135"/>
      <c r="J86" s="135"/>
      <c r="K86" s="50">
        <f t="shared" si="7"/>
        <v>0</v>
      </c>
      <c r="L86" s="51">
        <f t="shared" si="8"/>
        <v>0</v>
      </c>
      <c r="M86" s="49">
        <f t="shared" si="9"/>
        <v>0</v>
      </c>
      <c r="N86" s="49">
        <f t="shared" si="10"/>
        <v>0</v>
      </c>
      <c r="O86" s="49">
        <f t="shared" si="11"/>
        <v>0</v>
      </c>
      <c r="P86" s="108">
        <f t="shared" si="12"/>
        <v>0</v>
      </c>
      <c r="Q86" s="77" t="s">
        <v>47</v>
      </c>
    </row>
    <row r="87" spans="1:17" x14ac:dyDescent="0.2">
      <c r="A87" s="40">
        <v>73</v>
      </c>
      <c r="B87" s="28" t="s">
        <v>96</v>
      </c>
      <c r="C87" s="136" t="s">
        <v>165</v>
      </c>
      <c r="D87" s="133" t="s">
        <v>113</v>
      </c>
      <c r="E87" s="134">
        <v>79.4178</v>
      </c>
      <c r="F87" s="181"/>
      <c r="G87" s="49"/>
      <c r="H87" s="49">
        <f t="shared" si="13"/>
        <v>0</v>
      </c>
      <c r="I87" s="135"/>
      <c r="J87" s="135"/>
      <c r="K87" s="50">
        <f t="shared" si="7"/>
        <v>0</v>
      </c>
      <c r="L87" s="51">
        <f t="shared" si="8"/>
        <v>0</v>
      </c>
      <c r="M87" s="49">
        <f t="shared" si="9"/>
        <v>0</v>
      </c>
      <c r="N87" s="49">
        <f t="shared" si="10"/>
        <v>0</v>
      </c>
      <c r="O87" s="49">
        <f t="shared" si="11"/>
        <v>0</v>
      </c>
      <c r="P87" s="108">
        <f t="shared" si="12"/>
        <v>0</v>
      </c>
      <c r="Q87" s="77" t="s">
        <v>47</v>
      </c>
    </row>
    <row r="88" spans="1:17" ht="33.75" x14ac:dyDescent="0.2">
      <c r="A88" s="40">
        <v>74</v>
      </c>
      <c r="B88" s="28" t="s">
        <v>96</v>
      </c>
      <c r="C88" s="136" t="s">
        <v>166</v>
      </c>
      <c r="D88" s="133" t="s">
        <v>113</v>
      </c>
      <c r="E88" s="134">
        <v>4262.0885999999991</v>
      </c>
      <c r="F88" s="181"/>
      <c r="G88" s="49"/>
      <c r="H88" s="49">
        <f t="shared" si="13"/>
        <v>0</v>
      </c>
      <c r="I88" s="135"/>
      <c r="J88" s="135"/>
      <c r="K88" s="50">
        <f t="shared" si="7"/>
        <v>0</v>
      </c>
      <c r="L88" s="51">
        <f t="shared" si="8"/>
        <v>0</v>
      </c>
      <c r="M88" s="49">
        <f t="shared" si="9"/>
        <v>0</v>
      </c>
      <c r="N88" s="49">
        <f t="shared" si="10"/>
        <v>0</v>
      </c>
      <c r="O88" s="49">
        <f t="shared" si="11"/>
        <v>0</v>
      </c>
      <c r="P88" s="108">
        <f t="shared" si="12"/>
        <v>0</v>
      </c>
      <c r="Q88" s="77" t="s">
        <v>47</v>
      </c>
    </row>
    <row r="89" spans="1:17" ht="22.5" x14ac:dyDescent="0.2">
      <c r="A89" s="40">
        <v>75</v>
      </c>
      <c r="B89" s="28" t="s">
        <v>96</v>
      </c>
      <c r="C89" s="136" t="s">
        <v>167</v>
      </c>
      <c r="D89" s="133" t="s">
        <v>77</v>
      </c>
      <c r="E89" s="134">
        <v>1</v>
      </c>
      <c r="F89" s="181"/>
      <c r="G89" s="49"/>
      <c r="H89" s="49">
        <f t="shared" si="13"/>
        <v>0</v>
      </c>
      <c r="I89" s="135"/>
      <c r="J89" s="135"/>
      <c r="K89" s="50">
        <f t="shared" si="7"/>
        <v>0</v>
      </c>
      <c r="L89" s="51">
        <f t="shared" si="8"/>
        <v>0</v>
      </c>
      <c r="M89" s="49">
        <f t="shared" si="9"/>
        <v>0</v>
      </c>
      <c r="N89" s="49">
        <f t="shared" si="10"/>
        <v>0</v>
      </c>
      <c r="O89" s="49">
        <f t="shared" si="11"/>
        <v>0</v>
      </c>
      <c r="P89" s="108">
        <f t="shared" si="12"/>
        <v>0</v>
      </c>
      <c r="Q89" s="77" t="s">
        <v>47</v>
      </c>
    </row>
    <row r="90" spans="1:17" ht="22.5" x14ac:dyDescent="0.2">
      <c r="A90" s="40">
        <v>76</v>
      </c>
      <c r="B90" s="28" t="s">
        <v>96</v>
      </c>
      <c r="C90" s="136" t="s">
        <v>168</v>
      </c>
      <c r="D90" s="133" t="s">
        <v>113</v>
      </c>
      <c r="E90" s="134">
        <v>19.85445</v>
      </c>
      <c r="F90" s="181"/>
      <c r="G90" s="49"/>
      <c r="H90" s="49">
        <f t="shared" si="13"/>
        <v>0</v>
      </c>
      <c r="I90" s="135"/>
      <c r="J90" s="135"/>
      <c r="K90" s="50">
        <f t="shared" si="7"/>
        <v>0</v>
      </c>
      <c r="L90" s="51">
        <f t="shared" si="8"/>
        <v>0</v>
      </c>
      <c r="M90" s="49">
        <f t="shared" si="9"/>
        <v>0</v>
      </c>
      <c r="N90" s="49">
        <f t="shared" si="10"/>
        <v>0</v>
      </c>
      <c r="O90" s="49">
        <f t="shared" si="11"/>
        <v>0</v>
      </c>
      <c r="P90" s="108">
        <f t="shared" si="12"/>
        <v>0</v>
      </c>
      <c r="Q90" s="77" t="s">
        <v>47</v>
      </c>
    </row>
    <row r="91" spans="1:17" ht="33.75" x14ac:dyDescent="0.2">
      <c r="A91" s="40">
        <v>77</v>
      </c>
      <c r="B91" s="28" t="s">
        <v>96</v>
      </c>
      <c r="C91" s="136" t="s">
        <v>126</v>
      </c>
      <c r="D91" s="133" t="s">
        <v>80</v>
      </c>
      <c r="E91" s="134">
        <v>66.1815</v>
      </c>
      <c r="F91" s="181"/>
      <c r="G91" s="49"/>
      <c r="H91" s="49">
        <f t="shared" si="13"/>
        <v>0</v>
      </c>
      <c r="I91" s="135"/>
      <c r="J91" s="135"/>
      <c r="K91" s="50">
        <f t="shared" si="7"/>
        <v>0</v>
      </c>
      <c r="L91" s="51">
        <f t="shared" si="8"/>
        <v>0</v>
      </c>
      <c r="M91" s="49">
        <f t="shared" si="9"/>
        <v>0</v>
      </c>
      <c r="N91" s="49">
        <f t="shared" si="10"/>
        <v>0</v>
      </c>
      <c r="O91" s="49">
        <f t="shared" si="11"/>
        <v>0</v>
      </c>
      <c r="P91" s="108">
        <f t="shared" si="12"/>
        <v>0</v>
      </c>
      <c r="Q91" s="77" t="s">
        <v>47</v>
      </c>
    </row>
    <row r="92" spans="1:17" ht="22.5" x14ac:dyDescent="0.2">
      <c r="A92" s="40">
        <v>78</v>
      </c>
      <c r="B92" s="28" t="s">
        <v>96</v>
      </c>
      <c r="C92" s="136" t="s">
        <v>169</v>
      </c>
      <c r="D92" s="133" t="s">
        <v>76</v>
      </c>
      <c r="E92" s="134">
        <v>80</v>
      </c>
      <c r="F92" s="181"/>
      <c r="G92" s="49"/>
      <c r="H92" s="49">
        <f t="shared" si="13"/>
        <v>0</v>
      </c>
      <c r="I92" s="135"/>
      <c r="J92" s="135"/>
      <c r="K92" s="50">
        <f t="shared" si="7"/>
        <v>0</v>
      </c>
      <c r="L92" s="51">
        <f t="shared" si="8"/>
        <v>0</v>
      </c>
      <c r="M92" s="49">
        <f t="shared" si="9"/>
        <v>0</v>
      </c>
      <c r="N92" s="49">
        <f t="shared" si="10"/>
        <v>0</v>
      </c>
      <c r="O92" s="49">
        <f t="shared" si="11"/>
        <v>0</v>
      </c>
      <c r="P92" s="108">
        <f t="shared" si="12"/>
        <v>0</v>
      </c>
      <c r="Q92" s="77" t="s">
        <v>47</v>
      </c>
    </row>
    <row r="93" spans="1:17" ht="22.5" x14ac:dyDescent="0.2">
      <c r="A93" s="40">
        <v>79</v>
      </c>
      <c r="B93" s="28" t="s">
        <v>96</v>
      </c>
      <c r="C93" s="136" t="s">
        <v>388</v>
      </c>
      <c r="D93" s="133" t="s">
        <v>102</v>
      </c>
      <c r="E93" s="134">
        <v>10</v>
      </c>
      <c r="F93" s="181"/>
      <c r="G93" s="49"/>
      <c r="H93" s="49">
        <f t="shared" si="13"/>
        <v>0</v>
      </c>
      <c r="I93" s="135"/>
      <c r="J93" s="135"/>
      <c r="K93" s="50">
        <f t="shared" si="7"/>
        <v>0</v>
      </c>
      <c r="L93" s="51">
        <f t="shared" si="8"/>
        <v>0</v>
      </c>
      <c r="M93" s="49">
        <f t="shared" si="9"/>
        <v>0</v>
      </c>
      <c r="N93" s="49">
        <f t="shared" si="10"/>
        <v>0</v>
      </c>
      <c r="O93" s="49">
        <f t="shared" si="11"/>
        <v>0</v>
      </c>
      <c r="P93" s="108">
        <f t="shared" si="12"/>
        <v>0</v>
      </c>
      <c r="Q93" s="77" t="s">
        <v>47</v>
      </c>
    </row>
    <row r="94" spans="1:17" x14ac:dyDescent="0.2">
      <c r="A94" s="40">
        <v>80</v>
      </c>
      <c r="B94" s="93"/>
      <c r="C94" s="180" t="s">
        <v>170</v>
      </c>
      <c r="D94" s="28"/>
      <c r="E94" s="59"/>
      <c r="F94" s="51"/>
      <c r="G94" s="49"/>
      <c r="H94" s="49">
        <f t="shared" si="13"/>
        <v>0</v>
      </c>
      <c r="I94" s="49"/>
      <c r="J94" s="49"/>
      <c r="K94" s="50">
        <f t="shared" si="7"/>
        <v>0</v>
      </c>
      <c r="L94" s="51">
        <f t="shared" si="8"/>
        <v>0</v>
      </c>
      <c r="M94" s="49">
        <f t="shared" si="9"/>
        <v>0</v>
      </c>
      <c r="N94" s="49">
        <f t="shared" si="10"/>
        <v>0</v>
      </c>
      <c r="O94" s="49">
        <f t="shared" si="11"/>
        <v>0</v>
      </c>
      <c r="P94" s="108">
        <f t="shared" si="12"/>
        <v>0</v>
      </c>
      <c r="Q94" s="77"/>
    </row>
    <row r="95" spans="1:17" ht="22.5" x14ac:dyDescent="0.2">
      <c r="A95" s="40">
        <v>81</v>
      </c>
      <c r="B95" s="28" t="s">
        <v>184</v>
      </c>
      <c r="C95" s="136" t="s">
        <v>171</v>
      </c>
      <c r="D95" s="133" t="s">
        <v>76</v>
      </c>
      <c r="E95" s="134">
        <v>80</v>
      </c>
      <c r="F95" s="139"/>
      <c r="G95" s="49"/>
      <c r="H95" s="49">
        <f t="shared" si="13"/>
        <v>0</v>
      </c>
      <c r="I95" s="135"/>
      <c r="J95" s="135"/>
      <c r="K95" s="50">
        <f t="shared" si="7"/>
        <v>0</v>
      </c>
      <c r="L95" s="51">
        <f t="shared" si="8"/>
        <v>0</v>
      </c>
      <c r="M95" s="49">
        <f t="shared" si="9"/>
        <v>0</v>
      </c>
      <c r="N95" s="49">
        <f t="shared" si="10"/>
        <v>0</v>
      </c>
      <c r="O95" s="49">
        <f t="shared" si="11"/>
        <v>0</v>
      </c>
      <c r="P95" s="108">
        <f t="shared" si="12"/>
        <v>0</v>
      </c>
      <c r="Q95" s="77" t="s">
        <v>47</v>
      </c>
    </row>
    <row r="96" spans="1:17" x14ac:dyDescent="0.2">
      <c r="A96" s="40">
        <v>82</v>
      </c>
      <c r="B96" s="28" t="s">
        <v>184</v>
      </c>
      <c r="C96" s="136" t="s">
        <v>172</v>
      </c>
      <c r="D96" s="133" t="s">
        <v>78</v>
      </c>
      <c r="E96" s="134">
        <v>123</v>
      </c>
      <c r="F96" s="139"/>
      <c r="G96" s="49"/>
      <c r="H96" s="49">
        <f t="shared" si="13"/>
        <v>0</v>
      </c>
      <c r="I96" s="135"/>
      <c r="J96" s="135"/>
      <c r="K96" s="50">
        <f t="shared" si="7"/>
        <v>0</v>
      </c>
      <c r="L96" s="51">
        <f t="shared" si="8"/>
        <v>0</v>
      </c>
      <c r="M96" s="49">
        <f t="shared" si="9"/>
        <v>0</v>
      </c>
      <c r="N96" s="49">
        <f t="shared" si="10"/>
        <v>0</v>
      </c>
      <c r="O96" s="49">
        <f t="shared" si="11"/>
        <v>0</v>
      </c>
      <c r="P96" s="108">
        <f t="shared" si="12"/>
        <v>0</v>
      </c>
      <c r="Q96" s="77" t="s">
        <v>47</v>
      </c>
    </row>
    <row r="97" spans="1:17" ht="33.75" x14ac:dyDescent="0.2">
      <c r="A97" s="40">
        <v>83</v>
      </c>
      <c r="B97" s="28" t="s">
        <v>184</v>
      </c>
      <c r="C97" s="136" t="s">
        <v>173</v>
      </c>
      <c r="D97" s="133" t="s">
        <v>77</v>
      </c>
      <c r="E97" s="134">
        <v>80</v>
      </c>
      <c r="F97" s="139"/>
      <c r="G97" s="49"/>
      <c r="H97" s="49">
        <f t="shared" si="13"/>
        <v>0</v>
      </c>
      <c r="I97" s="135"/>
      <c r="J97" s="135"/>
      <c r="K97" s="50">
        <f t="shared" si="7"/>
        <v>0</v>
      </c>
      <c r="L97" s="51">
        <f t="shared" si="8"/>
        <v>0</v>
      </c>
      <c r="M97" s="49">
        <f t="shared" si="9"/>
        <v>0</v>
      </c>
      <c r="N97" s="49">
        <f t="shared" si="10"/>
        <v>0</v>
      </c>
      <c r="O97" s="49">
        <f t="shared" si="11"/>
        <v>0</v>
      </c>
      <c r="P97" s="108">
        <f t="shared" si="12"/>
        <v>0</v>
      </c>
      <c r="Q97" s="77" t="s">
        <v>47</v>
      </c>
    </row>
    <row r="98" spans="1:17" x14ac:dyDescent="0.2">
      <c r="A98" s="40">
        <v>84</v>
      </c>
      <c r="B98" s="28" t="s">
        <v>184</v>
      </c>
      <c r="C98" s="136" t="s">
        <v>174</v>
      </c>
      <c r="D98" s="133" t="s">
        <v>76</v>
      </c>
      <c r="E98" s="134">
        <v>80</v>
      </c>
      <c r="F98" s="139"/>
      <c r="G98" s="49"/>
      <c r="H98" s="49">
        <f t="shared" si="13"/>
        <v>0</v>
      </c>
      <c r="I98" s="135"/>
      <c r="J98" s="135"/>
      <c r="K98" s="50">
        <f t="shared" si="7"/>
        <v>0</v>
      </c>
      <c r="L98" s="51">
        <f t="shared" si="8"/>
        <v>0</v>
      </c>
      <c r="M98" s="49">
        <f t="shared" si="9"/>
        <v>0</v>
      </c>
      <c r="N98" s="49">
        <f t="shared" si="10"/>
        <v>0</v>
      </c>
      <c r="O98" s="49">
        <f t="shared" si="11"/>
        <v>0</v>
      </c>
      <c r="P98" s="108">
        <f t="shared" si="12"/>
        <v>0</v>
      </c>
      <c r="Q98" s="77" t="s">
        <v>47</v>
      </c>
    </row>
    <row r="99" spans="1:17" x14ac:dyDescent="0.2">
      <c r="A99" s="40">
        <v>85</v>
      </c>
      <c r="B99" s="28" t="s">
        <v>184</v>
      </c>
      <c r="C99" s="136" t="s">
        <v>175</v>
      </c>
      <c r="D99" s="133" t="s">
        <v>76</v>
      </c>
      <c r="E99" s="134">
        <v>255</v>
      </c>
      <c r="F99" s="139"/>
      <c r="G99" s="49"/>
      <c r="H99" s="49">
        <f t="shared" si="13"/>
        <v>0</v>
      </c>
      <c r="I99" s="135"/>
      <c r="J99" s="135"/>
      <c r="K99" s="50">
        <f t="shared" si="7"/>
        <v>0</v>
      </c>
      <c r="L99" s="51">
        <f t="shared" si="8"/>
        <v>0</v>
      </c>
      <c r="M99" s="49">
        <f t="shared" si="9"/>
        <v>0</v>
      </c>
      <c r="N99" s="49">
        <f t="shared" si="10"/>
        <v>0</v>
      </c>
      <c r="O99" s="49">
        <f t="shared" si="11"/>
        <v>0</v>
      </c>
      <c r="P99" s="108">
        <f t="shared" si="12"/>
        <v>0</v>
      </c>
      <c r="Q99" s="77" t="s">
        <v>47</v>
      </c>
    </row>
    <row r="100" spans="1:17" ht="22.5" x14ac:dyDescent="0.2">
      <c r="A100" s="40">
        <v>86</v>
      </c>
      <c r="B100" s="28" t="s">
        <v>184</v>
      </c>
      <c r="C100" s="136" t="s">
        <v>176</v>
      </c>
      <c r="D100" s="133" t="s">
        <v>76</v>
      </c>
      <c r="E100" s="134">
        <v>85</v>
      </c>
      <c r="F100" s="139"/>
      <c r="G100" s="49"/>
      <c r="H100" s="49">
        <f t="shared" si="13"/>
        <v>0</v>
      </c>
      <c r="I100" s="135"/>
      <c r="J100" s="135"/>
      <c r="K100" s="50">
        <f t="shared" si="7"/>
        <v>0</v>
      </c>
      <c r="L100" s="51">
        <f t="shared" si="8"/>
        <v>0</v>
      </c>
      <c r="M100" s="49">
        <f t="shared" si="9"/>
        <v>0</v>
      </c>
      <c r="N100" s="49">
        <f t="shared" si="10"/>
        <v>0</v>
      </c>
      <c r="O100" s="49">
        <f t="shared" si="11"/>
        <v>0</v>
      </c>
      <c r="P100" s="108">
        <f t="shared" si="12"/>
        <v>0</v>
      </c>
      <c r="Q100" s="77" t="s">
        <v>47</v>
      </c>
    </row>
    <row r="101" spans="1:17" ht="12" customHeight="1" thickBot="1" x14ac:dyDescent="0.25">
      <c r="A101" s="261" t="s">
        <v>63</v>
      </c>
      <c r="B101" s="262"/>
      <c r="C101" s="262"/>
      <c r="D101" s="262"/>
      <c r="E101" s="262"/>
      <c r="F101" s="262"/>
      <c r="G101" s="262"/>
      <c r="H101" s="262"/>
      <c r="I101" s="262"/>
      <c r="J101" s="262"/>
      <c r="K101" s="263"/>
      <c r="L101" s="74">
        <f>SUM(L14:L100)</f>
        <v>0</v>
      </c>
      <c r="M101" s="75">
        <f>SUM(M14:M100)</f>
        <v>0</v>
      </c>
      <c r="N101" s="75">
        <f>SUM(N14:N100)</f>
        <v>0</v>
      </c>
      <c r="O101" s="75">
        <f>SUM(O14:O100)</f>
        <v>0</v>
      </c>
      <c r="P101" s="76">
        <f>SUM(P14:P100)</f>
        <v>0</v>
      </c>
    </row>
    <row r="102" spans="1:17" x14ac:dyDescent="0.2">
      <c r="A102" s="20"/>
      <c r="B102" s="20"/>
      <c r="C102" s="20"/>
      <c r="D102" s="20"/>
      <c r="E102" s="20"/>
      <c r="F102" s="20"/>
      <c r="G102" s="20"/>
      <c r="H102" s="20"/>
      <c r="I102" s="20"/>
      <c r="J102" s="20"/>
      <c r="K102" s="20"/>
      <c r="L102" s="20"/>
      <c r="M102" s="20"/>
      <c r="N102" s="20"/>
      <c r="O102" s="20"/>
      <c r="P102" s="20"/>
    </row>
    <row r="103" spans="1:17" x14ac:dyDescent="0.2">
      <c r="A103" s="20"/>
      <c r="B103" s="20"/>
      <c r="C103" s="20"/>
      <c r="D103" s="20"/>
      <c r="E103" s="20"/>
      <c r="F103" s="20"/>
      <c r="G103" s="20"/>
      <c r="H103" s="20"/>
      <c r="I103" s="20"/>
      <c r="J103" s="20"/>
      <c r="K103" s="20"/>
      <c r="L103" s="20"/>
      <c r="M103" s="20"/>
      <c r="N103" s="20"/>
      <c r="O103" s="20"/>
      <c r="P103" s="20"/>
    </row>
    <row r="104" spans="1:17" x14ac:dyDescent="0.2">
      <c r="A104" s="1" t="s">
        <v>14</v>
      </c>
      <c r="B104" s="20"/>
      <c r="C104" s="264">
        <f>'Kops n'!C36:H36</f>
        <v>0</v>
      </c>
      <c r="D104" s="264"/>
      <c r="E104" s="264"/>
      <c r="F104" s="264"/>
      <c r="G104" s="264"/>
      <c r="H104" s="264"/>
      <c r="I104" s="20"/>
      <c r="J104" s="20"/>
      <c r="K104" s="20"/>
      <c r="L104" s="20"/>
      <c r="M104" s="20"/>
      <c r="N104" s="20"/>
      <c r="O104" s="20"/>
      <c r="P104" s="20"/>
    </row>
    <row r="105" spans="1:17" x14ac:dyDescent="0.2">
      <c r="A105" s="20"/>
      <c r="B105" s="20"/>
      <c r="C105" s="186" t="s">
        <v>15</v>
      </c>
      <c r="D105" s="186"/>
      <c r="E105" s="186"/>
      <c r="F105" s="186"/>
      <c r="G105" s="186"/>
      <c r="H105" s="186"/>
      <c r="I105" s="20"/>
      <c r="J105" s="20"/>
      <c r="K105" s="20"/>
      <c r="L105" s="20"/>
      <c r="M105" s="20"/>
      <c r="N105" s="20"/>
      <c r="O105" s="20"/>
      <c r="P105" s="20"/>
    </row>
    <row r="106" spans="1:17" x14ac:dyDescent="0.2">
      <c r="A106" s="20"/>
      <c r="B106" s="20"/>
      <c r="C106" s="20"/>
      <c r="D106" s="20"/>
      <c r="E106" s="20"/>
      <c r="F106" s="20"/>
      <c r="G106" s="20"/>
      <c r="H106" s="20"/>
      <c r="I106" s="20"/>
      <c r="J106" s="20"/>
      <c r="K106" s="20"/>
      <c r="L106" s="20"/>
      <c r="M106" s="20"/>
      <c r="N106" s="20"/>
      <c r="O106" s="20"/>
      <c r="P106" s="20"/>
    </row>
    <row r="107" spans="1:17"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7" x14ac:dyDescent="0.2">
      <c r="A108" s="20"/>
      <c r="B108" s="20"/>
      <c r="C108" s="20"/>
      <c r="D108" s="20"/>
      <c r="E108" s="20"/>
      <c r="F108" s="20"/>
      <c r="G108" s="20"/>
      <c r="H108" s="20"/>
      <c r="I108" s="20"/>
      <c r="J108" s="20"/>
      <c r="K108" s="20"/>
      <c r="L108" s="20"/>
      <c r="M108" s="20"/>
      <c r="N108" s="20"/>
      <c r="O108" s="20"/>
      <c r="P108" s="20"/>
    </row>
    <row r="109" spans="1:17" x14ac:dyDescent="0.2">
      <c r="A109" s="1" t="s">
        <v>41</v>
      </c>
      <c r="B109" s="20"/>
      <c r="C109" s="264">
        <f>'Kops n'!C41:H41</f>
        <v>0</v>
      </c>
      <c r="D109" s="264"/>
      <c r="E109" s="264"/>
      <c r="F109" s="264"/>
      <c r="G109" s="264"/>
      <c r="H109" s="264"/>
      <c r="I109" s="20"/>
      <c r="J109" s="20"/>
      <c r="K109" s="20"/>
      <c r="L109" s="20"/>
      <c r="M109" s="20"/>
      <c r="N109" s="20"/>
      <c r="O109" s="20"/>
      <c r="P109" s="20"/>
    </row>
    <row r="110" spans="1:17" x14ac:dyDescent="0.2">
      <c r="A110" s="20"/>
      <c r="B110" s="20"/>
      <c r="C110" s="186" t="s">
        <v>15</v>
      </c>
      <c r="D110" s="186"/>
      <c r="E110" s="186"/>
      <c r="F110" s="186"/>
      <c r="G110" s="186"/>
      <c r="H110" s="186"/>
      <c r="I110" s="20"/>
      <c r="J110" s="20"/>
      <c r="K110" s="20"/>
      <c r="L110" s="20"/>
      <c r="M110" s="20"/>
      <c r="N110" s="20"/>
      <c r="O110" s="20"/>
      <c r="P110" s="20"/>
    </row>
    <row r="111" spans="1:17" x14ac:dyDescent="0.2">
      <c r="A111" s="20"/>
      <c r="B111" s="20"/>
      <c r="C111" s="20"/>
      <c r="D111" s="20"/>
      <c r="E111" s="20"/>
      <c r="F111" s="20"/>
      <c r="G111" s="20"/>
      <c r="H111" s="20"/>
      <c r="I111" s="20"/>
      <c r="J111" s="20"/>
      <c r="K111" s="20"/>
      <c r="L111" s="20"/>
      <c r="M111" s="20"/>
      <c r="N111" s="20"/>
      <c r="O111" s="20"/>
      <c r="P111" s="20"/>
    </row>
    <row r="112" spans="1:17" x14ac:dyDescent="0.2">
      <c r="A112" s="104" t="s">
        <v>16</v>
      </c>
      <c r="B112" s="52"/>
      <c r="C112" s="116">
        <f>'Kops n'!C44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C4:I4"/>
    <mergeCell ref="F12:K12"/>
    <mergeCell ref="A9:F9"/>
    <mergeCell ref="J9:M9"/>
    <mergeCell ref="D8:L8"/>
    <mergeCell ref="A101:K101"/>
    <mergeCell ref="C104:H104"/>
    <mergeCell ref="C105:H105"/>
    <mergeCell ref="A107:D107"/>
    <mergeCell ref="C109:H109"/>
    <mergeCell ref="N9:O9"/>
    <mergeCell ref="A12:A13"/>
    <mergeCell ref="B12:B13"/>
    <mergeCell ref="C12:C13"/>
    <mergeCell ref="D12:D13"/>
    <mergeCell ref="E12:E13"/>
    <mergeCell ref="L12:P12"/>
    <mergeCell ref="C2:I2"/>
    <mergeCell ref="C3:I3"/>
    <mergeCell ref="D5:L5"/>
    <mergeCell ref="D6:L6"/>
    <mergeCell ref="D7:L7"/>
  </mergeCells>
  <phoneticPr fontId="7" type="noConversion"/>
  <conditionalFormatting sqref="A9:F9">
    <cfRule type="containsText" dxfId="322" priority="174" operator="containsText" text="Tāme sastādīta  20__. gada tirgus cenās, pamatojoties uz ___ daļas rasējumiem">
      <formula>NOT(ISERROR(SEARCH("Tāme sastādīta  20__. gada tirgus cenās, pamatojoties uz ___ daļas rasējumiem",A9)))</formula>
    </cfRule>
  </conditionalFormatting>
  <conditionalFormatting sqref="A101:K101">
    <cfRule type="containsText" dxfId="321" priority="159" operator="containsText" text="Tiešās izmaksas kopā, t. sk. darba devēja sociālais nodoklis __.__% ">
      <formula>NOT(ISERROR(SEARCH("Tiešās izmaksas kopā, t. sk. darba devēja sociālais nodoklis __.__% ",A101)))</formula>
    </cfRule>
  </conditionalFormatting>
  <conditionalFormatting sqref="C14:C30">
    <cfRule type="cellIs" dxfId="320" priority="141" operator="equal">
      <formula>0</formula>
    </cfRule>
  </conditionalFormatting>
  <conditionalFormatting sqref="C34">
    <cfRule type="cellIs" dxfId="319" priority="135" operator="equal">
      <formula>0</formula>
    </cfRule>
  </conditionalFormatting>
  <conditionalFormatting sqref="C36:C41">
    <cfRule type="cellIs" dxfId="318" priority="134" operator="equal">
      <formula>0</formula>
    </cfRule>
  </conditionalFormatting>
  <conditionalFormatting sqref="C44">
    <cfRule type="cellIs" dxfId="317" priority="126" operator="equal">
      <formula>0</formula>
    </cfRule>
  </conditionalFormatting>
  <conditionalFormatting sqref="C46:C52">
    <cfRule type="cellIs" dxfId="316" priority="123" operator="equal">
      <formula>0</formula>
    </cfRule>
  </conditionalFormatting>
  <conditionalFormatting sqref="C75:C78">
    <cfRule type="cellIs" dxfId="315" priority="62" operator="equal">
      <formula>0</formula>
    </cfRule>
  </conditionalFormatting>
  <conditionalFormatting sqref="C90">
    <cfRule type="cellIs" dxfId="314" priority="40" operator="equal">
      <formula>0</formula>
    </cfRule>
  </conditionalFormatting>
  <conditionalFormatting sqref="C33:G33 C43:G43 C69:G69 C74:G74 C84:G84 C94:G94">
    <cfRule type="cellIs" dxfId="313" priority="164" operator="equal">
      <formula>0</formula>
    </cfRule>
  </conditionalFormatting>
  <conditionalFormatting sqref="C56:G66">
    <cfRule type="cellIs" dxfId="312" priority="6" operator="equal">
      <formula>0</formula>
    </cfRule>
  </conditionalFormatting>
  <conditionalFormatting sqref="C104:H104">
    <cfRule type="cellIs" dxfId="311" priority="167" operator="equal">
      <formula>0</formula>
    </cfRule>
  </conditionalFormatting>
  <conditionalFormatting sqref="C109:H109">
    <cfRule type="cellIs" dxfId="310" priority="168" operator="equal">
      <formula>0</formula>
    </cfRule>
  </conditionalFormatting>
  <conditionalFormatting sqref="C2:I2">
    <cfRule type="cellIs" dxfId="309" priority="173" operator="equal">
      <formula>0</formula>
    </cfRule>
  </conditionalFormatting>
  <conditionalFormatting sqref="C4:I4">
    <cfRule type="cellIs" dxfId="308" priority="165" operator="equal">
      <formula>0</formula>
    </cfRule>
  </conditionalFormatting>
  <conditionalFormatting sqref="D1">
    <cfRule type="cellIs" dxfId="307" priority="161" operator="equal">
      <formula>0</formula>
    </cfRule>
  </conditionalFormatting>
  <conditionalFormatting sqref="D76:E78">
    <cfRule type="cellIs" dxfId="306" priority="61" operator="equal">
      <formula>0</formula>
    </cfRule>
  </conditionalFormatting>
  <conditionalFormatting sqref="D14:G14 A14:B100 F15:G18 D19:G19 D29:G29">
    <cfRule type="cellIs" dxfId="305" priority="177" operator="equal">
      <formula>0</formula>
    </cfRule>
  </conditionalFormatting>
  <conditionalFormatting sqref="D5:L8">
    <cfRule type="cellIs" dxfId="304" priority="162" operator="equal">
      <formula>0</formula>
    </cfRule>
  </conditionalFormatting>
  <conditionalFormatting sqref="E67:G68">
    <cfRule type="cellIs" dxfId="303" priority="5" operator="equal">
      <formula>0</formula>
    </cfRule>
  </conditionalFormatting>
  <conditionalFormatting sqref="F20:G28">
    <cfRule type="cellIs" dxfId="302" priority="10" operator="equal">
      <formula>0</formula>
    </cfRule>
  </conditionalFormatting>
  <conditionalFormatting sqref="F30:G32">
    <cfRule type="cellIs" dxfId="301" priority="9" operator="equal">
      <formula>0</formula>
    </cfRule>
  </conditionalFormatting>
  <conditionalFormatting sqref="F34:G42">
    <cfRule type="cellIs" dxfId="300" priority="8" operator="equal">
      <formula>0</formula>
    </cfRule>
  </conditionalFormatting>
  <conditionalFormatting sqref="F44:G55">
    <cfRule type="cellIs" dxfId="299" priority="7" operator="equal">
      <formula>0</formula>
    </cfRule>
  </conditionalFormatting>
  <conditionalFormatting sqref="F70:G73">
    <cfRule type="cellIs" dxfId="298" priority="4" operator="equal">
      <formula>0</formula>
    </cfRule>
  </conditionalFormatting>
  <conditionalFormatting sqref="F75:G83">
    <cfRule type="cellIs" dxfId="297" priority="3" operator="equal">
      <formula>0</formula>
    </cfRule>
  </conditionalFormatting>
  <conditionalFormatting sqref="F85:G93">
    <cfRule type="cellIs" dxfId="296" priority="2" operator="equal">
      <formula>0</formula>
    </cfRule>
  </conditionalFormatting>
  <conditionalFormatting sqref="F95:G100">
    <cfRule type="cellIs" dxfId="295" priority="1" operator="equal">
      <formula>0</formula>
    </cfRule>
  </conditionalFormatting>
  <conditionalFormatting sqref="H14:H100">
    <cfRule type="cellIs" dxfId="294" priority="157" operator="equal">
      <formula>0</formula>
    </cfRule>
  </conditionalFormatting>
  <conditionalFormatting sqref="I14:J100">
    <cfRule type="cellIs" dxfId="293" priority="11" operator="equal">
      <formula>0</formula>
    </cfRule>
  </conditionalFormatting>
  <conditionalFormatting sqref="K14:P100">
    <cfRule type="cellIs" dxfId="292" priority="156" operator="equal">
      <formula>0</formula>
    </cfRule>
  </conditionalFormatting>
  <conditionalFormatting sqref="L101:P101">
    <cfRule type="cellIs" dxfId="291" priority="166" operator="equal">
      <formula>0</formula>
    </cfRule>
  </conditionalFormatting>
  <conditionalFormatting sqref="N9:O9">
    <cfRule type="cellIs" dxfId="290" priority="176" operator="equal">
      <formula>0</formula>
    </cfRule>
  </conditionalFormatting>
  <conditionalFormatting sqref="Q14:Q100">
    <cfRule type="cellIs" dxfId="289" priority="155" operator="equal">
      <formula>0</formula>
    </cfRule>
  </conditionalFormatting>
  <dataValidations count="1">
    <dataValidation type="list" allowBlank="1" showInputMessage="1" showErrorMessage="1" sqref="Q14:Q100" xr:uid="{96EB30D8-7ECD-40A1-8337-C3D38FB50E71}">
      <formula1>$Q$9:$Q$12</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70" operator="containsText" id="{EB1478B1-7CEE-4166-B5AA-31180DE08C6C}">
            <xm:f>NOT(ISERROR(SEARCH("Tāme sastādīta ____. gada ___. ______________",A107)))</xm:f>
            <xm:f>"Tāme sastādīta ____. gada ___. ______________"</xm:f>
            <x14:dxf>
              <font>
                <color auto="1"/>
              </font>
              <fill>
                <patternFill>
                  <bgColor rgb="FFC6EFCE"/>
                </patternFill>
              </fill>
            </x14:dxf>
          </x14:cfRule>
          <xm:sqref>A107</xm:sqref>
        </x14:conditionalFormatting>
        <x14:conditionalFormatting xmlns:xm="http://schemas.microsoft.com/office/excel/2006/main">
          <x14:cfRule type="containsText" priority="169" operator="containsText" id="{CB0C9649-3F63-46F2-A291-D15D80BFBF7C}">
            <xm:f>NOT(ISERROR(SEARCH("Sertifikāta Nr. _________________________________",A112)))</xm:f>
            <xm:f>"Sertifikāta Nr. _________________________________"</xm:f>
            <x14:dxf>
              <font>
                <color auto="1"/>
              </font>
              <fill>
                <patternFill>
                  <bgColor rgb="FFC6EFCE"/>
                </patternFill>
              </fill>
            </x14:dxf>
          </x14:cfRule>
          <xm:sqref>A112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E27E-A573-4C69-904D-1B1E48BA28EA}">
  <sheetPr codeName="Sheet14">
    <tabColor rgb="FFFFFF00"/>
  </sheetPr>
  <dimension ref="A1:P113"/>
  <sheetViews>
    <sheetView workbookViewId="0">
      <selection activeCell="H10" sqref="H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'3a+c+n'!D1</f>
        <v>3</v>
      </c>
      <c r="E1" s="26"/>
      <c r="F1" s="26"/>
      <c r="G1" s="26"/>
      <c r="H1" s="26"/>
      <c r="I1" s="26"/>
      <c r="J1" s="26"/>
      <c r="N1" s="30"/>
      <c r="O1" s="31"/>
      <c r="P1" s="32"/>
    </row>
    <row r="2" spans="1:16" x14ac:dyDescent="0.2">
      <c r="A2" s="33"/>
      <c r="B2" s="33"/>
      <c r="C2" s="252" t="str">
        <f>'3a+c+n'!C2:I2</f>
        <v>Fasādes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P101</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izmaksas",IF('3a+c+n'!$Q14="A",'3a+c+n'!B14,0),0)</f>
        <v>0</v>
      </c>
      <c r="C14" s="27">
        <f>IF($C$4="Attiecināmās izmaksas",IF('3a+c+n'!$Q14="A",'3a+c+n'!C14,0),0)</f>
        <v>0</v>
      </c>
      <c r="D14" s="27">
        <f>IF($C$4="Attiecināmās izmaksas",IF('3a+c+n'!$Q14="A",'3a+c+n'!D14,0),0)</f>
        <v>0</v>
      </c>
      <c r="E14" s="57"/>
      <c r="F14" s="79"/>
      <c r="G14" s="27">
        <f>IF($C$4="Attiecināmās izmaksas",IF('3a+c+n'!$Q14="A",'3a+c+n'!G14,0),0)</f>
        <v>0</v>
      </c>
      <c r="H14" s="27">
        <f>IF($C$4="Attiecināmās izmaksas",IF('3a+c+n'!$Q14="A",'3a+c+n'!H14,0),0)</f>
        <v>0</v>
      </c>
      <c r="I14" s="27"/>
      <c r="J14" s="27"/>
      <c r="K14" s="57">
        <f>IF($C$4="Attiecināmās izmaksas",IF('3a+c+n'!$Q14="A",'3a+c+n'!K14,0),0)</f>
        <v>0</v>
      </c>
      <c r="L14" s="79">
        <f>IF($C$4="Attiecināmās izmaksas",IF('3a+c+n'!$Q14="A",'3a+c+n'!L14,0),0)</f>
        <v>0</v>
      </c>
      <c r="M14" s="27">
        <f>IF($C$4="Attiecināmās izmaksas",IF('3a+c+n'!$Q14="A",'3a+c+n'!M14,0),0)</f>
        <v>0</v>
      </c>
      <c r="N14" s="27">
        <f>IF($C$4="Attiecināmās izmaksas",IF('3a+c+n'!$Q14="A",'3a+c+n'!N14,0),0)</f>
        <v>0</v>
      </c>
      <c r="O14" s="27">
        <f>IF($C$4="Attiecināmās izmaksas",IF('3a+c+n'!$Q14="A",'3a+c+n'!O14,0),0)</f>
        <v>0</v>
      </c>
      <c r="P14" s="57">
        <f>IF($C$4="Attiecināmās izmaksas",IF('3a+c+n'!$Q14="A",'3a+c+n'!P14,0),0)</f>
        <v>0</v>
      </c>
    </row>
    <row r="15" spans="1:16" ht="22.5" x14ac:dyDescent="0.2">
      <c r="A15" s="64">
        <f>IF(P15=0,0,IF(COUNTBLANK(P15)=1,0,COUNTA($P$14:P15)))</f>
        <v>0</v>
      </c>
      <c r="B15" s="28" t="str">
        <f>IF($C$4="Attiecināmās izmaksas",IF('3a+c+n'!$Q15="A",'3a+c+n'!B15,0),0)</f>
        <v>13-00000</v>
      </c>
      <c r="C15" s="28" t="str">
        <f>IF($C$4="Attiecināmās izmaksas",IF('3a+c+n'!$Q15="A",'3a+c+n'!C15,0),0)</f>
        <v>Pamatu atrakšana ~ 1,2 m dziļumā (nogāzes leņķis ne stāvāks par 50°)</v>
      </c>
      <c r="D15" s="28" t="str">
        <f>IF($C$4="Attiecināmās izmaksas",IF('3a+c+n'!$Q15="A",'3a+c+n'!D15,0),0)</f>
        <v>m3</v>
      </c>
      <c r="E15" s="59"/>
      <c r="F15" s="81"/>
      <c r="G15" s="28"/>
      <c r="H15" s="28">
        <f>IF($C$4="Attiecināmās izmaksas",IF('3a+c+n'!$Q15="A",'3a+c+n'!H15,0),0)</f>
        <v>0</v>
      </c>
      <c r="I15" s="28"/>
      <c r="J15" s="28"/>
      <c r="K15" s="59">
        <f>IF($C$4="Attiecināmās izmaksas",IF('3a+c+n'!$Q15="A",'3a+c+n'!K15,0),0)</f>
        <v>0</v>
      </c>
      <c r="L15" s="81">
        <f>IF($C$4="Attiecināmās izmaksas",IF('3a+c+n'!$Q15="A",'3a+c+n'!L15,0),0)</f>
        <v>0</v>
      </c>
      <c r="M15" s="28">
        <f>IF($C$4="Attiecināmās izmaksas",IF('3a+c+n'!$Q15="A",'3a+c+n'!M15,0),0)</f>
        <v>0</v>
      </c>
      <c r="N15" s="28">
        <f>IF($C$4="Attiecināmās izmaksas",IF('3a+c+n'!$Q15="A",'3a+c+n'!N15,0),0)</f>
        <v>0</v>
      </c>
      <c r="O15" s="28">
        <f>IF($C$4="Attiecināmās izmaksas",IF('3a+c+n'!$Q15="A",'3a+c+n'!O15,0),0)</f>
        <v>0</v>
      </c>
      <c r="P15" s="59">
        <f>IF($C$4="Attiecināmās izmaksas",IF('3a+c+n'!$Q15="A",'3a+c+n'!P15,0),0)</f>
        <v>0</v>
      </c>
    </row>
    <row r="16" spans="1:16" ht="22.5" x14ac:dyDescent="0.2">
      <c r="A16" s="64">
        <f>IF(P16=0,0,IF(COUNTBLANK(P16)=1,0,COUNTA($P$14:P16)))</f>
        <v>0</v>
      </c>
      <c r="B16" s="28" t="str">
        <f>IF($C$4="Attiecināmās izmaksas",IF('3a+c+n'!$Q16="A",'3a+c+n'!B16,0),0)</f>
        <v>13-00000</v>
      </c>
      <c r="C16" s="28" t="str">
        <f>IF($C$4="Attiecināmās izmaksas",IF('3a+c+n'!$Q16="A",'3a+c+n'!C16,0),0)</f>
        <v>Ventilācijas atvērumu daļēja aizmūrēšana</v>
      </c>
      <c r="D16" s="28" t="str">
        <f>IF($C$4="Attiecināmās izmaksas",IF('3a+c+n'!$Q16="A",'3a+c+n'!D16,0),0)</f>
        <v>m2</v>
      </c>
      <c r="E16" s="59"/>
      <c r="F16" s="81"/>
      <c r="G16" s="28"/>
      <c r="H16" s="28">
        <f>IF($C$4="Attiecināmās izmaksas",IF('3a+c+n'!$Q16="A",'3a+c+n'!H16,0),0)</f>
        <v>0</v>
      </c>
      <c r="I16" s="28"/>
      <c r="J16" s="28"/>
      <c r="K16" s="59">
        <f>IF($C$4="Attiecināmās izmaksas",IF('3a+c+n'!$Q16="A",'3a+c+n'!K16,0),0)</f>
        <v>0</v>
      </c>
      <c r="L16" s="81">
        <f>IF($C$4="Attiecināmās izmaksas",IF('3a+c+n'!$Q16="A",'3a+c+n'!L16,0),0)</f>
        <v>0</v>
      </c>
      <c r="M16" s="28">
        <f>IF($C$4="Attiecināmās izmaksas",IF('3a+c+n'!$Q16="A",'3a+c+n'!M16,0),0)</f>
        <v>0</v>
      </c>
      <c r="N16" s="28">
        <f>IF($C$4="Attiecināmās izmaksas",IF('3a+c+n'!$Q16="A",'3a+c+n'!N16,0),0)</f>
        <v>0</v>
      </c>
      <c r="O16" s="28">
        <f>IF($C$4="Attiecināmās izmaksas",IF('3a+c+n'!$Q16="A",'3a+c+n'!O16,0),0)</f>
        <v>0</v>
      </c>
      <c r="P16" s="59">
        <f>IF($C$4="Attiecināmās izmaksas",IF('3a+c+n'!$Q16="A",'3a+c+n'!P16,0),0)</f>
        <v>0</v>
      </c>
    </row>
    <row r="17" spans="1:16" ht="33.75" x14ac:dyDescent="0.2">
      <c r="A17" s="64">
        <f>IF(P17=0,0,IF(COUNTBLANK(P17)=1,0,COUNTA($P$14:P17)))</f>
        <v>0</v>
      </c>
      <c r="B17" s="28" t="str">
        <f>IF($C$4="Attiecināmās izmaksas",IF('3a+c+n'!$Q17="A",'3a+c+n'!B17,0),0)</f>
        <v>13-00000</v>
      </c>
      <c r="C17" s="28" t="str">
        <f>IF($C$4="Attiecināmās izmaksas",IF('3a+c+n'!$Q17="A",'3a+c+n'!C17,0),0)</f>
        <v>Pamatu (h=1,2m) un cokola (0,8 m) attīrīšana no bojātā un atslāņotā apmetuma un augsnes paliekām, esošā, nodrupušā apmetuma nokalšana</v>
      </c>
      <c r="D17" s="28" t="str">
        <f>IF($C$4="Attiecināmās izmaksas",IF('3a+c+n'!$Q17="A",'3a+c+n'!D17,0),0)</f>
        <v>m2</v>
      </c>
      <c r="E17" s="59"/>
      <c r="F17" s="81"/>
      <c r="G17" s="28"/>
      <c r="H17" s="28">
        <f>IF($C$4="Attiecināmās izmaksas",IF('3a+c+n'!$Q17="A",'3a+c+n'!H17,0),0)</f>
        <v>0</v>
      </c>
      <c r="I17" s="28"/>
      <c r="J17" s="28"/>
      <c r="K17" s="59">
        <f>IF($C$4="Attiecināmās izmaksas",IF('3a+c+n'!$Q17="A",'3a+c+n'!K17,0),0)</f>
        <v>0</v>
      </c>
      <c r="L17" s="81">
        <f>IF($C$4="Attiecināmās izmaksas",IF('3a+c+n'!$Q17="A",'3a+c+n'!L17,0),0)</f>
        <v>0</v>
      </c>
      <c r="M17" s="28">
        <f>IF($C$4="Attiecināmās izmaksas",IF('3a+c+n'!$Q17="A",'3a+c+n'!M17,0),0)</f>
        <v>0</v>
      </c>
      <c r="N17" s="28">
        <f>IF($C$4="Attiecināmās izmaksas",IF('3a+c+n'!$Q17="A",'3a+c+n'!N17,0),0)</f>
        <v>0</v>
      </c>
      <c r="O17" s="28">
        <f>IF($C$4="Attiecināmās izmaksas",IF('3a+c+n'!$Q17="A",'3a+c+n'!O17,0),0)</f>
        <v>0</v>
      </c>
      <c r="P17" s="59">
        <f>IF($C$4="Attiecināmās izmaksas",IF('3a+c+n'!$Q17="A",'3a+c+n'!P17,0),0)</f>
        <v>0</v>
      </c>
    </row>
    <row r="18" spans="1:16" ht="45" x14ac:dyDescent="0.2">
      <c r="A18" s="64">
        <f>IF(P18=0,0,IF(COUNTBLANK(P18)=1,0,COUNTA($P$14:P18)))</f>
        <v>0</v>
      </c>
      <c r="B18" s="28" t="str">
        <f>IF($C$4="Attiecināmās izmaksas",IF('3a+c+n'!$Q18="A",'3a+c+n'!B18,0),0)</f>
        <v>13-00000</v>
      </c>
      <c r="C18" s="28" t="str">
        <f>IF($C$4="Attiecināmās izmaksas",IF('3a+c+n'!$Q18="A",'3a+c+n'!C18,0),0)</f>
        <v>Pamatu un cokola virsmas izlīdzināšana ievērojot 20mm/m līdzenumu, izmantojot grunti Baumit Tiefengrund vai ekvivlentu un javu Baumit Beton 30 vai ekvivalentu.</v>
      </c>
      <c r="D18" s="28" t="str">
        <f>IF($C$4="Attiecināmās izmaksas",IF('3a+c+n'!$Q18="A",'3a+c+n'!D18,0),0)</f>
        <v>m2</v>
      </c>
      <c r="E18" s="59"/>
      <c r="F18" s="81"/>
      <c r="G18" s="28"/>
      <c r="H18" s="28">
        <f>IF($C$4="Attiecināmās izmaksas",IF('3a+c+n'!$Q18="A",'3a+c+n'!H18,0),0)</f>
        <v>0</v>
      </c>
      <c r="I18" s="28"/>
      <c r="J18" s="28"/>
      <c r="K18" s="59">
        <f>IF($C$4="Attiecināmās izmaksas",IF('3a+c+n'!$Q18="A",'3a+c+n'!K18,0),0)</f>
        <v>0</v>
      </c>
      <c r="L18" s="81">
        <f>IF($C$4="Attiecināmās izmaksas",IF('3a+c+n'!$Q18="A",'3a+c+n'!L18,0),0)</f>
        <v>0</v>
      </c>
      <c r="M18" s="28">
        <f>IF($C$4="Attiecināmās izmaksas",IF('3a+c+n'!$Q18="A",'3a+c+n'!M18,0),0)</f>
        <v>0</v>
      </c>
      <c r="N18" s="28">
        <f>IF($C$4="Attiecināmās izmaksas",IF('3a+c+n'!$Q18="A",'3a+c+n'!N18,0),0)</f>
        <v>0</v>
      </c>
      <c r="O18" s="28">
        <f>IF($C$4="Attiecināmās izmaksas",IF('3a+c+n'!$Q18="A",'3a+c+n'!O18,0),0)</f>
        <v>0</v>
      </c>
      <c r="P18" s="59">
        <f>IF($C$4="Attiecināmās izmaksas",IF('3a+c+n'!$Q18="A",'3a+c+n'!P18,0),0)</f>
        <v>0</v>
      </c>
    </row>
    <row r="19" spans="1:16" x14ac:dyDescent="0.2">
      <c r="A19" s="64">
        <f>IF(P19=0,0,IF(COUNTBLANK(P19)=1,0,COUNTA($P$14:P19)))</f>
        <v>0</v>
      </c>
      <c r="B19" s="28">
        <f>IF($C$4="Attiecināmās izmaksas",IF('3a+c+n'!$Q19="A",'3a+c+n'!B19,0),0)</f>
        <v>0</v>
      </c>
      <c r="C19" s="28">
        <f>IF($C$4="Attiecināmās izmaksas",IF('3a+c+n'!$Q19="A",'3a+c+n'!C19,0),0)</f>
        <v>0</v>
      </c>
      <c r="D19" s="28">
        <f>IF($C$4="Attiecināmās izmaksas",IF('3a+c+n'!$Q19="A",'3a+c+n'!D19,0),0)</f>
        <v>0</v>
      </c>
      <c r="E19" s="59"/>
      <c r="F19" s="81"/>
      <c r="G19" s="28"/>
      <c r="H19" s="28">
        <f>IF($C$4="Attiecināmās izmaksas",IF('3a+c+n'!$Q19="A",'3a+c+n'!H19,0),0)</f>
        <v>0</v>
      </c>
      <c r="I19" s="28"/>
      <c r="J19" s="28"/>
      <c r="K19" s="59">
        <f>IF($C$4="Attiecināmās izmaksas",IF('3a+c+n'!$Q19="A",'3a+c+n'!K19,0),0)</f>
        <v>0</v>
      </c>
      <c r="L19" s="81">
        <f>IF($C$4="Attiecināmās izmaksas",IF('3a+c+n'!$Q19="A",'3a+c+n'!L19,0),0)</f>
        <v>0</v>
      </c>
      <c r="M19" s="28">
        <f>IF($C$4="Attiecināmās izmaksas",IF('3a+c+n'!$Q19="A",'3a+c+n'!M19,0),0)</f>
        <v>0</v>
      </c>
      <c r="N19" s="28">
        <f>IF($C$4="Attiecināmās izmaksas",IF('3a+c+n'!$Q19="A",'3a+c+n'!N19,0),0)</f>
        <v>0</v>
      </c>
      <c r="O19" s="28">
        <f>IF($C$4="Attiecināmās izmaksas",IF('3a+c+n'!$Q19="A",'3a+c+n'!O19,0),0)</f>
        <v>0</v>
      </c>
      <c r="P19" s="59">
        <f>IF($C$4="Attiecināmās izmaksas",IF('3a+c+n'!$Q19="A",'3a+c+n'!P19,0),0)</f>
        <v>0</v>
      </c>
    </row>
    <row r="20" spans="1:16" ht="22.5" x14ac:dyDescent="0.2">
      <c r="A20" s="64">
        <f>IF(P20=0,0,IF(COUNTBLANK(P20)=1,0,COUNTA($P$14:P20)))</f>
        <v>0</v>
      </c>
      <c r="B20" s="28" t="str">
        <f>IF($C$4="Attiecināmās izmaksas",IF('3a+c+n'!$Q20="A",'3a+c+n'!B20,0),0)</f>
        <v>13-00000</v>
      </c>
      <c r="C20" s="28" t="str">
        <f>IF($C$4="Attiecināmās izmaksas",IF('3a+c+n'!$Q20="A",'3a+c+n'!C20,0),0)</f>
        <v>Cokola un pamatu virsmas hidroizolēšana ar Baumit SockelShutz Flexibel vai ekvivalentu (2 kārtās)</v>
      </c>
      <c r="D20" s="28" t="str">
        <f>IF($C$4="Attiecināmās izmaksas",IF('3a+c+n'!$Q20="A",'3a+c+n'!D20,0),0)</f>
        <v>kg</v>
      </c>
      <c r="E20" s="59"/>
      <c r="F20" s="81"/>
      <c r="G20" s="28"/>
      <c r="H20" s="28">
        <f>IF($C$4="Attiecināmās izmaksas",IF('3a+c+n'!$Q20="A",'3a+c+n'!H20,0),0)</f>
        <v>0</v>
      </c>
      <c r="I20" s="28"/>
      <c r="J20" s="28"/>
      <c r="K20" s="59">
        <f>IF($C$4="Attiecināmās izmaksas",IF('3a+c+n'!$Q20="A",'3a+c+n'!K20,0),0)</f>
        <v>0</v>
      </c>
      <c r="L20" s="81">
        <f>IF($C$4="Attiecināmās izmaksas",IF('3a+c+n'!$Q20="A",'3a+c+n'!L20,0),0)</f>
        <v>0</v>
      </c>
      <c r="M20" s="28">
        <f>IF($C$4="Attiecināmās izmaksas",IF('3a+c+n'!$Q20="A",'3a+c+n'!M20,0),0)</f>
        <v>0</v>
      </c>
      <c r="N20" s="28">
        <f>IF($C$4="Attiecināmās izmaksas",IF('3a+c+n'!$Q20="A",'3a+c+n'!N20,0),0)</f>
        <v>0</v>
      </c>
      <c r="O20" s="28">
        <f>IF($C$4="Attiecināmās izmaksas",IF('3a+c+n'!$Q20="A",'3a+c+n'!O20,0),0)</f>
        <v>0</v>
      </c>
      <c r="P20" s="59">
        <f>IF($C$4="Attiecināmās izmaksas",IF('3a+c+n'!$Q20="A",'3a+c+n'!P20,0),0)</f>
        <v>0</v>
      </c>
    </row>
    <row r="21" spans="1:16" ht="22.5" x14ac:dyDescent="0.2">
      <c r="A21" s="64">
        <f>IF(P21=0,0,IF(COUNTBLANK(P21)=1,0,COUNTA($P$14:P21)))</f>
        <v>0</v>
      </c>
      <c r="B21" s="28" t="str">
        <f>IF($C$4="Attiecināmās izmaksas",IF('3a+c+n'!$Q21="A",'3a+c+n'!B21,0),0)</f>
        <v>13-00000</v>
      </c>
      <c r="C21" s="28" t="str">
        <f>IF($C$4="Attiecināmās izmaksas",IF('3a+c+n'!$Q21="A",'3a+c+n'!C21,0),0)</f>
        <v>Siltumizolācijas materiāla stiprināšana ar līmjavu Baumit Supra FIX vai ekvivalentu</v>
      </c>
      <c r="D21" s="28" t="str">
        <f>IF($C$4="Attiecināmās izmaksas",IF('3a+c+n'!$Q21="A",'3a+c+n'!D21,0),0)</f>
        <v>kg</v>
      </c>
      <c r="E21" s="59"/>
      <c r="F21" s="81"/>
      <c r="G21" s="28"/>
      <c r="H21" s="28">
        <f>IF($C$4="Attiecināmās izmaksas",IF('3a+c+n'!$Q21="A",'3a+c+n'!H21,0),0)</f>
        <v>0</v>
      </c>
      <c r="I21" s="28"/>
      <c r="J21" s="28"/>
      <c r="K21" s="59">
        <f>IF($C$4="Attiecināmās izmaksas",IF('3a+c+n'!$Q21="A",'3a+c+n'!K21,0),0)</f>
        <v>0</v>
      </c>
      <c r="L21" s="81">
        <f>IF($C$4="Attiecināmās izmaksas",IF('3a+c+n'!$Q21="A",'3a+c+n'!L21,0),0)</f>
        <v>0</v>
      </c>
      <c r="M21" s="28">
        <f>IF($C$4="Attiecināmās izmaksas",IF('3a+c+n'!$Q21="A",'3a+c+n'!M21,0),0)</f>
        <v>0</v>
      </c>
      <c r="N21" s="28">
        <f>IF($C$4="Attiecināmās izmaksas",IF('3a+c+n'!$Q21="A",'3a+c+n'!N21,0),0)</f>
        <v>0</v>
      </c>
      <c r="O21" s="28">
        <f>IF($C$4="Attiecināmās izmaksas",IF('3a+c+n'!$Q21="A",'3a+c+n'!O21,0),0)</f>
        <v>0</v>
      </c>
      <c r="P21" s="59">
        <f>IF($C$4="Attiecināmās izmaksas",IF('3a+c+n'!$Q21="A",'3a+c+n'!P21,0),0)</f>
        <v>0</v>
      </c>
    </row>
    <row r="22" spans="1:16" ht="22.5" x14ac:dyDescent="0.2">
      <c r="A22" s="64">
        <f>IF(P22=0,0,IF(COUNTBLANK(P22)=1,0,COUNTA($P$14:P22)))</f>
        <v>0</v>
      </c>
      <c r="B22" s="28" t="str">
        <f>IF($C$4="Attiecināmās izmaksas",IF('3a+c+n'!$Q22="A",'3a+c+n'!B22,0),0)</f>
        <v>13-00000</v>
      </c>
      <c r="C22" s="28" t="str">
        <f>IF($C$4="Attiecināmās izmaksas",IF('3a+c+n'!$Q22="A",'3a+c+n'!C22,0),0)</f>
        <v>Putupolistirola plākšņu TENAPORS EPS 150 vai ekvivalentu (λ&lt;=0,034 W/(mK)) b=100mm, montāža</v>
      </c>
      <c r="D22" s="28" t="str">
        <f>IF($C$4="Attiecināmās izmaksas",IF('3a+c+n'!$Q22="A",'3a+c+n'!D22,0),0)</f>
        <v>m2</v>
      </c>
      <c r="E22" s="59"/>
      <c r="F22" s="81"/>
      <c r="G22" s="28"/>
      <c r="H22" s="28">
        <f>IF($C$4="Attiecināmās izmaksas",IF('3a+c+n'!$Q22="A",'3a+c+n'!H22,0),0)</f>
        <v>0</v>
      </c>
      <c r="I22" s="28"/>
      <c r="J22" s="28"/>
      <c r="K22" s="59">
        <f>IF($C$4="Attiecināmās izmaksas",IF('3a+c+n'!$Q22="A",'3a+c+n'!K22,0),0)</f>
        <v>0</v>
      </c>
      <c r="L22" s="81">
        <f>IF($C$4="Attiecināmās izmaksas",IF('3a+c+n'!$Q22="A",'3a+c+n'!L22,0),0)</f>
        <v>0</v>
      </c>
      <c r="M22" s="28">
        <f>IF($C$4="Attiecināmās izmaksas",IF('3a+c+n'!$Q22="A",'3a+c+n'!M22,0),0)</f>
        <v>0</v>
      </c>
      <c r="N22" s="28">
        <f>IF($C$4="Attiecināmās izmaksas",IF('3a+c+n'!$Q22="A",'3a+c+n'!N22,0),0)</f>
        <v>0</v>
      </c>
      <c r="O22" s="28">
        <f>IF($C$4="Attiecināmās izmaksas",IF('3a+c+n'!$Q22="A",'3a+c+n'!O22,0),0)</f>
        <v>0</v>
      </c>
      <c r="P22" s="59">
        <f>IF($C$4="Attiecināmās izmaksas",IF('3a+c+n'!$Q22="A",'3a+c+n'!P22,0),0)</f>
        <v>0</v>
      </c>
    </row>
    <row r="23" spans="1:16" ht="22.5" x14ac:dyDescent="0.2">
      <c r="A23" s="64">
        <f>IF(P23=0,0,IF(COUNTBLANK(P23)=1,0,COUNTA($P$14:P23)))</f>
        <v>0</v>
      </c>
      <c r="B23" s="28" t="str">
        <f>IF($C$4="Attiecināmās izmaksas",IF('3a+c+n'!$Q23="A",'3a+c+n'!B23,0),0)</f>
        <v>13-00000</v>
      </c>
      <c r="C23" s="28" t="str">
        <f>IF($C$4="Attiecināmās izmaksas",IF('3a+c+n'!$Q23="A",'3a+c+n'!C23,0),0)</f>
        <v>Armējošā slāņa iestrāde ar javas kārtu BAUMIT ProContact vai ekvivalentu - 2 kārtās</v>
      </c>
      <c r="D23" s="28" t="str">
        <f>IF($C$4="Attiecināmās izmaksas",IF('3a+c+n'!$Q23="A",'3a+c+n'!D23,0),0)</f>
        <v>kg</v>
      </c>
      <c r="E23" s="59"/>
      <c r="F23" s="81"/>
      <c r="G23" s="28"/>
      <c r="H23" s="28">
        <f>IF($C$4="Attiecināmās izmaksas",IF('3a+c+n'!$Q23="A",'3a+c+n'!H23,0),0)</f>
        <v>0</v>
      </c>
      <c r="I23" s="28"/>
      <c r="J23" s="28"/>
      <c r="K23" s="59">
        <f>IF($C$4="Attiecināmās izmaksas",IF('3a+c+n'!$Q23="A",'3a+c+n'!K23,0),0)</f>
        <v>0</v>
      </c>
      <c r="L23" s="81">
        <f>IF($C$4="Attiecināmās izmaksas",IF('3a+c+n'!$Q23="A",'3a+c+n'!L23,0),0)</f>
        <v>0</v>
      </c>
      <c r="M23" s="28">
        <f>IF($C$4="Attiecināmās izmaksas",IF('3a+c+n'!$Q23="A",'3a+c+n'!M23,0),0)</f>
        <v>0</v>
      </c>
      <c r="N23" s="28">
        <f>IF($C$4="Attiecināmās izmaksas",IF('3a+c+n'!$Q23="A",'3a+c+n'!N23,0),0)</f>
        <v>0</v>
      </c>
      <c r="O23" s="28">
        <f>IF($C$4="Attiecināmās izmaksas",IF('3a+c+n'!$Q23="A",'3a+c+n'!O23,0),0)</f>
        <v>0</v>
      </c>
      <c r="P23" s="59">
        <f>IF($C$4="Attiecināmās izmaksas",IF('3a+c+n'!$Q23="A",'3a+c+n'!P23,0),0)</f>
        <v>0</v>
      </c>
    </row>
    <row r="24" spans="1:16" ht="22.5" x14ac:dyDescent="0.2">
      <c r="A24" s="64">
        <f>IF(P24=0,0,IF(COUNTBLANK(P24)=1,0,COUNTA($P$14:P24)))</f>
        <v>0</v>
      </c>
      <c r="B24" s="28" t="str">
        <f>IF($C$4="Attiecināmās izmaksas",IF('3a+c+n'!$Q24="A",'3a+c+n'!B24,0),0)</f>
        <v>13-00000</v>
      </c>
      <c r="C24" s="28" t="str">
        <f>IF($C$4="Attiecināmās izmaksas",IF('3a+c+n'!$Q24="A",'3a+c+n'!C24,0),0)</f>
        <v>Virszemes daļā Baumit StarTex vai ekvivalents stiklušķiedras siets 160 g/m² - 2 kārtās</v>
      </c>
      <c r="D24" s="28" t="str">
        <f>IF($C$4="Attiecināmās izmaksas",IF('3a+c+n'!$Q24="A",'3a+c+n'!D24,0),0)</f>
        <v>m2</v>
      </c>
      <c r="E24" s="59"/>
      <c r="F24" s="81"/>
      <c r="G24" s="28"/>
      <c r="H24" s="28">
        <f>IF($C$4="Attiecināmās izmaksas",IF('3a+c+n'!$Q24="A",'3a+c+n'!H24,0),0)</f>
        <v>0</v>
      </c>
      <c r="I24" s="28"/>
      <c r="J24" s="28"/>
      <c r="K24" s="59">
        <f>IF($C$4="Attiecināmās izmaksas",IF('3a+c+n'!$Q24="A",'3a+c+n'!K24,0),0)</f>
        <v>0</v>
      </c>
      <c r="L24" s="81">
        <f>IF($C$4="Attiecināmās izmaksas",IF('3a+c+n'!$Q24="A",'3a+c+n'!L24,0),0)</f>
        <v>0</v>
      </c>
      <c r="M24" s="28">
        <f>IF($C$4="Attiecināmās izmaksas",IF('3a+c+n'!$Q24="A",'3a+c+n'!M24,0),0)</f>
        <v>0</v>
      </c>
      <c r="N24" s="28">
        <f>IF($C$4="Attiecināmās izmaksas",IF('3a+c+n'!$Q24="A",'3a+c+n'!N24,0),0)</f>
        <v>0</v>
      </c>
      <c r="O24" s="28">
        <f>IF($C$4="Attiecināmās izmaksas",IF('3a+c+n'!$Q24="A",'3a+c+n'!O24,0),0)</f>
        <v>0</v>
      </c>
      <c r="P24" s="59">
        <f>IF($C$4="Attiecināmās izmaksas",IF('3a+c+n'!$Q24="A",'3a+c+n'!P24,0),0)</f>
        <v>0</v>
      </c>
    </row>
    <row r="25" spans="1:16" ht="22.5" x14ac:dyDescent="0.2">
      <c r="A25" s="64">
        <f>IF(P25=0,0,IF(COUNTBLANK(P25)=1,0,COUNTA($P$14:P25)))</f>
        <v>0</v>
      </c>
      <c r="B25" s="28" t="str">
        <f>IF($C$4="Attiecināmās izmaksas",IF('3a+c+n'!$Q25="A",'3a+c+n'!B25,0),0)</f>
        <v>13-00000</v>
      </c>
      <c r="C25" s="28" t="str">
        <f>IF($C$4="Attiecināmās izmaksas",IF('3a+c+n'!$Q25="A",'3a+c+n'!C25,0),0)</f>
        <v>Apmetums Baumit MPA35 vai ekvivalents, min. 20mm</v>
      </c>
      <c r="D25" s="28" t="str">
        <f>IF($C$4="Attiecināmās izmaksas",IF('3a+c+n'!$Q25="A",'3a+c+n'!D25,0),0)</f>
        <v>kg</v>
      </c>
      <c r="E25" s="59"/>
      <c r="F25" s="81"/>
      <c r="G25" s="28"/>
      <c r="H25" s="28">
        <f>IF($C$4="Attiecināmās izmaksas",IF('3a+c+n'!$Q25="A",'3a+c+n'!H25,0),0)</f>
        <v>0</v>
      </c>
      <c r="I25" s="28"/>
      <c r="J25" s="28"/>
      <c r="K25" s="59">
        <f>IF($C$4="Attiecināmās izmaksas",IF('3a+c+n'!$Q25="A",'3a+c+n'!K25,0),0)</f>
        <v>0</v>
      </c>
      <c r="L25" s="81">
        <f>IF($C$4="Attiecināmās izmaksas",IF('3a+c+n'!$Q25="A",'3a+c+n'!L25,0),0)</f>
        <v>0</v>
      </c>
      <c r="M25" s="28">
        <f>IF($C$4="Attiecināmās izmaksas",IF('3a+c+n'!$Q25="A",'3a+c+n'!M25,0),0)</f>
        <v>0</v>
      </c>
      <c r="N25" s="28">
        <f>IF($C$4="Attiecināmās izmaksas",IF('3a+c+n'!$Q25="A",'3a+c+n'!N25,0),0)</f>
        <v>0</v>
      </c>
      <c r="O25" s="28">
        <f>IF($C$4="Attiecināmās izmaksas",IF('3a+c+n'!$Q25="A",'3a+c+n'!O25,0),0)</f>
        <v>0</v>
      </c>
      <c r="P25" s="59">
        <f>IF($C$4="Attiecināmās izmaksas",IF('3a+c+n'!$Q25="A",'3a+c+n'!P25,0),0)</f>
        <v>0</v>
      </c>
    </row>
    <row r="26" spans="1:16" ht="22.5" x14ac:dyDescent="0.2">
      <c r="A26" s="64">
        <f>IF(P26=0,0,IF(COUNTBLANK(P26)=1,0,COUNTA($P$14:P26)))</f>
        <v>0</v>
      </c>
      <c r="B26" s="28" t="str">
        <f>IF($C$4="Attiecināmās izmaksas",IF('3a+c+n'!$Q26="A",'3a+c+n'!B26,0),0)</f>
        <v>13-00000</v>
      </c>
      <c r="C26" s="28" t="str">
        <f>IF($C$4="Attiecināmās izmaksas",IF('3a+c+n'!$Q26="A",'3a+c+n'!C26,0),0)</f>
        <v>Cokola virsmas krāsošana ar Baumit SilikonColor vai ekvivalentu, tonis pēc krāsu pases</v>
      </c>
      <c r="D26" s="28" t="str">
        <f>IF($C$4="Attiecināmās izmaksas",IF('3a+c+n'!$Q26="A",'3a+c+n'!D26,0),0)</f>
        <v>m2</v>
      </c>
      <c r="E26" s="59"/>
      <c r="F26" s="81"/>
      <c r="G26" s="28"/>
      <c r="H26" s="28">
        <f>IF($C$4="Attiecināmās izmaksas",IF('3a+c+n'!$Q26="A",'3a+c+n'!H26,0),0)</f>
        <v>0</v>
      </c>
      <c r="I26" s="28"/>
      <c r="J26" s="28"/>
      <c r="K26" s="59">
        <f>IF($C$4="Attiecināmās izmaksas",IF('3a+c+n'!$Q26="A",'3a+c+n'!K26,0),0)</f>
        <v>0</v>
      </c>
      <c r="L26" s="81">
        <f>IF($C$4="Attiecināmās izmaksas",IF('3a+c+n'!$Q26="A",'3a+c+n'!L26,0),0)</f>
        <v>0</v>
      </c>
      <c r="M26" s="28">
        <f>IF($C$4="Attiecināmās izmaksas",IF('3a+c+n'!$Q26="A",'3a+c+n'!M26,0),0)</f>
        <v>0</v>
      </c>
      <c r="N26" s="28">
        <f>IF($C$4="Attiecināmās izmaksas",IF('3a+c+n'!$Q26="A",'3a+c+n'!N26,0),0)</f>
        <v>0</v>
      </c>
      <c r="O26" s="28">
        <f>IF($C$4="Attiecināmās izmaksas",IF('3a+c+n'!$Q26="A",'3a+c+n'!O26,0),0)</f>
        <v>0</v>
      </c>
      <c r="P26" s="59">
        <f>IF($C$4="Attiecināmās izmaksas",IF('3a+c+n'!$Q26="A",'3a+c+n'!P26,0),0)</f>
        <v>0</v>
      </c>
    </row>
    <row r="27" spans="1:16" ht="33.75" x14ac:dyDescent="0.2">
      <c r="A27" s="64">
        <f>IF(P27=0,0,IF(COUNTBLANK(P27)=1,0,COUNTA($P$14:P27)))</f>
        <v>0</v>
      </c>
      <c r="B27" s="28" t="str">
        <f>IF($C$4="Attiecināmās izmaksas",IF('3a+c+n'!$Q27="A",'3a+c+n'!B27,0),0)</f>
        <v>13-00000</v>
      </c>
      <c r="C27" s="28" t="str">
        <f>IF($C$4="Attiecināmās izmaksas",IF('3a+c+n'!$Q27="A",'3a+c+n'!C27,0),0)</f>
        <v>Alumīnija cokola profila ar lāseni iestrāde, t.sk. stiprinājumi un papildus siltumizolācijas slāņa iestrāde savienojuma vietās</v>
      </c>
      <c r="D27" s="28" t="str">
        <f>IF($C$4="Attiecināmās izmaksas",IF('3a+c+n'!$Q27="A",'3a+c+n'!D27,0),0)</f>
        <v>tm</v>
      </c>
      <c r="E27" s="59"/>
      <c r="F27" s="81"/>
      <c r="G27" s="28"/>
      <c r="H27" s="28">
        <f>IF($C$4="Attiecināmās izmaksas",IF('3a+c+n'!$Q27="A",'3a+c+n'!H27,0),0)</f>
        <v>0</v>
      </c>
      <c r="I27" s="28"/>
      <c r="J27" s="28"/>
      <c r="K27" s="59">
        <f>IF($C$4="Attiecināmās izmaksas",IF('3a+c+n'!$Q27="A",'3a+c+n'!K27,0),0)</f>
        <v>0</v>
      </c>
      <c r="L27" s="81">
        <f>IF($C$4="Attiecināmās izmaksas",IF('3a+c+n'!$Q27="A",'3a+c+n'!L27,0),0)</f>
        <v>0</v>
      </c>
      <c r="M27" s="28">
        <f>IF($C$4="Attiecināmās izmaksas",IF('3a+c+n'!$Q27="A",'3a+c+n'!M27,0),0)</f>
        <v>0</v>
      </c>
      <c r="N27" s="28">
        <f>IF($C$4="Attiecināmās izmaksas",IF('3a+c+n'!$Q27="A",'3a+c+n'!N27,0),0)</f>
        <v>0</v>
      </c>
      <c r="O27" s="28">
        <f>IF($C$4="Attiecināmās izmaksas",IF('3a+c+n'!$Q27="A",'3a+c+n'!O27,0),0)</f>
        <v>0</v>
      </c>
      <c r="P27" s="59">
        <f>IF($C$4="Attiecināmās izmaksas",IF('3a+c+n'!$Q27="A",'3a+c+n'!P27,0),0)</f>
        <v>0</v>
      </c>
    </row>
    <row r="28" spans="1:16" ht="22.5" x14ac:dyDescent="0.2">
      <c r="A28" s="64">
        <f>IF(P28=0,0,IF(COUNTBLANK(P28)=1,0,COUNTA($P$14:P28)))</f>
        <v>0</v>
      </c>
      <c r="B28" s="28" t="str">
        <f>IF($C$4="Attiecināmās izmaksas",IF('3a+c+n'!$Q28="A",'3a+c+n'!B28,0),0)</f>
        <v>13-00000</v>
      </c>
      <c r="C28" s="28" t="str">
        <f>IF($C$4="Attiecināmās izmaksas",IF('3a+c+n'!$Q28="A",'3a+c+n'!C28,0),0)</f>
        <v>Dībeļi RAWLPLUG TFIX 8S vai ekvivalenti cokola virszemes daļā, l=155mm</v>
      </c>
      <c r="D28" s="28" t="str">
        <f>IF($C$4="Attiecināmās izmaksas",IF('3a+c+n'!$Q28="A",'3a+c+n'!D28,0),0)</f>
        <v>gab</v>
      </c>
      <c r="E28" s="59"/>
      <c r="F28" s="81"/>
      <c r="G28" s="28"/>
      <c r="H28" s="28">
        <f>IF($C$4="Attiecināmās izmaksas",IF('3a+c+n'!$Q28="A",'3a+c+n'!H28,0),0)</f>
        <v>0</v>
      </c>
      <c r="I28" s="28"/>
      <c r="J28" s="28"/>
      <c r="K28" s="59">
        <f>IF($C$4="Attiecināmās izmaksas",IF('3a+c+n'!$Q28="A",'3a+c+n'!K28,0),0)</f>
        <v>0</v>
      </c>
      <c r="L28" s="81">
        <f>IF($C$4="Attiecināmās izmaksas",IF('3a+c+n'!$Q28="A",'3a+c+n'!L28,0),0)</f>
        <v>0</v>
      </c>
      <c r="M28" s="28">
        <f>IF($C$4="Attiecināmās izmaksas",IF('3a+c+n'!$Q28="A",'3a+c+n'!M28,0),0)</f>
        <v>0</v>
      </c>
      <c r="N28" s="28">
        <f>IF($C$4="Attiecināmās izmaksas",IF('3a+c+n'!$Q28="A",'3a+c+n'!N28,0),0)</f>
        <v>0</v>
      </c>
      <c r="O28" s="28">
        <f>IF($C$4="Attiecināmās izmaksas",IF('3a+c+n'!$Q28="A",'3a+c+n'!O28,0),0)</f>
        <v>0</v>
      </c>
      <c r="P28" s="59">
        <f>IF($C$4="Attiecināmās izmaksas",IF('3a+c+n'!$Q28="A",'3a+c+n'!P28,0),0)</f>
        <v>0</v>
      </c>
    </row>
    <row r="29" spans="1:16" x14ac:dyDescent="0.2">
      <c r="A29" s="64">
        <f>IF(P29=0,0,IF(COUNTBLANK(P29)=1,0,COUNTA($P$14:P29)))</f>
        <v>0</v>
      </c>
      <c r="B29" s="28">
        <f>IF($C$4="Attiecināmās izmaksas",IF('3a+c+n'!$Q29="A",'3a+c+n'!B29,0),0)</f>
        <v>0</v>
      </c>
      <c r="C29" s="28">
        <f>IF($C$4="Attiecināmās izmaksas",IF('3a+c+n'!$Q29="A",'3a+c+n'!C29,0),0)</f>
        <v>0</v>
      </c>
      <c r="D29" s="28">
        <f>IF($C$4="Attiecināmās izmaksas",IF('3a+c+n'!$Q29="A",'3a+c+n'!D29,0),0)</f>
        <v>0</v>
      </c>
      <c r="E29" s="59"/>
      <c r="F29" s="81"/>
      <c r="G29" s="28"/>
      <c r="H29" s="28">
        <f>IF($C$4="Attiecināmās izmaksas",IF('3a+c+n'!$Q29="A",'3a+c+n'!H29,0),0)</f>
        <v>0</v>
      </c>
      <c r="I29" s="28"/>
      <c r="J29" s="28"/>
      <c r="K29" s="59">
        <f>IF($C$4="Attiecināmās izmaksas",IF('3a+c+n'!$Q29="A",'3a+c+n'!K29,0),0)</f>
        <v>0</v>
      </c>
      <c r="L29" s="81">
        <f>IF($C$4="Attiecināmās izmaksas",IF('3a+c+n'!$Q29="A",'3a+c+n'!L29,0),0)</f>
        <v>0</v>
      </c>
      <c r="M29" s="28">
        <f>IF($C$4="Attiecināmās izmaksas",IF('3a+c+n'!$Q29="A",'3a+c+n'!M29,0),0)</f>
        <v>0</v>
      </c>
      <c r="N29" s="28">
        <f>IF($C$4="Attiecināmās izmaksas",IF('3a+c+n'!$Q29="A",'3a+c+n'!N29,0),0)</f>
        <v>0</v>
      </c>
      <c r="O29" s="28">
        <f>IF($C$4="Attiecināmās izmaksas",IF('3a+c+n'!$Q29="A",'3a+c+n'!O29,0),0)</f>
        <v>0</v>
      </c>
      <c r="P29" s="59">
        <f>IF($C$4="Attiecināmās izmaksas",IF('3a+c+n'!$Q29="A",'3a+c+n'!P29,0),0)</f>
        <v>0</v>
      </c>
    </row>
    <row r="30" spans="1:16" ht="90" x14ac:dyDescent="0.2">
      <c r="A30" s="64">
        <f>IF(P30=0,0,IF(COUNTBLANK(P30)=1,0,COUNTA($P$14:P30)))</f>
        <v>0</v>
      </c>
      <c r="B30" s="28" t="str">
        <f>IF($C$4="Attiecināmās izmaksas",IF('3a+c+n'!$Q30="A",'3a+c+n'!B30,0),0)</f>
        <v>13-00000</v>
      </c>
      <c r="C30" s="28" t="str">
        <f>IF($C$4="Attiecināmās izmaksas",IF('3a+c+n'!$Q30="A",'3a+c+n'!C30,0),0)</f>
        <v>Lokālu bojāto vietu remonts fasādē (līdz 30% no fasādes), t.sk. trauslā apmetuma nokalšana, plaisu un caurumu aizpildīšana ar javas kārtu, izkritušo ķieģeļu atjaunošana vai pārmūrēšana izmantot grunti Baumit TiefenGrund  vai ekvivalentu un  javu Baumit MM 50 vai ekvivalentu. Gruntēšana, ja nepieciešams, virsmas sagatavošanai siltināšanas un apdares darbiem.</v>
      </c>
      <c r="D30" s="28" t="str">
        <f>IF($C$4="Attiecināmās izmaksas",IF('3a+c+n'!$Q30="A",'3a+c+n'!D30,0),0)</f>
        <v>m2</v>
      </c>
      <c r="E30" s="59"/>
      <c r="F30" s="81"/>
      <c r="G30" s="28"/>
      <c r="H30" s="28">
        <f>IF($C$4="Attiecināmās izmaksas",IF('3a+c+n'!$Q30="A",'3a+c+n'!H30,0),0)</f>
        <v>0</v>
      </c>
      <c r="I30" s="28"/>
      <c r="J30" s="28"/>
      <c r="K30" s="59">
        <f>IF($C$4="Attiecināmās izmaksas",IF('3a+c+n'!$Q30="A",'3a+c+n'!K30,0),0)</f>
        <v>0</v>
      </c>
      <c r="L30" s="81">
        <f>IF($C$4="Attiecināmās izmaksas",IF('3a+c+n'!$Q30="A",'3a+c+n'!L30,0),0)</f>
        <v>0</v>
      </c>
      <c r="M30" s="28">
        <f>IF($C$4="Attiecināmās izmaksas",IF('3a+c+n'!$Q30="A",'3a+c+n'!M30,0),0)</f>
        <v>0</v>
      </c>
      <c r="N30" s="28">
        <f>IF($C$4="Attiecināmās izmaksas",IF('3a+c+n'!$Q30="A",'3a+c+n'!N30,0),0)</f>
        <v>0</v>
      </c>
      <c r="O30" s="28">
        <f>IF($C$4="Attiecināmās izmaksas",IF('3a+c+n'!$Q30="A",'3a+c+n'!O30,0),0)</f>
        <v>0</v>
      </c>
      <c r="P30" s="59">
        <f>IF($C$4="Attiecināmās izmaksas",IF('3a+c+n'!$Q30="A",'3a+c+n'!P30,0),0)</f>
        <v>0</v>
      </c>
    </row>
    <row r="31" spans="1:16" ht="22.5" x14ac:dyDescent="0.2">
      <c r="A31" s="64">
        <f>IF(P31=0,0,IF(COUNTBLANK(P31)=1,0,COUNTA($P$14:P31)))</f>
        <v>0</v>
      </c>
      <c r="B31" s="28" t="str">
        <f>IF($C$4="Attiecināmās izmaksas",IF('3a+c+n'!$Q31="A",'3a+c+n'!B31,0),0)</f>
        <v>13-00000</v>
      </c>
      <c r="C31" s="28" t="str">
        <f>IF($C$4="Attiecināmās izmaksas",IF('3a+c+n'!$Q31="A",'3a+c+n'!C31,0),0)</f>
        <v xml:space="preserve">Virsmas izlīdzināšana ievērojot 20mm/m līdzenumu. </v>
      </c>
      <c r="D31" s="28" t="str">
        <f>IF($C$4="Attiecināmās izmaksas",IF('3a+c+n'!$Q31="A",'3a+c+n'!D31,0),0)</f>
        <v>m2</v>
      </c>
      <c r="E31" s="59"/>
      <c r="F31" s="81"/>
      <c r="G31" s="28"/>
      <c r="H31" s="28">
        <f>IF($C$4="Attiecināmās izmaksas",IF('3a+c+n'!$Q31="A",'3a+c+n'!H31,0),0)</f>
        <v>0</v>
      </c>
      <c r="I31" s="28"/>
      <c r="J31" s="28"/>
      <c r="K31" s="59">
        <f>IF($C$4="Attiecināmās izmaksas",IF('3a+c+n'!$Q31="A",'3a+c+n'!K31,0),0)</f>
        <v>0</v>
      </c>
      <c r="L31" s="81">
        <f>IF($C$4="Attiecināmās izmaksas",IF('3a+c+n'!$Q31="A",'3a+c+n'!L31,0),0)</f>
        <v>0</v>
      </c>
      <c r="M31" s="28">
        <f>IF($C$4="Attiecināmās izmaksas",IF('3a+c+n'!$Q31="A",'3a+c+n'!M31,0),0)</f>
        <v>0</v>
      </c>
      <c r="N31" s="28">
        <f>IF($C$4="Attiecināmās izmaksas",IF('3a+c+n'!$Q31="A",'3a+c+n'!N31,0),0)</f>
        <v>0</v>
      </c>
      <c r="O31" s="28">
        <f>IF($C$4="Attiecināmās izmaksas",IF('3a+c+n'!$Q31="A",'3a+c+n'!O31,0),0)</f>
        <v>0</v>
      </c>
      <c r="P31" s="59">
        <f>IF($C$4="Attiecināmās izmaksas",IF('3a+c+n'!$Q31="A",'3a+c+n'!P31,0),0)</f>
        <v>0</v>
      </c>
    </row>
    <row r="32" spans="1:16" ht="33.75" x14ac:dyDescent="0.2">
      <c r="A32" s="64">
        <f>IF(P32=0,0,IF(COUNTBLANK(P32)=1,0,COUNTA($P$14:P32)))</f>
        <v>0</v>
      </c>
      <c r="B32" s="28" t="str">
        <f>IF($C$4="Attiecināmās izmaksas",IF('3a+c+n'!$Q32="A",'3a+c+n'!B32,0),0)</f>
        <v>13-00000</v>
      </c>
      <c r="C32" s="28" t="str">
        <f>IF($C$4="Attiecināmās izmaksas",IF('3a+c+n'!$Q32="A",'3a+c+n'!C32,0),0)</f>
        <v>Starpķieģeļu šuvju atjaunošana. Drūpošās daļas izkalšana, šuvju aizpildīšana ar javu Baumit ProContact vai ekvivalentu</v>
      </c>
      <c r="D32" s="28" t="str">
        <f>IF($C$4="Attiecināmās izmaksas",IF('3a+c+n'!$Q32="A",'3a+c+n'!D32,0),0)</f>
        <v>kompl</v>
      </c>
      <c r="E32" s="59"/>
      <c r="F32" s="81"/>
      <c r="G32" s="28"/>
      <c r="H32" s="28">
        <f>IF($C$4="Attiecināmās izmaksas",IF('3a+c+n'!$Q32="A",'3a+c+n'!H32,0),0)</f>
        <v>0</v>
      </c>
      <c r="I32" s="28"/>
      <c r="J32" s="28"/>
      <c r="K32" s="59">
        <f>IF($C$4="Attiecināmās izmaksas",IF('3a+c+n'!$Q32="A",'3a+c+n'!K32,0),0)</f>
        <v>0</v>
      </c>
      <c r="L32" s="81">
        <f>IF($C$4="Attiecināmās izmaksas",IF('3a+c+n'!$Q32="A",'3a+c+n'!L32,0),0)</f>
        <v>0</v>
      </c>
      <c r="M32" s="28">
        <f>IF($C$4="Attiecināmās izmaksas",IF('3a+c+n'!$Q32="A",'3a+c+n'!M32,0),0)</f>
        <v>0</v>
      </c>
      <c r="N32" s="28">
        <f>IF($C$4="Attiecināmās izmaksas",IF('3a+c+n'!$Q32="A",'3a+c+n'!N32,0),0)</f>
        <v>0</v>
      </c>
      <c r="O32" s="28">
        <f>IF($C$4="Attiecināmās izmaksas",IF('3a+c+n'!$Q32="A",'3a+c+n'!O32,0),0)</f>
        <v>0</v>
      </c>
      <c r="P32" s="59">
        <f>IF($C$4="Attiecināmās izmaksas",IF('3a+c+n'!$Q32="A",'3a+c+n'!P32,0),0)</f>
        <v>0</v>
      </c>
    </row>
    <row r="33" spans="1:16" x14ac:dyDescent="0.2">
      <c r="A33" s="64">
        <f>IF(P33=0,0,IF(COUNTBLANK(P33)=1,0,COUNTA($P$14:P33)))</f>
        <v>0</v>
      </c>
      <c r="B33" s="28">
        <f>IF($C$4="Attiecināmās izmaksas",IF('3a+c+n'!$Q33="A",'3a+c+n'!B33,0),0)</f>
        <v>0</v>
      </c>
      <c r="C33" s="28">
        <f>IF($C$4="Attiecināmās izmaksas",IF('3a+c+n'!$Q33="A",'3a+c+n'!C33,0),0)</f>
        <v>0</v>
      </c>
      <c r="D33" s="28">
        <f>IF($C$4="Attiecināmās izmaksas",IF('3a+c+n'!$Q33="A",'3a+c+n'!D33,0),0)</f>
        <v>0</v>
      </c>
      <c r="E33" s="59"/>
      <c r="F33" s="81"/>
      <c r="G33" s="28"/>
      <c r="H33" s="28">
        <f>IF($C$4="Attiecināmās izmaksas",IF('3a+c+n'!$Q33="A",'3a+c+n'!H33,0),0)</f>
        <v>0</v>
      </c>
      <c r="I33" s="28"/>
      <c r="J33" s="28"/>
      <c r="K33" s="59">
        <f>IF($C$4="Attiecināmās izmaksas",IF('3a+c+n'!$Q33="A",'3a+c+n'!K33,0),0)</f>
        <v>0</v>
      </c>
      <c r="L33" s="81">
        <f>IF($C$4="Attiecināmās izmaksas",IF('3a+c+n'!$Q33="A",'3a+c+n'!L33,0),0)</f>
        <v>0</v>
      </c>
      <c r="M33" s="28">
        <f>IF($C$4="Attiecināmās izmaksas",IF('3a+c+n'!$Q33="A",'3a+c+n'!M33,0),0)</f>
        <v>0</v>
      </c>
      <c r="N33" s="28">
        <f>IF($C$4="Attiecināmās izmaksas",IF('3a+c+n'!$Q33="A",'3a+c+n'!N33,0),0)</f>
        <v>0</v>
      </c>
      <c r="O33" s="28">
        <f>IF($C$4="Attiecināmās izmaksas",IF('3a+c+n'!$Q33="A",'3a+c+n'!O33,0),0)</f>
        <v>0</v>
      </c>
      <c r="P33" s="59">
        <f>IF($C$4="Attiecināmās izmaksas",IF('3a+c+n'!$Q33="A",'3a+c+n'!P33,0),0)</f>
        <v>0</v>
      </c>
    </row>
    <row r="34" spans="1:16" ht="33.75" x14ac:dyDescent="0.2">
      <c r="A34" s="64">
        <f>IF(P34=0,0,IF(COUNTBLANK(P34)=1,0,COUNTA($P$14:P34)))</f>
        <v>0</v>
      </c>
      <c r="B34" s="28" t="str">
        <f>IF($C$4="Attiecināmās izmaksas",IF('3a+c+n'!$Q34="A",'3a+c+n'!B34,0),0)</f>
        <v>13-00000</v>
      </c>
      <c r="C34" s="28" t="str">
        <f>IF($C$4="Attiecināmās izmaksas",IF('3a+c+n'!$Q34="A",'3a+c+n'!C34,0),0)</f>
        <v>Siltumizolācijas materiālu stiprināšana ar līmjavu BAUMIT ProContact  vai ekvivalentu. Pēc nepieciešamības pirms tam virsmas gruntēšana.</v>
      </c>
      <c r="D34" s="28" t="str">
        <f>IF($C$4="Attiecināmās izmaksas",IF('3a+c+n'!$Q34="A",'3a+c+n'!D34,0),0)</f>
        <v>kg</v>
      </c>
      <c r="E34" s="59"/>
      <c r="F34" s="81"/>
      <c r="G34" s="28"/>
      <c r="H34" s="28">
        <f>IF($C$4="Attiecināmās izmaksas",IF('3a+c+n'!$Q34="A",'3a+c+n'!H34,0),0)</f>
        <v>0</v>
      </c>
      <c r="I34" s="28"/>
      <c r="J34" s="28"/>
      <c r="K34" s="59">
        <f>IF($C$4="Attiecināmās izmaksas",IF('3a+c+n'!$Q34="A",'3a+c+n'!K34,0),0)</f>
        <v>0</v>
      </c>
      <c r="L34" s="81">
        <f>IF($C$4="Attiecināmās izmaksas",IF('3a+c+n'!$Q34="A",'3a+c+n'!L34,0),0)</f>
        <v>0</v>
      </c>
      <c r="M34" s="28">
        <f>IF($C$4="Attiecināmās izmaksas",IF('3a+c+n'!$Q34="A",'3a+c+n'!M34,0),0)</f>
        <v>0</v>
      </c>
      <c r="N34" s="28">
        <f>IF($C$4="Attiecināmās izmaksas",IF('3a+c+n'!$Q34="A",'3a+c+n'!N34,0),0)</f>
        <v>0</v>
      </c>
      <c r="O34" s="28">
        <f>IF($C$4="Attiecināmās izmaksas",IF('3a+c+n'!$Q34="A",'3a+c+n'!O34,0),0)</f>
        <v>0</v>
      </c>
      <c r="P34" s="59">
        <f>IF($C$4="Attiecināmās izmaksas",IF('3a+c+n'!$Q34="A",'3a+c+n'!P34,0),0)</f>
        <v>0</v>
      </c>
    </row>
    <row r="35" spans="1:16" ht="22.5" x14ac:dyDescent="0.2">
      <c r="A35" s="64">
        <f>IF(P35=0,0,IF(COUNTBLANK(P35)=1,0,COUNTA($P$14:P35)))</f>
        <v>0</v>
      </c>
      <c r="B35" s="28" t="str">
        <f>IF($C$4="Attiecināmās izmaksas",IF('3a+c+n'!$Q35="A",'3a+c+n'!B35,0),0)</f>
        <v>13-00000</v>
      </c>
      <c r="C35" s="28" t="str">
        <f>IF($C$4="Attiecināmās izmaksas",IF('3a+c+n'!$Q35="A",'3a+c+n'!C35,0),0)</f>
        <v>Nedegoša akmens vates siltumizolācija plānajām apmetuma sistēmām - λ&lt;=0,036 W/(mK), b=150 mm</v>
      </c>
      <c r="D35" s="28" t="str">
        <f>IF($C$4="Attiecināmās izmaksas",IF('3a+c+n'!$Q35="A",'3a+c+n'!D35,0),0)</f>
        <v>m2</v>
      </c>
      <c r="E35" s="59"/>
      <c r="F35" s="81"/>
      <c r="G35" s="28"/>
      <c r="H35" s="28">
        <f>IF($C$4="Attiecināmās izmaksas",IF('3a+c+n'!$Q35="A",'3a+c+n'!H35,0),0)</f>
        <v>0</v>
      </c>
      <c r="I35" s="28"/>
      <c r="J35" s="28"/>
      <c r="K35" s="59">
        <f>IF($C$4="Attiecināmās izmaksas",IF('3a+c+n'!$Q35="A",'3a+c+n'!K35,0),0)</f>
        <v>0</v>
      </c>
      <c r="L35" s="81">
        <f>IF($C$4="Attiecināmās izmaksas",IF('3a+c+n'!$Q35="A",'3a+c+n'!L35,0),0)</f>
        <v>0</v>
      </c>
      <c r="M35" s="28">
        <f>IF($C$4="Attiecināmās izmaksas",IF('3a+c+n'!$Q35="A",'3a+c+n'!M35,0),0)</f>
        <v>0</v>
      </c>
      <c r="N35" s="28">
        <f>IF($C$4="Attiecināmās izmaksas",IF('3a+c+n'!$Q35="A",'3a+c+n'!N35,0),0)</f>
        <v>0</v>
      </c>
      <c r="O35" s="28">
        <f>IF($C$4="Attiecināmās izmaksas",IF('3a+c+n'!$Q35="A",'3a+c+n'!O35,0),0)</f>
        <v>0</v>
      </c>
      <c r="P35" s="59">
        <f>IF($C$4="Attiecināmās izmaksas",IF('3a+c+n'!$Q35="A",'3a+c+n'!P35,0),0)</f>
        <v>0</v>
      </c>
    </row>
    <row r="36" spans="1:16" ht="33.75" x14ac:dyDescent="0.2">
      <c r="A36" s="64">
        <f>IF(P36=0,0,IF(COUNTBLANK(P36)=1,0,COUNTA($P$14:P36)))</f>
        <v>0</v>
      </c>
      <c r="B36" s="28" t="str">
        <f>IF($C$4="Attiecināmās izmaksas",IF('3a+c+n'!$Q36="A",'3a+c+n'!B36,0),0)</f>
        <v>13-00000</v>
      </c>
      <c r="C36" s="28" t="str">
        <f>IF($C$4="Attiecināmās izmaksas",IF('3a+c+n'!$Q36="A",'3a+c+n'!C36,0),0)</f>
        <v>Armējošā slāņa iestrāde ar javas kārtu BAUMIT ProContact vai ekvivalentu - 1 kārtā, II mehāniskās izturības zonā</v>
      </c>
      <c r="D36" s="28" t="str">
        <f>IF($C$4="Attiecināmās izmaksas",IF('3a+c+n'!$Q36="A",'3a+c+n'!D36,0),0)</f>
        <v>kg</v>
      </c>
      <c r="E36" s="59"/>
      <c r="F36" s="81"/>
      <c r="G36" s="28"/>
      <c r="H36" s="28">
        <f>IF($C$4="Attiecināmās izmaksas",IF('3a+c+n'!$Q36="A",'3a+c+n'!H36,0),0)</f>
        <v>0</v>
      </c>
      <c r="I36" s="28"/>
      <c r="J36" s="28"/>
      <c r="K36" s="59">
        <f>IF($C$4="Attiecināmās izmaksas",IF('3a+c+n'!$Q36="A",'3a+c+n'!K36,0),0)</f>
        <v>0</v>
      </c>
      <c r="L36" s="81">
        <f>IF($C$4="Attiecināmās izmaksas",IF('3a+c+n'!$Q36="A",'3a+c+n'!L36,0),0)</f>
        <v>0</v>
      </c>
      <c r="M36" s="28">
        <f>IF($C$4="Attiecināmās izmaksas",IF('3a+c+n'!$Q36="A",'3a+c+n'!M36,0),0)</f>
        <v>0</v>
      </c>
      <c r="N36" s="28">
        <f>IF($C$4="Attiecināmās izmaksas",IF('3a+c+n'!$Q36="A",'3a+c+n'!N36,0),0)</f>
        <v>0</v>
      </c>
      <c r="O36" s="28">
        <f>IF($C$4="Attiecināmās izmaksas",IF('3a+c+n'!$Q36="A",'3a+c+n'!O36,0),0)</f>
        <v>0</v>
      </c>
      <c r="P36" s="59">
        <f>IF($C$4="Attiecināmās izmaksas",IF('3a+c+n'!$Q36="A",'3a+c+n'!P36,0),0)</f>
        <v>0</v>
      </c>
    </row>
    <row r="37" spans="1:16" ht="22.5" x14ac:dyDescent="0.2">
      <c r="A37" s="64">
        <f>IF(P37=0,0,IF(COUNTBLANK(P37)=1,0,COUNTA($P$14:P37)))</f>
        <v>0</v>
      </c>
      <c r="B37" s="28" t="str">
        <f>IF($C$4="Attiecināmās izmaksas",IF('3a+c+n'!$Q37="A",'3a+c+n'!B37,0),0)</f>
        <v>13-00000</v>
      </c>
      <c r="C37" s="28" t="str">
        <f>IF($C$4="Attiecināmās izmaksas",IF('3a+c+n'!$Q37="A",'3a+c+n'!C37,0),0)</f>
        <v>Baumit StarTex vai ekvivalents stiklušķiedras siets 160 g/m²  - 1 kārtā, II mehāniskās izturības zonā</v>
      </c>
      <c r="D37" s="28" t="str">
        <f>IF($C$4="Attiecināmās izmaksas",IF('3a+c+n'!$Q37="A",'3a+c+n'!D37,0),0)</f>
        <v>m2</v>
      </c>
      <c r="E37" s="59"/>
      <c r="F37" s="81"/>
      <c r="G37" s="28"/>
      <c r="H37" s="28">
        <f>IF($C$4="Attiecināmās izmaksas",IF('3a+c+n'!$Q37="A",'3a+c+n'!H37,0),0)</f>
        <v>0</v>
      </c>
      <c r="I37" s="28"/>
      <c r="J37" s="28"/>
      <c r="K37" s="59">
        <f>IF($C$4="Attiecināmās izmaksas",IF('3a+c+n'!$Q37="A",'3a+c+n'!K37,0),0)</f>
        <v>0</v>
      </c>
      <c r="L37" s="81">
        <f>IF($C$4="Attiecināmās izmaksas",IF('3a+c+n'!$Q37="A",'3a+c+n'!L37,0),0)</f>
        <v>0</v>
      </c>
      <c r="M37" s="28">
        <f>IF($C$4="Attiecināmās izmaksas",IF('3a+c+n'!$Q37="A",'3a+c+n'!M37,0),0)</f>
        <v>0</v>
      </c>
      <c r="N37" s="28">
        <f>IF($C$4="Attiecināmās izmaksas",IF('3a+c+n'!$Q37="A",'3a+c+n'!N37,0),0)</f>
        <v>0</v>
      </c>
      <c r="O37" s="28">
        <f>IF($C$4="Attiecināmās izmaksas",IF('3a+c+n'!$Q37="A",'3a+c+n'!O37,0),0)</f>
        <v>0</v>
      </c>
      <c r="P37" s="59">
        <f>IF($C$4="Attiecināmās izmaksas",IF('3a+c+n'!$Q37="A",'3a+c+n'!P37,0),0)</f>
        <v>0</v>
      </c>
    </row>
    <row r="38" spans="1:16" ht="33.75" x14ac:dyDescent="0.2">
      <c r="A38" s="64">
        <f>IF(P38=0,0,IF(COUNTBLANK(P38)=1,0,COUNTA($P$14:P38)))</f>
        <v>0</v>
      </c>
      <c r="B38" s="28" t="str">
        <f>IF($C$4="Attiecināmās izmaksas",IF('3a+c+n'!$Q38="A",'3a+c+n'!B38,0),0)</f>
        <v>13-00000</v>
      </c>
      <c r="C38" s="28" t="str">
        <f>IF($C$4="Attiecināmās izmaksas",IF('3a+c+n'!$Q38="A",'3a+c+n'!C38,0),0)</f>
        <v>Armējošā slāņa iestrāde ar javas kārtu BAUMIT ProContact vai ekvivalentu - 2 kārtās, I mehāniskās izturības zonā</v>
      </c>
      <c r="D38" s="28" t="str">
        <f>IF($C$4="Attiecināmās izmaksas",IF('3a+c+n'!$Q38="A",'3a+c+n'!D38,0),0)</f>
        <v>kg</v>
      </c>
      <c r="E38" s="59"/>
      <c r="F38" s="81"/>
      <c r="G38" s="28"/>
      <c r="H38" s="28">
        <f>IF($C$4="Attiecināmās izmaksas",IF('3a+c+n'!$Q38="A",'3a+c+n'!H38,0),0)</f>
        <v>0</v>
      </c>
      <c r="I38" s="28"/>
      <c r="J38" s="28"/>
      <c r="K38" s="59">
        <f>IF($C$4="Attiecināmās izmaksas",IF('3a+c+n'!$Q38="A",'3a+c+n'!K38,0),0)</f>
        <v>0</v>
      </c>
      <c r="L38" s="81">
        <f>IF($C$4="Attiecināmās izmaksas",IF('3a+c+n'!$Q38="A",'3a+c+n'!L38,0),0)</f>
        <v>0</v>
      </c>
      <c r="M38" s="28">
        <f>IF($C$4="Attiecināmās izmaksas",IF('3a+c+n'!$Q38="A",'3a+c+n'!M38,0),0)</f>
        <v>0</v>
      </c>
      <c r="N38" s="28">
        <f>IF($C$4="Attiecināmās izmaksas",IF('3a+c+n'!$Q38="A",'3a+c+n'!N38,0),0)</f>
        <v>0</v>
      </c>
      <c r="O38" s="28">
        <f>IF($C$4="Attiecināmās izmaksas",IF('3a+c+n'!$Q38="A",'3a+c+n'!O38,0),0)</f>
        <v>0</v>
      </c>
      <c r="P38" s="59">
        <f>IF($C$4="Attiecināmās izmaksas",IF('3a+c+n'!$Q38="A",'3a+c+n'!P38,0),0)</f>
        <v>0</v>
      </c>
    </row>
    <row r="39" spans="1:16" ht="22.5" x14ac:dyDescent="0.2">
      <c r="A39" s="64">
        <f>IF(P39=0,0,IF(COUNTBLANK(P39)=1,0,COUNTA($P$14:P39)))</f>
        <v>0</v>
      </c>
      <c r="B39" s="28" t="str">
        <f>IF($C$4="Attiecināmās izmaksas",IF('3a+c+n'!$Q39="A",'3a+c+n'!B39,0),0)</f>
        <v>13-00000</v>
      </c>
      <c r="C39" s="28" t="str">
        <f>IF($C$4="Attiecināmās izmaksas",IF('3a+c+n'!$Q39="A",'3a+c+n'!C39,0),0)</f>
        <v>Baumit StarTex vai ekvivalents stiklušķiedras siets 160 g/m²  - 2 kārtās, I mehāniskās izturības zonā</v>
      </c>
      <c r="D39" s="28" t="str">
        <f>IF($C$4="Attiecināmās izmaksas",IF('3a+c+n'!$Q39="A",'3a+c+n'!D39,0),0)</f>
        <v>m2</v>
      </c>
      <c r="E39" s="59"/>
      <c r="F39" s="81"/>
      <c r="G39" s="28"/>
      <c r="H39" s="28">
        <f>IF($C$4="Attiecināmās izmaksas",IF('3a+c+n'!$Q39="A",'3a+c+n'!H39,0),0)</f>
        <v>0</v>
      </c>
      <c r="I39" s="28"/>
      <c r="J39" s="28"/>
      <c r="K39" s="59">
        <f>IF($C$4="Attiecināmās izmaksas",IF('3a+c+n'!$Q39="A",'3a+c+n'!K39,0),0)</f>
        <v>0</v>
      </c>
      <c r="L39" s="81">
        <f>IF($C$4="Attiecināmās izmaksas",IF('3a+c+n'!$Q39="A",'3a+c+n'!L39,0),0)</f>
        <v>0</v>
      </c>
      <c r="M39" s="28">
        <f>IF($C$4="Attiecināmās izmaksas",IF('3a+c+n'!$Q39="A",'3a+c+n'!M39,0),0)</f>
        <v>0</v>
      </c>
      <c r="N39" s="28">
        <f>IF($C$4="Attiecināmās izmaksas",IF('3a+c+n'!$Q39="A",'3a+c+n'!N39,0),0)</f>
        <v>0</v>
      </c>
      <c r="O39" s="28">
        <f>IF($C$4="Attiecināmās izmaksas",IF('3a+c+n'!$Q39="A",'3a+c+n'!O39,0),0)</f>
        <v>0</v>
      </c>
      <c r="P39" s="59">
        <f>IF($C$4="Attiecināmās izmaksas",IF('3a+c+n'!$Q39="A",'3a+c+n'!P39,0),0)</f>
        <v>0</v>
      </c>
    </row>
    <row r="40" spans="1:16" ht="22.5" x14ac:dyDescent="0.2">
      <c r="A40" s="64">
        <f>IF(P40=0,0,IF(COUNTBLANK(P40)=1,0,COUNTA($P$14:P40)))</f>
        <v>0</v>
      </c>
      <c r="B40" s="28" t="str">
        <f>IF($C$4="Attiecināmās izmaksas",IF('3a+c+n'!$Q40="A",'3a+c+n'!B40,0),0)</f>
        <v>13-00000</v>
      </c>
      <c r="C40" s="28" t="str">
        <f>IF($C$4="Attiecināmās izmaksas",IF('3a+c+n'!$Q40="A",'3a+c+n'!C40,0),0)</f>
        <v>Armētā slāņa apstrāde ar zemapmetuma grunti Baumit UniPrimer vai ekvivalentu</v>
      </c>
      <c r="D40" s="28" t="str">
        <f>IF($C$4="Attiecināmās izmaksas",IF('3a+c+n'!$Q40="A",'3a+c+n'!D40,0),0)</f>
        <v>kg</v>
      </c>
      <c r="E40" s="59"/>
      <c r="F40" s="81"/>
      <c r="G40" s="28"/>
      <c r="H40" s="28">
        <f>IF($C$4="Attiecināmās izmaksas",IF('3a+c+n'!$Q40="A",'3a+c+n'!H40,0),0)</f>
        <v>0</v>
      </c>
      <c r="I40" s="28"/>
      <c r="J40" s="28"/>
      <c r="K40" s="59">
        <f>IF($C$4="Attiecināmās izmaksas",IF('3a+c+n'!$Q40="A",'3a+c+n'!K40,0),0)</f>
        <v>0</v>
      </c>
      <c r="L40" s="81">
        <f>IF($C$4="Attiecināmās izmaksas",IF('3a+c+n'!$Q40="A",'3a+c+n'!L40,0),0)</f>
        <v>0</v>
      </c>
      <c r="M40" s="28">
        <f>IF($C$4="Attiecināmās izmaksas",IF('3a+c+n'!$Q40="A",'3a+c+n'!M40,0),0)</f>
        <v>0</v>
      </c>
      <c r="N40" s="28">
        <f>IF($C$4="Attiecināmās izmaksas",IF('3a+c+n'!$Q40="A",'3a+c+n'!N40,0),0)</f>
        <v>0</v>
      </c>
      <c r="O40" s="28">
        <f>IF($C$4="Attiecināmās izmaksas",IF('3a+c+n'!$Q40="A",'3a+c+n'!O40,0),0)</f>
        <v>0</v>
      </c>
      <c r="P40" s="59">
        <f>IF($C$4="Attiecināmās izmaksas",IF('3a+c+n'!$Q40="A",'3a+c+n'!P40,0),0)</f>
        <v>0</v>
      </c>
    </row>
    <row r="41" spans="1:16" ht="33.75" x14ac:dyDescent="0.2">
      <c r="A41" s="64">
        <f>IF(P41=0,0,IF(COUNTBLANK(P41)=1,0,COUNTA($P$14:P41)))</f>
        <v>0</v>
      </c>
      <c r="B41" s="28" t="str">
        <f>IF($C$4="Attiecināmās izmaksas",IF('3a+c+n'!$Q41="A",'3a+c+n'!B41,0),0)</f>
        <v>13-00000</v>
      </c>
      <c r="C41" s="28" t="str">
        <f>IF($C$4="Attiecināmās izmaksas",IF('3a+c+n'!$Q41="A",'3a+c+n'!C41,0),0)</f>
        <v>Gatavā tonētā silikona apmetuma Baumit SilikonColor vai ekvivalenta iestrāde. Maksimālais grauda izmērs 2 mm. Tonis atbilstoši krāsu pasei.</v>
      </c>
      <c r="D41" s="28" t="str">
        <f>IF($C$4="Attiecināmās izmaksas",IF('3a+c+n'!$Q41="A",'3a+c+n'!D41,0),0)</f>
        <v>m2</v>
      </c>
      <c r="E41" s="59"/>
      <c r="F41" s="81"/>
      <c r="G41" s="28"/>
      <c r="H41" s="28">
        <f>IF($C$4="Attiecināmās izmaksas",IF('3a+c+n'!$Q41="A",'3a+c+n'!H41,0),0)</f>
        <v>0</v>
      </c>
      <c r="I41" s="28"/>
      <c r="J41" s="28"/>
      <c r="K41" s="59">
        <f>IF($C$4="Attiecināmās izmaksas",IF('3a+c+n'!$Q41="A",'3a+c+n'!K41,0),0)</f>
        <v>0</v>
      </c>
      <c r="L41" s="81">
        <f>IF($C$4="Attiecināmās izmaksas",IF('3a+c+n'!$Q41="A",'3a+c+n'!L41,0),0)</f>
        <v>0</v>
      </c>
      <c r="M41" s="28">
        <f>IF($C$4="Attiecināmās izmaksas",IF('3a+c+n'!$Q41="A",'3a+c+n'!M41,0),0)</f>
        <v>0</v>
      </c>
      <c r="N41" s="28">
        <f>IF($C$4="Attiecināmās izmaksas",IF('3a+c+n'!$Q41="A",'3a+c+n'!N41,0),0)</f>
        <v>0</v>
      </c>
      <c r="O41" s="28">
        <f>IF($C$4="Attiecināmās izmaksas",IF('3a+c+n'!$Q41="A",'3a+c+n'!O41,0),0)</f>
        <v>0</v>
      </c>
      <c r="P41" s="59">
        <f>IF($C$4="Attiecināmās izmaksas",IF('3a+c+n'!$Q41="A",'3a+c+n'!P41,0),0)</f>
        <v>0</v>
      </c>
    </row>
    <row r="42" spans="1:16" ht="22.5" x14ac:dyDescent="0.2">
      <c r="A42" s="64">
        <f>IF(P42=0,0,IF(COUNTBLANK(P42)=1,0,COUNTA($P$14:P42)))</f>
        <v>0</v>
      </c>
      <c r="B42" s="28" t="str">
        <f>IF($C$4="Attiecināmās izmaksas",IF('3a+c+n'!$Q42="A",'3a+c+n'!B42,0),0)</f>
        <v>13-00000</v>
      </c>
      <c r="C42" s="28" t="str">
        <f>IF($C$4="Attiecināmās izmaksas",IF('3a+c+n'!$Q42="A",'3a+c+n'!C42,0),0)</f>
        <v>Dībeļi RAWLPLUG TFIX 8S vai ekvivalenti, l=215mm</v>
      </c>
      <c r="D42" s="28" t="str">
        <f>IF($C$4="Attiecināmās izmaksas",IF('3a+c+n'!$Q42="A",'3a+c+n'!D42,0),0)</f>
        <v>gab</v>
      </c>
      <c r="E42" s="59"/>
      <c r="F42" s="81"/>
      <c r="G42" s="28"/>
      <c r="H42" s="28">
        <f>IF($C$4="Attiecināmās izmaksas",IF('3a+c+n'!$Q42="A",'3a+c+n'!H42,0),0)</f>
        <v>0</v>
      </c>
      <c r="I42" s="28"/>
      <c r="J42" s="28"/>
      <c r="K42" s="59">
        <f>IF($C$4="Attiecināmās izmaksas",IF('3a+c+n'!$Q42="A",'3a+c+n'!K42,0),0)</f>
        <v>0</v>
      </c>
      <c r="L42" s="81">
        <f>IF($C$4="Attiecināmās izmaksas",IF('3a+c+n'!$Q42="A",'3a+c+n'!L42,0),0)</f>
        <v>0</v>
      </c>
      <c r="M42" s="28">
        <f>IF($C$4="Attiecināmās izmaksas",IF('3a+c+n'!$Q42="A",'3a+c+n'!M42,0),0)</f>
        <v>0</v>
      </c>
      <c r="N42" s="28">
        <f>IF($C$4="Attiecināmās izmaksas",IF('3a+c+n'!$Q42="A",'3a+c+n'!N42,0),0)</f>
        <v>0</v>
      </c>
      <c r="O42" s="28">
        <f>IF($C$4="Attiecināmās izmaksas",IF('3a+c+n'!$Q42="A",'3a+c+n'!O42,0),0)</f>
        <v>0</v>
      </c>
      <c r="P42" s="59">
        <f>IF($C$4="Attiecināmās izmaksas",IF('3a+c+n'!$Q42="A",'3a+c+n'!P42,0),0)</f>
        <v>0</v>
      </c>
    </row>
    <row r="43" spans="1:16" x14ac:dyDescent="0.2">
      <c r="A43" s="64">
        <f>IF(P43=0,0,IF(COUNTBLANK(P43)=1,0,COUNTA($P$14:P43)))</f>
        <v>0</v>
      </c>
      <c r="B43" s="28">
        <f>IF($C$4="Attiecināmās izmaksas",IF('3a+c+n'!$Q43="A",'3a+c+n'!B43,0),0)</f>
        <v>0</v>
      </c>
      <c r="C43" s="28">
        <f>IF($C$4="Attiecināmās izmaksas",IF('3a+c+n'!$Q43="A",'3a+c+n'!C43,0),0)</f>
        <v>0</v>
      </c>
      <c r="D43" s="28">
        <f>IF($C$4="Attiecināmās izmaksas",IF('3a+c+n'!$Q43="A",'3a+c+n'!D43,0),0)</f>
        <v>0</v>
      </c>
      <c r="E43" s="59"/>
      <c r="F43" s="81"/>
      <c r="G43" s="28"/>
      <c r="H43" s="28">
        <f>IF($C$4="Attiecināmās izmaksas",IF('3a+c+n'!$Q43="A",'3a+c+n'!H43,0),0)</f>
        <v>0</v>
      </c>
      <c r="I43" s="28"/>
      <c r="J43" s="28"/>
      <c r="K43" s="59">
        <f>IF($C$4="Attiecināmās izmaksas",IF('3a+c+n'!$Q43="A",'3a+c+n'!K43,0),0)</f>
        <v>0</v>
      </c>
      <c r="L43" s="81">
        <f>IF($C$4="Attiecināmās izmaksas",IF('3a+c+n'!$Q43="A",'3a+c+n'!L43,0),0)</f>
        <v>0</v>
      </c>
      <c r="M43" s="28">
        <f>IF($C$4="Attiecināmās izmaksas",IF('3a+c+n'!$Q43="A",'3a+c+n'!M43,0),0)</f>
        <v>0</v>
      </c>
      <c r="N43" s="28">
        <f>IF($C$4="Attiecināmās izmaksas",IF('3a+c+n'!$Q43="A",'3a+c+n'!N43,0),0)</f>
        <v>0</v>
      </c>
      <c r="O43" s="28">
        <f>IF($C$4="Attiecināmās izmaksas",IF('3a+c+n'!$Q43="A",'3a+c+n'!O43,0),0)</f>
        <v>0</v>
      </c>
      <c r="P43" s="59">
        <f>IF($C$4="Attiecināmās izmaksas",IF('3a+c+n'!$Q43="A",'3a+c+n'!P43,0),0)</f>
        <v>0</v>
      </c>
    </row>
    <row r="44" spans="1:16" ht="33.75" x14ac:dyDescent="0.2">
      <c r="A44" s="64">
        <f>IF(P44=0,0,IF(COUNTBLANK(P44)=1,0,COUNTA($P$14:P44)))</f>
        <v>0</v>
      </c>
      <c r="B44" s="28" t="str">
        <f>IF($C$4="Attiecināmās izmaksas",IF('3a+c+n'!$Q44="A",'3a+c+n'!B44,0),0)</f>
        <v>13-00000</v>
      </c>
      <c r="C44" s="28" t="str">
        <f>IF($C$4="Attiecināmās izmaksas",IF('3a+c+n'!$Q44="A",'3a+c+n'!C44,0),0)</f>
        <v>Siltumizolācijas materiālu stiprināšana ar līmjavu BAUMIT ProContact  vai ekvivalentu. Pēc nepieciešamības pirms tam virsmas gruntēšana.</v>
      </c>
      <c r="D44" s="28" t="str">
        <f>IF($C$4="Attiecināmās izmaksas",IF('3a+c+n'!$Q44="A",'3a+c+n'!D44,0),0)</f>
        <v>kg</v>
      </c>
      <c r="E44" s="59"/>
      <c r="F44" s="81"/>
      <c r="G44" s="28"/>
      <c r="H44" s="28">
        <f>IF($C$4="Attiecināmās izmaksas",IF('3a+c+n'!$Q44="A",'3a+c+n'!H44,0),0)</f>
        <v>0</v>
      </c>
      <c r="I44" s="28"/>
      <c r="J44" s="28"/>
      <c r="K44" s="59">
        <f>IF($C$4="Attiecināmās izmaksas",IF('3a+c+n'!$Q44="A",'3a+c+n'!K44,0),0)</f>
        <v>0</v>
      </c>
      <c r="L44" s="81">
        <f>IF($C$4="Attiecināmās izmaksas",IF('3a+c+n'!$Q44="A",'3a+c+n'!L44,0),0)</f>
        <v>0</v>
      </c>
      <c r="M44" s="28">
        <f>IF($C$4="Attiecināmās izmaksas",IF('3a+c+n'!$Q44="A",'3a+c+n'!M44,0),0)</f>
        <v>0</v>
      </c>
      <c r="N44" s="28">
        <f>IF($C$4="Attiecināmās izmaksas",IF('3a+c+n'!$Q44="A",'3a+c+n'!N44,0),0)</f>
        <v>0</v>
      </c>
      <c r="O44" s="28">
        <f>IF($C$4="Attiecināmās izmaksas",IF('3a+c+n'!$Q44="A",'3a+c+n'!O44,0),0)</f>
        <v>0</v>
      </c>
      <c r="P44" s="59">
        <f>IF($C$4="Attiecināmās izmaksas",IF('3a+c+n'!$Q44="A",'3a+c+n'!P44,0),0)</f>
        <v>0</v>
      </c>
    </row>
    <row r="45" spans="1:16" ht="33.75" x14ac:dyDescent="0.2">
      <c r="A45" s="64">
        <f>IF(P45=0,0,IF(COUNTBLANK(P45)=1,0,COUNTA($P$14:P45)))</f>
        <v>0</v>
      </c>
      <c r="B45" s="28" t="str">
        <f>IF($C$4="Attiecināmās izmaksas",IF('3a+c+n'!$Q45="A",'3a+c+n'!B45,0),0)</f>
        <v>13-00000</v>
      </c>
      <c r="C45" s="28" t="str">
        <f>IF($C$4="Attiecināmās izmaksas",IF('3a+c+n'!$Q45="A",'3a+c+n'!C45,0),0)</f>
        <v>Siltumizolācijas materiāla Paroc Linio 15 vai ekvivalenta montāža - λ&lt;=0,037 W/(mK), b=30-50 mm, siltinājuma platums 100mm</v>
      </c>
      <c r="D45" s="28" t="str">
        <f>IF($C$4="Attiecināmās izmaksas",IF('3a+c+n'!$Q45="A",'3a+c+n'!D45,0),0)</f>
        <v>m2</v>
      </c>
      <c r="E45" s="59"/>
      <c r="F45" s="81"/>
      <c r="G45" s="28"/>
      <c r="H45" s="28">
        <f>IF($C$4="Attiecināmās izmaksas",IF('3a+c+n'!$Q45="A",'3a+c+n'!H45,0),0)</f>
        <v>0</v>
      </c>
      <c r="I45" s="28"/>
      <c r="J45" s="28"/>
      <c r="K45" s="59">
        <f>IF($C$4="Attiecināmās izmaksas",IF('3a+c+n'!$Q45="A",'3a+c+n'!K45,0),0)</f>
        <v>0</v>
      </c>
      <c r="L45" s="81">
        <f>IF($C$4="Attiecināmās izmaksas",IF('3a+c+n'!$Q45="A",'3a+c+n'!L45,0),0)</f>
        <v>0</v>
      </c>
      <c r="M45" s="28">
        <f>IF($C$4="Attiecināmās izmaksas",IF('3a+c+n'!$Q45="A",'3a+c+n'!M45,0),0)</f>
        <v>0</v>
      </c>
      <c r="N45" s="28">
        <f>IF($C$4="Attiecināmās izmaksas",IF('3a+c+n'!$Q45="A",'3a+c+n'!N45,0),0)</f>
        <v>0</v>
      </c>
      <c r="O45" s="28">
        <f>IF($C$4="Attiecināmās izmaksas",IF('3a+c+n'!$Q45="A",'3a+c+n'!O45,0),0)</f>
        <v>0</v>
      </c>
      <c r="P45" s="59">
        <f>IF($C$4="Attiecināmās izmaksas",IF('3a+c+n'!$Q45="A",'3a+c+n'!P45,0),0)</f>
        <v>0</v>
      </c>
    </row>
    <row r="46" spans="1:16" ht="22.5" x14ac:dyDescent="0.2">
      <c r="A46" s="64">
        <f>IF(P46=0,0,IF(COUNTBLANK(P46)=1,0,COUNTA($P$14:P46)))</f>
        <v>0</v>
      </c>
      <c r="B46" s="28" t="str">
        <f>IF($C$4="Attiecināmās izmaksas",IF('3a+c+n'!$Q46="A",'3a+c+n'!B46,0),0)</f>
        <v>13-00000</v>
      </c>
      <c r="C46" s="28" t="str">
        <f>IF($C$4="Attiecināmās izmaksas",IF('3a+c+n'!$Q46="A",'3a+c+n'!C46,0),0)</f>
        <v>Armējošā slāņa iestrāde ar javas kārtu BAUMIT ProContact vai ekvivalentu - 1 kārtā</v>
      </c>
      <c r="D46" s="28" t="str">
        <f>IF($C$4="Attiecināmās izmaksas",IF('3a+c+n'!$Q46="A",'3a+c+n'!D46,0),0)</f>
        <v>kg</v>
      </c>
      <c r="E46" s="59"/>
      <c r="F46" s="81"/>
      <c r="G46" s="28"/>
      <c r="H46" s="28">
        <f>IF($C$4="Attiecināmās izmaksas",IF('3a+c+n'!$Q46="A",'3a+c+n'!H46,0),0)</f>
        <v>0</v>
      </c>
      <c r="I46" s="28"/>
      <c r="J46" s="28"/>
      <c r="K46" s="59">
        <f>IF($C$4="Attiecināmās izmaksas",IF('3a+c+n'!$Q46="A",'3a+c+n'!K46,0),0)</f>
        <v>0</v>
      </c>
      <c r="L46" s="81">
        <f>IF($C$4="Attiecināmās izmaksas",IF('3a+c+n'!$Q46="A",'3a+c+n'!L46,0),0)</f>
        <v>0</v>
      </c>
      <c r="M46" s="28">
        <f>IF($C$4="Attiecināmās izmaksas",IF('3a+c+n'!$Q46="A",'3a+c+n'!M46,0),0)</f>
        <v>0</v>
      </c>
      <c r="N46" s="28">
        <f>IF($C$4="Attiecināmās izmaksas",IF('3a+c+n'!$Q46="A",'3a+c+n'!N46,0),0)</f>
        <v>0</v>
      </c>
      <c r="O46" s="28">
        <f>IF($C$4="Attiecināmās izmaksas",IF('3a+c+n'!$Q46="A",'3a+c+n'!O46,0),0)</f>
        <v>0</v>
      </c>
      <c r="P46" s="59">
        <f>IF($C$4="Attiecināmās izmaksas",IF('3a+c+n'!$Q46="A",'3a+c+n'!P46,0),0)</f>
        <v>0</v>
      </c>
    </row>
    <row r="47" spans="1:16" ht="33.75" x14ac:dyDescent="0.2">
      <c r="A47" s="64">
        <f>IF(P47=0,0,IF(COUNTBLANK(P47)=1,0,COUNTA($P$14:P47)))</f>
        <v>0</v>
      </c>
      <c r="B47" s="28" t="str">
        <f>IF($C$4="Attiecināmās izmaksas",IF('3a+c+n'!$Q47="A",'3a+c+n'!B47,0),0)</f>
        <v>13-00000</v>
      </c>
      <c r="C47" s="28" t="str">
        <f>IF($C$4="Attiecināmās izmaksas",IF('3a+c+n'!$Q47="A",'3a+c+n'!C47,0),0)</f>
        <v>Baumit StarTex vai ekvivalents stiklušķiedras siets 160 g/m²  - 1 kārtā + papildus armējošā sieta iestrāde stūros</v>
      </c>
      <c r="D47" s="28" t="str">
        <f>IF($C$4="Attiecināmās izmaksas",IF('3a+c+n'!$Q47="A",'3a+c+n'!D47,0),0)</f>
        <v>m2</v>
      </c>
      <c r="E47" s="59"/>
      <c r="F47" s="81"/>
      <c r="G47" s="28"/>
      <c r="H47" s="28">
        <f>IF($C$4="Attiecināmās izmaksas",IF('3a+c+n'!$Q47="A",'3a+c+n'!H47,0),0)</f>
        <v>0</v>
      </c>
      <c r="I47" s="28"/>
      <c r="J47" s="28"/>
      <c r="K47" s="59">
        <f>IF($C$4="Attiecināmās izmaksas",IF('3a+c+n'!$Q47="A",'3a+c+n'!K47,0),0)</f>
        <v>0</v>
      </c>
      <c r="L47" s="81">
        <f>IF($C$4="Attiecināmās izmaksas",IF('3a+c+n'!$Q47="A",'3a+c+n'!L47,0),0)</f>
        <v>0</v>
      </c>
      <c r="M47" s="28">
        <f>IF($C$4="Attiecināmās izmaksas",IF('3a+c+n'!$Q47="A",'3a+c+n'!M47,0),0)</f>
        <v>0</v>
      </c>
      <c r="N47" s="28">
        <f>IF($C$4="Attiecināmās izmaksas",IF('3a+c+n'!$Q47="A",'3a+c+n'!N47,0),0)</f>
        <v>0</v>
      </c>
      <c r="O47" s="28">
        <f>IF($C$4="Attiecināmās izmaksas",IF('3a+c+n'!$Q47="A",'3a+c+n'!O47,0),0)</f>
        <v>0</v>
      </c>
      <c r="P47" s="59">
        <f>IF($C$4="Attiecināmās izmaksas",IF('3a+c+n'!$Q47="A",'3a+c+n'!P47,0),0)</f>
        <v>0</v>
      </c>
    </row>
    <row r="48" spans="1:16" ht="22.5" x14ac:dyDescent="0.2">
      <c r="A48" s="64">
        <f>IF(P48=0,0,IF(COUNTBLANK(P48)=1,0,COUNTA($P$14:P48)))</f>
        <v>0</v>
      </c>
      <c r="B48" s="28" t="str">
        <f>IF($C$4="Attiecināmās izmaksas",IF('3a+c+n'!$Q48="A",'3a+c+n'!B48,0),0)</f>
        <v>13-00000</v>
      </c>
      <c r="C48" s="28" t="str">
        <f>IF($C$4="Attiecināmās izmaksas",IF('3a+c+n'!$Q48="A",'3a+c+n'!C48,0),0)</f>
        <v>Armētā slāņa apstrāde ar zemapmetuma grunti Baumit UniPrimer vai ekvivalentu</v>
      </c>
      <c r="D48" s="28" t="str">
        <f>IF($C$4="Attiecināmās izmaksas",IF('3a+c+n'!$Q48="A",'3a+c+n'!D48,0),0)</f>
        <v>kg</v>
      </c>
      <c r="E48" s="59"/>
      <c r="F48" s="81"/>
      <c r="G48" s="28"/>
      <c r="H48" s="28">
        <f>IF($C$4="Attiecināmās izmaksas",IF('3a+c+n'!$Q48="A",'3a+c+n'!H48,0),0)</f>
        <v>0</v>
      </c>
      <c r="I48" s="28"/>
      <c r="J48" s="28"/>
      <c r="K48" s="59">
        <f>IF($C$4="Attiecināmās izmaksas",IF('3a+c+n'!$Q48="A",'3a+c+n'!K48,0),0)</f>
        <v>0</v>
      </c>
      <c r="L48" s="81">
        <f>IF($C$4="Attiecināmās izmaksas",IF('3a+c+n'!$Q48="A",'3a+c+n'!L48,0),0)</f>
        <v>0</v>
      </c>
      <c r="M48" s="28">
        <f>IF($C$4="Attiecināmās izmaksas",IF('3a+c+n'!$Q48="A",'3a+c+n'!M48,0),0)</f>
        <v>0</v>
      </c>
      <c r="N48" s="28">
        <f>IF($C$4="Attiecināmās izmaksas",IF('3a+c+n'!$Q48="A",'3a+c+n'!N48,0),0)</f>
        <v>0</v>
      </c>
      <c r="O48" s="28">
        <f>IF($C$4="Attiecināmās izmaksas",IF('3a+c+n'!$Q48="A",'3a+c+n'!O48,0),0)</f>
        <v>0</v>
      </c>
      <c r="P48" s="59">
        <f>IF($C$4="Attiecināmās izmaksas",IF('3a+c+n'!$Q48="A",'3a+c+n'!P48,0),0)</f>
        <v>0</v>
      </c>
    </row>
    <row r="49" spans="1:16" ht="33.75" x14ac:dyDescent="0.2">
      <c r="A49" s="64">
        <f>IF(P49=0,0,IF(COUNTBLANK(P49)=1,0,COUNTA($P$14:P49)))</f>
        <v>0</v>
      </c>
      <c r="B49" s="28" t="str">
        <f>IF($C$4="Attiecināmās izmaksas",IF('3a+c+n'!$Q49="A",'3a+c+n'!B49,0),0)</f>
        <v>13-00000</v>
      </c>
      <c r="C49" s="28" t="str">
        <f>IF($C$4="Attiecināmās izmaksas",IF('3a+c+n'!$Q49="A",'3a+c+n'!C49,0),0)</f>
        <v>Gatavā tonētā silikona apmetuma Baumit SilikonColor vai ekvivalenta iestrāde. Maksimālais grauda izmērs 2 mm. Tonis atbilstoši krāsu pasei.</v>
      </c>
      <c r="D49" s="28" t="str">
        <f>IF($C$4="Attiecināmās izmaksas",IF('3a+c+n'!$Q49="A",'3a+c+n'!D49,0),0)</f>
        <v>m2</v>
      </c>
      <c r="E49" s="59"/>
      <c r="F49" s="81"/>
      <c r="G49" s="28"/>
      <c r="H49" s="28">
        <f>IF($C$4="Attiecināmās izmaksas",IF('3a+c+n'!$Q49="A",'3a+c+n'!H49,0),0)</f>
        <v>0</v>
      </c>
      <c r="I49" s="28"/>
      <c r="J49" s="28"/>
      <c r="K49" s="59">
        <f>IF($C$4="Attiecināmās izmaksas",IF('3a+c+n'!$Q49="A",'3a+c+n'!K49,0),0)</f>
        <v>0</v>
      </c>
      <c r="L49" s="81">
        <f>IF($C$4="Attiecināmās izmaksas",IF('3a+c+n'!$Q49="A",'3a+c+n'!L49,0),0)</f>
        <v>0</v>
      </c>
      <c r="M49" s="28">
        <f>IF($C$4="Attiecināmās izmaksas",IF('3a+c+n'!$Q49="A",'3a+c+n'!M49,0),0)</f>
        <v>0</v>
      </c>
      <c r="N49" s="28">
        <f>IF($C$4="Attiecināmās izmaksas",IF('3a+c+n'!$Q49="A",'3a+c+n'!N49,0),0)</f>
        <v>0</v>
      </c>
      <c r="O49" s="28">
        <f>IF($C$4="Attiecināmās izmaksas",IF('3a+c+n'!$Q49="A",'3a+c+n'!O49,0),0)</f>
        <v>0</v>
      </c>
      <c r="P49" s="59">
        <f>IF($C$4="Attiecināmās izmaksas",IF('3a+c+n'!$Q49="A",'3a+c+n'!P49,0),0)</f>
        <v>0</v>
      </c>
    </row>
    <row r="50" spans="1:16" ht="22.5" x14ac:dyDescent="0.2">
      <c r="A50" s="64">
        <f>IF(P50=0,0,IF(COUNTBLANK(P50)=1,0,COUNTA($P$14:P50)))</f>
        <v>0</v>
      </c>
      <c r="B50" s="28" t="str">
        <f>IF($C$4="Attiecināmās izmaksas",IF('3a+c+n'!$Q50="A",'3a+c+n'!B50,0),0)</f>
        <v>13-00000</v>
      </c>
      <c r="C50" s="28" t="str">
        <f>IF($C$4="Attiecināmās izmaksas",IF('3a+c+n'!$Q50="A",'3a+c+n'!C50,0),0)</f>
        <v>Loga pielaiduma profila Baumit PROFIL 108 vai ekvivalenta iestrāde ailes sānos un augšējā daļā</v>
      </c>
      <c r="D50" s="28" t="str">
        <f>IF($C$4="Attiecināmās izmaksas",IF('3a+c+n'!$Q50="A",'3a+c+n'!D50,0),0)</f>
        <v>tm</v>
      </c>
      <c r="E50" s="59"/>
      <c r="F50" s="81"/>
      <c r="G50" s="28"/>
      <c r="H50" s="28">
        <f>IF($C$4="Attiecināmās izmaksas",IF('3a+c+n'!$Q50="A",'3a+c+n'!H50,0),0)</f>
        <v>0</v>
      </c>
      <c r="I50" s="28"/>
      <c r="J50" s="28"/>
      <c r="K50" s="59">
        <f>IF($C$4="Attiecināmās izmaksas",IF('3a+c+n'!$Q50="A",'3a+c+n'!K50,0),0)</f>
        <v>0</v>
      </c>
      <c r="L50" s="81">
        <f>IF($C$4="Attiecināmās izmaksas",IF('3a+c+n'!$Q50="A",'3a+c+n'!L50,0),0)</f>
        <v>0</v>
      </c>
      <c r="M50" s="28">
        <f>IF($C$4="Attiecināmās izmaksas",IF('3a+c+n'!$Q50="A",'3a+c+n'!M50,0),0)</f>
        <v>0</v>
      </c>
      <c r="N50" s="28">
        <f>IF($C$4="Attiecināmās izmaksas",IF('3a+c+n'!$Q50="A",'3a+c+n'!N50,0),0)</f>
        <v>0</v>
      </c>
      <c r="O50" s="28">
        <f>IF($C$4="Attiecināmās izmaksas",IF('3a+c+n'!$Q50="A",'3a+c+n'!O50,0),0)</f>
        <v>0</v>
      </c>
      <c r="P50" s="59">
        <f>IF($C$4="Attiecināmās izmaksas",IF('3a+c+n'!$Q50="A",'3a+c+n'!P50,0),0)</f>
        <v>0</v>
      </c>
    </row>
    <row r="51" spans="1:16" ht="22.5" x14ac:dyDescent="0.2">
      <c r="A51" s="64">
        <f>IF(P51=0,0,IF(COUNTBLANK(P51)=1,0,COUNTA($P$14:P51)))</f>
        <v>0</v>
      </c>
      <c r="B51" s="28" t="str">
        <f>IF($C$4="Attiecināmās izmaksas",IF('3a+c+n'!$Q51="A",'3a+c+n'!B51,0),0)</f>
        <v>13-00000</v>
      </c>
      <c r="C51" s="28" t="str">
        <f>IF($C$4="Attiecināmās izmaksas",IF('3a+c+n'!$Q51="A",'3a+c+n'!C51,0),0)</f>
        <v>Stūra profila ar lāseni Baumit PROFIL 600 vai ekvivalenta iestrāde loga augšējā daļā</v>
      </c>
      <c r="D51" s="28" t="str">
        <f>IF($C$4="Attiecināmās izmaksas",IF('3a+c+n'!$Q51="A",'3a+c+n'!D51,0),0)</f>
        <v>tm</v>
      </c>
      <c r="E51" s="59"/>
      <c r="F51" s="81"/>
      <c r="G51" s="28"/>
      <c r="H51" s="28">
        <f>IF($C$4="Attiecināmās izmaksas",IF('3a+c+n'!$Q51="A",'3a+c+n'!H51,0),0)</f>
        <v>0</v>
      </c>
      <c r="I51" s="28"/>
      <c r="J51" s="28"/>
      <c r="K51" s="59">
        <f>IF($C$4="Attiecināmās izmaksas",IF('3a+c+n'!$Q51="A",'3a+c+n'!K51,0),0)</f>
        <v>0</v>
      </c>
      <c r="L51" s="81">
        <f>IF($C$4="Attiecināmās izmaksas",IF('3a+c+n'!$Q51="A",'3a+c+n'!L51,0),0)</f>
        <v>0</v>
      </c>
      <c r="M51" s="28">
        <f>IF($C$4="Attiecināmās izmaksas",IF('3a+c+n'!$Q51="A",'3a+c+n'!M51,0),0)</f>
        <v>0</v>
      </c>
      <c r="N51" s="28">
        <f>IF($C$4="Attiecināmās izmaksas",IF('3a+c+n'!$Q51="A",'3a+c+n'!N51,0),0)</f>
        <v>0</v>
      </c>
      <c r="O51" s="28">
        <f>IF($C$4="Attiecināmās izmaksas",IF('3a+c+n'!$Q51="A",'3a+c+n'!O51,0),0)</f>
        <v>0</v>
      </c>
      <c r="P51" s="59">
        <f>IF($C$4="Attiecināmās izmaksas",IF('3a+c+n'!$Q51="A",'3a+c+n'!P51,0),0)</f>
        <v>0</v>
      </c>
    </row>
    <row r="52" spans="1:16" ht="22.5" x14ac:dyDescent="0.2">
      <c r="A52" s="64">
        <f>IF(P52=0,0,IF(COUNTBLANK(P52)=1,0,COUNTA($P$14:P52)))</f>
        <v>0</v>
      </c>
      <c r="B52" s="28" t="str">
        <f>IF($C$4="Attiecināmās izmaksas",IF('3a+c+n'!$Q52="A",'3a+c+n'!B52,0),0)</f>
        <v>13-00000</v>
      </c>
      <c r="C52" s="28" t="str">
        <f>IF($C$4="Attiecināmās izmaksas",IF('3a+c+n'!$Q52="A",'3a+c+n'!C52,0),0)</f>
        <v>Stūra profila Baumit vai ekvivalenta iestrāde loga sānos</v>
      </c>
      <c r="D52" s="28" t="str">
        <f>IF($C$4="Attiecināmās izmaksas",IF('3a+c+n'!$Q52="A",'3a+c+n'!D52,0),0)</f>
        <v>tm</v>
      </c>
      <c r="E52" s="59"/>
      <c r="F52" s="81"/>
      <c r="G52" s="28"/>
      <c r="H52" s="28">
        <f>IF($C$4="Attiecināmās izmaksas",IF('3a+c+n'!$Q52="A",'3a+c+n'!H52,0),0)</f>
        <v>0</v>
      </c>
      <c r="I52" s="28"/>
      <c r="J52" s="28"/>
      <c r="K52" s="59">
        <f>IF($C$4="Attiecināmās izmaksas",IF('3a+c+n'!$Q52="A",'3a+c+n'!K52,0),0)</f>
        <v>0</v>
      </c>
      <c r="L52" s="81">
        <f>IF($C$4="Attiecināmās izmaksas",IF('3a+c+n'!$Q52="A",'3a+c+n'!L52,0),0)</f>
        <v>0</v>
      </c>
      <c r="M52" s="28">
        <f>IF($C$4="Attiecināmās izmaksas",IF('3a+c+n'!$Q52="A",'3a+c+n'!M52,0),0)</f>
        <v>0</v>
      </c>
      <c r="N52" s="28">
        <f>IF($C$4="Attiecināmās izmaksas",IF('3a+c+n'!$Q52="A",'3a+c+n'!N52,0),0)</f>
        <v>0</v>
      </c>
      <c r="O52" s="28">
        <f>IF($C$4="Attiecināmās izmaksas",IF('3a+c+n'!$Q52="A",'3a+c+n'!O52,0),0)</f>
        <v>0</v>
      </c>
      <c r="P52" s="59">
        <f>IF($C$4="Attiecināmās izmaksas",IF('3a+c+n'!$Q52="A",'3a+c+n'!P52,0),0)</f>
        <v>0</v>
      </c>
    </row>
    <row r="53" spans="1:16" ht="22.5" x14ac:dyDescent="0.2">
      <c r="A53" s="64">
        <f>IF(P53=0,0,IF(COUNTBLANK(P53)=1,0,COUNTA($P$14:P53)))</f>
        <v>0</v>
      </c>
      <c r="B53" s="28" t="str">
        <f>IF($C$4="Attiecināmās izmaksas",IF('3a+c+n'!$Q53="A",'3a+c+n'!B53,0),0)</f>
        <v>13-00000</v>
      </c>
      <c r="C53" s="28" t="str">
        <f>IF($C$4="Attiecināmās izmaksas",IF('3a+c+n'!$Q53="A",'3a+c+n'!C53,0),0)</f>
        <v>Ārējās palodzes - karsti cinkotas tērauda loksnes, b=0.5 mm ar PURAL pārklājums montāža (b~300)</v>
      </c>
      <c r="D53" s="28" t="str">
        <f>IF($C$4="Attiecināmās izmaksas",IF('3a+c+n'!$Q53="A",'3a+c+n'!D53,0),0)</f>
        <v>tm</v>
      </c>
      <c r="E53" s="59"/>
      <c r="F53" s="81"/>
      <c r="G53" s="28"/>
      <c r="H53" s="28">
        <f>IF($C$4="Attiecināmās izmaksas",IF('3a+c+n'!$Q53="A",'3a+c+n'!H53,0),0)</f>
        <v>0</v>
      </c>
      <c r="I53" s="28"/>
      <c r="J53" s="28"/>
      <c r="K53" s="59">
        <f>IF($C$4="Attiecināmās izmaksas",IF('3a+c+n'!$Q53="A",'3a+c+n'!K53,0),0)</f>
        <v>0</v>
      </c>
      <c r="L53" s="81">
        <f>IF($C$4="Attiecināmās izmaksas",IF('3a+c+n'!$Q53="A",'3a+c+n'!L53,0),0)</f>
        <v>0</v>
      </c>
      <c r="M53" s="28">
        <f>IF($C$4="Attiecināmās izmaksas",IF('3a+c+n'!$Q53="A",'3a+c+n'!M53,0),0)</f>
        <v>0</v>
      </c>
      <c r="N53" s="28">
        <f>IF($C$4="Attiecināmās izmaksas",IF('3a+c+n'!$Q53="A",'3a+c+n'!N53,0),0)</f>
        <v>0</v>
      </c>
      <c r="O53" s="28">
        <f>IF($C$4="Attiecināmās izmaksas",IF('3a+c+n'!$Q53="A",'3a+c+n'!O53,0),0)</f>
        <v>0</v>
      </c>
      <c r="P53" s="59">
        <f>IF($C$4="Attiecināmās izmaksas",IF('3a+c+n'!$Q53="A",'3a+c+n'!P53,0),0)</f>
        <v>0</v>
      </c>
    </row>
    <row r="54" spans="1:16" ht="22.5" x14ac:dyDescent="0.2">
      <c r="A54" s="64">
        <f>IF(P54=0,0,IF(COUNTBLANK(P54)=1,0,COUNTA($P$14:P54)))</f>
        <v>0</v>
      </c>
      <c r="B54" s="28" t="str">
        <f>IF($C$4="Attiecināmās izmaksas",IF('3a+c+n'!$Q54="A",'3a+c+n'!B54,0),0)</f>
        <v>13-00000</v>
      </c>
      <c r="C54" s="28" t="str">
        <f>IF($C$4="Attiecināmās izmaksas",IF('3a+c+n'!$Q54="A",'3a+c+n'!C54,0),0)</f>
        <v>Palodzes profila ALB - EW - US vai ekvivalenta iestrāde</v>
      </c>
      <c r="D54" s="28" t="str">
        <f>IF($C$4="Attiecināmās izmaksas",IF('3a+c+n'!$Q54="A",'3a+c+n'!D54,0),0)</f>
        <v>tm</v>
      </c>
      <c r="E54" s="59"/>
      <c r="F54" s="81"/>
      <c r="G54" s="28"/>
      <c r="H54" s="28">
        <f>IF($C$4="Attiecināmās izmaksas",IF('3a+c+n'!$Q54="A",'3a+c+n'!H54,0),0)</f>
        <v>0</v>
      </c>
      <c r="I54" s="28"/>
      <c r="J54" s="28"/>
      <c r="K54" s="59">
        <f>IF($C$4="Attiecināmās izmaksas",IF('3a+c+n'!$Q54="A",'3a+c+n'!K54,0),0)</f>
        <v>0</v>
      </c>
      <c r="L54" s="81">
        <f>IF($C$4="Attiecināmās izmaksas",IF('3a+c+n'!$Q54="A",'3a+c+n'!L54,0),0)</f>
        <v>0</v>
      </c>
      <c r="M54" s="28">
        <f>IF($C$4="Attiecināmās izmaksas",IF('3a+c+n'!$Q54="A",'3a+c+n'!M54,0),0)</f>
        <v>0</v>
      </c>
      <c r="N54" s="28">
        <f>IF($C$4="Attiecināmās izmaksas",IF('3a+c+n'!$Q54="A",'3a+c+n'!N54,0),0)</f>
        <v>0</v>
      </c>
      <c r="O54" s="28">
        <f>IF($C$4="Attiecināmās izmaksas",IF('3a+c+n'!$Q54="A",'3a+c+n'!O54,0),0)</f>
        <v>0</v>
      </c>
      <c r="P54" s="59">
        <f>IF($C$4="Attiecināmās izmaksas",IF('3a+c+n'!$Q54="A",'3a+c+n'!P54,0),0)</f>
        <v>0</v>
      </c>
    </row>
    <row r="55" spans="1:16" ht="22.5" x14ac:dyDescent="0.2">
      <c r="A55" s="64">
        <f>IF(P55=0,0,IF(COUNTBLANK(P55)=1,0,COUNTA($P$14:P55)))</f>
        <v>0</v>
      </c>
      <c r="B55" s="28" t="str">
        <f>IF($C$4="Attiecināmās izmaksas",IF('3a+c+n'!$Q55="A",'3a+c+n'!B55,0),0)</f>
        <v>13-00000</v>
      </c>
      <c r="C55" s="28" t="str">
        <f>IF($C$4="Attiecināmās izmaksas",IF('3a+c+n'!$Q55="A",'3a+c+n'!C55,0),0)</f>
        <v>Ārējās palodzes sānu daļās pieslēguma profila ALB-EW-CS vai ekvivalenta iestrāde abās pusēs</v>
      </c>
      <c r="D55" s="28" t="str">
        <f>IF($C$4="Attiecināmās izmaksas",IF('3a+c+n'!$Q55="A",'3a+c+n'!D55,0),0)</f>
        <v>kompl</v>
      </c>
      <c r="E55" s="59"/>
      <c r="F55" s="81"/>
      <c r="G55" s="28"/>
      <c r="H55" s="28">
        <f>IF($C$4="Attiecināmās izmaksas",IF('3a+c+n'!$Q55="A",'3a+c+n'!H55,0),0)</f>
        <v>0</v>
      </c>
      <c r="I55" s="28"/>
      <c r="J55" s="28"/>
      <c r="K55" s="59">
        <f>IF($C$4="Attiecināmās izmaksas",IF('3a+c+n'!$Q55="A",'3a+c+n'!K55,0),0)</f>
        <v>0</v>
      </c>
      <c r="L55" s="81">
        <f>IF($C$4="Attiecināmās izmaksas",IF('3a+c+n'!$Q55="A",'3a+c+n'!L55,0),0)</f>
        <v>0</v>
      </c>
      <c r="M55" s="28">
        <f>IF($C$4="Attiecināmās izmaksas",IF('3a+c+n'!$Q55="A",'3a+c+n'!M55,0),0)</f>
        <v>0</v>
      </c>
      <c r="N55" s="28">
        <f>IF($C$4="Attiecināmās izmaksas",IF('3a+c+n'!$Q55="A",'3a+c+n'!N55,0),0)</f>
        <v>0</v>
      </c>
      <c r="O55" s="28">
        <f>IF($C$4="Attiecināmās izmaksas",IF('3a+c+n'!$Q55="A",'3a+c+n'!O55,0),0)</f>
        <v>0</v>
      </c>
      <c r="P55" s="59">
        <f>IF($C$4="Attiecināmās izmaksas",IF('3a+c+n'!$Q55="A",'3a+c+n'!P55,0),0)</f>
        <v>0</v>
      </c>
    </row>
    <row r="56" spans="1:16" x14ac:dyDescent="0.2">
      <c r="A56" s="64">
        <f>IF(P56=0,0,IF(COUNTBLANK(P56)=1,0,COUNTA($P$14:P56)))</f>
        <v>0</v>
      </c>
      <c r="B56" s="28">
        <f>IF($C$4="Attiecināmās izmaksas",IF('3a+c+n'!$Q56="A",'3a+c+n'!B56,0),0)</f>
        <v>0</v>
      </c>
      <c r="C56" s="28">
        <f>IF($C$4="Attiecināmās izmaksas",IF('3a+c+n'!$Q56="A",'3a+c+n'!C56,0),0)</f>
        <v>0</v>
      </c>
      <c r="D56" s="28">
        <f>IF($C$4="Attiecināmās izmaksas",IF('3a+c+n'!$Q56="A",'3a+c+n'!D56,0),0)</f>
        <v>0</v>
      </c>
      <c r="E56" s="59"/>
      <c r="F56" s="81"/>
      <c r="G56" s="28"/>
      <c r="H56" s="28">
        <f>IF($C$4="Attiecināmās izmaksas",IF('3a+c+n'!$Q56="A",'3a+c+n'!H56,0),0)</f>
        <v>0</v>
      </c>
      <c r="I56" s="28"/>
      <c r="J56" s="28"/>
      <c r="K56" s="59">
        <f>IF($C$4="Attiecināmās izmaksas",IF('3a+c+n'!$Q56="A",'3a+c+n'!K56,0),0)</f>
        <v>0</v>
      </c>
      <c r="L56" s="81">
        <f>IF($C$4="Attiecināmās izmaksas",IF('3a+c+n'!$Q56="A",'3a+c+n'!L56,0),0)</f>
        <v>0</v>
      </c>
      <c r="M56" s="28">
        <f>IF($C$4="Attiecināmās izmaksas",IF('3a+c+n'!$Q56="A",'3a+c+n'!M56,0),0)</f>
        <v>0</v>
      </c>
      <c r="N56" s="28">
        <f>IF($C$4="Attiecināmās izmaksas",IF('3a+c+n'!$Q56="A",'3a+c+n'!N56,0),0)</f>
        <v>0</v>
      </c>
      <c r="O56" s="28">
        <f>IF($C$4="Attiecināmās izmaksas",IF('3a+c+n'!$Q56="A",'3a+c+n'!O56,0),0)</f>
        <v>0</v>
      </c>
      <c r="P56" s="59">
        <f>IF($C$4="Attiecināmās izmaksas",IF('3a+c+n'!$Q56="A",'3a+c+n'!P56,0),0)</f>
        <v>0</v>
      </c>
    </row>
    <row r="57" spans="1:16" ht="22.5" x14ac:dyDescent="0.2">
      <c r="A57" s="64">
        <f>IF(P57=0,0,IF(COUNTBLANK(P57)=1,0,COUNTA($P$14:P57)))</f>
        <v>0</v>
      </c>
      <c r="B57" s="28" t="str">
        <f>IF($C$4="Attiecināmās izmaksas",IF('3a+c+n'!$Q57="A",'3a+c+n'!B57,0),0)</f>
        <v>13-00000</v>
      </c>
      <c r="C57" s="28" t="str">
        <f>IF($C$4="Attiecināmās izmaksas",IF('3a+c+n'!$Q57="A",'3a+c+n'!C57,0),0)</f>
        <v xml:space="preserve">Siltumizolācijas materiālu stiprināšana ar līmjavu BAUMIT ProContact  vai ekvivalentu. </v>
      </c>
      <c r="D57" s="28" t="str">
        <f>IF($C$4="Attiecināmās izmaksas",IF('3a+c+n'!$Q57="A",'3a+c+n'!D57,0),0)</f>
        <v>kg</v>
      </c>
      <c r="E57" s="59"/>
      <c r="F57" s="81"/>
      <c r="G57" s="28"/>
      <c r="H57" s="28">
        <f>IF($C$4="Attiecināmās izmaksas",IF('3a+c+n'!$Q57="A",'3a+c+n'!H57,0),0)</f>
        <v>0</v>
      </c>
      <c r="I57" s="28"/>
      <c r="J57" s="28"/>
      <c r="K57" s="59">
        <f>IF($C$4="Attiecināmās izmaksas",IF('3a+c+n'!$Q57="A",'3a+c+n'!K57,0),0)</f>
        <v>0</v>
      </c>
      <c r="L57" s="81">
        <f>IF($C$4="Attiecināmās izmaksas",IF('3a+c+n'!$Q57="A",'3a+c+n'!L57,0),0)</f>
        <v>0</v>
      </c>
      <c r="M57" s="28">
        <f>IF($C$4="Attiecināmās izmaksas",IF('3a+c+n'!$Q57="A",'3a+c+n'!M57,0),0)</f>
        <v>0</v>
      </c>
      <c r="N57" s="28">
        <f>IF($C$4="Attiecināmās izmaksas",IF('3a+c+n'!$Q57="A",'3a+c+n'!N57,0),0)</f>
        <v>0</v>
      </c>
      <c r="O57" s="28">
        <f>IF($C$4="Attiecināmās izmaksas",IF('3a+c+n'!$Q57="A",'3a+c+n'!O57,0),0)</f>
        <v>0</v>
      </c>
      <c r="P57" s="59">
        <f>IF($C$4="Attiecināmās izmaksas",IF('3a+c+n'!$Q57="A",'3a+c+n'!P57,0),0)</f>
        <v>0</v>
      </c>
    </row>
    <row r="58" spans="1:16" ht="33.75" x14ac:dyDescent="0.2">
      <c r="A58" s="64">
        <f>IF(P58=0,0,IF(COUNTBLANK(P58)=1,0,COUNTA($P$14:P58)))</f>
        <v>0</v>
      </c>
      <c r="B58" s="28" t="str">
        <f>IF($C$4="Attiecināmās izmaksas",IF('3a+c+n'!$Q58="A",'3a+c+n'!B58,0),0)</f>
        <v>13-00000</v>
      </c>
      <c r="C58" s="28" t="str">
        <f>IF($C$4="Attiecināmās izmaksas",IF('3a+c+n'!$Q58="A",'3a+c+n'!C58,0),0)</f>
        <v>Siltumizolācijas materiāla Paroc Linio 15 vai ekvivalenta montāža - λ&lt;=0,037 W/(mK), b=20-50 mm, platums 100mm</v>
      </c>
      <c r="D58" s="28" t="str">
        <f>IF($C$4="Attiecināmās izmaksas",IF('3a+c+n'!$Q58="A",'3a+c+n'!D58,0),0)</f>
        <v>m2</v>
      </c>
      <c r="E58" s="59"/>
      <c r="F58" s="81"/>
      <c r="G58" s="28"/>
      <c r="H58" s="28">
        <f>IF($C$4="Attiecināmās izmaksas",IF('3a+c+n'!$Q58="A",'3a+c+n'!H58,0),0)</f>
        <v>0</v>
      </c>
      <c r="I58" s="28"/>
      <c r="J58" s="28"/>
      <c r="K58" s="59">
        <f>IF($C$4="Attiecināmās izmaksas",IF('3a+c+n'!$Q58="A",'3a+c+n'!K58,0),0)</f>
        <v>0</v>
      </c>
      <c r="L58" s="81">
        <f>IF($C$4="Attiecināmās izmaksas",IF('3a+c+n'!$Q58="A",'3a+c+n'!L58,0),0)</f>
        <v>0</v>
      </c>
      <c r="M58" s="28">
        <f>IF($C$4="Attiecināmās izmaksas",IF('3a+c+n'!$Q58="A",'3a+c+n'!M58,0),0)</f>
        <v>0</v>
      </c>
      <c r="N58" s="28">
        <f>IF($C$4="Attiecināmās izmaksas",IF('3a+c+n'!$Q58="A",'3a+c+n'!N58,0),0)</f>
        <v>0</v>
      </c>
      <c r="O58" s="28">
        <f>IF($C$4="Attiecināmās izmaksas",IF('3a+c+n'!$Q58="A",'3a+c+n'!O58,0),0)</f>
        <v>0</v>
      </c>
      <c r="P58" s="59">
        <f>IF($C$4="Attiecināmās izmaksas",IF('3a+c+n'!$Q58="A",'3a+c+n'!P58,0),0)</f>
        <v>0</v>
      </c>
    </row>
    <row r="59" spans="1:16" ht="22.5" x14ac:dyDescent="0.2">
      <c r="A59" s="64">
        <f>IF(P59=0,0,IF(COUNTBLANK(P59)=1,0,COUNTA($P$14:P59)))</f>
        <v>0</v>
      </c>
      <c r="B59" s="28" t="str">
        <f>IF($C$4="Attiecināmās izmaksas",IF('3a+c+n'!$Q59="A",'3a+c+n'!B59,0),0)</f>
        <v>13-00000</v>
      </c>
      <c r="C59" s="28" t="str">
        <f>IF($C$4="Attiecināmās izmaksas",IF('3a+c+n'!$Q59="A",'3a+c+n'!C59,0),0)</f>
        <v>Armējošā slāņa iestrāde ar javas kārtu BAUMIT ProContact White vai ekvivalentu - 1 kārtā</v>
      </c>
      <c r="D59" s="28" t="str">
        <f>IF($C$4="Attiecināmās izmaksas",IF('3a+c+n'!$Q59="A",'3a+c+n'!D59,0),0)</f>
        <v>kg</v>
      </c>
      <c r="E59" s="59"/>
      <c r="F59" s="81"/>
      <c r="G59" s="28"/>
      <c r="H59" s="28">
        <f>IF($C$4="Attiecināmās izmaksas",IF('3a+c+n'!$Q59="A",'3a+c+n'!H59,0),0)</f>
        <v>0</v>
      </c>
      <c r="I59" s="28"/>
      <c r="J59" s="28"/>
      <c r="K59" s="59">
        <f>IF($C$4="Attiecināmās izmaksas",IF('3a+c+n'!$Q59="A",'3a+c+n'!K59,0),0)</f>
        <v>0</v>
      </c>
      <c r="L59" s="81">
        <f>IF($C$4="Attiecināmās izmaksas",IF('3a+c+n'!$Q59="A",'3a+c+n'!L59,0),0)</f>
        <v>0</v>
      </c>
      <c r="M59" s="28">
        <f>IF($C$4="Attiecināmās izmaksas",IF('3a+c+n'!$Q59="A",'3a+c+n'!M59,0),0)</f>
        <v>0</v>
      </c>
      <c r="N59" s="28">
        <f>IF($C$4="Attiecināmās izmaksas",IF('3a+c+n'!$Q59="A",'3a+c+n'!N59,0),0)</f>
        <v>0</v>
      </c>
      <c r="O59" s="28">
        <f>IF($C$4="Attiecināmās izmaksas",IF('3a+c+n'!$Q59="A",'3a+c+n'!O59,0),0)</f>
        <v>0</v>
      </c>
      <c r="P59" s="59">
        <f>IF($C$4="Attiecināmās izmaksas",IF('3a+c+n'!$Q59="A",'3a+c+n'!P59,0),0)</f>
        <v>0</v>
      </c>
    </row>
    <row r="60" spans="1:16" ht="33.75" x14ac:dyDescent="0.2">
      <c r="A60" s="64">
        <f>IF(P60=0,0,IF(COUNTBLANK(P60)=1,0,COUNTA($P$14:P60)))</f>
        <v>0</v>
      </c>
      <c r="B60" s="28" t="str">
        <f>IF($C$4="Attiecināmās izmaksas",IF('3a+c+n'!$Q60="A",'3a+c+n'!B60,0),0)</f>
        <v>13-00000</v>
      </c>
      <c r="C60" s="28" t="str">
        <f>IF($C$4="Attiecināmās izmaksas",IF('3a+c+n'!$Q60="A",'3a+c+n'!C60,0),0)</f>
        <v>Baumit StarTex vai ekvivalents stiklušķiedras siets 160 g/m²  - 1 kārtā + papildus armējošā sieta iestrāde stūros</v>
      </c>
      <c r="D60" s="28" t="str">
        <f>IF($C$4="Attiecināmās izmaksas",IF('3a+c+n'!$Q60="A",'3a+c+n'!D60,0),0)</f>
        <v>m2</v>
      </c>
      <c r="E60" s="59"/>
      <c r="F60" s="81"/>
      <c r="G60" s="28"/>
      <c r="H60" s="28">
        <f>IF($C$4="Attiecināmās izmaksas",IF('3a+c+n'!$Q60="A",'3a+c+n'!H60,0),0)</f>
        <v>0</v>
      </c>
      <c r="I60" s="28"/>
      <c r="J60" s="28"/>
      <c r="K60" s="59">
        <f>IF($C$4="Attiecināmās izmaksas",IF('3a+c+n'!$Q60="A",'3a+c+n'!K60,0),0)</f>
        <v>0</v>
      </c>
      <c r="L60" s="81">
        <f>IF($C$4="Attiecināmās izmaksas",IF('3a+c+n'!$Q60="A",'3a+c+n'!L60,0),0)</f>
        <v>0</v>
      </c>
      <c r="M60" s="28">
        <f>IF($C$4="Attiecināmās izmaksas",IF('3a+c+n'!$Q60="A",'3a+c+n'!M60,0),0)</f>
        <v>0</v>
      </c>
      <c r="N60" s="28">
        <f>IF($C$4="Attiecināmās izmaksas",IF('3a+c+n'!$Q60="A",'3a+c+n'!N60,0),0)</f>
        <v>0</v>
      </c>
      <c r="O60" s="28">
        <f>IF($C$4="Attiecināmās izmaksas",IF('3a+c+n'!$Q60="A",'3a+c+n'!O60,0),0)</f>
        <v>0</v>
      </c>
      <c r="P60" s="59">
        <f>IF($C$4="Attiecināmās izmaksas",IF('3a+c+n'!$Q60="A",'3a+c+n'!P60,0),0)</f>
        <v>0</v>
      </c>
    </row>
    <row r="61" spans="1:16" ht="22.5" x14ac:dyDescent="0.2">
      <c r="A61" s="64">
        <f>IF(P61=0,0,IF(COUNTBLANK(P61)=1,0,COUNTA($P$14:P61)))</f>
        <v>0</v>
      </c>
      <c r="B61" s="28" t="str">
        <f>IF($C$4="Attiecināmās izmaksas",IF('3a+c+n'!$Q61="A",'3a+c+n'!B61,0),0)</f>
        <v>13-00000</v>
      </c>
      <c r="C61" s="28" t="str">
        <f>IF($C$4="Attiecināmās izmaksas",IF('3a+c+n'!$Q61="A",'3a+c+n'!C61,0),0)</f>
        <v>Armētā slāņa apstrāde ar zemapmetuma grunti Baumit UniPrimer vai ekvivalentu</v>
      </c>
      <c r="D61" s="28" t="str">
        <f>IF($C$4="Attiecināmās izmaksas",IF('3a+c+n'!$Q61="A",'3a+c+n'!D61,0),0)</f>
        <v>kg</v>
      </c>
      <c r="E61" s="59"/>
      <c r="F61" s="81"/>
      <c r="G61" s="28"/>
      <c r="H61" s="28">
        <f>IF($C$4="Attiecināmās izmaksas",IF('3a+c+n'!$Q61="A",'3a+c+n'!H61,0),0)</f>
        <v>0</v>
      </c>
      <c r="I61" s="28"/>
      <c r="J61" s="28"/>
      <c r="K61" s="59">
        <f>IF($C$4="Attiecināmās izmaksas",IF('3a+c+n'!$Q61="A",'3a+c+n'!K61,0),0)</f>
        <v>0</v>
      </c>
      <c r="L61" s="81">
        <f>IF($C$4="Attiecināmās izmaksas",IF('3a+c+n'!$Q61="A",'3a+c+n'!L61,0),0)</f>
        <v>0</v>
      </c>
      <c r="M61" s="28">
        <f>IF($C$4="Attiecināmās izmaksas",IF('3a+c+n'!$Q61="A",'3a+c+n'!M61,0),0)</f>
        <v>0</v>
      </c>
      <c r="N61" s="28">
        <f>IF($C$4="Attiecināmās izmaksas",IF('3a+c+n'!$Q61="A",'3a+c+n'!N61,0),0)</f>
        <v>0</v>
      </c>
      <c r="O61" s="28">
        <f>IF($C$4="Attiecināmās izmaksas",IF('3a+c+n'!$Q61="A",'3a+c+n'!O61,0),0)</f>
        <v>0</v>
      </c>
      <c r="P61" s="59">
        <f>IF($C$4="Attiecināmās izmaksas",IF('3a+c+n'!$Q61="A",'3a+c+n'!P61,0),0)</f>
        <v>0</v>
      </c>
    </row>
    <row r="62" spans="1:16" ht="33.75" x14ac:dyDescent="0.2">
      <c r="A62" s="64">
        <f>IF(P62=0,0,IF(COUNTBLANK(P62)=1,0,COUNTA($P$14:P62)))</f>
        <v>0</v>
      </c>
      <c r="B62" s="28" t="str">
        <f>IF($C$4="Attiecināmās izmaksas",IF('3a+c+n'!$Q62="A",'3a+c+n'!B62,0),0)</f>
        <v>13-00000</v>
      </c>
      <c r="C62" s="28" t="str">
        <f>IF($C$4="Attiecināmās izmaksas",IF('3a+c+n'!$Q62="A",'3a+c+n'!C62,0),0)</f>
        <v xml:space="preserve">Gatavā tonētā silikona apmetuma  Baumit SilikonColor vai ekvivalenta iestrāde. Maksimālais grauda izmērs 2 mm. Tonis pēc krāsu pases. </v>
      </c>
      <c r="D62" s="28" t="str">
        <f>IF($C$4="Attiecināmās izmaksas",IF('3a+c+n'!$Q62="A",'3a+c+n'!D62,0),0)</f>
        <v>m2</v>
      </c>
      <c r="E62" s="59"/>
      <c r="F62" s="81"/>
      <c r="G62" s="28"/>
      <c r="H62" s="28">
        <f>IF($C$4="Attiecināmās izmaksas",IF('3a+c+n'!$Q62="A",'3a+c+n'!H62,0),0)</f>
        <v>0</v>
      </c>
      <c r="I62" s="28"/>
      <c r="J62" s="28"/>
      <c r="K62" s="59">
        <f>IF($C$4="Attiecināmās izmaksas",IF('3a+c+n'!$Q62="A",'3a+c+n'!K62,0),0)</f>
        <v>0</v>
      </c>
      <c r="L62" s="81">
        <f>IF($C$4="Attiecināmās izmaksas",IF('3a+c+n'!$Q62="A",'3a+c+n'!L62,0),0)</f>
        <v>0</v>
      </c>
      <c r="M62" s="28">
        <f>IF($C$4="Attiecināmās izmaksas",IF('3a+c+n'!$Q62="A",'3a+c+n'!M62,0),0)</f>
        <v>0</v>
      </c>
      <c r="N62" s="28">
        <f>IF($C$4="Attiecināmās izmaksas",IF('3a+c+n'!$Q62="A",'3a+c+n'!N62,0),0)</f>
        <v>0</v>
      </c>
      <c r="O62" s="28">
        <f>IF($C$4="Attiecināmās izmaksas",IF('3a+c+n'!$Q62="A",'3a+c+n'!O62,0),0)</f>
        <v>0</v>
      </c>
      <c r="P62" s="59">
        <f>IF($C$4="Attiecināmās izmaksas",IF('3a+c+n'!$Q62="A",'3a+c+n'!P62,0),0)</f>
        <v>0</v>
      </c>
    </row>
    <row r="63" spans="1:16" ht="22.5" x14ac:dyDescent="0.2">
      <c r="A63" s="64">
        <f>IF(P63=0,0,IF(COUNTBLANK(P63)=1,0,COUNTA($P$14:P63)))</f>
        <v>0</v>
      </c>
      <c r="B63" s="28" t="str">
        <f>IF($C$4="Attiecināmās izmaksas",IF('3a+c+n'!$Q63="A",'3a+c+n'!B63,0),0)</f>
        <v>13-00000</v>
      </c>
      <c r="C63" s="28" t="str">
        <f>IF($C$4="Attiecināmās izmaksas",IF('3a+c+n'!$Q63="A",'3a+c+n'!C63,0),0)</f>
        <v>Pielaiduma profila Baumit PROFIL 108 vai ekvivalenta iestrāde ailes sānos un augšējā daļā</v>
      </c>
      <c r="D63" s="28" t="str">
        <f>IF($C$4="Attiecināmās izmaksas",IF('3a+c+n'!$Q63="A",'3a+c+n'!D63,0),0)</f>
        <v>tm</v>
      </c>
      <c r="E63" s="59"/>
      <c r="F63" s="81"/>
      <c r="G63" s="28"/>
      <c r="H63" s="28">
        <f>IF($C$4="Attiecināmās izmaksas",IF('3a+c+n'!$Q63="A",'3a+c+n'!H63,0),0)</f>
        <v>0</v>
      </c>
      <c r="I63" s="28"/>
      <c r="J63" s="28"/>
      <c r="K63" s="59">
        <f>IF($C$4="Attiecināmās izmaksas",IF('3a+c+n'!$Q63="A",'3a+c+n'!K63,0),0)</f>
        <v>0</v>
      </c>
      <c r="L63" s="81">
        <f>IF($C$4="Attiecināmās izmaksas",IF('3a+c+n'!$Q63="A",'3a+c+n'!L63,0),0)</f>
        <v>0</v>
      </c>
      <c r="M63" s="28">
        <f>IF($C$4="Attiecināmās izmaksas",IF('3a+c+n'!$Q63="A",'3a+c+n'!M63,0),0)</f>
        <v>0</v>
      </c>
      <c r="N63" s="28">
        <f>IF($C$4="Attiecināmās izmaksas",IF('3a+c+n'!$Q63="A",'3a+c+n'!N63,0),0)</f>
        <v>0</v>
      </c>
      <c r="O63" s="28">
        <f>IF($C$4="Attiecināmās izmaksas",IF('3a+c+n'!$Q63="A",'3a+c+n'!O63,0),0)</f>
        <v>0</v>
      </c>
      <c r="P63" s="59">
        <f>IF($C$4="Attiecināmās izmaksas",IF('3a+c+n'!$Q63="A",'3a+c+n'!P63,0),0)</f>
        <v>0</v>
      </c>
    </row>
    <row r="64" spans="1:16" ht="22.5" x14ac:dyDescent="0.2">
      <c r="A64" s="64">
        <f>IF(P64=0,0,IF(COUNTBLANK(P64)=1,0,COUNTA($P$14:P64)))</f>
        <v>0</v>
      </c>
      <c r="B64" s="28" t="str">
        <f>IF($C$4="Attiecināmās izmaksas",IF('3a+c+n'!$Q64="A",'3a+c+n'!B64,0),0)</f>
        <v>13-00000</v>
      </c>
      <c r="C64" s="28" t="str">
        <f>IF($C$4="Attiecināmās izmaksas",IF('3a+c+n'!$Q64="A",'3a+c+n'!C64,0),0)</f>
        <v>Stūra profila ar lāseni Baumit PROFIL 600 vai ekvivalenta iestrāde durvju augšējā daļā</v>
      </c>
      <c r="D64" s="28" t="str">
        <f>IF($C$4="Attiecināmās izmaksas",IF('3a+c+n'!$Q64="A",'3a+c+n'!D64,0),0)</f>
        <v>tm</v>
      </c>
      <c r="E64" s="59"/>
      <c r="F64" s="81"/>
      <c r="G64" s="28"/>
      <c r="H64" s="28">
        <f>IF($C$4="Attiecināmās izmaksas",IF('3a+c+n'!$Q64="A",'3a+c+n'!H64,0),0)</f>
        <v>0</v>
      </c>
      <c r="I64" s="28"/>
      <c r="J64" s="28"/>
      <c r="K64" s="59">
        <f>IF($C$4="Attiecināmās izmaksas",IF('3a+c+n'!$Q64="A",'3a+c+n'!K64,0),0)</f>
        <v>0</v>
      </c>
      <c r="L64" s="81">
        <f>IF($C$4="Attiecināmās izmaksas",IF('3a+c+n'!$Q64="A",'3a+c+n'!L64,0),0)</f>
        <v>0</v>
      </c>
      <c r="M64" s="28">
        <f>IF($C$4="Attiecināmās izmaksas",IF('3a+c+n'!$Q64="A",'3a+c+n'!M64,0),0)</f>
        <v>0</v>
      </c>
      <c r="N64" s="28">
        <f>IF($C$4="Attiecināmās izmaksas",IF('3a+c+n'!$Q64="A",'3a+c+n'!N64,0),0)</f>
        <v>0</v>
      </c>
      <c r="O64" s="28">
        <f>IF($C$4="Attiecināmās izmaksas",IF('3a+c+n'!$Q64="A",'3a+c+n'!O64,0),0)</f>
        <v>0</v>
      </c>
      <c r="P64" s="59">
        <f>IF($C$4="Attiecināmās izmaksas",IF('3a+c+n'!$Q64="A",'3a+c+n'!P64,0),0)</f>
        <v>0</v>
      </c>
    </row>
    <row r="65" spans="1:16" ht="22.5" x14ac:dyDescent="0.2">
      <c r="A65" s="64">
        <f>IF(P65=0,0,IF(COUNTBLANK(P65)=1,0,COUNTA($P$14:P65)))</f>
        <v>0</v>
      </c>
      <c r="B65" s="28" t="str">
        <f>IF($C$4="Attiecināmās izmaksas",IF('3a+c+n'!$Q65="A",'3a+c+n'!B65,0),0)</f>
        <v>13-00000</v>
      </c>
      <c r="C65" s="28" t="str">
        <f>IF($C$4="Attiecināmās izmaksas",IF('3a+c+n'!$Q65="A",'3a+c+n'!C65,0),0)</f>
        <v>Stūra profila Baumit vai ekvivalenta iestrāde durvju sānos</v>
      </c>
      <c r="D65" s="28" t="str">
        <f>IF($C$4="Attiecināmās izmaksas",IF('3a+c+n'!$Q65="A",'3a+c+n'!D65,0),0)</f>
        <v>tm</v>
      </c>
      <c r="E65" s="59"/>
      <c r="F65" s="81"/>
      <c r="G65" s="28"/>
      <c r="H65" s="28">
        <f>IF($C$4="Attiecināmās izmaksas",IF('3a+c+n'!$Q65="A",'3a+c+n'!H65,0),0)</f>
        <v>0</v>
      </c>
      <c r="I65" s="28"/>
      <c r="J65" s="28"/>
      <c r="K65" s="59">
        <f>IF($C$4="Attiecināmās izmaksas",IF('3a+c+n'!$Q65="A",'3a+c+n'!K65,0),0)</f>
        <v>0</v>
      </c>
      <c r="L65" s="81">
        <f>IF($C$4="Attiecināmās izmaksas",IF('3a+c+n'!$Q65="A",'3a+c+n'!L65,0),0)</f>
        <v>0</v>
      </c>
      <c r="M65" s="28">
        <f>IF($C$4="Attiecināmās izmaksas",IF('3a+c+n'!$Q65="A",'3a+c+n'!M65,0),0)</f>
        <v>0</v>
      </c>
      <c r="N65" s="28">
        <f>IF($C$4="Attiecināmās izmaksas",IF('3a+c+n'!$Q65="A",'3a+c+n'!N65,0),0)</f>
        <v>0</v>
      </c>
      <c r="O65" s="28">
        <f>IF($C$4="Attiecināmās izmaksas",IF('3a+c+n'!$Q65="A",'3a+c+n'!O65,0),0)</f>
        <v>0</v>
      </c>
      <c r="P65" s="59">
        <f>IF($C$4="Attiecināmās izmaksas",IF('3a+c+n'!$Q65="A",'3a+c+n'!P65,0),0)</f>
        <v>0</v>
      </c>
    </row>
    <row r="66" spans="1:16" x14ac:dyDescent="0.2">
      <c r="A66" s="64">
        <f>IF(P66=0,0,IF(COUNTBLANK(P66)=1,0,COUNTA($P$14:P66)))</f>
        <v>0</v>
      </c>
      <c r="B66" s="28">
        <f>IF($C$4="Attiecināmās izmaksas",IF('3a+c+n'!$Q66="A",'3a+c+n'!B66,0),0)</f>
        <v>0</v>
      </c>
      <c r="C66" s="28">
        <f>IF($C$4="Attiecināmās izmaksas",IF('3a+c+n'!$Q66="A",'3a+c+n'!C66,0),0)</f>
        <v>0</v>
      </c>
      <c r="D66" s="28">
        <f>IF($C$4="Attiecināmās izmaksas",IF('3a+c+n'!$Q66="A",'3a+c+n'!D66,0),0)</f>
        <v>0</v>
      </c>
      <c r="E66" s="59"/>
      <c r="F66" s="81"/>
      <c r="G66" s="28"/>
      <c r="H66" s="28">
        <f>IF($C$4="Attiecināmās izmaksas",IF('3a+c+n'!$Q66="A",'3a+c+n'!H66,0),0)</f>
        <v>0</v>
      </c>
      <c r="I66" s="28"/>
      <c r="J66" s="28"/>
      <c r="K66" s="59">
        <f>IF($C$4="Attiecināmās izmaksas",IF('3a+c+n'!$Q66="A",'3a+c+n'!K66,0),0)</f>
        <v>0</v>
      </c>
      <c r="L66" s="81">
        <f>IF($C$4="Attiecināmās izmaksas",IF('3a+c+n'!$Q66="A",'3a+c+n'!L66,0),0)</f>
        <v>0</v>
      </c>
      <c r="M66" s="28">
        <f>IF($C$4="Attiecināmās izmaksas",IF('3a+c+n'!$Q66="A",'3a+c+n'!M66,0),0)</f>
        <v>0</v>
      </c>
      <c r="N66" s="28">
        <f>IF($C$4="Attiecināmās izmaksas",IF('3a+c+n'!$Q66="A",'3a+c+n'!N66,0),0)</f>
        <v>0</v>
      </c>
      <c r="O66" s="28">
        <f>IF($C$4="Attiecināmās izmaksas",IF('3a+c+n'!$Q66="A",'3a+c+n'!O66,0),0)</f>
        <v>0</v>
      </c>
      <c r="P66" s="59">
        <f>IF($C$4="Attiecināmās izmaksas",IF('3a+c+n'!$Q66="A",'3a+c+n'!P66,0),0)</f>
        <v>0</v>
      </c>
    </row>
    <row r="67" spans="1:16" ht="22.5" x14ac:dyDescent="0.2">
      <c r="A67" s="64">
        <f>IF(P67=0,0,IF(COUNTBLANK(P67)=1,0,COUNTA($P$14:P67)))</f>
        <v>0</v>
      </c>
      <c r="B67" s="28" t="str">
        <f>IF($C$4="Attiecināmās izmaksas",IF('3a+c+n'!$Q67="A",'3a+c+n'!B67,0),0)</f>
        <v>13-00000</v>
      </c>
      <c r="C67" s="28" t="str">
        <f>IF($C$4="Attiecināmās izmaksas",IF('3a+c+n'!$Q67="A",'3a+c+n'!C67,0),0)</f>
        <v xml:space="preserve">Stūra profilu un stūra profilu ar lāseni iestrāde fasādes daļās, kur veidojas stūri, pārkares u.tml.  </v>
      </c>
      <c r="D67" s="28" t="str">
        <f>IF($C$4="Attiecināmās izmaksas",IF('3a+c+n'!$Q67="A",'3a+c+n'!D67,0),0)</f>
        <v>kompl</v>
      </c>
      <c r="E67" s="59"/>
      <c r="F67" s="81"/>
      <c r="G67" s="28"/>
      <c r="H67" s="28">
        <f>IF($C$4="Attiecināmās izmaksas",IF('3a+c+n'!$Q67="A",'3a+c+n'!H67,0),0)</f>
        <v>0</v>
      </c>
      <c r="I67" s="28"/>
      <c r="J67" s="28"/>
      <c r="K67" s="59">
        <f>IF($C$4="Attiecināmās izmaksas",IF('3a+c+n'!$Q67="A",'3a+c+n'!K67,0),0)</f>
        <v>0</v>
      </c>
      <c r="L67" s="81">
        <f>IF($C$4="Attiecināmās izmaksas",IF('3a+c+n'!$Q67="A",'3a+c+n'!L67,0),0)</f>
        <v>0</v>
      </c>
      <c r="M67" s="28">
        <f>IF($C$4="Attiecināmās izmaksas",IF('3a+c+n'!$Q67="A",'3a+c+n'!M67,0),0)</f>
        <v>0</v>
      </c>
      <c r="N67" s="28">
        <f>IF($C$4="Attiecināmās izmaksas",IF('3a+c+n'!$Q67="A",'3a+c+n'!N67,0),0)</f>
        <v>0</v>
      </c>
      <c r="O67" s="28">
        <f>IF($C$4="Attiecināmās izmaksas",IF('3a+c+n'!$Q67="A",'3a+c+n'!O67,0),0)</f>
        <v>0</v>
      </c>
      <c r="P67" s="59">
        <f>IF($C$4="Attiecināmās izmaksas",IF('3a+c+n'!$Q67="A",'3a+c+n'!P67,0),0)</f>
        <v>0</v>
      </c>
    </row>
    <row r="68" spans="1:16" ht="45" x14ac:dyDescent="0.2">
      <c r="A68" s="64">
        <f>IF(P68=0,0,IF(COUNTBLANK(P68)=1,0,COUNTA($P$14:P68)))</f>
        <v>0</v>
      </c>
      <c r="B68" s="28" t="str">
        <f>IF($C$4="Attiecināmās izmaksas",IF('3a+c+n'!$Q68="A",'3a+c+n'!B68,0),0)</f>
        <v>13-00000</v>
      </c>
      <c r="C68" s="28" t="str">
        <f>IF($C$4="Attiecināmās izmaksas",IF('3a+c+n'!$Q68="A",'3a+c+n'!C68,0),0)</f>
        <v>Poliuretāna hermētiķa iestrāde savienojuma vietās (siltināmā daļa/ nesiltināmā daļa), t.sk. balkona griestu savienojums, ieejas mezgla griestu savienojuma vieta u.tml.</v>
      </c>
      <c r="D68" s="28" t="str">
        <f>IF($C$4="Attiecināmās izmaksas",IF('3a+c+n'!$Q68="A",'3a+c+n'!D68,0),0)</f>
        <v>kompl</v>
      </c>
      <c r="E68" s="59"/>
      <c r="F68" s="81"/>
      <c r="G68" s="28"/>
      <c r="H68" s="28">
        <f>IF($C$4="Attiecināmās izmaksas",IF('3a+c+n'!$Q68="A",'3a+c+n'!H68,0),0)</f>
        <v>0</v>
      </c>
      <c r="I68" s="28"/>
      <c r="J68" s="28"/>
      <c r="K68" s="59">
        <f>IF($C$4="Attiecināmās izmaksas",IF('3a+c+n'!$Q68="A",'3a+c+n'!K68,0),0)</f>
        <v>0</v>
      </c>
      <c r="L68" s="81">
        <f>IF($C$4="Attiecināmās izmaksas",IF('3a+c+n'!$Q68="A",'3a+c+n'!L68,0),0)</f>
        <v>0</v>
      </c>
      <c r="M68" s="28">
        <f>IF($C$4="Attiecināmās izmaksas",IF('3a+c+n'!$Q68="A",'3a+c+n'!M68,0),0)</f>
        <v>0</v>
      </c>
      <c r="N68" s="28">
        <f>IF($C$4="Attiecināmās izmaksas",IF('3a+c+n'!$Q68="A",'3a+c+n'!N68,0),0)</f>
        <v>0</v>
      </c>
      <c r="O68" s="28">
        <f>IF($C$4="Attiecināmās izmaksas",IF('3a+c+n'!$Q68="A",'3a+c+n'!O68,0),0)</f>
        <v>0</v>
      </c>
      <c r="P68" s="59">
        <f>IF($C$4="Attiecināmās izmaksas",IF('3a+c+n'!$Q68="A",'3a+c+n'!P68,0),0)</f>
        <v>0</v>
      </c>
    </row>
    <row r="69" spans="1:16" x14ac:dyDescent="0.2">
      <c r="A69" s="64">
        <f>IF(P69=0,0,IF(COUNTBLANK(P69)=1,0,COUNTA($P$14:P69)))</f>
        <v>0</v>
      </c>
      <c r="B69" s="28">
        <f>IF($C$4="Attiecināmās izmaksas",IF('3a+c+n'!$Q69="A",'3a+c+n'!B69,0),0)</f>
        <v>0</v>
      </c>
      <c r="C69" s="28">
        <f>IF($C$4="Attiecināmās izmaksas",IF('3a+c+n'!$Q69="A",'3a+c+n'!C69,0),0)</f>
        <v>0</v>
      </c>
      <c r="D69" s="28">
        <f>IF($C$4="Attiecināmās izmaksas",IF('3a+c+n'!$Q69="A",'3a+c+n'!D69,0),0)</f>
        <v>0</v>
      </c>
      <c r="E69" s="59"/>
      <c r="F69" s="81"/>
      <c r="G69" s="28"/>
      <c r="H69" s="28">
        <f>IF($C$4="Attiecināmās izmaksas",IF('3a+c+n'!$Q69="A",'3a+c+n'!H69,0),0)</f>
        <v>0</v>
      </c>
      <c r="I69" s="28"/>
      <c r="J69" s="28"/>
      <c r="K69" s="59">
        <f>IF($C$4="Attiecināmās izmaksas",IF('3a+c+n'!$Q69="A",'3a+c+n'!K69,0),0)</f>
        <v>0</v>
      </c>
      <c r="L69" s="81">
        <f>IF($C$4="Attiecināmās izmaksas",IF('3a+c+n'!$Q69="A",'3a+c+n'!L69,0),0)</f>
        <v>0</v>
      </c>
      <c r="M69" s="28">
        <f>IF($C$4="Attiecināmās izmaksas",IF('3a+c+n'!$Q69="A",'3a+c+n'!M69,0),0)</f>
        <v>0</v>
      </c>
      <c r="N69" s="28">
        <f>IF($C$4="Attiecināmās izmaksas",IF('3a+c+n'!$Q69="A",'3a+c+n'!N69,0),0)</f>
        <v>0</v>
      </c>
      <c r="O69" s="28">
        <f>IF($C$4="Attiecināmās izmaksas",IF('3a+c+n'!$Q69="A",'3a+c+n'!O69,0),0)</f>
        <v>0</v>
      </c>
      <c r="P69" s="59">
        <f>IF($C$4="Attiecināmās izmaksas",IF('3a+c+n'!$Q69="A",'3a+c+n'!P69,0),0)</f>
        <v>0</v>
      </c>
    </row>
    <row r="70" spans="1:16" x14ac:dyDescent="0.2">
      <c r="A70" s="64">
        <f>IF(P70=0,0,IF(COUNTBLANK(P70)=1,0,COUNTA($P$14:P70)))</f>
        <v>0</v>
      </c>
      <c r="B70" s="28">
        <f>IF($C$4="Attiecināmās izmaksas",IF('3a+c+n'!$Q70="A",'3a+c+n'!B70,0),0)</f>
        <v>0</v>
      </c>
      <c r="C70" s="28">
        <f>IF($C$4="Attiecināmās izmaksas",IF('3a+c+n'!$Q70="A",'3a+c+n'!C70,0),0)</f>
        <v>0</v>
      </c>
      <c r="D70" s="28">
        <f>IF($C$4="Attiecināmās izmaksas",IF('3a+c+n'!$Q70="A",'3a+c+n'!D70,0),0)</f>
        <v>0</v>
      </c>
      <c r="E70" s="59"/>
      <c r="F70" s="81"/>
      <c r="G70" s="28"/>
      <c r="H70" s="28">
        <f>IF($C$4="Attiecināmās izmaksas",IF('3a+c+n'!$Q70="A",'3a+c+n'!H70,0),0)</f>
        <v>0</v>
      </c>
      <c r="I70" s="28"/>
      <c r="J70" s="28"/>
      <c r="K70" s="59">
        <f>IF($C$4="Attiecināmās izmaksas",IF('3a+c+n'!$Q70="A",'3a+c+n'!K70,0),0)</f>
        <v>0</v>
      </c>
      <c r="L70" s="81">
        <f>IF($C$4="Attiecināmās izmaksas",IF('3a+c+n'!$Q70="A",'3a+c+n'!L70,0),0)</f>
        <v>0</v>
      </c>
      <c r="M70" s="28">
        <f>IF($C$4="Attiecināmās izmaksas",IF('3a+c+n'!$Q70="A",'3a+c+n'!M70,0),0)</f>
        <v>0</v>
      </c>
      <c r="N70" s="28">
        <f>IF($C$4="Attiecināmās izmaksas",IF('3a+c+n'!$Q70="A",'3a+c+n'!N70,0),0)</f>
        <v>0</v>
      </c>
      <c r="O70" s="28">
        <f>IF($C$4="Attiecināmās izmaksas",IF('3a+c+n'!$Q70="A",'3a+c+n'!O70,0),0)</f>
        <v>0</v>
      </c>
      <c r="P70" s="59">
        <f>IF($C$4="Attiecināmās izmaksas",IF('3a+c+n'!$Q70="A",'3a+c+n'!P70,0),0)</f>
        <v>0</v>
      </c>
    </row>
    <row r="71" spans="1:16" x14ac:dyDescent="0.2">
      <c r="A71" s="64">
        <f>IF(P71=0,0,IF(COUNTBLANK(P71)=1,0,COUNTA($P$14:P71)))</f>
        <v>0</v>
      </c>
      <c r="B71" s="28">
        <f>IF($C$4="Attiecināmās izmaksas",IF('3a+c+n'!$Q71="A",'3a+c+n'!B71,0),0)</f>
        <v>0</v>
      </c>
      <c r="C71" s="28">
        <f>IF($C$4="Attiecināmās izmaksas",IF('3a+c+n'!$Q71="A",'3a+c+n'!C71,0),0)</f>
        <v>0</v>
      </c>
      <c r="D71" s="28">
        <f>IF($C$4="Attiecināmās izmaksas",IF('3a+c+n'!$Q71="A",'3a+c+n'!D71,0),0)</f>
        <v>0</v>
      </c>
      <c r="E71" s="59"/>
      <c r="F71" s="81"/>
      <c r="G71" s="28"/>
      <c r="H71" s="28">
        <f>IF($C$4="Attiecināmās izmaksas",IF('3a+c+n'!$Q71="A",'3a+c+n'!H71,0),0)</f>
        <v>0</v>
      </c>
      <c r="I71" s="28"/>
      <c r="J71" s="28"/>
      <c r="K71" s="59">
        <f>IF($C$4="Attiecināmās izmaksas",IF('3a+c+n'!$Q71="A",'3a+c+n'!K71,0),0)</f>
        <v>0</v>
      </c>
      <c r="L71" s="81">
        <f>IF($C$4="Attiecināmās izmaksas",IF('3a+c+n'!$Q71="A",'3a+c+n'!L71,0),0)</f>
        <v>0</v>
      </c>
      <c r="M71" s="28">
        <f>IF($C$4="Attiecināmās izmaksas",IF('3a+c+n'!$Q71="A",'3a+c+n'!M71,0),0)</f>
        <v>0</v>
      </c>
      <c r="N71" s="28">
        <f>IF($C$4="Attiecināmās izmaksas",IF('3a+c+n'!$Q71="A",'3a+c+n'!N71,0),0)</f>
        <v>0</v>
      </c>
      <c r="O71" s="28">
        <f>IF($C$4="Attiecināmās izmaksas",IF('3a+c+n'!$Q71="A",'3a+c+n'!O71,0),0)</f>
        <v>0</v>
      </c>
      <c r="P71" s="59">
        <f>IF($C$4="Attiecināmās izmaksas",IF('3a+c+n'!$Q71="A",'3a+c+n'!P71,0),0)</f>
        <v>0</v>
      </c>
    </row>
    <row r="72" spans="1:16" x14ac:dyDescent="0.2">
      <c r="A72" s="64">
        <f>IF(P72=0,0,IF(COUNTBLANK(P72)=1,0,COUNTA($P$14:P72)))</f>
        <v>0</v>
      </c>
      <c r="B72" s="28">
        <f>IF($C$4="Attiecināmās izmaksas",IF('3a+c+n'!$Q72="A",'3a+c+n'!B72,0),0)</f>
        <v>0</v>
      </c>
      <c r="C72" s="28">
        <f>IF($C$4="Attiecināmās izmaksas",IF('3a+c+n'!$Q72="A",'3a+c+n'!C72,0),0)</f>
        <v>0</v>
      </c>
      <c r="D72" s="28">
        <f>IF($C$4="Attiecināmās izmaksas",IF('3a+c+n'!$Q72="A",'3a+c+n'!D72,0),0)</f>
        <v>0</v>
      </c>
      <c r="E72" s="59"/>
      <c r="F72" s="81"/>
      <c r="G72" s="28"/>
      <c r="H72" s="28">
        <f>IF($C$4="Attiecināmās izmaksas",IF('3a+c+n'!$Q72="A",'3a+c+n'!H72,0),0)</f>
        <v>0</v>
      </c>
      <c r="I72" s="28"/>
      <c r="J72" s="28"/>
      <c r="K72" s="59">
        <f>IF($C$4="Attiecināmās izmaksas",IF('3a+c+n'!$Q72="A",'3a+c+n'!K72,0),0)</f>
        <v>0</v>
      </c>
      <c r="L72" s="81">
        <f>IF($C$4="Attiecināmās izmaksas",IF('3a+c+n'!$Q72="A",'3a+c+n'!L72,0),0)</f>
        <v>0</v>
      </c>
      <c r="M72" s="28">
        <f>IF($C$4="Attiecināmās izmaksas",IF('3a+c+n'!$Q72="A",'3a+c+n'!M72,0),0)</f>
        <v>0</v>
      </c>
      <c r="N72" s="28">
        <f>IF($C$4="Attiecināmās izmaksas",IF('3a+c+n'!$Q72="A",'3a+c+n'!N72,0),0)</f>
        <v>0</v>
      </c>
      <c r="O72" s="28">
        <f>IF($C$4="Attiecināmās izmaksas",IF('3a+c+n'!$Q72="A",'3a+c+n'!O72,0),0)</f>
        <v>0</v>
      </c>
      <c r="P72" s="59">
        <f>IF($C$4="Attiecināmās izmaksas",IF('3a+c+n'!$Q72="A",'3a+c+n'!P72,0),0)</f>
        <v>0</v>
      </c>
    </row>
    <row r="73" spans="1:16" x14ac:dyDescent="0.2">
      <c r="A73" s="64">
        <f>IF(P73=0,0,IF(COUNTBLANK(P73)=1,0,COUNTA($P$14:P73)))</f>
        <v>0</v>
      </c>
      <c r="B73" s="28">
        <f>IF($C$4="Attiecināmās izmaksas",IF('3a+c+n'!$Q73="A",'3a+c+n'!B73,0),0)</f>
        <v>0</v>
      </c>
      <c r="C73" s="28">
        <f>IF($C$4="Attiecināmās izmaksas",IF('3a+c+n'!$Q73="A",'3a+c+n'!C73,0),0)</f>
        <v>0</v>
      </c>
      <c r="D73" s="28">
        <f>IF($C$4="Attiecināmās izmaksas",IF('3a+c+n'!$Q73="A",'3a+c+n'!D73,0),0)</f>
        <v>0</v>
      </c>
      <c r="E73" s="59"/>
      <c r="F73" s="81"/>
      <c r="G73" s="28"/>
      <c r="H73" s="28">
        <f>IF($C$4="Attiecināmās izmaksas",IF('3a+c+n'!$Q73="A",'3a+c+n'!H73,0),0)</f>
        <v>0</v>
      </c>
      <c r="I73" s="28"/>
      <c r="J73" s="28"/>
      <c r="K73" s="59">
        <f>IF($C$4="Attiecināmās izmaksas",IF('3a+c+n'!$Q73="A",'3a+c+n'!K73,0),0)</f>
        <v>0</v>
      </c>
      <c r="L73" s="81">
        <f>IF($C$4="Attiecināmās izmaksas",IF('3a+c+n'!$Q73="A",'3a+c+n'!L73,0),0)</f>
        <v>0</v>
      </c>
      <c r="M73" s="28">
        <f>IF($C$4="Attiecināmās izmaksas",IF('3a+c+n'!$Q73="A",'3a+c+n'!M73,0),0)</f>
        <v>0</v>
      </c>
      <c r="N73" s="28">
        <f>IF($C$4="Attiecināmās izmaksas",IF('3a+c+n'!$Q73="A",'3a+c+n'!N73,0),0)</f>
        <v>0</v>
      </c>
      <c r="O73" s="28">
        <f>IF($C$4="Attiecināmās izmaksas",IF('3a+c+n'!$Q73="A",'3a+c+n'!O73,0),0)</f>
        <v>0</v>
      </c>
      <c r="P73" s="59">
        <f>IF($C$4="Attiecināmās izmaksas",IF('3a+c+n'!$Q73="A",'3a+c+n'!P73,0),0)</f>
        <v>0</v>
      </c>
    </row>
    <row r="74" spans="1:16" x14ac:dyDescent="0.2">
      <c r="A74" s="64">
        <f>IF(P74=0,0,IF(COUNTBLANK(P74)=1,0,COUNTA($P$14:P74)))</f>
        <v>0</v>
      </c>
      <c r="B74" s="28">
        <f>IF($C$4="Attiecināmās izmaksas",IF('3a+c+n'!$Q74="A",'3a+c+n'!B74,0),0)</f>
        <v>0</v>
      </c>
      <c r="C74" s="28">
        <f>IF($C$4="Attiecināmās izmaksas",IF('3a+c+n'!$Q74="A",'3a+c+n'!C74,0),0)</f>
        <v>0</v>
      </c>
      <c r="D74" s="28">
        <f>IF($C$4="Attiecināmās izmaksas",IF('3a+c+n'!$Q74="A",'3a+c+n'!D74,0),0)</f>
        <v>0</v>
      </c>
      <c r="E74" s="59"/>
      <c r="F74" s="81"/>
      <c r="G74" s="28"/>
      <c r="H74" s="28">
        <f>IF($C$4="Attiecināmās izmaksas",IF('3a+c+n'!$Q74="A",'3a+c+n'!H74,0),0)</f>
        <v>0</v>
      </c>
      <c r="I74" s="28"/>
      <c r="J74" s="28"/>
      <c r="K74" s="59">
        <f>IF($C$4="Attiecināmās izmaksas",IF('3a+c+n'!$Q74="A",'3a+c+n'!K74,0),0)</f>
        <v>0</v>
      </c>
      <c r="L74" s="81">
        <f>IF($C$4="Attiecināmās izmaksas",IF('3a+c+n'!$Q74="A",'3a+c+n'!L74,0),0)</f>
        <v>0</v>
      </c>
      <c r="M74" s="28">
        <f>IF($C$4="Attiecināmās izmaksas",IF('3a+c+n'!$Q74="A",'3a+c+n'!M74,0),0)</f>
        <v>0</v>
      </c>
      <c r="N74" s="28">
        <f>IF($C$4="Attiecināmās izmaksas",IF('3a+c+n'!$Q74="A",'3a+c+n'!N74,0),0)</f>
        <v>0</v>
      </c>
      <c r="O74" s="28">
        <f>IF($C$4="Attiecināmās izmaksas",IF('3a+c+n'!$Q74="A",'3a+c+n'!O74,0),0)</f>
        <v>0</v>
      </c>
      <c r="P74" s="59">
        <f>IF($C$4="Attiecināmās izmaksas",IF('3a+c+n'!$Q74="A",'3a+c+n'!P74,0),0)</f>
        <v>0</v>
      </c>
    </row>
    <row r="75" spans="1:16" x14ac:dyDescent="0.2">
      <c r="A75" s="64">
        <f>IF(P75=0,0,IF(COUNTBLANK(P75)=1,0,COUNTA($P$14:P75)))</f>
        <v>0</v>
      </c>
      <c r="B75" s="28">
        <f>IF($C$4="Attiecināmās izmaksas",IF('3a+c+n'!$Q75="A",'3a+c+n'!B75,0),0)</f>
        <v>0</v>
      </c>
      <c r="C75" s="28">
        <f>IF($C$4="Attiecināmās izmaksas",IF('3a+c+n'!$Q75="A",'3a+c+n'!C75,0),0)</f>
        <v>0</v>
      </c>
      <c r="D75" s="28">
        <f>IF($C$4="Attiecināmās izmaksas",IF('3a+c+n'!$Q75="A",'3a+c+n'!D75,0),0)</f>
        <v>0</v>
      </c>
      <c r="E75" s="59"/>
      <c r="F75" s="81"/>
      <c r="G75" s="28"/>
      <c r="H75" s="28">
        <f>IF($C$4="Attiecināmās izmaksas",IF('3a+c+n'!$Q75="A",'3a+c+n'!H75,0),0)</f>
        <v>0</v>
      </c>
      <c r="I75" s="28"/>
      <c r="J75" s="28"/>
      <c r="K75" s="59">
        <f>IF($C$4="Attiecināmās izmaksas",IF('3a+c+n'!$Q75="A",'3a+c+n'!K75,0),0)</f>
        <v>0</v>
      </c>
      <c r="L75" s="81">
        <f>IF($C$4="Attiecināmās izmaksas",IF('3a+c+n'!$Q75="A",'3a+c+n'!L75,0),0)</f>
        <v>0</v>
      </c>
      <c r="M75" s="28">
        <f>IF($C$4="Attiecināmās izmaksas",IF('3a+c+n'!$Q75="A",'3a+c+n'!M75,0),0)</f>
        <v>0</v>
      </c>
      <c r="N75" s="28">
        <f>IF($C$4="Attiecināmās izmaksas",IF('3a+c+n'!$Q75="A",'3a+c+n'!N75,0),0)</f>
        <v>0</v>
      </c>
      <c r="O75" s="28">
        <f>IF($C$4="Attiecināmās izmaksas",IF('3a+c+n'!$Q75="A",'3a+c+n'!O75,0),0)</f>
        <v>0</v>
      </c>
      <c r="P75" s="59">
        <f>IF($C$4="Attiecināmās izmaksas",IF('3a+c+n'!$Q75="A",'3a+c+n'!P75,0),0)</f>
        <v>0</v>
      </c>
    </row>
    <row r="76" spans="1:16" x14ac:dyDescent="0.2">
      <c r="A76" s="64">
        <f>IF(P76=0,0,IF(COUNTBLANK(P76)=1,0,COUNTA($P$14:P76)))</f>
        <v>0</v>
      </c>
      <c r="B76" s="28">
        <f>IF($C$4="Attiecināmās izmaksas",IF('3a+c+n'!$Q76="A",'3a+c+n'!B76,0),0)</f>
        <v>0</v>
      </c>
      <c r="C76" s="28">
        <f>IF($C$4="Attiecināmās izmaksas",IF('3a+c+n'!$Q76="A",'3a+c+n'!C76,0),0)</f>
        <v>0</v>
      </c>
      <c r="D76" s="28">
        <f>IF($C$4="Attiecināmās izmaksas",IF('3a+c+n'!$Q76="A",'3a+c+n'!D76,0),0)</f>
        <v>0</v>
      </c>
      <c r="E76" s="59"/>
      <c r="F76" s="81"/>
      <c r="G76" s="28"/>
      <c r="H76" s="28">
        <f>IF($C$4="Attiecināmās izmaksas",IF('3a+c+n'!$Q76="A",'3a+c+n'!H76,0),0)</f>
        <v>0</v>
      </c>
      <c r="I76" s="28"/>
      <c r="J76" s="28"/>
      <c r="K76" s="59">
        <f>IF($C$4="Attiecināmās izmaksas",IF('3a+c+n'!$Q76="A",'3a+c+n'!K76,0),0)</f>
        <v>0</v>
      </c>
      <c r="L76" s="81">
        <f>IF($C$4="Attiecināmās izmaksas",IF('3a+c+n'!$Q76="A",'3a+c+n'!L76,0),0)</f>
        <v>0</v>
      </c>
      <c r="M76" s="28">
        <f>IF($C$4="Attiecināmās izmaksas",IF('3a+c+n'!$Q76="A",'3a+c+n'!M76,0),0)</f>
        <v>0</v>
      </c>
      <c r="N76" s="28">
        <f>IF($C$4="Attiecināmās izmaksas",IF('3a+c+n'!$Q76="A",'3a+c+n'!N76,0),0)</f>
        <v>0</v>
      </c>
      <c r="O76" s="28">
        <f>IF($C$4="Attiecināmās izmaksas",IF('3a+c+n'!$Q76="A",'3a+c+n'!O76,0),0)</f>
        <v>0</v>
      </c>
      <c r="P76" s="59">
        <f>IF($C$4="Attiecināmās izmaksas",IF('3a+c+n'!$Q76="A",'3a+c+n'!P76,0),0)</f>
        <v>0</v>
      </c>
    </row>
    <row r="77" spans="1:16" x14ac:dyDescent="0.2">
      <c r="A77" s="64">
        <f>IF(P77=0,0,IF(COUNTBLANK(P77)=1,0,COUNTA($P$14:P77)))</f>
        <v>0</v>
      </c>
      <c r="B77" s="28">
        <f>IF($C$4="Attiecināmās izmaksas",IF('3a+c+n'!$Q77="A",'3a+c+n'!B77,0),0)</f>
        <v>0</v>
      </c>
      <c r="C77" s="28">
        <f>IF($C$4="Attiecināmās izmaksas",IF('3a+c+n'!$Q77="A",'3a+c+n'!C77,0),0)</f>
        <v>0</v>
      </c>
      <c r="D77" s="28">
        <f>IF($C$4="Attiecināmās izmaksas",IF('3a+c+n'!$Q77="A",'3a+c+n'!D77,0),0)</f>
        <v>0</v>
      </c>
      <c r="E77" s="59"/>
      <c r="F77" s="81"/>
      <c r="G77" s="28"/>
      <c r="H77" s="28">
        <f>IF($C$4="Attiecināmās izmaksas",IF('3a+c+n'!$Q77="A",'3a+c+n'!H77,0),0)</f>
        <v>0</v>
      </c>
      <c r="I77" s="28"/>
      <c r="J77" s="28"/>
      <c r="K77" s="59">
        <f>IF($C$4="Attiecināmās izmaksas",IF('3a+c+n'!$Q77="A",'3a+c+n'!K77,0),0)</f>
        <v>0</v>
      </c>
      <c r="L77" s="81">
        <f>IF($C$4="Attiecināmās izmaksas",IF('3a+c+n'!$Q77="A",'3a+c+n'!L77,0),0)</f>
        <v>0</v>
      </c>
      <c r="M77" s="28">
        <f>IF($C$4="Attiecināmās izmaksas",IF('3a+c+n'!$Q77="A",'3a+c+n'!M77,0),0)</f>
        <v>0</v>
      </c>
      <c r="N77" s="28">
        <f>IF($C$4="Attiecināmās izmaksas",IF('3a+c+n'!$Q77="A",'3a+c+n'!N77,0),0)</f>
        <v>0</v>
      </c>
      <c r="O77" s="28">
        <f>IF($C$4="Attiecināmās izmaksas",IF('3a+c+n'!$Q77="A",'3a+c+n'!O77,0),0)</f>
        <v>0</v>
      </c>
      <c r="P77" s="59">
        <f>IF($C$4="Attiecināmās izmaksas",IF('3a+c+n'!$Q77="A",'3a+c+n'!P77,0),0)</f>
        <v>0</v>
      </c>
    </row>
    <row r="78" spans="1:16" x14ac:dyDescent="0.2">
      <c r="A78" s="64">
        <f>IF(P78=0,0,IF(COUNTBLANK(P78)=1,0,COUNTA($P$14:P78)))</f>
        <v>0</v>
      </c>
      <c r="B78" s="28">
        <f>IF($C$4="Attiecināmās izmaksas",IF('3a+c+n'!$Q78="A",'3a+c+n'!B78,0),0)</f>
        <v>0</v>
      </c>
      <c r="C78" s="28">
        <f>IF($C$4="Attiecināmās izmaksas",IF('3a+c+n'!$Q78="A",'3a+c+n'!C78,0),0)</f>
        <v>0</v>
      </c>
      <c r="D78" s="28">
        <f>IF($C$4="Attiecināmās izmaksas",IF('3a+c+n'!$Q78="A",'3a+c+n'!D78,0),0)</f>
        <v>0</v>
      </c>
      <c r="E78" s="59"/>
      <c r="F78" s="81"/>
      <c r="G78" s="28"/>
      <c r="H78" s="28">
        <f>IF($C$4="Attiecināmās izmaksas",IF('3a+c+n'!$Q78="A",'3a+c+n'!H78,0),0)</f>
        <v>0</v>
      </c>
      <c r="I78" s="28"/>
      <c r="J78" s="28"/>
      <c r="K78" s="59">
        <f>IF($C$4="Attiecināmās izmaksas",IF('3a+c+n'!$Q78="A",'3a+c+n'!K78,0),0)</f>
        <v>0</v>
      </c>
      <c r="L78" s="81">
        <f>IF($C$4="Attiecināmās izmaksas",IF('3a+c+n'!$Q78="A",'3a+c+n'!L78,0),0)</f>
        <v>0</v>
      </c>
      <c r="M78" s="28">
        <f>IF($C$4="Attiecināmās izmaksas",IF('3a+c+n'!$Q78="A",'3a+c+n'!M78,0),0)</f>
        <v>0</v>
      </c>
      <c r="N78" s="28">
        <f>IF($C$4="Attiecināmās izmaksas",IF('3a+c+n'!$Q78="A",'3a+c+n'!N78,0),0)</f>
        <v>0</v>
      </c>
      <c r="O78" s="28">
        <f>IF($C$4="Attiecināmās izmaksas",IF('3a+c+n'!$Q78="A",'3a+c+n'!O78,0),0)</f>
        <v>0</v>
      </c>
      <c r="P78" s="59">
        <f>IF($C$4="Attiecināmās izmaksas",IF('3a+c+n'!$Q78="A",'3a+c+n'!P78,0),0)</f>
        <v>0</v>
      </c>
    </row>
    <row r="79" spans="1:16" x14ac:dyDescent="0.2">
      <c r="A79" s="64">
        <f>IF(P79=0,0,IF(COUNTBLANK(P79)=1,0,COUNTA($P$14:P79)))</f>
        <v>0</v>
      </c>
      <c r="B79" s="28">
        <f>IF($C$4="Attiecināmās izmaksas",IF('3a+c+n'!$Q79="A",'3a+c+n'!B79,0),0)</f>
        <v>0</v>
      </c>
      <c r="C79" s="28">
        <f>IF($C$4="Attiecināmās izmaksas",IF('3a+c+n'!$Q79="A",'3a+c+n'!C79,0),0)</f>
        <v>0</v>
      </c>
      <c r="D79" s="28">
        <f>IF($C$4="Attiecināmās izmaksas",IF('3a+c+n'!$Q79="A",'3a+c+n'!D79,0),0)</f>
        <v>0</v>
      </c>
      <c r="E79" s="59"/>
      <c r="F79" s="81"/>
      <c r="G79" s="28"/>
      <c r="H79" s="28">
        <f>IF($C$4="Attiecināmās izmaksas",IF('3a+c+n'!$Q79="A",'3a+c+n'!H79,0),0)</f>
        <v>0</v>
      </c>
      <c r="I79" s="28"/>
      <c r="J79" s="28"/>
      <c r="K79" s="59">
        <f>IF($C$4="Attiecināmās izmaksas",IF('3a+c+n'!$Q79="A",'3a+c+n'!K79,0),0)</f>
        <v>0</v>
      </c>
      <c r="L79" s="81">
        <f>IF($C$4="Attiecināmās izmaksas",IF('3a+c+n'!$Q79="A",'3a+c+n'!L79,0),0)</f>
        <v>0</v>
      </c>
      <c r="M79" s="28">
        <f>IF($C$4="Attiecināmās izmaksas",IF('3a+c+n'!$Q79="A",'3a+c+n'!M79,0),0)</f>
        <v>0</v>
      </c>
      <c r="N79" s="28">
        <f>IF($C$4="Attiecināmās izmaksas",IF('3a+c+n'!$Q79="A",'3a+c+n'!N79,0),0)</f>
        <v>0</v>
      </c>
      <c r="O79" s="28">
        <f>IF($C$4="Attiecināmās izmaksas",IF('3a+c+n'!$Q79="A",'3a+c+n'!O79,0),0)</f>
        <v>0</v>
      </c>
      <c r="P79" s="59">
        <f>IF($C$4="Attiecināmās izmaksas",IF('3a+c+n'!$Q79="A",'3a+c+n'!P79,0),0)</f>
        <v>0</v>
      </c>
    </row>
    <row r="80" spans="1:16" x14ac:dyDescent="0.2">
      <c r="A80" s="64">
        <f>IF(P80=0,0,IF(COUNTBLANK(P80)=1,0,COUNTA($P$14:P80)))</f>
        <v>0</v>
      </c>
      <c r="B80" s="28">
        <f>IF($C$4="Attiecināmās izmaksas",IF('3a+c+n'!$Q80="A",'3a+c+n'!B80,0),0)</f>
        <v>0</v>
      </c>
      <c r="C80" s="28">
        <f>IF($C$4="Attiecināmās izmaksas",IF('3a+c+n'!$Q80="A",'3a+c+n'!C80,0),0)</f>
        <v>0</v>
      </c>
      <c r="D80" s="28">
        <f>IF($C$4="Attiecināmās izmaksas",IF('3a+c+n'!$Q80="A",'3a+c+n'!D80,0),0)</f>
        <v>0</v>
      </c>
      <c r="E80" s="59"/>
      <c r="F80" s="81"/>
      <c r="G80" s="28"/>
      <c r="H80" s="28">
        <f>IF($C$4="Attiecināmās izmaksas",IF('3a+c+n'!$Q80="A",'3a+c+n'!H80,0),0)</f>
        <v>0</v>
      </c>
      <c r="I80" s="28"/>
      <c r="J80" s="28"/>
      <c r="K80" s="59">
        <f>IF($C$4="Attiecināmās izmaksas",IF('3a+c+n'!$Q80="A",'3a+c+n'!K80,0),0)</f>
        <v>0</v>
      </c>
      <c r="L80" s="81">
        <f>IF($C$4="Attiecināmās izmaksas",IF('3a+c+n'!$Q80="A",'3a+c+n'!L80,0),0)</f>
        <v>0</v>
      </c>
      <c r="M80" s="28">
        <f>IF($C$4="Attiecināmās izmaksas",IF('3a+c+n'!$Q80="A",'3a+c+n'!M80,0),0)</f>
        <v>0</v>
      </c>
      <c r="N80" s="28">
        <f>IF($C$4="Attiecināmās izmaksas",IF('3a+c+n'!$Q80="A",'3a+c+n'!N80,0),0)</f>
        <v>0</v>
      </c>
      <c r="O80" s="28">
        <f>IF($C$4="Attiecināmās izmaksas",IF('3a+c+n'!$Q80="A",'3a+c+n'!O80,0),0)</f>
        <v>0</v>
      </c>
      <c r="P80" s="59">
        <f>IF($C$4="Attiecināmās izmaksas",IF('3a+c+n'!$Q80="A",'3a+c+n'!P80,0),0)</f>
        <v>0</v>
      </c>
    </row>
    <row r="81" spans="1:16" x14ac:dyDescent="0.2">
      <c r="A81" s="64">
        <f>IF(P81=0,0,IF(COUNTBLANK(P81)=1,0,COUNTA($P$14:P81)))</f>
        <v>0</v>
      </c>
      <c r="B81" s="28">
        <f>IF($C$4="Attiecināmās izmaksas",IF('3a+c+n'!$Q81="A",'3a+c+n'!B81,0),0)</f>
        <v>0</v>
      </c>
      <c r="C81" s="28">
        <f>IF($C$4="Attiecināmās izmaksas",IF('3a+c+n'!$Q81="A",'3a+c+n'!C81,0),0)</f>
        <v>0</v>
      </c>
      <c r="D81" s="28">
        <f>IF($C$4="Attiecināmās izmaksas",IF('3a+c+n'!$Q81="A",'3a+c+n'!D81,0),0)</f>
        <v>0</v>
      </c>
      <c r="E81" s="59"/>
      <c r="F81" s="81"/>
      <c r="G81" s="28"/>
      <c r="H81" s="28">
        <f>IF($C$4="Attiecināmās izmaksas",IF('3a+c+n'!$Q81="A",'3a+c+n'!H81,0),0)</f>
        <v>0</v>
      </c>
      <c r="I81" s="28"/>
      <c r="J81" s="28"/>
      <c r="K81" s="59">
        <f>IF($C$4="Attiecināmās izmaksas",IF('3a+c+n'!$Q81="A",'3a+c+n'!K81,0),0)</f>
        <v>0</v>
      </c>
      <c r="L81" s="81">
        <f>IF($C$4="Attiecināmās izmaksas",IF('3a+c+n'!$Q81="A",'3a+c+n'!L81,0),0)</f>
        <v>0</v>
      </c>
      <c r="M81" s="28">
        <f>IF($C$4="Attiecināmās izmaksas",IF('3a+c+n'!$Q81="A",'3a+c+n'!M81,0),0)</f>
        <v>0</v>
      </c>
      <c r="N81" s="28">
        <f>IF($C$4="Attiecināmās izmaksas",IF('3a+c+n'!$Q81="A",'3a+c+n'!N81,0),0)</f>
        <v>0</v>
      </c>
      <c r="O81" s="28">
        <f>IF($C$4="Attiecināmās izmaksas",IF('3a+c+n'!$Q81="A",'3a+c+n'!O81,0),0)</f>
        <v>0</v>
      </c>
      <c r="P81" s="59">
        <f>IF($C$4="Attiecināmās izmaksas",IF('3a+c+n'!$Q81="A",'3a+c+n'!P81,0),0)</f>
        <v>0</v>
      </c>
    </row>
    <row r="82" spans="1:16" x14ac:dyDescent="0.2">
      <c r="A82" s="64">
        <f>IF(P82=0,0,IF(COUNTBLANK(P82)=1,0,COUNTA($P$14:P82)))</f>
        <v>0</v>
      </c>
      <c r="B82" s="28">
        <f>IF($C$4="Attiecināmās izmaksas",IF('3a+c+n'!$Q82="A",'3a+c+n'!B82,0),0)</f>
        <v>0</v>
      </c>
      <c r="C82" s="28">
        <f>IF($C$4="Attiecināmās izmaksas",IF('3a+c+n'!$Q82="A",'3a+c+n'!C82,0),0)</f>
        <v>0</v>
      </c>
      <c r="D82" s="28">
        <f>IF($C$4="Attiecināmās izmaksas",IF('3a+c+n'!$Q82="A",'3a+c+n'!D82,0),0)</f>
        <v>0</v>
      </c>
      <c r="E82" s="59"/>
      <c r="F82" s="81"/>
      <c r="G82" s="28"/>
      <c r="H82" s="28">
        <f>IF($C$4="Attiecināmās izmaksas",IF('3a+c+n'!$Q82="A",'3a+c+n'!H82,0),0)</f>
        <v>0</v>
      </c>
      <c r="I82" s="28"/>
      <c r="J82" s="28"/>
      <c r="K82" s="59">
        <f>IF($C$4="Attiecināmās izmaksas",IF('3a+c+n'!$Q82="A",'3a+c+n'!K82,0),0)</f>
        <v>0</v>
      </c>
      <c r="L82" s="81">
        <f>IF($C$4="Attiecināmās izmaksas",IF('3a+c+n'!$Q82="A",'3a+c+n'!L82,0),0)</f>
        <v>0</v>
      </c>
      <c r="M82" s="28">
        <f>IF($C$4="Attiecināmās izmaksas",IF('3a+c+n'!$Q82="A",'3a+c+n'!M82,0),0)</f>
        <v>0</v>
      </c>
      <c r="N82" s="28">
        <f>IF($C$4="Attiecināmās izmaksas",IF('3a+c+n'!$Q82="A",'3a+c+n'!N82,0),0)</f>
        <v>0</v>
      </c>
      <c r="O82" s="28">
        <f>IF($C$4="Attiecināmās izmaksas",IF('3a+c+n'!$Q82="A",'3a+c+n'!O82,0),0)</f>
        <v>0</v>
      </c>
      <c r="P82" s="59">
        <f>IF($C$4="Attiecināmās izmaksas",IF('3a+c+n'!$Q82="A",'3a+c+n'!P82,0),0)</f>
        <v>0</v>
      </c>
    </row>
    <row r="83" spans="1:16" x14ac:dyDescent="0.2">
      <c r="A83" s="64">
        <f>IF(P83=0,0,IF(COUNTBLANK(P83)=1,0,COUNTA($P$14:P83)))</f>
        <v>0</v>
      </c>
      <c r="B83" s="28">
        <f>IF($C$4="Attiecināmās izmaksas",IF('3a+c+n'!$Q83="A",'3a+c+n'!B83,0),0)</f>
        <v>0</v>
      </c>
      <c r="C83" s="28">
        <f>IF($C$4="Attiecināmās izmaksas",IF('3a+c+n'!$Q83="A",'3a+c+n'!C83,0),0)</f>
        <v>0</v>
      </c>
      <c r="D83" s="28">
        <f>IF($C$4="Attiecināmās izmaksas",IF('3a+c+n'!$Q83="A",'3a+c+n'!D83,0),0)</f>
        <v>0</v>
      </c>
      <c r="E83" s="59"/>
      <c r="F83" s="81"/>
      <c r="G83" s="28"/>
      <c r="H83" s="28">
        <f>IF($C$4="Attiecināmās izmaksas",IF('3a+c+n'!$Q83="A",'3a+c+n'!H83,0),0)</f>
        <v>0</v>
      </c>
      <c r="I83" s="28"/>
      <c r="J83" s="28"/>
      <c r="K83" s="59">
        <f>IF($C$4="Attiecināmās izmaksas",IF('3a+c+n'!$Q83="A",'3a+c+n'!K83,0),0)</f>
        <v>0</v>
      </c>
      <c r="L83" s="81">
        <f>IF($C$4="Attiecināmās izmaksas",IF('3a+c+n'!$Q83="A",'3a+c+n'!L83,0),0)</f>
        <v>0</v>
      </c>
      <c r="M83" s="28">
        <f>IF($C$4="Attiecināmās izmaksas",IF('3a+c+n'!$Q83="A",'3a+c+n'!M83,0),0)</f>
        <v>0</v>
      </c>
      <c r="N83" s="28">
        <f>IF($C$4="Attiecināmās izmaksas",IF('3a+c+n'!$Q83="A",'3a+c+n'!N83,0),0)</f>
        <v>0</v>
      </c>
      <c r="O83" s="28">
        <f>IF($C$4="Attiecināmās izmaksas",IF('3a+c+n'!$Q83="A",'3a+c+n'!O83,0),0)</f>
        <v>0</v>
      </c>
      <c r="P83" s="59">
        <f>IF($C$4="Attiecināmās izmaksas",IF('3a+c+n'!$Q83="A",'3a+c+n'!P83,0),0)</f>
        <v>0</v>
      </c>
    </row>
    <row r="84" spans="1:16" x14ac:dyDescent="0.2">
      <c r="A84" s="64">
        <f>IF(P84=0,0,IF(COUNTBLANK(P84)=1,0,COUNTA($P$14:P84)))</f>
        <v>0</v>
      </c>
      <c r="B84" s="28">
        <f>IF($C$4="Attiecināmās izmaksas",IF('3a+c+n'!$Q84="A",'3a+c+n'!B84,0),0)</f>
        <v>0</v>
      </c>
      <c r="C84" s="28">
        <f>IF($C$4="Attiecināmās izmaksas",IF('3a+c+n'!$Q84="A",'3a+c+n'!C84,0),0)</f>
        <v>0</v>
      </c>
      <c r="D84" s="28">
        <f>IF($C$4="Attiecināmās izmaksas",IF('3a+c+n'!$Q84="A",'3a+c+n'!D84,0),0)</f>
        <v>0</v>
      </c>
      <c r="E84" s="59"/>
      <c r="F84" s="81"/>
      <c r="G84" s="28"/>
      <c r="H84" s="28">
        <f>IF($C$4="Attiecināmās izmaksas",IF('3a+c+n'!$Q84="A",'3a+c+n'!H84,0),0)</f>
        <v>0</v>
      </c>
      <c r="I84" s="28"/>
      <c r="J84" s="28"/>
      <c r="K84" s="59">
        <f>IF($C$4="Attiecināmās izmaksas",IF('3a+c+n'!$Q84="A",'3a+c+n'!K84,0),0)</f>
        <v>0</v>
      </c>
      <c r="L84" s="81">
        <f>IF($C$4="Attiecināmās izmaksas",IF('3a+c+n'!$Q84="A",'3a+c+n'!L84,0),0)</f>
        <v>0</v>
      </c>
      <c r="M84" s="28">
        <f>IF($C$4="Attiecināmās izmaksas",IF('3a+c+n'!$Q84="A",'3a+c+n'!M84,0),0)</f>
        <v>0</v>
      </c>
      <c r="N84" s="28">
        <f>IF($C$4="Attiecināmās izmaksas",IF('3a+c+n'!$Q84="A",'3a+c+n'!N84,0),0)</f>
        <v>0</v>
      </c>
      <c r="O84" s="28">
        <f>IF($C$4="Attiecināmās izmaksas",IF('3a+c+n'!$Q84="A",'3a+c+n'!O84,0),0)</f>
        <v>0</v>
      </c>
      <c r="P84" s="59">
        <f>IF($C$4="Attiecināmās izmaksas",IF('3a+c+n'!$Q84="A",'3a+c+n'!P84,0),0)</f>
        <v>0</v>
      </c>
    </row>
    <row r="85" spans="1:16" ht="33.75" x14ac:dyDescent="0.2">
      <c r="A85" s="64">
        <f>IF(P85=0,0,IF(COUNTBLANK(P85)=1,0,COUNTA($P$14:P85)))</f>
        <v>0</v>
      </c>
      <c r="B85" s="28" t="str">
        <f>IF($C$4="Attiecināmās izmaksas",IF('3a+c+n'!$Q85="A",'3a+c+n'!B85,0),0)</f>
        <v>13-00000</v>
      </c>
      <c r="C85" s="28" t="str">
        <f>IF($C$4="Attiecināmās izmaksas",IF('3a+c+n'!$Q85="A",'3a+c+n'!C85,0),0)</f>
        <v>Esošās pārseguma konstrukcijas no abām pusēm attīrīšana, līdzināšana gruntēšana, ja nepieciešams. Apjoms uzrādīts visiem balkoniem no abām pusēm.</v>
      </c>
      <c r="D85" s="28" t="str">
        <f>IF($C$4="Attiecināmās izmaksas",IF('3a+c+n'!$Q85="A",'3a+c+n'!D85,0),0)</f>
        <v>m2</v>
      </c>
      <c r="E85" s="59"/>
      <c r="F85" s="81"/>
      <c r="G85" s="28"/>
      <c r="H85" s="28">
        <f>IF($C$4="Attiecināmās izmaksas",IF('3a+c+n'!$Q85="A",'3a+c+n'!H85,0),0)</f>
        <v>0</v>
      </c>
      <c r="I85" s="28"/>
      <c r="J85" s="28"/>
      <c r="K85" s="59">
        <f>IF($C$4="Attiecināmās izmaksas",IF('3a+c+n'!$Q85="A",'3a+c+n'!K85,0),0)</f>
        <v>0</v>
      </c>
      <c r="L85" s="81">
        <f>IF($C$4="Attiecināmās izmaksas",IF('3a+c+n'!$Q85="A",'3a+c+n'!L85,0),0)</f>
        <v>0</v>
      </c>
      <c r="M85" s="28">
        <f>IF($C$4="Attiecināmās izmaksas",IF('3a+c+n'!$Q85="A",'3a+c+n'!M85,0),0)</f>
        <v>0</v>
      </c>
      <c r="N85" s="28">
        <f>IF($C$4="Attiecināmās izmaksas",IF('3a+c+n'!$Q85="A",'3a+c+n'!N85,0),0)</f>
        <v>0</v>
      </c>
      <c r="O85" s="28">
        <f>IF($C$4="Attiecināmās izmaksas",IF('3a+c+n'!$Q85="A",'3a+c+n'!O85,0),0)</f>
        <v>0</v>
      </c>
      <c r="P85" s="59">
        <f>IF($C$4="Attiecināmās izmaksas",IF('3a+c+n'!$Q85="A",'3a+c+n'!P85,0),0)</f>
        <v>0</v>
      </c>
    </row>
    <row r="86" spans="1:16" ht="22.5" x14ac:dyDescent="0.2">
      <c r="A86" s="64">
        <f>IF(P86=0,0,IF(COUNTBLANK(P86)=1,0,COUNTA($P$14:P86)))</f>
        <v>0</v>
      </c>
      <c r="B86" s="28" t="str">
        <f>IF($C$4="Attiecināmās izmaksas",IF('3a+c+n'!$Q86="A",'3a+c+n'!B86,0),0)</f>
        <v>13-00000</v>
      </c>
      <c r="C86" s="28" t="str">
        <f>IF($C$4="Attiecināmās izmaksas",IF('3a+c+n'!$Q86="A",'3a+c+n'!C86,0),0)</f>
        <v>Hidroizol. Baumit BetoProtect vai ekviv. Uzklājama divās kārtās</v>
      </c>
      <c r="D86" s="28" t="str">
        <f>IF($C$4="Attiecināmās izmaksas",IF('3a+c+n'!$Q86="A",'3a+c+n'!D86,0),0)</f>
        <v>kg</v>
      </c>
      <c r="E86" s="59"/>
      <c r="F86" s="81"/>
      <c r="G86" s="28"/>
      <c r="H86" s="28">
        <f>IF($C$4="Attiecināmās izmaksas",IF('3a+c+n'!$Q86="A",'3a+c+n'!H86,0),0)</f>
        <v>0</v>
      </c>
      <c r="I86" s="28"/>
      <c r="J86" s="28"/>
      <c r="K86" s="59">
        <f>IF($C$4="Attiecināmās izmaksas",IF('3a+c+n'!$Q86="A",'3a+c+n'!K86,0),0)</f>
        <v>0</v>
      </c>
      <c r="L86" s="81">
        <f>IF($C$4="Attiecināmās izmaksas",IF('3a+c+n'!$Q86="A",'3a+c+n'!L86,0),0)</f>
        <v>0</v>
      </c>
      <c r="M86" s="28">
        <f>IF($C$4="Attiecināmās izmaksas",IF('3a+c+n'!$Q86="A",'3a+c+n'!M86,0),0)</f>
        <v>0</v>
      </c>
      <c r="N86" s="28">
        <f>IF($C$4="Attiecināmās izmaksas",IF('3a+c+n'!$Q86="A",'3a+c+n'!N86,0),0)</f>
        <v>0</v>
      </c>
      <c r="O86" s="28">
        <f>IF($C$4="Attiecināmās izmaksas",IF('3a+c+n'!$Q86="A",'3a+c+n'!O86,0),0)</f>
        <v>0</v>
      </c>
      <c r="P86" s="59">
        <f>IF($C$4="Attiecināmās izmaksas",IF('3a+c+n'!$Q86="A",'3a+c+n'!P86,0),0)</f>
        <v>0</v>
      </c>
    </row>
    <row r="87" spans="1:16" ht="22.5" x14ac:dyDescent="0.2">
      <c r="A87" s="64">
        <f>IF(P87=0,0,IF(COUNTBLANK(P87)=1,0,COUNTA($P$14:P87)))</f>
        <v>0</v>
      </c>
      <c r="B87" s="28" t="str">
        <f>IF($C$4="Attiecināmās izmaksas",IF('3a+c+n'!$Q87="A",'3a+c+n'!B87,0),0)</f>
        <v>13-00000</v>
      </c>
      <c r="C87" s="28" t="str">
        <f>IF($C$4="Attiecināmās izmaksas",IF('3a+c+n'!$Q87="A",'3a+c+n'!C87,0),0)</f>
        <v>Saķeres java BaumitHaft vai ekviv.</v>
      </c>
      <c r="D87" s="28" t="str">
        <f>IF($C$4="Attiecināmās izmaksas",IF('3a+c+n'!$Q87="A",'3a+c+n'!D87,0),0)</f>
        <v>kg</v>
      </c>
      <c r="E87" s="59"/>
      <c r="F87" s="81"/>
      <c r="G87" s="28"/>
      <c r="H87" s="28">
        <f>IF($C$4="Attiecināmās izmaksas",IF('3a+c+n'!$Q87="A",'3a+c+n'!H87,0),0)</f>
        <v>0</v>
      </c>
      <c r="I87" s="28"/>
      <c r="J87" s="28"/>
      <c r="K87" s="59">
        <f>IF($C$4="Attiecināmās izmaksas",IF('3a+c+n'!$Q87="A",'3a+c+n'!K87,0),0)</f>
        <v>0</v>
      </c>
      <c r="L87" s="81">
        <f>IF($C$4="Attiecināmās izmaksas",IF('3a+c+n'!$Q87="A",'3a+c+n'!L87,0),0)</f>
        <v>0</v>
      </c>
      <c r="M87" s="28">
        <f>IF($C$4="Attiecināmās izmaksas",IF('3a+c+n'!$Q87="A",'3a+c+n'!M87,0),0)</f>
        <v>0</v>
      </c>
      <c r="N87" s="28">
        <f>IF($C$4="Attiecināmās izmaksas",IF('3a+c+n'!$Q87="A",'3a+c+n'!N87,0),0)</f>
        <v>0</v>
      </c>
      <c r="O87" s="28">
        <f>IF($C$4="Attiecināmās izmaksas",IF('3a+c+n'!$Q87="A",'3a+c+n'!O87,0),0)</f>
        <v>0</v>
      </c>
      <c r="P87" s="59">
        <f>IF($C$4="Attiecināmās izmaksas",IF('3a+c+n'!$Q87="A",'3a+c+n'!P87,0),0)</f>
        <v>0</v>
      </c>
    </row>
    <row r="88" spans="1:16" ht="33.75" x14ac:dyDescent="0.2">
      <c r="A88" s="64">
        <f>IF(P88=0,0,IF(COUNTBLANK(P88)=1,0,COUNTA($P$14:P88)))</f>
        <v>0</v>
      </c>
      <c r="B88" s="28" t="str">
        <f>IF($C$4="Attiecināmās izmaksas",IF('3a+c+n'!$Q88="A",'3a+c+n'!B88,0),0)</f>
        <v>13-00000</v>
      </c>
      <c r="C88" s="28" t="str">
        <f>IF($C$4="Attiecināmās izmaksas",IF('3a+c+n'!$Q88="A",'3a+c+n'!C88,0),0)</f>
        <v>Projektējams BAUMIT BetoFill vai ekvivalenta izlīdzinošs slānis ar slīpumu prom no ēkas sienas, ~30-40mm</v>
      </c>
      <c r="D88" s="28" t="str">
        <f>IF($C$4="Attiecināmās izmaksas",IF('3a+c+n'!$Q88="A",'3a+c+n'!D88,0),0)</f>
        <v>kg</v>
      </c>
      <c r="E88" s="59"/>
      <c r="F88" s="81"/>
      <c r="G88" s="28"/>
      <c r="H88" s="28">
        <f>IF($C$4="Attiecināmās izmaksas",IF('3a+c+n'!$Q88="A",'3a+c+n'!H88,0),0)</f>
        <v>0</v>
      </c>
      <c r="I88" s="28"/>
      <c r="J88" s="28"/>
      <c r="K88" s="59">
        <f>IF($C$4="Attiecināmās izmaksas",IF('3a+c+n'!$Q88="A",'3a+c+n'!K88,0),0)</f>
        <v>0</v>
      </c>
      <c r="L88" s="81">
        <f>IF($C$4="Attiecināmās izmaksas",IF('3a+c+n'!$Q88="A",'3a+c+n'!L88,0),0)</f>
        <v>0</v>
      </c>
      <c r="M88" s="28">
        <f>IF($C$4="Attiecināmās izmaksas",IF('3a+c+n'!$Q88="A",'3a+c+n'!M88,0),0)</f>
        <v>0</v>
      </c>
      <c r="N88" s="28">
        <f>IF($C$4="Attiecināmās izmaksas",IF('3a+c+n'!$Q88="A",'3a+c+n'!N88,0),0)</f>
        <v>0</v>
      </c>
      <c r="O88" s="28">
        <f>IF($C$4="Attiecināmās izmaksas",IF('3a+c+n'!$Q88="A",'3a+c+n'!O88,0),0)</f>
        <v>0</v>
      </c>
      <c r="P88" s="59">
        <f>IF($C$4="Attiecināmās izmaksas",IF('3a+c+n'!$Q88="A",'3a+c+n'!P88,0),0)</f>
        <v>0</v>
      </c>
    </row>
    <row r="89" spans="1:16" ht="22.5" x14ac:dyDescent="0.2">
      <c r="A89" s="64">
        <f>IF(P89=0,0,IF(COUNTBLANK(P89)=1,0,COUNTA($P$14:P89)))</f>
        <v>0</v>
      </c>
      <c r="B89" s="28" t="str">
        <f>IF($C$4="Attiecināmās izmaksas",IF('3a+c+n'!$Q89="A",'3a+c+n'!B89,0),0)</f>
        <v>13-00000</v>
      </c>
      <c r="C89" s="28" t="str">
        <f>IF($C$4="Attiecināmās izmaksas",IF('3a+c+n'!$Q89="A",'3a+c+n'!C89,0),0)</f>
        <v>Stiegrojuma aizsargslāņa atjaunošana, daudzumu precizēt uz vietas</v>
      </c>
      <c r="D89" s="28" t="str">
        <f>IF($C$4="Attiecināmās izmaksas",IF('3a+c+n'!$Q89="A",'3a+c+n'!D89,0),0)</f>
        <v>kompl</v>
      </c>
      <c r="E89" s="59"/>
      <c r="F89" s="81"/>
      <c r="G89" s="28"/>
      <c r="H89" s="28">
        <f>IF($C$4="Attiecināmās izmaksas",IF('3a+c+n'!$Q89="A",'3a+c+n'!H89,0),0)</f>
        <v>0</v>
      </c>
      <c r="I89" s="28"/>
      <c r="J89" s="28"/>
      <c r="K89" s="59">
        <f>IF($C$4="Attiecināmās izmaksas",IF('3a+c+n'!$Q89="A",'3a+c+n'!K89,0),0)</f>
        <v>0</v>
      </c>
      <c r="L89" s="81">
        <f>IF($C$4="Attiecināmās izmaksas",IF('3a+c+n'!$Q89="A",'3a+c+n'!L89,0),0)</f>
        <v>0</v>
      </c>
      <c r="M89" s="28">
        <f>IF($C$4="Attiecināmās izmaksas",IF('3a+c+n'!$Q89="A",'3a+c+n'!M89,0),0)</f>
        <v>0</v>
      </c>
      <c r="N89" s="28">
        <f>IF($C$4="Attiecināmās izmaksas",IF('3a+c+n'!$Q89="A",'3a+c+n'!N89,0),0)</f>
        <v>0</v>
      </c>
      <c r="O89" s="28">
        <f>IF($C$4="Attiecināmās izmaksas",IF('3a+c+n'!$Q89="A",'3a+c+n'!O89,0),0)</f>
        <v>0</v>
      </c>
      <c r="P89" s="59">
        <f>IF($C$4="Attiecināmās izmaksas",IF('3a+c+n'!$Q89="A",'3a+c+n'!P89,0),0)</f>
        <v>0</v>
      </c>
    </row>
    <row r="90" spans="1:16" ht="22.5" x14ac:dyDescent="0.2">
      <c r="A90" s="64">
        <f>IF(P90=0,0,IF(COUNTBLANK(P90)=1,0,COUNTA($P$14:P90)))</f>
        <v>0</v>
      </c>
      <c r="B90" s="28" t="str">
        <f>IF($C$4="Attiecināmās izmaksas",IF('3a+c+n'!$Q90="A",'3a+c+n'!B90,0),0)</f>
        <v>13-00000</v>
      </c>
      <c r="C90" s="28" t="str">
        <f>IF($C$4="Attiecināmās izmaksas",IF('3a+c+n'!$Q90="A",'3a+c+n'!C90,0),0)</f>
        <v>Apstrāde ar zemapmetuma grunti Baumit UniPrimer vai ekvivalentu</v>
      </c>
      <c r="D90" s="28" t="str">
        <f>IF($C$4="Attiecināmās izmaksas",IF('3a+c+n'!$Q90="A",'3a+c+n'!D90,0),0)</f>
        <v>kg</v>
      </c>
      <c r="E90" s="59"/>
      <c r="F90" s="81"/>
      <c r="G90" s="28"/>
      <c r="H90" s="28">
        <f>IF($C$4="Attiecināmās izmaksas",IF('3a+c+n'!$Q90="A",'3a+c+n'!H90,0),0)</f>
        <v>0</v>
      </c>
      <c r="I90" s="28"/>
      <c r="J90" s="28"/>
      <c r="K90" s="59">
        <f>IF($C$4="Attiecināmās izmaksas",IF('3a+c+n'!$Q90="A",'3a+c+n'!K90,0),0)</f>
        <v>0</v>
      </c>
      <c r="L90" s="81">
        <f>IF($C$4="Attiecināmās izmaksas",IF('3a+c+n'!$Q90="A",'3a+c+n'!L90,0),0)</f>
        <v>0</v>
      </c>
      <c r="M90" s="28">
        <f>IF($C$4="Attiecināmās izmaksas",IF('3a+c+n'!$Q90="A",'3a+c+n'!M90,0),0)</f>
        <v>0</v>
      </c>
      <c r="N90" s="28">
        <f>IF($C$4="Attiecināmās izmaksas",IF('3a+c+n'!$Q90="A",'3a+c+n'!N90,0),0)</f>
        <v>0</v>
      </c>
      <c r="O90" s="28">
        <f>IF($C$4="Attiecināmās izmaksas",IF('3a+c+n'!$Q90="A",'3a+c+n'!O90,0),0)</f>
        <v>0</v>
      </c>
      <c r="P90" s="59">
        <f>IF($C$4="Attiecināmās izmaksas",IF('3a+c+n'!$Q90="A",'3a+c+n'!P90,0),0)</f>
        <v>0</v>
      </c>
    </row>
    <row r="91" spans="1:16" ht="33.75" x14ac:dyDescent="0.2">
      <c r="A91" s="64">
        <f>IF(P91=0,0,IF(COUNTBLANK(P91)=1,0,COUNTA($P$14:P91)))</f>
        <v>0</v>
      </c>
      <c r="B91" s="28" t="str">
        <f>IF($C$4="Attiecināmās izmaksas",IF('3a+c+n'!$Q91="A",'3a+c+n'!B91,0),0)</f>
        <v>13-00000</v>
      </c>
      <c r="C91" s="28" t="str">
        <f>IF($C$4="Attiecināmās izmaksas",IF('3a+c+n'!$Q91="A",'3a+c+n'!C91,0),0)</f>
        <v>Gatavā tonētā silikona apmetuma Baumit SilikonColor vai ekvivalenta iestrāde. Maksimālais grauda izmērs 2 mm. Tonis atbilstoši krāsu pasei.</v>
      </c>
      <c r="D91" s="28" t="str">
        <f>IF($C$4="Attiecināmās izmaksas",IF('3a+c+n'!$Q91="A",'3a+c+n'!D91,0),0)</f>
        <v>m2</v>
      </c>
      <c r="E91" s="59"/>
      <c r="F91" s="81"/>
      <c r="G91" s="28"/>
      <c r="H91" s="28">
        <f>IF($C$4="Attiecināmās izmaksas",IF('3a+c+n'!$Q91="A",'3a+c+n'!H91,0),0)</f>
        <v>0</v>
      </c>
      <c r="I91" s="28"/>
      <c r="J91" s="28"/>
      <c r="K91" s="59">
        <f>IF($C$4="Attiecināmās izmaksas",IF('3a+c+n'!$Q91="A",'3a+c+n'!K91,0),0)</f>
        <v>0</v>
      </c>
      <c r="L91" s="81">
        <f>IF($C$4="Attiecināmās izmaksas",IF('3a+c+n'!$Q91="A",'3a+c+n'!L91,0),0)</f>
        <v>0</v>
      </c>
      <c r="M91" s="28">
        <f>IF($C$4="Attiecināmās izmaksas",IF('3a+c+n'!$Q91="A",'3a+c+n'!M91,0),0)</f>
        <v>0</v>
      </c>
      <c r="N91" s="28">
        <f>IF($C$4="Attiecināmās izmaksas",IF('3a+c+n'!$Q91="A",'3a+c+n'!N91,0),0)</f>
        <v>0</v>
      </c>
      <c r="O91" s="28">
        <f>IF($C$4="Attiecināmās izmaksas",IF('3a+c+n'!$Q91="A",'3a+c+n'!O91,0),0)</f>
        <v>0</v>
      </c>
      <c r="P91" s="59">
        <f>IF($C$4="Attiecināmās izmaksas",IF('3a+c+n'!$Q91="A",'3a+c+n'!P91,0),0)</f>
        <v>0</v>
      </c>
    </row>
    <row r="92" spans="1:16" ht="22.5" x14ac:dyDescent="0.2">
      <c r="A92" s="64">
        <f>IF(P92=0,0,IF(COUNTBLANK(P92)=1,0,COUNTA($P$14:P92)))</f>
        <v>0</v>
      </c>
      <c r="B92" s="28" t="str">
        <f>IF($C$4="Attiecināmās izmaksas",IF('3a+c+n'!$Q92="A",'3a+c+n'!B92,0),0)</f>
        <v>13-00000</v>
      </c>
      <c r="C92" s="28" t="str">
        <f>IF($C$4="Attiecināmās izmaksas",IF('3a+c+n'!$Q92="A",'3a+c+n'!C92,0),0)</f>
        <v>Skārda lāsenis pa perimetru 100mm, b=0,5mm, PE pārklājums</v>
      </c>
      <c r="D92" s="28" t="str">
        <f>IF($C$4="Attiecināmās izmaksas",IF('3a+c+n'!$Q92="A",'3a+c+n'!D92,0),0)</f>
        <v>tm</v>
      </c>
      <c r="E92" s="59"/>
      <c r="F92" s="81"/>
      <c r="G92" s="28"/>
      <c r="H92" s="28">
        <f>IF($C$4="Attiecināmās izmaksas",IF('3a+c+n'!$Q92="A",'3a+c+n'!H92,0),0)</f>
        <v>0</v>
      </c>
      <c r="I92" s="28"/>
      <c r="J92" s="28"/>
      <c r="K92" s="59">
        <f>IF($C$4="Attiecināmās izmaksas",IF('3a+c+n'!$Q92="A",'3a+c+n'!K92,0),0)</f>
        <v>0</v>
      </c>
      <c r="L92" s="81">
        <f>IF($C$4="Attiecināmās izmaksas",IF('3a+c+n'!$Q92="A",'3a+c+n'!L92,0),0)</f>
        <v>0</v>
      </c>
      <c r="M92" s="28">
        <f>IF($C$4="Attiecināmās izmaksas",IF('3a+c+n'!$Q92="A",'3a+c+n'!M92,0),0)</f>
        <v>0</v>
      </c>
      <c r="N92" s="28">
        <f>IF($C$4="Attiecināmās izmaksas",IF('3a+c+n'!$Q92="A",'3a+c+n'!N92,0),0)</f>
        <v>0</v>
      </c>
      <c r="O92" s="28">
        <f>IF($C$4="Attiecināmās izmaksas",IF('3a+c+n'!$Q92="A",'3a+c+n'!O92,0),0)</f>
        <v>0</v>
      </c>
      <c r="P92" s="59">
        <f>IF($C$4="Attiecināmās izmaksas",IF('3a+c+n'!$Q92="A",'3a+c+n'!P92,0),0)</f>
        <v>0</v>
      </c>
    </row>
    <row r="93" spans="1:16" ht="22.5" x14ac:dyDescent="0.2">
      <c r="A93" s="64">
        <f>IF(P93=0,0,IF(COUNTBLANK(P93)=1,0,COUNTA($P$14:P93)))</f>
        <v>0</v>
      </c>
      <c r="B93" s="28" t="str">
        <f>IF($C$4="Attiecināmās izmaksas",IF('3a+c+n'!$Q93="A",'3a+c+n'!B93,0),0)</f>
        <v>13-00000</v>
      </c>
      <c r="C93" s="28" t="str">
        <f>IF($C$4="Attiecināmās izmaksas",IF('3a+c+n'!$Q93="A",'3a+c+n'!C93,0),0)</f>
        <v>Putupolistirola plākšņu TENAPORS EPS 100 vai ekvivalentu (λ&lt;=0,036 W/(mK)) montāža. B=150mm</v>
      </c>
      <c r="D93" s="28" t="str">
        <f>IF($C$4="Attiecināmās izmaksas",IF('3a+c+n'!$Q93="A",'3a+c+n'!D93,0),0)</f>
        <v>m2</v>
      </c>
      <c r="E93" s="59"/>
      <c r="F93" s="81"/>
      <c r="G93" s="28"/>
      <c r="H93" s="28">
        <f>IF($C$4="Attiecināmās izmaksas",IF('3a+c+n'!$Q93="A",'3a+c+n'!H93,0),0)</f>
        <v>0</v>
      </c>
      <c r="I93" s="28"/>
      <c r="J93" s="28"/>
      <c r="K93" s="59">
        <f>IF($C$4="Attiecināmās izmaksas",IF('3a+c+n'!$Q93="A",'3a+c+n'!K93,0),0)</f>
        <v>0</v>
      </c>
      <c r="L93" s="81">
        <f>IF($C$4="Attiecināmās izmaksas",IF('3a+c+n'!$Q93="A",'3a+c+n'!L93,0),0)</f>
        <v>0</v>
      </c>
      <c r="M93" s="28">
        <f>IF($C$4="Attiecināmās izmaksas",IF('3a+c+n'!$Q93="A",'3a+c+n'!M93,0),0)</f>
        <v>0</v>
      </c>
      <c r="N93" s="28">
        <f>IF($C$4="Attiecināmās izmaksas",IF('3a+c+n'!$Q93="A",'3a+c+n'!N93,0),0)</f>
        <v>0</v>
      </c>
      <c r="O93" s="28">
        <f>IF($C$4="Attiecināmās izmaksas",IF('3a+c+n'!$Q93="A",'3a+c+n'!O93,0),0)</f>
        <v>0</v>
      </c>
      <c r="P93" s="59">
        <f>IF($C$4="Attiecināmās izmaksas",IF('3a+c+n'!$Q93="A",'3a+c+n'!P93,0),0)</f>
        <v>0</v>
      </c>
    </row>
    <row r="94" spans="1:16" x14ac:dyDescent="0.2">
      <c r="A94" s="64">
        <f>IF(P94=0,0,IF(COUNTBLANK(P94)=1,0,COUNTA($P$14:P94)))</f>
        <v>0</v>
      </c>
      <c r="B94" s="28">
        <f>IF($C$4="Attiecināmās izmaksas",IF('3a+c+n'!$Q94="A",'3a+c+n'!B94,0),0)</f>
        <v>0</v>
      </c>
      <c r="C94" s="28">
        <f>IF($C$4="Attiecināmās izmaksas",IF('3a+c+n'!$Q94="A",'3a+c+n'!C94,0),0)</f>
        <v>0</v>
      </c>
      <c r="D94" s="28">
        <f>IF($C$4="Attiecināmās izmaksas",IF('3a+c+n'!$Q94="A",'3a+c+n'!D94,0),0)</f>
        <v>0</v>
      </c>
      <c r="E94" s="59"/>
      <c r="F94" s="81"/>
      <c r="G94" s="28"/>
      <c r="H94" s="28">
        <f>IF($C$4="Attiecināmās izmaksas",IF('3a+c+n'!$Q94="A",'3a+c+n'!H94,0),0)</f>
        <v>0</v>
      </c>
      <c r="I94" s="28"/>
      <c r="J94" s="28"/>
      <c r="K94" s="59">
        <f>IF($C$4="Attiecināmās izmaksas",IF('3a+c+n'!$Q94="A",'3a+c+n'!K94,0),0)</f>
        <v>0</v>
      </c>
      <c r="L94" s="81">
        <f>IF($C$4="Attiecināmās izmaksas",IF('3a+c+n'!$Q94="A",'3a+c+n'!L94,0),0)</f>
        <v>0</v>
      </c>
      <c r="M94" s="28">
        <f>IF($C$4="Attiecināmās izmaksas",IF('3a+c+n'!$Q94="A",'3a+c+n'!M94,0),0)</f>
        <v>0</v>
      </c>
      <c r="N94" s="28">
        <f>IF($C$4="Attiecināmās izmaksas",IF('3a+c+n'!$Q94="A",'3a+c+n'!N94,0),0)</f>
        <v>0</v>
      </c>
      <c r="O94" s="28">
        <f>IF($C$4="Attiecināmās izmaksas",IF('3a+c+n'!$Q94="A",'3a+c+n'!O94,0),0)</f>
        <v>0</v>
      </c>
      <c r="P94" s="59">
        <f>IF($C$4="Attiecināmās izmaksas",IF('3a+c+n'!$Q94="A",'3a+c+n'!P94,0),0)</f>
        <v>0</v>
      </c>
    </row>
    <row r="95" spans="1:16" ht="22.5" x14ac:dyDescent="0.2">
      <c r="A95" s="64">
        <f>IF(P95=0,0,IF(COUNTBLANK(P95)=1,0,COUNTA($P$14:P95)))</f>
        <v>0</v>
      </c>
      <c r="B95" s="28" t="str">
        <f>IF($C$4="Attiecināmās izmaksas",IF('3a+c+n'!$Q95="A",'3a+c+n'!B95,0),0)</f>
        <v>21-00000</v>
      </c>
      <c r="C95" s="28" t="str">
        <f>IF($C$4="Attiecināmās izmaksas",IF('3a+c+n'!$Q95="A",'3a+c+n'!C95,0),0)</f>
        <v>Tērauda sloksne sānu malām un garākajai malai, platums 40mm, b=4mm</v>
      </c>
      <c r="D95" s="28" t="str">
        <f>IF($C$4="Attiecināmās izmaksas",IF('3a+c+n'!$Q95="A",'3a+c+n'!D95,0),0)</f>
        <v>tm</v>
      </c>
      <c r="E95" s="59"/>
      <c r="F95" s="81"/>
      <c r="G95" s="28"/>
      <c r="H95" s="28">
        <f>IF($C$4="Attiecināmās izmaksas",IF('3a+c+n'!$Q95="A",'3a+c+n'!H95,0),0)</f>
        <v>0</v>
      </c>
      <c r="I95" s="28"/>
      <c r="J95" s="28"/>
      <c r="K95" s="59">
        <f>IF($C$4="Attiecināmās izmaksas",IF('3a+c+n'!$Q95="A",'3a+c+n'!K95,0),0)</f>
        <v>0</v>
      </c>
      <c r="L95" s="81">
        <f>IF($C$4="Attiecināmās izmaksas",IF('3a+c+n'!$Q95="A",'3a+c+n'!L95,0),0)</f>
        <v>0</v>
      </c>
      <c r="M95" s="28">
        <f>IF($C$4="Attiecināmās izmaksas",IF('3a+c+n'!$Q95="A",'3a+c+n'!M95,0),0)</f>
        <v>0</v>
      </c>
      <c r="N95" s="28">
        <f>IF($C$4="Attiecināmās izmaksas",IF('3a+c+n'!$Q95="A",'3a+c+n'!N95,0),0)</f>
        <v>0</v>
      </c>
      <c r="O95" s="28">
        <f>IF($C$4="Attiecināmās izmaksas",IF('3a+c+n'!$Q95="A",'3a+c+n'!O95,0),0)</f>
        <v>0</v>
      </c>
      <c r="P95" s="59">
        <f>IF($C$4="Attiecināmās izmaksas",IF('3a+c+n'!$Q95="A",'3a+c+n'!P95,0),0)</f>
        <v>0</v>
      </c>
    </row>
    <row r="96" spans="1:16" ht="22.5" x14ac:dyDescent="0.2">
      <c r="A96" s="64">
        <f>IF(P96=0,0,IF(COUNTBLANK(P96)=1,0,COUNTA($P$14:P96)))</f>
        <v>0</v>
      </c>
      <c r="B96" s="28" t="str">
        <f>IF($C$4="Attiecināmās izmaksas",IF('3a+c+n'!$Q96="A",'3a+c+n'!B96,0),0)</f>
        <v>21-00000</v>
      </c>
      <c r="C96" s="28" t="str">
        <f>IF($C$4="Attiecināmās izmaksas",IF('3a+c+n'!$Q96="A",'3a+c+n'!C96,0),0)</f>
        <v>Tērauda kvadrāts 20x20x1000mm</v>
      </c>
      <c r="D96" s="28" t="str">
        <f>IF($C$4="Attiecināmās izmaksas",IF('3a+c+n'!$Q96="A",'3a+c+n'!D96,0),0)</f>
        <v>gab</v>
      </c>
      <c r="E96" s="59"/>
      <c r="F96" s="81"/>
      <c r="G96" s="28"/>
      <c r="H96" s="28">
        <f>IF($C$4="Attiecināmās izmaksas",IF('3a+c+n'!$Q96="A",'3a+c+n'!H96,0),0)</f>
        <v>0</v>
      </c>
      <c r="I96" s="28"/>
      <c r="J96" s="28"/>
      <c r="K96" s="59">
        <f>IF($C$4="Attiecināmās izmaksas",IF('3a+c+n'!$Q96="A",'3a+c+n'!K96,0),0)</f>
        <v>0</v>
      </c>
      <c r="L96" s="81">
        <f>IF($C$4="Attiecināmās izmaksas",IF('3a+c+n'!$Q96="A",'3a+c+n'!L96,0),0)</f>
        <v>0</v>
      </c>
      <c r="M96" s="28">
        <f>IF($C$4="Attiecināmās izmaksas",IF('3a+c+n'!$Q96="A",'3a+c+n'!M96,0),0)</f>
        <v>0</v>
      </c>
      <c r="N96" s="28">
        <f>IF($C$4="Attiecināmās izmaksas",IF('3a+c+n'!$Q96="A",'3a+c+n'!N96,0),0)</f>
        <v>0</v>
      </c>
      <c r="O96" s="28">
        <f>IF($C$4="Attiecināmās izmaksas",IF('3a+c+n'!$Q96="A",'3a+c+n'!O96,0),0)</f>
        <v>0</v>
      </c>
      <c r="P96" s="59">
        <f>IF($C$4="Attiecināmās izmaksas",IF('3a+c+n'!$Q96="A",'3a+c+n'!P96,0),0)</f>
        <v>0</v>
      </c>
    </row>
    <row r="97" spans="1:16" ht="33.75" x14ac:dyDescent="0.2">
      <c r="A97" s="64">
        <f>IF(P97=0,0,IF(COUNTBLANK(P97)=1,0,COUNTA($P$14:P97)))</f>
        <v>0</v>
      </c>
      <c r="B97" s="28" t="str">
        <f>IF($C$4="Attiecināmās izmaksas",IF('3a+c+n'!$Q97="A",'3a+c+n'!B97,0),0)</f>
        <v>21-00000</v>
      </c>
      <c r="C97" s="28" t="str">
        <f>IF($C$4="Attiecināmās izmaksas",IF('3a+c+n'!$Q97="A",'3a+c+n'!C97,0),0)</f>
        <v>Trapecveida lokšņu profils
Rukki T20, krāsots b=0,50mm vai ekvivalents tonis pēc krāsu pases</v>
      </c>
      <c r="D97" s="28" t="str">
        <f>IF($C$4="Attiecināmās izmaksas",IF('3a+c+n'!$Q97="A",'3a+c+n'!D97,0),0)</f>
        <v>kompl</v>
      </c>
      <c r="E97" s="59"/>
      <c r="F97" s="81"/>
      <c r="G97" s="28"/>
      <c r="H97" s="28">
        <f>IF($C$4="Attiecināmās izmaksas",IF('3a+c+n'!$Q97="A",'3a+c+n'!H97,0),0)</f>
        <v>0</v>
      </c>
      <c r="I97" s="28"/>
      <c r="J97" s="28"/>
      <c r="K97" s="59">
        <f>IF($C$4="Attiecināmās izmaksas",IF('3a+c+n'!$Q97="A",'3a+c+n'!K97,0),0)</f>
        <v>0</v>
      </c>
      <c r="L97" s="81">
        <f>IF($C$4="Attiecināmās izmaksas",IF('3a+c+n'!$Q97="A",'3a+c+n'!L97,0),0)</f>
        <v>0</v>
      </c>
      <c r="M97" s="28">
        <f>IF($C$4="Attiecināmās izmaksas",IF('3a+c+n'!$Q97="A",'3a+c+n'!M97,0),0)</f>
        <v>0</v>
      </c>
      <c r="N97" s="28">
        <f>IF($C$4="Attiecināmās izmaksas",IF('3a+c+n'!$Q97="A",'3a+c+n'!N97,0),0)</f>
        <v>0</v>
      </c>
      <c r="O97" s="28">
        <f>IF($C$4="Attiecināmās izmaksas",IF('3a+c+n'!$Q97="A",'3a+c+n'!O97,0),0)</f>
        <v>0</v>
      </c>
      <c r="P97" s="59">
        <f>IF($C$4="Attiecināmās izmaksas",IF('3a+c+n'!$Q97="A",'3a+c+n'!P97,0),0)</f>
        <v>0</v>
      </c>
    </row>
    <row r="98" spans="1:16" ht="22.5" x14ac:dyDescent="0.2">
      <c r="A98" s="64">
        <f>IF(P98=0,0,IF(COUNTBLANK(P98)=1,0,COUNTA($P$14:P98)))</f>
        <v>0</v>
      </c>
      <c r="B98" s="28" t="str">
        <f>IF($C$4="Attiecināmās izmaksas",IF('3a+c+n'!$Q98="A",'3a+c+n'!B98,0),0)</f>
        <v>21-00000</v>
      </c>
      <c r="C98" s="28" t="str">
        <f>IF($C$4="Attiecināmās izmaksas",IF('3a+c+n'!$Q98="A",'3a+c+n'!C98,0),0)</f>
        <v>Cinkota-krāsota skārda nosegdetaļa</v>
      </c>
      <c r="D98" s="28" t="str">
        <f>IF($C$4="Attiecināmās izmaksas",IF('3a+c+n'!$Q98="A",'3a+c+n'!D98,0),0)</f>
        <v>tm</v>
      </c>
      <c r="E98" s="59"/>
      <c r="F98" s="81"/>
      <c r="G98" s="28"/>
      <c r="H98" s="28">
        <f>IF($C$4="Attiecināmās izmaksas",IF('3a+c+n'!$Q98="A",'3a+c+n'!H98,0),0)</f>
        <v>0</v>
      </c>
      <c r="I98" s="28"/>
      <c r="J98" s="28"/>
      <c r="K98" s="59">
        <f>IF($C$4="Attiecināmās izmaksas",IF('3a+c+n'!$Q98="A",'3a+c+n'!K98,0),0)</f>
        <v>0</v>
      </c>
      <c r="L98" s="81">
        <f>IF($C$4="Attiecināmās izmaksas",IF('3a+c+n'!$Q98="A",'3a+c+n'!L98,0),0)</f>
        <v>0</v>
      </c>
      <c r="M98" s="28">
        <f>IF($C$4="Attiecināmās izmaksas",IF('3a+c+n'!$Q98="A",'3a+c+n'!M98,0),0)</f>
        <v>0</v>
      </c>
      <c r="N98" s="28">
        <f>IF($C$4="Attiecināmās izmaksas",IF('3a+c+n'!$Q98="A",'3a+c+n'!N98,0),0)</f>
        <v>0</v>
      </c>
      <c r="O98" s="28">
        <f>IF($C$4="Attiecināmās izmaksas",IF('3a+c+n'!$Q98="A",'3a+c+n'!O98,0),0)</f>
        <v>0</v>
      </c>
      <c r="P98" s="59">
        <f>IF($C$4="Attiecināmās izmaksas",IF('3a+c+n'!$Q98="A",'3a+c+n'!P98,0),0)</f>
        <v>0</v>
      </c>
    </row>
    <row r="99" spans="1:16" ht="22.5" x14ac:dyDescent="0.2">
      <c r="A99" s="64">
        <f>IF(P99=0,0,IF(COUNTBLANK(P99)=1,0,COUNTA($P$14:P99)))</f>
        <v>0</v>
      </c>
      <c r="B99" s="28" t="str">
        <f>IF($C$4="Attiecināmās izmaksas",IF('3a+c+n'!$Q99="A",'3a+c+n'!B99,0),0)</f>
        <v>21-00000</v>
      </c>
      <c r="C99" s="28" t="str">
        <f>IF($C$4="Attiecināmās izmaksas",IF('3a+c+n'!$Q99="A",'3a+c+n'!C99,0),0)</f>
        <v>Krāsota ēvelēta brusa 45x45mm</v>
      </c>
      <c r="D99" s="28" t="str">
        <f>IF($C$4="Attiecināmās izmaksas",IF('3a+c+n'!$Q99="A",'3a+c+n'!D99,0),0)</f>
        <v>tm</v>
      </c>
      <c r="E99" s="59"/>
      <c r="F99" s="81"/>
      <c r="G99" s="28"/>
      <c r="H99" s="28">
        <f>IF($C$4="Attiecināmās izmaksas",IF('3a+c+n'!$Q99="A",'3a+c+n'!H99,0),0)</f>
        <v>0</v>
      </c>
      <c r="I99" s="28"/>
      <c r="J99" s="28"/>
      <c r="K99" s="59">
        <f>IF($C$4="Attiecināmās izmaksas",IF('3a+c+n'!$Q99="A",'3a+c+n'!K99,0),0)</f>
        <v>0</v>
      </c>
      <c r="L99" s="81">
        <f>IF($C$4="Attiecināmās izmaksas",IF('3a+c+n'!$Q99="A",'3a+c+n'!L99,0),0)</f>
        <v>0</v>
      </c>
      <c r="M99" s="28">
        <f>IF($C$4="Attiecināmās izmaksas",IF('3a+c+n'!$Q99="A",'3a+c+n'!M99,0),0)</f>
        <v>0</v>
      </c>
      <c r="N99" s="28">
        <f>IF($C$4="Attiecināmās izmaksas",IF('3a+c+n'!$Q99="A",'3a+c+n'!N99,0),0)</f>
        <v>0</v>
      </c>
      <c r="O99" s="28">
        <f>IF($C$4="Attiecināmās izmaksas",IF('3a+c+n'!$Q99="A",'3a+c+n'!O99,0),0)</f>
        <v>0</v>
      </c>
      <c r="P99" s="59">
        <f>IF($C$4="Attiecināmās izmaksas",IF('3a+c+n'!$Q99="A",'3a+c+n'!P99,0),0)</f>
        <v>0</v>
      </c>
    </row>
    <row r="100" spans="1:16" ht="22.5" x14ac:dyDescent="0.2">
      <c r="A100" s="64">
        <f>IF(P100=0,0,IF(COUNTBLANK(P100)=1,0,COUNTA($P$14:P100)))</f>
        <v>0</v>
      </c>
      <c r="B100" s="28" t="str">
        <f>IF($C$4="Attiecināmās izmaksas",IF('3a+c+n'!$Q100="A",'3a+c+n'!B100,0),0)</f>
        <v>21-00000</v>
      </c>
      <c r="C100" s="28" t="str">
        <f>IF($C$4="Attiecināmās izmaksas",IF('3a+c+n'!$Q100="A",'3a+c+n'!C100,0),0)</f>
        <v>Impregnēts, ēvelēts koka dēlis platums ~120mm, b=25mm. Krāsa pēc krāsu pases.</v>
      </c>
      <c r="D100" s="28" t="str">
        <f>IF($C$4="Attiecināmās izmaksas",IF('3a+c+n'!$Q100="A",'3a+c+n'!D100,0),0)</f>
        <v>tm</v>
      </c>
      <c r="E100" s="59"/>
      <c r="F100" s="81"/>
      <c r="G100" s="28"/>
      <c r="H100" s="28">
        <f>IF($C$4="Attiecināmās izmaksas",IF('3a+c+n'!$Q100="A",'3a+c+n'!H100,0),0)</f>
        <v>0</v>
      </c>
      <c r="I100" s="28"/>
      <c r="J100" s="28"/>
      <c r="K100" s="59">
        <f>IF($C$4="Attiecināmās izmaksas",IF('3a+c+n'!$Q100="A",'3a+c+n'!K100,0),0)</f>
        <v>0</v>
      </c>
      <c r="L100" s="81">
        <f>IF($C$4="Attiecināmās izmaksas",IF('3a+c+n'!$Q100="A",'3a+c+n'!L100,0),0)</f>
        <v>0</v>
      </c>
      <c r="M100" s="28">
        <f>IF($C$4="Attiecināmās izmaksas",IF('3a+c+n'!$Q100="A",'3a+c+n'!M100,0),0)</f>
        <v>0</v>
      </c>
      <c r="N100" s="28">
        <f>IF($C$4="Attiecināmās izmaksas",IF('3a+c+n'!$Q100="A",'3a+c+n'!N100,0),0)</f>
        <v>0</v>
      </c>
      <c r="O100" s="28">
        <f>IF($C$4="Attiecināmās izmaksas",IF('3a+c+n'!$Q100="A",'3a+c+n'!O100,0),0)</f>
        <v>0</v>
      </c>
      <c r="P100" s="59">
        <f>IF($C$4="Attiecināmās izmaksas",IF('3a+c+n'!$Q100="A",'3a+c+n'!P100,0),0)</f>
        <v>0</v>
      </c>
    </row>
    <row r="101" spans="1:16" ht="12" customHeight="1" thickBot="1" x14ac:dyDescent="0.25">
      <c r="A101" s="261" t="s">
        <v>63</v>
      </c>
      <c r="B101" s="262"/>
      <c r="C101" s="262"/>
      <c r="D101" s="262"/>
      <c r="E101" s="262"/>
      <c r="F101" s="262"/>
      <c r="G101" s="262"/>
      <c r="H101" s="262"/>
      <c r="I101" s="262"/>
      <c r="J101" s="262"/>
      <c r="K101" s="263"/>
      <c r="L101" s="74">
        <f>SUM(L14:L100)</f>
        <v>0</v>
      </c>
      <c r="M101" s="75">
        <f>SUM(M14:M100)</f>
        <v>0</v>
      </c>
      <c r="N101" s="75">
        <f>SUM(N14:N100)</f>
        <v>0</v>
      </c>
      <c r="O101" s="75">
        <f>SUM(O14:O100)</f>
        <v>0</v>
      </c>
      <c r="P101" s="76">
        <f>SUM(P14:P100)</f>
        <v>0</v>
      </c>
    </row>
    <row r="102" spans="1:16" x14ac:dyDescent="0.2">
      <c r="A102" s="20"/>
      <c r="B102" s="20"/>
      <c r="C102" s="20"/>
      <c r="D102" s="20"/>
      <c r="E102" s="20"/>
      <c r="F102" s="20"/>
      <c r="G102" s="20"/>
      <c r="H102" s="20"/>
      <c r="I102" s="20"/>
      <c r="J102" s="20"/>
      <c r="K102" s="20"/>
      <c r="L102" s="20"/>
      <c r="M102" s="20"/>
      <c r="N102" s="20"/>
      <c r="O102" s="20"/>
      <c r="P102" s="20"/>
    </row>
    <row r="103" spans="1:16" x14ac:dyDescent="0.2">
      <c r="A103" s="20"/>
      <c r="B103" s="20"/>
      <c r="C103" s="20"/>
      <c r="D103" s="20"/>
      <c r="E103" s="20"/>
      <c r="F103" s="20"/>
      <c r="G103" s="20"/>
      <c r="H103" s="20"/>
      <c r="I103" s="20"/>
      <c r="J103" s="20"/>
      <c r="K103" s="20"/>
      <c r="L103" s="20"/>
      <c r="M103" s="20"/>
      <c r="N103" s="20"/>
      <c r="O103" s="20"/>
      <c r="P103" s="20"/>
    </row>
    <row r="104" spans="1:16" x14ac:dyDescent="0.2">
      <c r="A104" s="1" t="s">
        <v>14</v>
      </c>
      <c r="B104" s="20"/>
      <c r="C104" s="264">
        <f>'Kops n'!C36:H36</f>
        <v>0</v>
      </c>
      <c r="D104" s="264"/>
      <c r="E104" s="264"/>
      <c r="F104" s="264"/>
      <c r="G104" s="264"/>
      <c r="H104" s="264"/>
      <c r="I104" s="20"/>
      <c r="J104" s="20"/>
      <c r="K104" s="20"/>
      <c r="L104" s="20"/>
      <c r="M104" s="20"/>
      <c r="N104" s="20"/>
      <c r="O104" s="20"/>
      <c r="P104" s="20"/>
    </row>
    <row r="105" spans="1:16" x14ac:dyDescent="0.2">
      <c r="A105" s="20"/>
      <c r="B105" s="20"/>
      <c r="C105" s="186" t="s">
        <v>15</v>
      </c>
      <c r="D105" s="186"/>
      <c r="E105" s="186"/>
      <c r="F105" s="186"/>
      <c r="G105" s="186"/>
      <c r="H105" s="186"/>
      <c r="I105" s="20"/>
      <c r="J105" s="20"/>
      <c r="K105" s="20"/>
      <c r="L105" s="20"/>
      <c r="M105" s="20"/>
      <c r="N105" s="20"/>
      <c r="O105" s="20"/>
      <c r="P105" s="20"/>
    </row>
    <row r="106" spans="1:16" x14ac:dyDescent="0.2">
      <c r="A106" s="20"/>
      <c r="B106" s="20"/>
      <c r="C106" s="20"/>
      <c r="D106" s="20"/>
      <c r="E106" s="20"/>
      <c r="F106" s="20"/>
      <c r="G106" s="20"/>
      <c r="H106" s="20"/>
      <c r="I106" s="20"/>
      <c r="J106" s="20"/>
      <c r="K106" s="20"/>
      <c r="L106" s="20"/>
      <c r="M106" s="20"/>
      <c r="N106" s="20"/>
      <c r="O106" s="20"/>
      <c r="P106" s="20"/>
    </row>
    <row r="107" spans="1:16"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6" x14ac:dyDescent="0.2">
      <c r="A108" s="20"/>
      <c r="B108" s="20"/>
      <c r="C108" s="20"/>
      <c r="D108" s="20"/>
      <c r="E108" s="20"/>
      <c r="F108" s="20"/>
      <c r="G108" s="20"/>
      <c r="H108" s="20"/>
      <c r="I108" s="20"/>
      <c r="J108" s="20"/>
      <c r="K108" s="20"/>
      <c r="L108" s="20"/>
      <c r="M108" s="20"/>
      <c r="N108" s="20"/>
      <c r="O108" s="20"/>
      <c r="P108" s="20"/>
    </row>
    <row r="109" spans="1:16" x14ac:dyDescent="0.2">
      <c r="A109" s="1" t="s">
        <v>41</v>
      </c>
      <c r="B109" s="20"/>
      <c r="C109" s="264">
        <f>'Kops n'!C41:H41</f>
        <v>0</v>
      </c>
      <c r="D109" s="264"/>
      <c r="E109" s="264"/>
      <c r="F109" s="264"/>
      <c r="G109" s="264"/>
      <c r="H109" s="264"/>
      <c r="I109" s="20"/>
      <c r="J109" s="20"/>
      <c r="K109" s="20"/>
      <c r="L109" s="20"/>
      <c r="M109" s="20"/>
      <c r="N109" s="20"/>
      <c r="O109" s="20"/>
      <c r="P109" s="20"/>
    </row>
    <row r="110" spans="1:16" x14ac:dyDescent="0.2">
      <c r="A110" s="20"/>
      <c r="B110" s="20"/>
      <c r="C110" s="186" t="s">
        <v>15</v>
      </c>
      <c r="D110" s="186"/>
      <c r="E110" s="186"/>
      <c r="F110" s="186"/>
      <c r="G110" s="186"/>
      <c r="H110" s="186"/>
      <c r="I110" s="20"/>
      <c r="J110" s="20"/>
      <c r="K110" s="20"/>
      <c r="L110" s="20"/>
      <c r="M110" s="20"/>
      <c r="N110" s="20"/>
      <c r="O110" s="20"/>
      <c r="P110" s="20"/>
    </row>
    <row r="111" spans="1:16" x14ac:dyDescent="0.2">
      <c r="A111" s="20"/>
      <c r="B111" s="20"/>
      <c r="C111" s="20"/>
      <c r="D111" s="20"/>
      <c r="E111" s="20"/>
      <c r="F111" s="20"/>
      <c r="G111" s="20"/>
      <c r="H111" s="20"/>
      <c r="I111" s="20"/>
      <c r="J111" s="20"/>
      <c r="K111" s="20"/>
      <c r="L111" s="20"/>
      <c r="M111" s="20"/>
      <c r="N111" s="20"/>
      <c r="O111" s="20"/>
      <c r="P111" s="20"/>
    </row>
    <row r="112" spans="1:16" x14ac:dyDescent="0.2">
      <c r="A112" s="104" t="s">
        <v>16</v>
      </c>
      <c r="B112" s="52"/>
      <c r="C112" s="116">
        <f>'Kops n'!C44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L12:P12"/>
    <mergeCell ref="A101:K101"/>
    <mergeCell ref="C104:H104"/>
    <mergeCell ref="C105:H105"/>
    <mergeCell ref="A107:D107"/>
    <mergeCell ref="C109:H109"/>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101:K101">
    <cfRule type="containsText" dxfId="286" priority="3" operator="containsText" text="Tiešās izmaksas kopā, t. sk. darba devēja sociālais nodoklis __.__% ">
      <formula>NOT(ISERROR(SEARCH("Tiešās izmaksas kopā, t. sk. darba devēja sociālais nodoklis __.__% ",A101)))</formula>
    </cfRule>
  </conditionalFormatting>
  <conditionalFormatting sqref="A14:P100">
    <cfRule type="cellIs" dxfId="285" priority="1" operator="equal">
      <formula>0</formula>
    </cfRule>
  </conditionalFormatting>
  <conditionalFormatting sqref="C2:I2 D5:L8 N9:O9 L101:P101 C104:H104 C109:H109 C112">
    <cfRule type="cellIs" dxfId="284" priority="2" operator="equal">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0163-44AE-4EEA-8DD2-B33E74EE6D0B}">
  <sheetPr>
    <tabColor rgb="FFFFFF00"/>
  </sheetPr>
  <dimension ref="A1:P113"/>
  <sheetViews>
    <sheetView topLeftCell="A97" workbookViewId="0">
      <selection activeCell="A10" sqref="A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'3a+c+n'!D1</f>
        <v>3</v>
      </c>
      <c r="E1" s="26"/>
      <c r="F1" s="26"/>
      <c r="G1" s="26"/>
      <c r="H1" s="26"/>
      <c r="I1" s="26"/>
      <c r="J1" s="26"/>
      <c r="N1" s="30"/>
      <c r="O1" s="31"/>
      <c r="P1" s="32"/>
    </row>
    <row r="2" spans="1:16" x14ac:dyDescent="0.2">
      <c r="A2" s="33"/>
      <c r="B2" s="33"/>
      <c r="C2" s="252" t="str">
        <f>'3a+c+n'!C2:I2</f>
        <v>Fasādes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P101</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izmaksas",IF('3a+c+n'!$Q14="C",'3a+c+n'!B14,0))</f>
        <v>0</v>
      </c>
      <c r="C14" s="27">
        <f>IF($C$4="citu pasākumu izmaksas",IF('3a+c+n'!$Q14="C",'3a+c+n'!C14,0))</f>
        <v>0</v>
      </c>
      <c r="D14" s="27">
        <f>IF($C$4="citu pasākumu izmaksas",IF('3a+c+n'!$Q14="C",'3a+c+n'!D14,0))</f>
        <v>0</v>
      </c>
      <c r="E14" s="57"/>
      <c r="F14" s="79"/>
      <c r="G14" s="27">
        <f>IF($C$4="citu pasākumu izmaksas",IF('3a+c+n'!$Q14="C",'3a+c+n'!G14,0))</f>
        <v>0</v>
      </c>
      <c r="H14" s="27">
        <f>IF($C$4="citu pasākumu izmaksas",IF('3a+c+n'!$Q14="C",'3a+c+n'!H14,0))</f>
        <v>0</v>
      </c>
      <c r="I14" s="27"/>
      <c r="J14" s="27"/>
      <c r="K14" s="57">
        <f>IF($C$4="citu pasākumu izmaksas",IF('3a+c+n'!$Q14="C",'3a+c+n'!K14,0))</f>
        <v>0</v>
      </c>
      <c r="L14" s="109">
        <f>IF($C$4="citu pasākumu izmaksas",IF('3a+c+n'!$Q14="C",'3a+c+n'!L14,0))</f>
        <v>0</v>
      </c>
      <c r="M14" s="27">
        <f>IF($C$4="citu pasākumu izmaksas",IF('3a+c+n'!$Q14="C",'3a+c+n'!M14,0))</f>
        <v>0</v>
      </c>
      <c r="N14" s="27">
        <f>IF($C$4="citu pasākumu izmaksas",IF('3a+c+n'!$Q14="C",'3a+c+n'!N14,0))</f>
        <v>0</v>
      </c>
      <c r="O14" s="27">
        <f>IF($C$4="citu pasākumu izmaksas",IF('3a+c+n'!$Q14="C",'3a+c+n'!O14,0))</f>
        <v>0</v>
      </c>
      <c r="P14" s="57">
        <f>IF($C$4="citu pasākumu izmaksas",IF('3a+c+n'!$Q14="C",'3a+c+n'!P14,0))</f>
        <v>0</v>
      </c>
    </row>
    <row r="15" spans="1:16" x14ac:dyDescent="0.2">
      <c r="A15" s="64">
        <f>IF(P15=0,0,IF(COUNTBLANK(P15)=1,0,COUNTA($P$14:P15)))</f>
        <v>0</v>
      </c>
      <c r="B15" s="28">
        <f>IF($C$4="citu pasākumu izmaksas",IF('3a+c+n'!$Q15="C",'3a+c+n'!B15,0))</f>
        <v>0</v>
      </c>
      <c r="C15" s="28">
        <f>IF($C$4="citu pasākumu izmaksas",IF('3a+c+n'!$Q15="C",'3a+c+n'!C15,0))</f>
        <v>0</v>
      </c>
      <c r="D15" s="28">
        <f>IF($C$4="citu pasākumu izmaksas",IF('3a+c+n'!$Q15="C",'3a+c+n'!D15,0))</f>
        <v>0</v>
      </c>
      <c r="E15" s="59"/>
      <c r="F15" s="81"/>
      <c r="G15" s="28"/>
      <c r="H15" s="28">
        <f>IF($C$4="citu pasākumu izmaksas",IF('3a+c+n'!$Q15="C",'3a+c+n'!H15,0))</f>
        <v>0</v>
      </c>
      <c r="I15" s="28"/>
      <c r="J15" s="28"/>
      <c r="K15" s="59">
        <f>IF($C$4="citu pasākumu izmaksas",IF('3a+c+n'!$Q15="C",'3a+c+n'!K15,0))</f>
        <v>0</v>
      </c>
      <c r="L15" s="110">
        <f>IF($C$4="citu pasākumu izmaksas",IF('3a+c+n'!$Q15="C",'3a+c+n'!L15,0))</f>
        <v>0</v>
      </c>
      <c r="M15" s="28">
        <f>IF($C$4="citu pasākumu izmaksas",IF('3a+c+n'!$Q15="C",'3a+c+n'!M15,0))</f>
        <v>0</v>
      </c>
      <c r="N15" s="28">
        <f>IF($C$4="citu pasākumu izmaksas",IF('3a+c+n'!$Q15="C",'3a+c+n'!N15,0))</f>
        <v>0</v>
      </c>
      <c r="O15" s="28">
        <f>IF($C$4="citu pasākumu izmaksas",IF('3a+c+n'!$Q15="C",'3a+c+n'!O15,0))</f>
        <v>0</v>
      </c>
      <c r="P15" s="59">
        <f>IF($C$4="citu pasākumu izmaksas",IF('3a+c+n'!$Q15="C",'3a+c+n'!P15,0))</f>
        <v>0</v>
      </c>
    </row>
    <row r="16" spans="1:16" x14ac:dyDescent="0.2">
      <c r="A16" s="64">
        <f>IF(P16=0,0,IF(COUNTBLANK(P16)=1,0,COUNTA($P$14:P16)))</f>
        <v>0</v>
      </c>
      <c r="B16" s="28">
        <f>IF($C$4="citu pasākumu izmaksas",IF('3a+c+n'!$Q16="C",'3a+c+n'!B16,0))</f>
        <v>0</v>
      </c>
      <c r="C16" s="28">
        <f>IF($C$4="citu pasākumu izmaksas",IF('3a+c+n'!$Q16="C",'3a+c+n'!C16,0))</f>
        <v>0</v>
      </c>
      <c r="D16" s="28">
        <f>IF($C$4="citu pasākumu izmaksas",IF('3a+c+n'!$Q16="C",'3a+c+n'!D16,0))</f>
        <v>0</v>
      </c>
      <c r="E16" s="59"/>
      <c r="F16" s="81"/>
      <c r="G16" s="28"/>
      <c r="H16" s="28">
        <f>IF($C$4="citu pasākumu izmaksas",IF('3a+c+n'!$Q16="C",'3a+c+n'!H16,0))</f>
        <v>0</v>
      </c>
      <c r="I16" s="28"/>
      <c r="J16" s="28"/>
      <c r="K16" s="59">
        <f>IF($C$4="citu pasākumu izmaksas",IF('3a+c+n'!$Q16="C",'3a+c+n'!K16,0))</f>
        <v>0</v>
      </c>
      <c r="L16" s="110">
        <f>IF($C$4="citu pasākumu izmaksas",IF('3a+c+n'!$Q16="C",'3a+c+n'!L16,0))</f>
        <v>0</v>
      </c>
      <c r="M16" s="28">
        <f>IF($C$4="citu pasākumu izmaksas",IF('3a+c+n'!$Q16="C",'3a+c+n'!M16,0))</f>
        <v>0</v>
      </c>
      <c r="N16" s="28">
        <f>IF($C$4="citu pasākumu izmaksas",IF('3a+c+n'!$Q16="C",'3a+c+n'!N16,0))</f>
        <v>0</v>
      </c>
      <c r="O16" s="28">
        <f>IF($C$4="citu pasākumu izmaksas",IF('3a+c+n'!$Q16="C",'3a+c+n'!O16,0))</f>
        <v>0</v>
      </c>
      <c r="P16" s="59">
        <f>IF($C$4="citu pasākumu izmaksas",IF('3a+c+n'!$Q16="C",'3a+c+n'!P16,0))</f>
        <v>0</v>
      </c>
    </row>
    <row r="17" spans="1:16" x14ac:dyDescent="0.2">
      <c r="A17" s="64">
        <f>IF(P17=0,0,IF(COUNTBLANK(P17)=1,0,COUNTA($P$14:P17)))</f>
        <v>0</v>
      </c>
      <c r="B17" s="28">
        <f>IF($C$4="citu pasākumu izmaksas",IF('3a+c+n'!$Q17="C",'3a+c+n'!B17,0))</f>
        <v>0</v>
      </c>
      <c r="C17" s="28">
        <f>IF($C$4="citu pasākumu izmaksas",IF('3a+c+n'!$Q17="C",'3a+c+n'!C17,0))</f>
        <v>0</v>
      </c>
      <c r="D17" s="28">
        <f>IF($C$4="citu pasākumu izmaksas",IF('3a+c+n'!$Q17="C",'3a+c+n'!D17,0))</f>
        <v>0</v>
      </c>
      <c r="E17" s="59"/>
      <c r="F17" s="81"/>
      <c r="G17" s="28"/>
      <c r="H17" s="28">
        <f>IF($C$4="citu pasākumu izmaksas",IF('3a+c+n'!$Q17="C",'3a+c+n'!H17,0))</f>
        <v>0</v>
      </c>
      <c r="I17" s="28"/>
      <c r="J17" s="28"/>
      <c r="K17" s="59">
        <f>IF($C$4="citu pasākumu izmaksas",IF('3a+c+n'!$Q17="C",'3a+c+n'!K17,0))</f>
        <v>0</v>
      </c>
      <c r="L17" s="110">
        <f>IF($C$4="citu pasākumu izmaksas",IF('3a+c+n'!$Q17="C",'3a+c+n'!L17,0))</f>
        <v>0</v>
      </c>
      <c r="M17" s="28">
        <f>IF($C$4="citu pasākumu izmaksas",IF('3a+c+n'!$Q17="C",'3a+c+n'!M17,0))</f>
        <v>0</v>
      </c>
      <c r="N17" s="28">
        <f>IF($C$4="citu pasākumu izmaksas",IF('3a+c+n'!$Q17="C",'3a+c+n'!N17,0))</f>
        <v>0</v>
      </c>
      <c r="O17" s="28">
        <f>IF($C$4="citu pasākumu izmaksas",IF('3a+c+n'!$Q17="C",'3a+c+n'!O17,0))</f>
        <v>0</v>
      </c>
      <c r="P17" s="59">
        <f>IF($C$4="citu pasākumu izmaksas",IF('3a+c+n'!$Q17="C",'3a+c+n'!P17,0))</f>
        <v>0</v>
      </c>
    </row>
    <row r="18" spans="1:16" x14ac:dyDescent="0.2">
      <c r="A18" s="64">
        <f>IF(P18=0,0,IF(COUNTBLANK(P18)=1,0,COUNTA($P$14:P18)))</f>
        <v>0</v>
      </c>
      <c r="B18" s="28">
        <f>IF($C$4="citu pasākumu izmaksas",IF('3a+c+n'!$Q18="C",'3a+c+n'!B18,0))</f>
        <v>0</v>
      </c>
      <c r="C18" s="28">
        <f>IF($C$4="citu pasākumu izmaksas",IF('3a+c+n'!$Q18="C",'3a+c+n'!C18,0))</f>
        <v>0</v>
      </c>
      <c r="D18" s="28">
        <f>IF($C$4="citu pasākumu izmaksas",IF('3a+c+n'!$Q18="C",'3a+c+n'!D18,0))</f>
        <v>0</v>
      </c>
      <c r="E18" s="59"/>
      <c r="F18" s="81"/>
      <c r="G18" s="28"/>
      <c r="H18" s="28">
        <f>IF($C$4="citu pasākumu izmaksas",IF('3a+c+n'!$Q18="C",'3a+c+n'!H18,0))</f>
        <v>0</v>
      </c>
      <c r="I18" s="28"/>
      <c r="J18" s="28"/>
      <c r="K18" s="59">
        <f>IF($C$4="citu pasākumu izmaksas",IF('3a+c+n'!$Q18="C",'3a+c+n'!K18,0))</f>
        <v>0</v>
      </c>
      <c r="L18" s="110">
        <f>IF($C$4="citu pasākumu izmaksas",IF('3a+c+n'!$Q18="C",'3a+c+n'!L18,0))</f>
        <v>0</v>
      </c>
      <c r="M18" s="28">
        <f>IF($C$4="citu pasākumu izmaksas",IF('3a+c+n'!$Q18="C",'3a+c+n'!M18,0))</f>
        <v>0</v>
      </c>
      <c r="N18" s="28">
        <f>IF($C$4="citu pasākumu izmaksas",IF('3a+c+n'!$Q18="C",'3a+c+n'!N18,0))</f>
        <v>0</v>
      </c>
      <c r="O18" s="28">
        <f>IF($C$4="citu pasākumu izmaksas",IF('3a+c+n'!$Q18="C",'3a+c+n'!O18,0))</f>
        <v>0</v>
      </c>
      <c r="P18" s="59">
        <f>IF($C$4="citu pasākumu izmaksas",IF('3a+c+n'!$Q18="C",'3a+c+n'!P18,0))</f>
        <v>0</v>
      </c>
    </row>
    <row r="19" spans="1:16" x14ac:dyDescent="0.2">
      <c r="A19" s="64">
        <f>IF(P19=0,0,IF(COUNTBLANK(P19)=1,0,COUNTA($P$14:P19)))</f>
        <v>0</v>
      </c>
      <c r="B19" s="28">
        <f>IF($C$4="citu pasākumu izmaksas",IF('3a+c+n'!$Q19="C",'3a+c+n'!B19,0))</f>
        <v>0</v>
      </c>
      <c r="C19" s="28">
        <f>IF($C$4="citu pasākumu izmaksas",IF('3a+c+n'!$Q19="C",'3a+c+n'!C19,0))</f>
        <v>0</v>
      </c>
      <c r="D19" s="28">
        <f>IF($C$4="citu pasākumu izmaksas",IF('3a+c+n'!$Q19="C",'3a+c+n'!D19,0))</f>
        <v>0</v>
      </c>
      <c r="E19" s="59"/>
      <c r="F19" s="81"/>
      <c r="G19" s="28"/>
      <c r="H19" s="28">
        <f>IF($C$4="citu pasākumu izmaksas",IF('3a+c+n'!$Q19="C",'3a+c+n'!H19,0))</f>
        <v>0</v>
      </c>
      <c r="I19" s="28"/>
      <c r="J19" s="28"/>
      <c r="K19" s="59">
        <f>IF($C$4="citu pasākumu izmaksas",IF('3a+c+n'!$Q19="C",'3a+c+n'!K19,0))</f>
        <v>0</v>
      </c>
      <c r="L19" s="110">
        <f>IF($C$4="citu pasākumu izmaksas",IF('3a+c+n'!$Q19="C",'3a+c+n'!L19,0))</f>
        <v>0</v>
      </c>
      <c r="M19" s="28">
        <f>IF($C$4="citu pasākumu izmaksas",IF('3a+c+n'!$Q19="C",'3a+c+n'!M19,0))</f>
        <v>0</v>
      </c>
      <c r="N19" s="28">
        <f>IF($C$4="citu pasākumu izmaksas",IF('3a+c+n'!$Q19="C",'3a+c+n'!N19,0))</f>
        <v>0</v>
      </c>
      <c r="O19" s="28">
        <f>IF($C$4="citu pasākumu izmaksas",IF('3a+c+n'!$Q19="C",'3a+c+n'!O19,0))</f>
        <v>0</v>
      </c>
      <c r="P19" s="59">
        <f>IF($C$4="citu pasākumu izmaksas",IF('3a+c+n'!$Q19="C",'3a+c+n'!P19,0))</f>
        <v>0</v>
      </c>
    </row>
    <row r="20" spans="1:16" x14ac:dyDescent="0.2">
      <c r="A20" s="64">
        <f>IF(P20=0,0,IF(COUNTBLANK(P20)=1,0,COUNTA($P$14:P20)))</f>
        <v>0</v>
      </c>
      <c r="B20" s="28">
        <f>IF($C$4="citu pasākumu izmaksas",IF('3a+c+n'!$Q20="C",'3a+c+n'!B20,0))</f>
        <v>0</v>
      </c>
      <c r="C20" s="28">
        <f>IF($C$4="citu pasākumu izmaksas",IF('3a+c+n'!$Q20="C",'3a+c+n'!C20,0))</f>
        <v>0</v>
      </c>
      <c r="D20" s="28">
        <f>IF($C$4="citu pasākumu izmaksas",IF('3a+c+n'!$Q20="C",'3a+c+n'!D20,0))</f>
        <v>0</v>
      </c>
      <c r="E20" s="59"/>
      <c r="F20" s="81"/>
      <c r="G20" s="28"/>
      <c r="H20" s="28">
        <f>IF($C$4="citu pasākumu izmaksas",IF('3a+c+n'!$Q20="C",'3a+c+n'!H20,0))</f>
        <v>0</v>
      </c>
      <c r="I20" s="28"/>
      <c r="J20" s="28"/>
      <c r="K20" s="59">
        <f>IF($C$4="citu pasākumu izmaksas",IF('3a+c+n'!$Q20="C",'3a+c+n'!K20,0))</f>
        <v>0</v>
      </c>
      <c r="L20" s="110">
        <f>IF($C$4="citu pasākumu izmaksas",IF('3a+c+n'!$Q20="C",'3a+c+n'!L20,0))</f>
        <v>0</v>
      </c>
      <c r="M20" s="28">
        <f>IF($C$4="citu pasākumu izmaksas",IF('3a+c+n'!$Q20="C",'3a+c+n'!M20,0))</f>
        <v>0</v>
      </c>
      <c r="N20" s="28">
        <f>IF($C$4="citu pasākumu izmaksas",IF('3a+c+n'!$Q20="C",'3a+c+n'!N20,0))</f>
        <v>0</v>
      </c>
      <c r="O20" s="28">
        <f>IF($C$4="citu pasākumu izmaksas",IF('3a+c+n'!$Q20="C",'3a+c+n'!O20,0))</f>
        <v>0</v>
      </c>
      <c r="P20" s="59">
        <f>IF($C$4="citu pasākumu izmaksas",IF('3a+c+n'!$Q20="C",'3a+c+n'!P20,0))</f>
        <v>0</v>
      </c>
    </row>
    <row r="21" spans="1:16" x14ac:dyDescent="0.2">
      <c r="A21" s="64">
        <f>IF(P21=0,0,IF(COUNTBLANK(P21)=1,0,COUNTA($P$14:P21)))</f>
        <v>0</v>
      </c>
      <c r="B21" s="28">
        <f>IF($C$4="citu pasākumu izmaksas",IF('3a+c+n'!$Q21="C",'3a+c+n'!B21,0))</f>
        <v>0</v>
      </c>
      <c r="C21" s="28">
        <f>IF($C$4="citu pasākumu izmaksas",IF('3a+c+n'!$Q21="C",'3a+c+n'!C21,0))</f>
        <v>0</v>
      </c>
      <c r="D21" s="28">
        <f>IF($C$4="citu pasākumu izmaksas",IF('3a+c+n'!$Q21="C",'3a+c+n'!D21,0))</f>
        <v>0</v>
      </c>
      <c r="E21" s="59"/>
      <c r="F21" s="81"/>
      <c r="G21" s="28"/>
      <c r="H21" s="28">
        <f>IF($C$4="citu pasākumu izmaksas",IF('3a+c+n'!$Q21="C",'3a+c+n'!H21,0))</f>
        <v>0</v>
      </c>
      <c r="I21" s="28"/>
      <c r="J21" s="28"/>
      <c r="K21" s="59">
        <f>IF($C$4="citu pasākumu izmaksas",IF('3a+c+n'!$Q21="C",'3a+c+n'!K21,0))</f>
        <v>0</v>
      </c>
      <c r="L21" s="110">
        <f>IF($C$4="citu pasākumu izmaksas",IF('3a+c+n'!$Q21="C",'3a+c+n'!L21,0))</f>
        <v>0</v>
      </c>
      <c r="M21" s="28">
        <f>IF($C$4="citu pasākumu izmaksas",IF('3a+c+n'!$Q21="C",'3a+c+n'!M21,0))</f>
        <v>0</v>
      </c>
      <c r="N21" s="28">
        <f>IF($C$4="citu pasākumu izmaksas",IF('3a+c+n'!$Q21="C",'3a+c+n'!N21,0))</f>
        <v>0</v>
      </c>
      <c r="O21" s="28">
        <f>IF($C$4="citu pasākumu izmaksas",IF('3a+c+n'!$Q21="C",'3a+c+n'!O21,0))</f>
        <v>0</v>
      </c>
      <c r="P21" s="59">
        <f>IF($C$4="citu pasākumu izmaksas",IF('3a+c+n'!$Q21="C",'3a+c+n'!P21,0))</f>
        <v>0</v>
      </c>
    </row>
    <row r="22" spans="1:16" x14ac:dyDescent="0.2">
      <c r="A22" s="64">
        <f>IF(P22=0,0,IF(COUNTBLANK(P22)=1,0,COUNTA($P$14:P22)))</f>
        <v>0</v>
      </c>
      <c r="B22" s="28">
        <f>IF($C$4="citu pasākumu izmaksas",IF('3a+c+n'!$Q22="C",'3a+c+n'!B22,0))</f>
        <v>0</v>
      </c>
      <c r="C22" s="28">
        <f>IF($C$4="citu pasākumu izmaksas",IF('3a+c+n'!$Q22="C",'3a+c+n'!C22,0))</f>
        <v>0</v>
      </c>
      <c r="D22" s="28">
        <f>IF($C$4="citu pasākumu izmaksas",IF('3a+c+n'!$Q22="C",'3a+c+n'!D22,0))</f>
        <v>0</v>
      </c>
      <c r="E22" s="59"/>
      <c r="F22" s="81"/>
      <c r="G22" s="28"/>
      <c r="H22" s="28">
        <f>IF($C$4="citu pasākumu izmaksas",IF('3a+c+n'!$Q22="C",'3a+c+n'!H22,0))</f>
        <v>0</v>
      </c>
      <c r="I22" s="28"/>
      <c r="J22" s="28"/>
      <c r="K22" s="59">
        <f>IF($C$4="citu pasākumu izmaksas",IF('3a+c+n'!$Q22="C",'3a+c+n'!K22,0))</f>
        <v>0</v>
      </c>
      <c r="L22" s="110">
        <f>IF($C$4="citu pasākumu izmaksas",IF('3a+c+n'!$Q22="C",'3a+c+n'!L22,0))</f>
        <v>0</v>
      </c>
      <c r="M22" s="28">
        <f>IF($C$4="citu pasākumu izmaksas",IF('3a+c+n'!$Q22="C",'3a+c+n'!M22,0))</f>
        <v>0</v>
      </c>
      <c r="N22" s="28">
        <f>IF($C$4="citu pasākumu izmaksas",IF('3a+c+n'!$Q22="C",'3a+c+n'!N22,0))</f>
        <v>0</v>
      </c>
      <c r="O22" s="28">
        <f>IF($C$4="citu pasākumu izmaksas",IF('3a+c+n'!$Q22="C",'3a+c+n'!O22,0))</f>
        <v>0</v>
      </c>
      <c r="P22" s="59">
        <f>IF($C$4="citu pasākumu izmaksas",IF('3a+c+n'!$Q22="C",'3a+c+n'!P22,0))</f>
        <v>0</v>
      </c>
    </row>
    <row r="23" spans="1:16" x14ac:dyDescent="0.2">
      <c r="A23" s="64">
        <f>IF(P23=0,0,IF(COUNTBLANK(P23)=1,0,COUNTA($P$14:P23)))</f>
        <v>0</v>
      </c>
      <c r="B23" s="28">
        <f>IF($C$4="citu pasākumu izmaksas",IF('3a+c+n'!$Q23="C",'3a+c+n'!B23,0))</f>
        <v>0</v>
      </c>
      <c r="C23" s="28">
        <f>IF($C$4="citu pasākumu izmaksas",IF('3a+c+n'!$Q23="C",'3a+c+n'!C23,0))</f>
        <v>0</v>
      </c>
      <c r="D23" s="28">
        <f>IF($C$4="citu pasākumu izmaksas",IF('3a+c+n'!$Q23="C",'3a+c+n'!D23,0))</f>
        <v>0</v>
      </c>
      <c r="E23" s="59"/>
      <c r="F23" s="81"/>
      <c r="G23" s="28"/>
      <c r="H23" s="28">
        <f>IF($C$4="citu pasākumu izmaksas",IF('3a+c+n'!$Q23="C",'3a+c+n'!H23,0))</f>
        <v>0</v>
      </c>
      <c r="I23" s="28"/>
      <c r="J23" s="28"/>
      <c r="K23" s="59">
        <f>IF($C$4="citu pasākumu izmaksas",IF('3a+c+n'!$Q23="C",'3a+c+n'!K23,0))</f>
        <v>0</v>
      </c>
      <c r="L23" s="110">
        <f>IF($C$4="citu pasākumu izmaksas",IF('3a+c+n'!$Q23="C",'3a+c+n'!L23,0))</f>
        <v>0</v>
      </c>
      <c r="M23" s="28">
        <f>IF($C$4="citu pasākumu izmaksas",IF('3a+c+n'!$Q23="C",'3a+c+n'!M23,0))</f>
        <v>0</v>
      </c>
      <c r="N23" s="28">
        <f>IF($C$4="citu pasākumu izmaksas",IF('3a+c+n'!$Q23="C",'3a+c+n'!N23,0))</f>
        <v>0</v>
      </c>
      <c r="O23" s="28">
        <f>IF($C$4="citu pasākumu izmaksas",IF('3a+c+n'!$Q23="C",'3a+c+n'!O23,0))</f>
        <v>0</v>
      </c>
      <c r="P23" s="59">
        <f>IF($C$4="citu pasākumu izmaksas",IF('3a+c+n'!$Q23="C",'3a+c+n'!P23,0))</f>
        <v>0</v>
      </c>
    </row>
    <row r="24" spans="1:16" x14ac:dyDescent="0.2">
      <c r="A24" s="64">
        <f>IF(P24=0,0,IF(COUNTBLANK(P24)=1,0,COUNTA($P$14:P24)))</f>
        <v>0</v>
      </c>
      <c r="B24" s="28">
        <f>IF($C$4="citu pasākumu izmaksas",IF('3a+c+n'!$Q24="C",'3a+c+n'!B24,0))</f>
        <v>0</v>
      </c>
      <c r="C24" s="28">
        <f>IF($C$4="citu pasākumu izmaksas",IF('3a+c+n'!$Q24="C",'3a+c+n'!C24,0))</f>
        <v>0</v>
      </c>
      <c r="D24" s="28">
        <f>IF($C$4="citu pasākumu izmaksas",IF('3a+c+n'!$Q24="C",'3a+c+n'!D24,0))</f>
        <v>0</v>
      </c>
      <c r="E24" s="59"/>
      <c r="F24" s="81"/>
      <c r="G24" s="28"/>
      <c r="H24" s="28">
        <f>IF($C$4="citu pasākumu izmaksas",IF('3a+c+n'!$Q24="C",'3a+c+n'!H24,0))</f>
        <v>0</v>
      </c>
      <c r="I24" s="28"/>
      <c r="J24" s="28"/>
      <c r="K24" s="59">
        <f>IF($C$4="citu pasākumu izmaksas",IF('3a+c+n'!$Q24="C",'3a+c+n'!K24,0))</f>
        <v>0</v>
      </c>
      <c r="L24" s="110">
        <f>IF($C$4="citu pasākumu izmaksas",IF('3a+c+n'!$Q24="C",'3a+c+n'!L24,0))</f>
        <v>0</v>
      </c>
      <c r="M24" s="28">
        <f>IF($C$4="citu pasākumu izmaksas",IF('3a+c+n'!$Q24="C",'3a+c+n'!M24,0))</f>
        <v>0</v>
      </c>
      <c r="N24" s="28">
        <f>IF($C$4="citu pasākumu izmaksas",IF('3a+c+n'!$Q24="C",'3a+c+n'!N24,0))</f>
        <v>0</v>
      </c>
      <c r="O24" s="28">
        <f>IF($C$4="citu pasākumu izmaksas",IF('3a+c+n'!$Q24="C",'3a+c+n'!O24,0))</f>
        <v>0</v>
      </c>
      <c r="P24" s="59">
        <f>IF($C$4="citu pasākumu izmaksas",IF('3a+c+n'!$Q24="C",'3a+c+n'!P24,0))</f>
        <v>0</v>
      </c>
    </row>
    <row r="25" spans="1:16" x14ac:dyDescent="0.2">
      <c r="A25" s="64">
        <f>IF(P25=0,0,IF(COUNTBLANK(P25)=1,0,COUNTA($P$14:P25)))</f>
        <v>0</v>
      </c>
      <c r="B25" s="28">
        <f>IF($C$4="citu pasākumu izmaksas",IF('3a+c+n'!$Q25="C",'3a+c+n'!B25,0))</f>
        <v>0</v>
      </c>
      <c r="C25" s="28">
        <f>IF($C$4="citu pasākumu izmaksas",IF('3a+c+n'!$Q25="C",'3a+c+n'!C25,0))</f>
        <v>0</v>
      </c>
      <c r="D25" s="28">
        <f>IF($C$4="citu pasākumu izmaksas",IF('3a+c+n'!$Q25="C",'3a+c+n'!D25,0))</f>
        <v>0</v>
      </c>
      <c r="E25" s="59"/>
      <c r="F25" s="81"/>
      <c r="G25" s="28"/>
      <c r="H25" s="28">
        <f>IF($C$4="citu pasākumu izmaksas",IF('3a+c+n'!$Q25="C",'3a+c+n'!H25,0))</f>
        <v>0</v>
      </c>
      <c r="I25" s="28"/>
      <c r="J25" s="28"/>
      <c r="K25" s="59">
        <f>IF($C$4="citu pasākumu izmaksas",IF('3a+c+n'!$Q25="C",'3a+c+n'!K25,0))</f>
        <v>0</v>
      </c>
      <c r="L25" s="110">
        <f>IF($C$4="citu pasākumu izmaksas",IF('3a+c+n'!$Q25="C",'3a+c+n'!L25,0))</f>
        <v>0</v>
      </c>
      <c r="M25" s="28">
        <f>IF($C$4="citu pasākumu izmaksas",IF('3a+c+n'!$Q25="C",'3a+c+n'!M25,0))</f>
        <v>0</v>
      </c>
      <c r="N25" s="28">
        <f>IF($C$4="citu pasākumu izmaksas",IF('3a+c+n'!$Q25="C",'3a+c+n'!N25,0))</f>
        <v>0</v>
      </c>
      <c r="O25" s="28">
        <f>IF($C$4="citu pasākumu izmaksas",IF('3a+c+n'!$Q25="C",'3a+c+n'!O25,0))</f>
        <v>0</v>
      </c>
      <c r="P25" s="59">
        <f>IF($C$4="citu pasākumu izmaksas",IF('3a+c+n'!$Q25="C",'3a+c+n'!P25,0))</f>
        <v>0</v>
      </c>
    </row>
    <row r="26" spans="1:16" x14ac:dyDescent="0.2">
      <c r="A26" s="64">
        <f>IF(P26=0,0,IF(COUNTBLANK(P26)=1,0,COUNTA($P$14:P26)))</f>
        <v>0</v>
      </c>
      <c r="B26" s="28">
        <f>IF($C$4="citu pasākumu izmaksas",IF('3a+c+n'!$Q26="C",'3a+c+n'!B26,0))</f>
        <v>0</v>
      </c>
      <c r="C26" s="28">
        <f>IF($C$4="citu pasākumu izmaksas",IF('3a+c+n'!$Q26="C",'3a+c+n'!C26,0))</f>
        <v>0</v>
      </c>
      <c r="D26" s="28">
        <f>IF($C$4="citu pasākumu izmaksas",IF('3a+c+n'!$Q26="C",'3a+c+n'!D26,0))</f>
        <v>0</v>
      </c>
      <c r="E26" s="59"/>
      <c r="F26" s="81"/>
      <c r="G26" s="28"/>
      <c r="H26" s="28">
        <f>IF($C$4="citu pasākumu izmaksas",IF('3a+c+n'!$Q26="C",'3a+c+n'!H26,0))</f>
        <v>0</v>
      </c>
      <c r="I26" s="28"/>
      <c r="J26" s="28"/>
      <c r="K26" s="59">
        <f>IF($C$4="citu pasākumu izmaksas",IF('3a+c+n'!$Q26="C",'3a+c+n'!K26,0))</f>
        <v>0</v>
      </c>
      <c r="L26" s="110">
        <f>IF($C$4="citu pasākumu izmaksas",IF('3a+c+n'!$Q26="C",'3a+c+n'!L26,0))</f>
        <v>0</v>
      </c>
      <c r="M26" s="28">
        <f>IF($C$4="citu pasākumu izmaksas",IF('3a+c+n'!$Q26="C",'3a+c+n'!M26,0))</f>
        <v>0</v>
      </c>
      <c r="N26" s="28">
        <f>IF($C$4="citu pasākumu izmaksas",IF('3a+c+n'!$Q26="C",'3a+c+n'!N26,0))</f>
        <v>0</v>
      </c>
      <c r="O26" s="28">
        <f>IF($C$4="citu pasākumu izmaksas",IF('3a+c+n'!$Q26="C",'3a+c+n'!O26,0))</f>
        <v>0</v>
      </c>
      <c r="P26" s="59">
        <f>IF($C$4="citu pasākumu izmaksas",IF('3a+c+n'!$Q26="C",'3a+c+n'!P26,0))</f>
        <v>0</v>
      </c>
    </row>
    <row r="27" spans="1:16" x14ac:dyDescent="0.2">
      <c r="A27" s="64">
        <f>IF(P27=0,0,IF(COUNTBLANK(P27)=1,0,COUNTA($P$14:P27)))</f>
        <v>0</v>
      </c>
      <c r="B27" s="28">
        <f>IF($C$4="citu pasākumu izmaksas",IF('3a+c+n'!$Q27="C",'3a+c+n'!B27,0))</f>
        <v>0</v>
      </c>
      <c r="C27" s="28">
        <f>IF($C$4="citu pasākumu izmaksas",IF('3a+c+n'!$Q27="C",'3a+c+n'!C27,0))</f>
        <v>0</v>
      </c>
      <c r="D27" s="28">
        <f>IF($C$4="citu pasākumu izmaksas",IF('3a+c+n'!$Q27="C",'3a+c+n'!D27,0))</f>
        <v>0</v>
      </c>
      <c r="E27" s="59"/>
      <c r="F27" s="81"/>
      <c r="G27" s="28"/>
      <c r="H27" s="28">
        <f>IF($C$4="citu pasākumu izmaksas",IF('3a+c+n'!$Q27="C",'3a+c+n'!H27,0))</f>
        <v>0</v>
      </c>
      <c r="I27" s="28"/>
      <c r="J27" s="28"/>
      <c r="K27" s="59">
        <f>IF($C$4="citu pasākumu izmaksas",IF('3a+c+n'!$Q27="C",'3a+c+n'!K27,0))</f>
        <v>0</v>
      </c>
      <c r="L27" s="110">
        <f>IF($C$4="citu pasākumu izmaksas",IF('3a+c+n'!$Q27="C",'3a+c+n'!L27,0))</f>
        <v>0</v>
      </c>
      <c r="M27" s="28">
        <f>IF($C$4="citu pasākumu izmaksas",IF('3a+c+n'!$Q27="C",'3a+c+n'!M27,0))</f>
        <v>0</v>
      </c>
      <c r="N27" s="28">
        <f>IF($C$4="citu pasākumu izmaksas",IF('3a+c+n'!$Q27="C",'3a+c+n'!N27,0))</f>
        <v>0</v>
      </c>
      <c r="O27" s="28">
        <f>IF($C$4="citu pasākumu izmaksas",IF('3a+c+n'!$Q27="C",'3a+c+n'!O27,0))</f>
        <v>0</v>
      </c>
      <c r="P27" s="59">
        <f>IF($C$4="citu pasākumu izmaksas",IF('3a+c+n'!$Q27="C",'3a+c+n'!P27,0))</f>
        <v>0</v>
      </c>
    </row>
    <row r="28" spans="1:16" x14ac:dyDescent="0.2">
      <c r="A28" s="64">
        <f>IF(P28=0,0,IF(COUNTBLANK(P28)=1,0,COUNTA($P$14:P28)))</f>
        <v>0</v>
      </c>
      <c r="B28" s="28">
        <f>IF($C$4="citu pasākumu izmaksas",IF('3a+c+n'!$Q28="C",'3a+c+n'!B28,0))</f>
        <v>0</v>
      </c>
      <c r="C28" s="28">
        <f>IF($C$4="citu pasākumu izmaksas",IF('3a+c+n'!$Q28="C",'3a+c+n'!C28,0))</f>
        <v>0</v>
      </c>
      <c r="D28" s="28">
        <f>IF($C$4="citu pasākumu izmaksas",IF('3a+c+n'!$Q28="C",'3a+c+n'!D28,0))</f>
        <v>0</v>
      </c>
      <c r="E28" s="59"/>
      <c r="F28" s="81"/>
      <c r="G28" s="28"/>
      <c r="H28" s="28">
        <f>IF($C$4="citu pasākumu izmaksas",IF('3a+c+n'!$Q28="C",'3a+c+n'!H28,0))</f>
        <v>0</v>
      </c>
      <c r="I28" s="28"/>
      <c r="J28" s="28"/>
      <c r="K28" s="59">
        <f>IF($C$4="citu pasākumu izmaksas",IF('3a+c+n'!$Q28="C",'3a+c+n'!K28,0))</f>
        <v>0</v>
      </c>
      <c r="L28" s="110">
        <f>IF($C$4="citu pasākumu izmaksas",IF('3a+c+n'!$Q28="C",'3a+c+n'!L28,0))</f>
        <v>0</v>
      </c>
      <c r="M28" s="28">
        <f>IF($C$4="citu pasākumu izmaksas",IF('3a+c+n'!$Q28="C",'3a+c+n'!M28,0))</f>
        <v>0</v>
      </c>
      <c r="N28" s="28">
        <f>IF($C$4="citu pasākumu izmaksas",IF('3a+c+n'!$Q28="C",'3a+c+n'!N28,0))</f>
        <v>0</v>
      </c>
      <c r="O28" s="28">
        <f>IF($C$4="citu pasākumu izmaksas",IF('3a+c+n'!$Q28="C",'3a+c+n'!O28,0))</f>
        <v>0</v>
      </c>
      <c r="P28" s="59">
        <f>IF($C$4="citu pasākumu izmaksas",IF('3a+c+n'!$Q28="C",'3a+c+n'!P28,0))</f>
        <v>0</v>
      </c>
    </row>
    <row r="29" spans="1:16" x14ac:dyDescent="0.2">
      <c r="A29" s="64">
        <f>IF(P29=0,0,IF(COUNTBLANK(P29)=1,0,COUNTA($P$14:P29)))</f>
        <v>0</v>
      </c>
      <c r="B29" s="28">
        <f>IF($C$4="citu pasākumu izmaksas",IF('3a+c+n'!$Q29="C",'3a+c+n'!B29,0))</f>
        <v>0</v>
      </c>
      <c r="C29" s="28">
        <f>IF($C$4="citu pasākumu izmaksas",IF('3a+c+n'!$Q29="C",'3a+c+n'!C29,0))</f>
        <v>0</v>
      </c>
      <c r="D29" s="28">
        <f>IF($C$4="citu pasākumu izmaksas",IF('3a+c+n'!$Q29="C",'3a+c+n'!D29,0))</f>
        <v>0</v>
      </c>
      <c r="E29" s="59"/>
      <c r="F29" s="81"/>
      <c r="G29" s="28"/>
      <c r="H29" s="28">
        <f>IF($C$4="citu pasākumu izmaksas",IF('3a+c+n'!$Q29="C",'3a+c+n'!H29,0))</f>
        <v>0</v>
      </c>
      <c r="I29" s="28"/>
      <c r="J29" s="28"/>
      <c r="K29" s="59">
        <f>IF($C$4="citu pasākumu izmaksas",IF('3a+c+n'!$Q29="C",'3a+c+n'!K29,0))</f>
        <v>0</v>
      </c>
      <c r="L29" s="110">
        <f>IF($C$4="citu pasākumu izmaksas",IF('3a+c+n'!$Q29="C",'3a+c+n'!L29,0))</f>
        <v>0</v>
      </c>
      <c r="M29" s="28">
        <f>IF($C$4="citu pasākumu izmaksas",IF('3a+c+n'!$Q29="C",'3a+c+n'!M29,0))</f>
        <v>0</v>
      </c>
      <c r="N29" s="28">
        <f>IF($C$4="citu pasākumu izmaksas",IF('3a+c+n'!$Q29="C",'3a+c+n'!N29,0))</f>
        <v>0</v>
      </c>
      <c r="O29" s="28">
        <f>IF($C$4="citu pasākumu izmaksas",IF('3a+c+n'!$Q29="C",'3a+c+n'!O29,0))</f>
        <v>0</v>
      </c>
      <c r="P29" s="59">
        <f>IF($C$4="citu pasākumu izmaksas",IF('3a+c+n'!$Q29="C",'3a+c+n'!P29,0))</f>
        <v>0</v>
      </c>
    </row>
    <row r="30" spans="1:16" x14ac:dyDescent="0.2">
      <c r="A30" s="64">
        <f>IF(P30=0,0,IF(COUNTBLANK(P30)=1,0,COUNTA($P$14:P30)))</f>
        <v>0</v>
      </c>
      <c r="B30" s="28">
        <f>IF($C$4="citu pasākumu izmaksas",IF('3a+c+n'!$Q30="C",'3a+c+n'!B30,0))</f>
        <v>0</v>
      </c>
      <c r="C30" s="28">
        <f>IF($C$4="citu pasākumu izmaksas",IF('3a+c+n'!$Q30="C",'3a+c+n'!C30,0))</f>
        <v>0</v>
      </c>
      <c r="D30" s="28">
        <f>IF($C$4="citu pasākumu izmaksas",IF('3a+c+n'!$Q30="C",'3a+c+n'!D30,0))</f>
        <v>0</v>
      </c>
      <c r="E30" s="59"/>
      <c r="F30" s="81"/>
      <c r="G30" s="28"/>
      <c r="H30" s="28">
        <f>IF($C$4="citu pasākumu izmaksas",IF('3a+c+n'!$Q30="C",'3a+c+n'!H30,0))</f>
        <v>0</v>
      </c>
      <c r="I30" s="28"/>
      <c r="J30" s="28"/>
      <c r="K30" s="59">
        <f>IF($C$4="citu pasākumu izmaksas",IF('3a+c+n'!$Q30="C",'3a+c+n'!K30,0))</f>
        <v>0</v>
      </c>
      <c r="L30" s="110">
        <f>IF($C$4="citu pasākumu izmaksas",IF('3a+c+n'!$Q30="C",'3a+c+n'!L30,0))</f>
        <v>0</v>
      </c>
      <c r="M30" s="28">
        <f>IF($C$4="citu pasākumu izmaksas",IF('3a+c+n'!$Q30="C",'3a+c+n'!M30,0))</f>
        <v>0</v>
      </c>
      <c r="N30" s="28">
        <f>IF($C$4="citu pasākumu izmaksas",IF('3a+c+n'!$Q30="C",'3a+c+n'!N30,0))</f>
        <v>0</v>
      </c>
      <c r="O30" s="28">
        <f>IF($C$4="citu pasākumu izmaksas",IF('3a+c+n'!$Q30="C",'3a+c+n'!O30,0))</f>
        <v>0</v>
      </c>
      <c r="P30" s="59">
        <f>IF($C$4="citu pasākumu izmaksas",IF('3a+c+n'!$Q30="C",'3a+c+n'!P30,0))</f>
        <v>0</v>
      </c>
    </row>
    <row r="31" spans="1:16" x14ac:dyDescent="0.2">
      <c r="A31" s="64">
        <f>IF(P31=0,0,IF(COUNTBLANK(P31)=1,0,COUNTA($P$14:P31)))</f>
        <v>0</v>
      </c>
      <c r="B31" s="28">
        <f>IF($C$4="citu pasākumu izmaksas",IF('3a+c+n'!$Q31="C",'3a+c+n'!B31,0))</f>
        <v>0</v>
      </c>
      <c r="C31" s="28">
        <f>IF($C$4="citu pasākumu izmaksas",IF('3a+c+n'!$Q31="C",'3a+c+n'!C31,0))</f>
        <v>0</v>
      </c>
      <c r="D31" s="28">
        <f>IF($C$4="citu pasākumu izmaksas",IF('3a+c+n'!$Q31="C",'3a+c+n'!D31,0))</f>
        <v>0</v>
      </c>
      <c r="E31" s="59"/>
      <c r="F31" s="81"/>
      <c r="G31" s="28"/>
      <c r="H31" s="28">
        <f>IF($C$4="citu pasākumu izmaksas",IF('3a+c+n'!$Q31="C",'3a+c+n'!H31,0))</f>
        <v>0</v>
      </c>
      <c r="I31" s="28"/>
      <c r="J31" s="28"/>
      <c r="K31" s="59">
        <f>IF($C$4="citu pasākumu izmaksas",IF('3a+c+n'!$Q31="C",'3a+c+n'!K31,0))</f>
        <v>0</v>
      </c>
      <c r="L31" s="110">
        <f>IF($C$4="citu pasākumu izmaksas",IF('3a+c+n'!$Q31="C",'3a+c+n'!L31,0))</f>
        <v>0</v>
      </c>
      <c r="M31" s="28">
        <f>IF($C$4="citu pasākumu izmaksas",IF('3a+c+n'!$Q31="C",'3a+c+n'!M31,0))</f>
        <v>0</v>
      </c>
      <c r="N31" s="28">
        <f>IF($C$4="citu pasākumu izmaksas",IF('3a+c+n'!$Q31="C",'3a+c+n'!N31,0))</f>
        <v>0</v>
      </c>
      <c r="O31" s="28">
        <f>IF($C$4="citu pasākumu izmaksas",IF('3a+c+n'!$Q31="C",'3a+c+n'!O31,0))</f>
        <v>0</v>
      </c>
      <c r="P31" s="59">
        <f>IF($C$4="citu pasākumu izmaksas",IF('3a+c+n'!$Q31="C",'3a+c+n'!P31,0))</f>
        <v>0</v>
      </c>
    </row>
    <row r="32" spans="1:16" x14ac:dyDescent="0.2">
      <c r="A32" s="64">
        <f>IF(P32=0,0,IF(COUNTBLANK(P32)=1,0,COUNTA($P$14:P32)))</f>
        <v>0</v>
      </c>
      <c r="B32" s="28">
        <f>IF($C$4="citu pasākumu izmaksas",IF('3a+c+n'!$Q32="C",'3a+c+n'!B32,0))</f>
        <v>0</v>
      </c>
      <c r="C32" s="28">
        <f>IF($C$4="citu pasākumu izmaksas",IF('3a+c+n'!$Q32="C",'3a+c+n'!C32,0))</f>
        <v>0</v>
      </c>
      <c r="D32" s="28">
        <f>IF($C$4="citu pasākumu izmaksas",IF('3a+c+n'!$Q32="C",'3a+c+n'!D32,0))</f>
        <v>0</v>
      </c>
      <c r="E32" s="59"/>
      <c r="F32" s="81"/>
      <c r="G32" s="28"/>
      <c r="H32" s="28">
        <f>IF($C$4="citu pasākumu izmaksas",IF('3a+c+n'!$Q32="C",'3a+c+n'!H32,0))</f>
        <v>0</v>
      </c>
      <c r="I32" s="28"/>
      <c r="J32" s="28"/>
      <c r="K32" s="59">
        <f>IF($C$4="citu pasākumu izmaksas",IF('3a+c+n'!$Q32="C",'3a+c+n'!K32,0))</f>
        <v>0</v>
      </c>
      <c r="L32" s="110">
        <f>IF($C$4="citu pasākumu izmaksas",IF('3a+c+n'!$Q32="C",'3a+c+n'!L32,0))</f>
        <v>0</v>
      </c>
      <c r="M32" s="28">
        <f>IF($C$4="citu pasākumu izmaksas",IF('3a+c+n'!$Q32="C",'3a+c+n'!M32,0))</f>
        <v>0</v>
      </c>
      <c r="N32" s="28">
        <f>IF($C$4="citu pasākumu izmaksas",IF('3a+c+n'!$Q32="C",'3a+c+n'!N32,0))</f>
        <v>0</v>
      </c>
      <c r="O32" s="28">
        <f>IF($C$4="citu pasākumu izmaksas",IF('3a+c+n'!$Q32="C",'3a+c+n'!O32,0))</f>
        <v>0</v>
      </c>
      <c r="P32" s="59">
        <f>IF($C$4="citu pasākumu izmaksas",IF('3a+c+n'!$Q32="C",'3a+c+n'!P32,0))</f>
        <v>0</v>
      </c>
    </row>
    <row r="33" spans="1:16" x14ac:dyDescent="0.2">
      <c r="A33" s="64">
        <f>IF(P33=0,0,IF(COUNTBLANK(P33)=1,0,COUNTA($P$14:P33)))</f>
        <v>0</v>
      </c>
      <c r="B33" s="28">
        <f>IF($C$4="citu pasākumu izmaksas",IF('3a+c+n'!$Q33="C",'3a+c+n'!B33,0))</f>
        <v>0</v>
      </c>
      <c r="C33" s="28">
        <f>IF($C$4="citu pasākumu izmaksas",IF('3a+c+n'!$Q33="C",'3a+c+n'!C33,0))</f>
        <v>0</v>
      </c>
      <c r="D33" s="28">
        <f>IF($C$4="citu pasākumu izmaksas",IF('3a+c+n'!$Q33="C",'3a+c+n'!D33,0))</f>
        <v>0</v>
      </c>
      <c r="E33" s="59"/>
      <c r="F33" s="81"/>
      <c r="G33" s="28"/>
      <c r="H33" s="28">
        <f>IF($C$4="citu pasākumu izmaksas",IF('3a+c+n'!$Q33="C",'3a+c+n'!H33,0))</f>
        <v>0</v>
      </c>
      <c r="I33" s="28"/>
      <c r="J33" s="28"/>
      <c r="K33" s="59">
        <f>IF($C$4="citu pasākumu izmaksas",IF('3a+c+n'!$Q33="C",'3a+c+n'!K33,0))</f>
        <v>0</v>
      </c>
      <c r="L33" s="110">
        <f>IF($C$4="citu pasākumu izmaksas",IF('3a+c+n'!$Q33="C",'3a+c+n'!L33,0))</f>
        <v>0</v>
      </c>
      <c r="M33" s="28">
        <f>IF($C$4="citu pasākumu izmaksas",IF('3a+c+n'!$Q33="C",'3a+c+n'!M33,0))</f>
        <v>0</v>
      </c>
      <c r="N33" s="28">
        <f>IF($C$4="citu pasākumu izmaksas",IF('3a+c+n'!$Q33="C",'3a+c+n'!N33,0))</f>
        <v>0</v>
      </c>
      <c r="O33" s="28">
        <f>IF($C$4="citu pasākumu izmaksas",IF('3a+c+n'!$Q33="C",'3a+c+n'!O33,0))</f>
        <v>0</v>
      </c>
      <c r="P33" s="59">
        <f>IF($C$4="citu pasākumu izmaksas",IF('3a+c+n'!$Q33="C",'3a+c+n'!P33,0))</f>
        <v>0</v>
      </c>
    </row>
    <row r="34" spans="1:16" x14ac:dyDescent="0.2">
      <c r="A34" s="64">
        <f>IF(P34=0,0,IF(COUNTBLANK(P34)=1,0,COUNTA($P$14:P34)))</f>
        <v>0</v>
      </c>
      <c r="B34" s="28">
        <f>IF($C$4="citu pasākumu izmaksas",IF('3a+c+n'!$Q34="C",'3a+c+n'!B34,0))</f>
        <v>0</v>
      </c>
      <c r="C34" s="28">
        <f>IF($C$4="citu pasākumu izmaksas",IF('3a+c+n'!$Q34="C",'3a+c+n'!C34,0))</f>
        <v>0</v>
      </c>
      <c r="D34" s="28">
        <f>IF($C$4="citu pasākumu izmaksas",IF('3a+c+n'!$Q34="C",'3a+c+n'!D34,0))</f>
        <v>0</v>
      </c>
      <c r="E34" s="59"/>
      <c r="F34" s="81"/>
      <c r="G34" s="28"/>
      <c r="H34" s="28">
        <f>IF($C$4="citu pasākumu izmaksas",IF('3a+c+n'!$Q34="C",'3a+c+n'!H34,0))</f>
        <v>0</v>
      </c>
      <c r="I34" s="28"/>
      <c r="J34" s="28"/>
      <c r="K34" s="59">
        <f>IF($C$4="citu pasākumu izmaksas",IF('3a+c+n'!$Q34="C",'3a+c+n'!K34,0))</f>
        <v>0</v>
      </c>
      <c r="L34" s="110">
        <f>IF($C$4="citu pasākumu izmaksas",IF('3a+c+n'!$Q34="C",'3a+c+n'!L34,0))</f>
        <v>0</v>
      </c>
      <c r="M34" s="28">
        <f>IF($C$4="citu pasākumu izmaksas",IF('3a+c+n'!$Q34="C",'3a+c+n'!M34,0))</f>
        <v>0</v>
      </c>
      <c r="N34" s="28">
        <f>IF($C$4="citu pasākumu izmaksas",IF('3a+c+n'!$Q34="C",'3a+c+n'!N34,0))</f>
        <v>0</v>
      </c>
      <c r="O34" s="28">
        <f>IF($C$4="citu pasākumu izmaksas",IF('3a+c+n'!$Q34="C",'3a+c+n'!O34,0))</f>
        <v>0</v>
      </c>
      <c r="P34" s="59">
        <f>IF($C$4="citu pasākumu izmaksas",IF('3a+c+n'!$Q34="C",'3a+c+n'!P34,0))</f>
        <v>0</v>
      </c>
    </row>
    <row r="35" spans="1:16" x14ac:dyDescent="0.2">
      <c r="A35" s="64">
        <f>IF(P35=0,0,IF(COUNTBLANK(P35)=1,0,COUNTA($P$14:P35)))</f>
        <v>0</v>
      </c>
      <c r="B35" s="28">
        <f>IF($C$4="citu pasākumu izmaksas",IF('3a+c+n'!$Q35="C",'3a+c+n'!B35,0))</f>
        <v>0</v>
      </c>
      <c r="C35" s="28">
        <f>IF($C$4="citu pasākumu izmaksas",IF('3a+c+n'!$Q35="C",'3a+c+n'!C35,0))</f>
        <v>0</v>
      </c>
      <c r="D35" s="28">
        <f>IF($C$4="citu pasākumu izmaksas",IF('3a+c+n'!$Q35="C",'3a+c+n'!D35,0))</f>
        <v>0</v>
      </c>
      <c r="E35" s="59"/>
      <c r="F35" s="81"/>
      <c r="G35" s="28"/>
      <c r="H35" s="28">
        <f>IF($C$4="citu pasākumu izmaksas",IF('3a+c+n'!$Q35="C",'3a+c+n'!H35,0))</f>
        <v>0</v>
      </c>
      <c r="I35" s="28"/>
      <c r="J35" s="28"/>
      <c r="K35" s="59">
        <f>IF($C$4="citu pasākumu izmaksas",IF('3a+c+n'!$Q35="C",'3a+c+n'!K35,0))</f>
        <v>0</v>
      </c>
      <c r="L35" s="110">
        <f>IF($C$4="citu pasākumu izmaksas",IF('3a+c+n'!$Q35="C",'3a+c+n'!L35,0))</f>
        <v>0</v>
      </c>
      <c r="M35" s="28">
        <f>IF($C$4="citu pasākumu izmaksas",IF('3a+c+n'!$Q35="C",'3a+c+n'!M35,0))</f>
        <v>0</v>
      </c>
      <c r="N35" s="28">
        <f>IF($C$4="citu pasākumu izmaksas",IF('3a+c+n'!$Q35="C",'3a+c+n'!N35,0))</f>
        <v>0</v>
      </c>
      <c r="O35" s="28">
        <f>IF($C$4="citu pasākumu izmaksas",IF('3a+c+n'!$Q35="C",'3a+c+n'!O35,0))</f>
        <v>0</v>
      </c>
      <c r="P35" s="59">
        <f>IF($C$4="citu pasākumu izmaksas",IF('3a+c+n'!$Q35="C",'3a+c+n'!P35,0))</f>
        <v>0</v>
      </c>
    </row>
    <row r="36" spans="1:16" x14ac:dyDescent="0.2">
      <c r="A36" s="64">
        <f>IF(P36=0,0,IF(COUNTBLANK(P36)=1,0,COUNTA($P$14:P36)))</f>
        <v>0</v>
      </c>
      <c r="B36" s="28">
        <f>IF($C$4="citu pasākumu izmaksas",IF('3a+c+n'!$Q36="C",'3a+c+n'!B36,0))</f>
        <v>0</v>
      </c>
      <c r="C36" s="28">
        <f>IF($C$4="citu pasākumu izmaksas",IF('3a+c+n'!$Q36="C",'3a+c+n'!C36,0))</f>
        <v>0</v>
      </c>
      <c r="D36" s="28">
        <f>IF($C$4="citu pasākumu izmaksas",IF('3a+c+n'!$Q36="C",'3a+c+n'!D36,0))</f>
        <v>0</v>
      </c>
      <c r="E36" s="59"/>
      <c r="F36" s="81"/>
      <c r="G36" s="28"/>
      <c r="H36" s="28">
        <f>IF($C$4="citu pasākumu izmaksas",IF('3a+c+n'!$Q36="C",'3a+c+n'!H36,0))</f>
        <v>0</v>
      </c>
      <c r="I36" s="28"/>
      <c r="J36" s="28"/>
      <c r="K36" s="59">
        <f>IF($C$4="citu pasākumu izmaksas",IF('3a+c+n'!$Q36="C",'3a+c+n'!K36,0))</f>
        <v>0</v>
      </c>
      <c r="L36" s="110">
        <f>IF($C$4="citu pasākumu izmaksas",IF('3a+c+n'!$Q36="C",'3a+c+n'!L36,0))</f>
        <v>0</v>
      </c>
      <c r="M36" s="28">
        <f>IF($C$4="citu pasākumu izmaksas",IF('3a+c+n'!$Q36="C",'3a+c+n'!M36,0))</f>
        <v>0</v>
      </c>
      <c r="N36" s="28">
        <f>IF($C$4="citu pasākumu izmaksas",IF('3a+c+n'!$Q36="C",'3a+c+n'!N36,0))</f>
        <v>0</v>
      </c>
      <c r="O36" s="28">
        <f>IF($C$4="citu pasākumu izmaksas",IF('3a+c+n'!$Q36="C",'3a+c+n'!O36,0))</f>
        <v>0</v>
      </c>
      <c r="P36" s="59">
        <f>IF($C$4="citu pasākumu izmaksas",IF('3a+c+n'!$Q36="C",'3a+c+n'!P36,0))</f>
        <v>0</v>
      </c>
    </row>
    <row r="37" spans="1:16" x14ac:dyDescent="0.2">
      <c r="A37" s="64">
        <f>IF(P37=0,0,IF(COUNTBLANK(P37)=1,0,COUNTA($P$14:P37)))</f>
        <v>0</v>
      </c>
      <c r="B37" s="28">
        <f>IF($C$4="citu pasākumu izmaksas",IF('3a+c+n'!$Q37="C",'3a+c+n'!B37,0))</f>
        <v>0</v>
      </c>
      <c r="C37" s="28">
        <f>IF($C$4="citu pasākumu izmaksas",IF('3a+c+n'!$Q37="C",'3a+c+n'!C37,0))</f>
        <v>0</v>
      </c>
      <c r="D37" s="28">
        <f>IF($C$4="citu pasākumu izmaksas",IF('3a+c+n'!$Q37="C",'3a+c+n'!D37,0))</f>
        <v>0</v>
      </c>
      <c r="E37" s="59"/>
      <c r="F37" s="81"/>
      <c r="G37" s="28"/>
      <c r="H37" s="28">
        <f>IF($C$4="citu pasākumu izmaksas",IF('3a+c+n'!$Q37="C",'3a+c+n'!H37,0))</f>
        <v>0</v>
      </c>
      <c r="I37" s="28"/>
      <c r="J37" s="28"/>
      <c r="K37" s="59">
        <f>IF($C$4="citu pasākumu izmaksas",IF('3a+c+n'!$Q37="C",'3a+c+n'!K37,0))</f>
        <v>0</v>
      </c>
      <c r="L37" s="110">
        <f>IF($C$4="citu pasākumu izmaksas",IF('3a+c+n'!$Q37="C",'3a+c+n'!L37,0))</f>
        <v>0</v>
      </c>
      <c r="M37" s="28">
        <f>IF($C$4="citu pasākumu izmaksas",IF('3a+c+n'!$Q37="C",'3a+c+n'!M37,0))</f>
        <v>0</v>
      </c>
      <c r="N37" s="28">
        <f>IF($C$4="citu pasākumu izmaksas",IF('3a+c+n'!$Q37="C",'3a+c+n'!N37,0))</f>
        <v>0</v>
      </c>
      <c r="O37" s="28">
        <f>IF($C$4="citu pasākumu izmaksas",IF('3a+c+n'!$Q37="C",'3a+c+n'!O37,0))</f>
        <v>0</v>
      </c>
      <c r="P37" s="59">
        <f>IF($C$4="citu pasākumu izmaksas",IF('3a+c+n'!$Q37="C",'3a+c+n'!P37,0))</f>
        <v>0</v>
      </c>
    </row>
    <row r="38" spans="1:16" x14ac:dyDescent="0.2">
      <c r="A38" s="64">
        <f>IF(P38=0,0,IF(COUNTBLANK(P38)=1,0,COUNTA($P$14:P38)))</f>
        <v>0</v>
      </c>
      <c r="B38" s="28">
        <f>IF($C$4="citu pasākumu izmaksas",IF('3a+c+n'!$Q38="C",'3a+c+n'!B38,0))</f>
        <v>0</v>
      </c>
      <c r="C38" s="28">
        <f>IF($C$4="citu pasākumu izmaksas",IF('3a+c+n'!$Q38="C",'3a+c+n'!C38,0))</f>
        <v>0</v>
      </c>
      <c r="D38" s="28">
        <f>IF($C$4="citu pasākumu izmaksas",IF('3a+c+n'!$Q38="C",'3a+c+n'!D38,0))</f>
        <v>0</v>
      </c>
      <c r="E38" s="59"/>
      <c r="F38" s="81"/>
      <c r="G38" s="28"/>
      <c r="H38" s="28">
        <f>IF($C$4="citu pasākumu izmaksas",IF('3a+c+n'!$Q38="C",'3a+c+n'!H38,0))</f>
        <v>0</v>
      </c>
      <c r="I38" s="28"/>
      <c r="J38" s="28"/>
      <c r="K38" s="59">
        <f>IF($C$4="citu pasākumu izmaksas",IF('3a+c+n'!$Q38="C",'3a+c+n'!K38,0))</f>
        <v>0</v>
      </c>
      <c r="L38" s="110">
        <f>IF($C$4="citu pasākumu izmaksas",IF('3a+c+n'!$Q38="C",'3a+c+n'!L38,0))</f>
        <v>0</v>
      </c>
      <c r="M38" s="28">
        <f>IF($C$4="citu pasākumu izmaksas",IF('3a+c+n'!$Q38="C",'3a+c+n'!M38,0))</f>
        <v>0</v>
      </c>
      <c r="N38" s="28">
        <f>IF($C$4="citu pasākumu izmaksas",IF('3a+c+n'!$Q38="C",'3a+c+n'!N38,0))</f>
        <v>0</v>
      </c>
      <c r="O38" s="28">
        <f>IF($C$4="citu pasākumu izmaksas",IF('3a+c+n'!$Q38="C",'3a+c+n'!O38,0))</f>
        <v>0</v>
      </c>
      <c r="P38" s="59">
        <f>IF($C$4="citu pasākumu izmaksas",IF('3a+c+n'!$Q38="C",'3a+c+n'!P38,0))</f>
        <v>0</v>
      </c>
    </row>
    <row r="39" spans="1:16" x14ac:dyDescent="0.2">
      <c r="A39" s="64">
        <f>IF(P39=0,0,IF(COUNTBLANK(P39)=1,0,COUNTA($P$14:P39)))</f>
        <v>0</v>
      </c>
      <c r="B39" s="28">
        <f>IF($C$4="citu pasākumu izmaksas",IF('3a+c+n'!$Q39="C",'3a+c+n'!B39,0))</f>
        <v>0</v>
      </c>
      <c r="C39" s="28">
        <f>IF($C$4="citu pasākumu izmaksas",IF('3a+c+n'!$Q39="C",'3a+c+n'!C39,0))</f>
        <v>0</v>
      </c>
      <c r="D39" s="28">
        <f>IF($C$4="citu pasākumu izmaksas",IF('3a+c+n'!$Q39="C",'3a+c+n'!D39,0))</f>
        <v>0</v>
      </c>
      <c r="E39" s="59"/>
      <c r="F39" s="81"/>
      <c r="G39" s="28"/>
      <c r="H39" s="28">
        <f>IF($C$4="citu pasākumu izmaksas",IF('3a+c+n'!$Q39="C",'3a+c+n'!H39,0))</f>
        <v>0</v>
      </c>
      <c r="I39" s="28"/>
      <c r="J39" s="28"/>
      <c r="K39" s="59">
        <f>IF($C$4="citu pasākumu izmaksas",IF('3a+c+n'!$Q39="C",'3a+c+n'!K39,0))</f>
        <v>0</v>
      </c>
      <c r="L39" s="110">
        <f>IF($C$4="citu pasākumu izmaksas",IF('3a+c+n'!$Q39="C",'3a+c+n'!L39,0))</f>
        <v>0</v>
      </c>
      <c r="M39" s="28">
        <f>IF($C$4="citu pasākumu izmaksas",IF('3a+c+n'!$Q39="C",'3a+c+n'!M39,0))</f>
        <v>0</v>
      </c>
      <c r="N39" s="28">
        <f>IF($C$4="citu pasākumu izmaksas",IF('3a+c+n'!$Q39="C",'3a+c+n'!N39,0))</f>
        <v>0</v>
      </c>
      <c r="O39" s="28">
        <f>IF($C$4="citu pasākumu izmaksas",IF('3a+c+n'!$Q39="C",'3a+c+n'!O39,0))</f>
        <v>0</v>
      </c>
      <c r="P39" s="59">
        <f>IF($C$4="citu pasākumu izmaksas",IF('3a+c+n'!$Q39="C",'3a+c+n'!P39,0))</f>
        <v>0</v>
      </c>
    </row>
    <row r="40" spans="1:16" x14ac:dyDescent="0.2">
      <c r="A40" s="64">
        <f>IF(P40=0,0,IF(COUNTBLANK(P40)=1,0,COUNTA($P$14:P40)))</f>
        <v>0</v>
      </c>
      <c r="B40" s="28">
        <f>IF($C$4="citu pasākumu izmaksas",IF('3a+c+n'!$Q40="C",'3a+c+n'!B40,0))</f>
        <v>0</v>
      </c>
      <c r="C40" s="28">
        <f>IF($C$4="citu pasākumu izmaksas",IF('3a+c+n'!$Q40="C",'3a+c+n'!C40,0))</f>
        <v>0</v>
      </c>
      <c r="D40" s="28">
        <f>IF($C$4="citu pasākumu izmaksas",IF('3a+c+n'!$Q40="C",'3a+c+n'!D40,0))</f>
        <v>0</v>
      </c>
      <c r="E40" s="59"/>
      <c r="F40" s="81"/>
      <c r="G40" s="28"/>
      <c r="H40" s="28">
        <f>IF($C$4="citu pasākumu izmaksas",IF('3a+c+n'!$Q40="C",'3a+c+n'!H40,0))</f>
        <v>0</v>
      </c>
      <c r="I40" s="28"/>
      <c r="J40" s="28"/>
      <c r="K40" s="59">
        <f>IF($C$4="citu pasākumu izmaksas",IF('3a+c+n'!$Q40="C",'3a+c+n'!K40,0))</f>
        <v>0</v>
      </c>
      <c r="L40" s="110">
        <f>IF($C$4="citu pasākumu izmaksas",IF('3a+c+n'!$Q40="C",'3a+c+n'!L40,0))</f>
        <v>0</v>
      </c>
      <c r="M40" s="28">
        <f>IF($C$4="citu pasākumu izmaksas",IF('3a+c+n'!$Q40="C",'3a+c+n'!M40,0))</f>
        <v>0</v>
      </c>
      <c r="N40" s="28">
        <f>IF($C$4="citu pasākumu izmaksas",IF('3a+c+n'!$Q40="C",'3a+c+n'!N40,0))</f>
        <v>0</v>
      </c>
      <c r="O40" s="28">
        <f>IF($C$4="citu pasākumu izmaksas",IF('3a+c+n'!$Q40="C",'3a+c+n'!O40,0))</f>
        <v>0</v>
      </c>
      <c r="P40" s="59">
        <f>IF($C$4="citu pasākumu izmaksas",IF('3a+c+n'!$Q40="C",'3a+c+n'!P40,0))</f>
        <v>0</v>
      </c>
    </row>
    <row r="41" spans="1:16" x14ac:dyDescent="0.2">
      <c r="A41" s="64">
        <f>IF(P41=0,0,IF(COUNTBLANK(P41)=1,0,COUNTA($P$14:P41)))</f>
        <v>0</v>
      </c>
      <c r="B41" s="28">
        <f>IF($C$4="citu pasākumu izmaksas",IF('3a+c+n'!$Q41="C",'3a+c+n'!B41,0))</f>
        <v>0</v>
      </c>
      <c r="C41" s="28">
        <f>IF($C$4="citu pasākumu izmaksas",IF('3a+c+n'!$Q41="C",'3a+c+n'!C41,0))</f>
        <v>0</v>
      </c>
      <c r="D41" s="28">
        <f>IF($C$4="citu pasākumu izmaksas",IF('3a+c+n'!$Q41="C",'3a+c+n'!D41,0))</f>
        <v>0</v>
      </c>
      <c r="E41" s="59"/>
      <c r="F41" s="81"/>
      <c r="G41" s="28"/>
      <c r="H41" s="28">
        <f>IF($C$4="citu pasākumu izmaksas",IF('3a+c+n'!$Q41="C",'3a+c+n'!H41,0))</f>
        <v>0</v>
      </c>
      <c r="I41" s="28"/>
      <c r="J41" s="28"/>
      <c r="K41" s="59">
        <f>IF($C$4="citu pasākumu izmaksas",IF('3a+c+n'!$Q41="C",'3a+c+n'!K41,0))</f>
        <v>0</v>
      </c>
      <c r="L41" s="110">
        <f>IF($C$4="citu pasākumu izmaksas",IF('3a+c+n'!$Q41="C",'3a+c+n'!L41,0))</f>
        <v>0</v>
      </c>
      <c r="M41" s="28">
        <f>IF($C$4="citu pasākumu izmaksas",IF('3a+c+n'!$Q41="C",'3a+c+n'!M41,0))</f>
        <v>0</v>
      </c>
      <c r="N41" s="28">
        <f>IF($C$4="citu pasākumu izmaksas",IF('3a+c+n'!$Q41="C",'3a+c+n'!N41,0))</f>
        <v>0</v>
      </c>
      <c r="O41" s="28">
        <f>IF($C$4="citu pasākumu izmaksas",IF('3a+c+n'!$Q41="C",'3a+c+n'!O41,0))</f>
        <v>0</v>
      </c>
      <c r="P41" s="59">
        <f>IF($C$4="citu pasākumu izmaksas",IF('3a+c+n'!$Q41="C",'3a+c+n'!P41,0))</f>
        <v>0</v>
      </c>
    </row>
    <row r="42" spans="1:16" x14ac:dyDescent="0.2">
      <c r="A42" s="64">
        <f>IF(P42=0,0,IF(COUNTBLANK(P42)=1,0,COUNTA($P$14:P42)))</f>
        <v>0</v>
      </c>
      <c r="B42" s="28">
        <f>IF($C$4="citu pasākumu izmaksas",IF('3a+c+n'!$Q42="C",'3a+c+n'!B42,0))</f>
        <v>0</v>
      </c>
      <c r="C42" s="28">
        <f>IF($C$4="citu pasākumu izmaksas",IF('3a+c+n'!$Q42="C",'3a+c+n'!C42,0))</f>
        <v>0</v>
      </c>
      <c r="D42" s="28">
        <f>IF($C$4="citu pasākumu izmaksas",IF('3a+c+n'!$Q42="C",'3a+c+n'!D42,0))</f>
        <v>0</v>
      </c>
      <c r="E42" s="59"/>
      <c r="F42" s="81"/>
      <c r="G42" s="28"/>
      <c r="H42" s="28">
        <f>IF($C$4="citu pasākumu izmaksas",IF('3a+c+n'!$Q42="C",'3a+c+n'!H42,0))</f>
        <v>0</v>
      </c>
      <c r="I42" s="28"/>
      <c r="J42" s="28"/>
      <c r="K42" s="59">
        <f>IF($C$4="citu pasākumu izmaksas",IF('3a+c+n'!$Q42="C",'3a+c+n'!K42,0))</f>
        <v>0</v>
      </c>
      <c r="L42" s="110">
        <f>IF($C$4="citu pasākumu izmaksas",IF('3a+c+n'!$Q42="C",'3a+c+n'!L42,0))</f>
        <v>0</v>
      </c>
      <c r="M42" s="28">
        <f>IF($C$4="citu pasākumu izmaksas",IF('3a+c+n'!$Q42="C",'3a+c+n'!M42,0))</f>
        <v>0</v>
      </c>
      <c r="N42" s="28">
        <f>IF($C$4="citu pasākumu izmaksas",IF('3a+c+n'!$Q42="C",'3a+c+n'!N42,0))</f>
        <v>0</v>
      </c>
      <c r="O42" s="28">
        <f>IF($C$4="citu pasākumu izmaksas",IF('3a+c+n'!$Q42="C",'3a+c+n'!O42,0))</f>
        <v>0</v>
      </c>
      <c r="P42" s="59">
        <f>IF($C$4="citu pasākumu izmaksas",IF('3a+c+n'!$Q42="C",'3a+c+n'!P42,0))</f>
        <v>0</v>
      </c>
    </row>
    <row r="43" spans="1:16" x14ac:dyDescent="0.2">
      <c r="A43" s="64">
        <f>IF(P43=0,0,IF(COUNTBLANK(P43)=1,0,COUNTA($P$14:P43)))</f>
        <v>0</v>
      </c>
      <c r="B43" s="28">
        <f>IF($C$4="citu pasākumu izmaksas",IF('3a+c+n'!$Q43="C",'3a+c+n'!B43,0))</f>
        <v>0</v>
      </c>
      <c r="C43" s="28">
        <f>IF($C$4="citu pasākumu izmaksas",IF('3a+c+n'!$Q43="C",'3a+c+n'!C43,0))</f>
        <v>0</v>
      </c>
      <c r="D43" s="28">
        <f>IF($C$4="citu pasākumu izmaksas",IF('3a+c+n'!$Q43="C",'3a+c+n'!D43,0))</f>
        <v>0</v>
      </c>
      <c r="E43" s="59"/>
      <c r="F43" s="81"/>
      <c r="G43" s="28"/>
      <c r="H43" s="28">
        <f>IF($C$4="citu pasākumu izmaksas",IF('3a+c+n'!$Q43="C",'3a+c+n'!H43,0))</f>
        <v>0</v>
      </c>
      <c r="I43" s="28"/>
      <c r="J43" s="28"/>
      <c r="K43" s="59">
        <f>IF($C$4="citu pasākumu izmaksas",IF('3a+c+n'!$Q43="C",'3a+c+n'!K43,0))</f>
        <v>0</v>
      </c>
      <c r="L43" s="110">
        <f>IF($C$4="citu pasākumu izmaksas",IF('3a+c+n'!$Q43="C",'3a+c+n'!L43,0))</f>
        <v>0</v>
      </c>
      <c r="M43" s="28">
        <f>IF($C$4="citu pasākumu izmaksas",IF('3a+c+n'!$Q43="C",'3a+c+n'!M43,0))</f>
        <v>0</v>
      </c>
      <c r="N43" s="28">
        <f>IF($C$4="citu pasākumu izmaksas",IF('3a+c+n'!$Q43="C",'3a+c+n'!N43,0))</f>
        <v>0</v>
      </c>
      <c r="O43" s="28">
        <f>IF($C$4="citu pasākumu izmaksas",IF('3a+c+n'!$Q43="C",'3a+c+n'!O43,0))</f>
        <v>0</v>
      </c>
      <c r="P43" s="59">
        <f>IF($C$4="citu pasākumu izmaksas",IF('3a+c+n'!$Q43="C",'3a+c+n'!P43,0))</f>
        <v>0</v>
      </c>
    </row>
    <row r="44" spans="1:16" x14ac:dyDescent="0.2">
      <c r="A44" s="64">
        <f>IF(P44=0,0,IF(COUNTBLANK(P44)=1,0,COUNTA($P$14:P44)))</f>
        <v>0</v>
      </c>
      <c r="B44" s="28">
        <f>IF($C$4="citu pasākumu izmaksas",IF('3a+c+n'!$Q44="C",'3a+c+n'!B44,0))</f>
        <v>0</v>
      </c>
      <c r="C44" s="28">
        <f>IF($C$4="citu pasākumu izmaksas",IF('3a+c+n'!$Q44="C",'3a+c+n'!C44,0))</f>
        <v>0</v>
      </c>
      <c r="D44" s="28">
        <f>IF($C$4="citu pasākumu izmaksas",IF('3a+c+n'!$Q44="C",'3a+c+n'!D44,0))</f>
        <v>0</v>
      </c>
      <c r="E44" s="59"/>
      <c r="F44" s="81"/>
      <c r="G44" s="28"/>
      <c r="H44" s="28">
        <f>IF($C$4="citu pasākumu izmaksas",IF('3a+c+n'!$Q44="C",'3a+c+n'!H44,0))</f>
        <v>0</v>
      </c>
      <c r="I44" s="28"/>
      <c r="J44" s="28"/>
      <c r="K44" s="59">
        <f>IF($C$4="citu pasākumu izmaksas",IF('3a+c+n'!$Q44="C",'3a+c+n'!K44,0))</f>
        <v>0</v>
      </c>
      <c r="L44" s="110">
        <f>IF($C$4="citu pasākumu izmaksas",IF('3a+c+n'!$Q44="C",'3a+c+n'!L44,0))</f>
        <v>0</v>
      </c>
      <c r="M44" s="28">
        <f>IF($C$4="citu pasākumu izmaksas",IF('3a+c+n'!$Q44="C",'3a+c+n'!M44,0))</f>
        <v>0</v>
      </c>
      <c r="N44" s="28">
        <f>IF($C$4="citu pasākumu izmaksas",IF('3a+c+n'!$Q44="C",'3a+c+n'!N44,0))</f>
        <v>0</v>
      </c>
      <c r="O44" s="28">
        <f>IF($C$4="citu pasākumu izmaksas",IF('3a+c+n'!$Q44="C",'3a+c+n'!O44,0))</f>
        <v>0</v>
      </c>
      <c r="P44" s="59">
        <f>IF($C$4="citu pasākumu izmaksas",IF('3a+c+n'!$Q44="C",'3a+c+n'!P44,0))</f>
        <v>0</v>
      </c>
    </row>
    <row r="45" spans="1:16" x14ac:dyDescent="0.2">
      <c r="A45" s="64">
        <f>IF(P45=0,0,IF(COUNTBLANK(P45)=1,0,COUNTA($P$14:P45)))</f>
        <v>0</v>
      </c>
      <c r="B45" s="28">
        <f>IF($C$4="citu pasākumu izmaksas",IF('3a+c+n'!$Q45="C",'3a+c+n'!B45,0))</f>
        <v>0</v>
      </c>
      <c r="C45" s="28">
        <f>IF($C$4="citu pasākumu izmaksas",IF('3a+c+n'!$Q45="C",'3a+c+n'!C45,0))</f>
        <v>0</v>
      </c>
      <c r="D45" s="28">
        <f>IF($C$4="citu pasākumu izmaksas",IF('3a+c+n'!$Q45="C",'3a+c+n'!D45,0))</f>
        <v>0</v>
      </c>
      <c r="E45" s="59"/>
      <c r="F45" s="81"/>
      <c r="G45" s="28"/>
      <c r="H45" s="28">
        <f>IF($C$4="citu pasākumu izmaksas",IF('3a+c+n'!$Q45="C",'3a+c+n'!H45,0))</f>
        <v>0</v>
      </c>
      <c r="I45" s="28"/>
      <c r="J45" s="28"/>
      <c r="K45" s="59">
        <f>IF($C$4="citu pasākumu izmaksas",IF('3a+c+n'!$Q45="C",'3a+c+n'!K45,0))</f>
        <v>0</v>
      </c>
      <c r="L45" s="110">
        <f>IF($C$4="citu pasākumu izmaksas",IF('3a+c+n'!$Q45="C",'3a+c+n'!L45,0))</f>
        <v>0</v>
      </c>
      <c r="M45" s="28">
        <f>IF($C$4="citu pasākumu izmaksas",IF('3a+c+n'!$Q45="C",'3a+c+n'!M45,0))</f>
        <v>0</v>
      </c>
      <c r="N45" s="28">
        <f>IF($C$4="citu pasākumu izmaksas",IF('3a+c+n'!$Q45="C",'3a+c+n'!N45,0))</f>
        <v>0</v>
      </c>
      <c r="O45" s="28">
        <f>IF($C$4="citu pasākumu izmaksas",IF('3a+c+n'!$Q45="C",'3a+c+n'!O45,0))</f>
        <v>0</v>
      </c>
      <c r="P45" s="59">
        <f>IF($C$4="citu pasākumu izmaksas",IF('3a+c+n'!$Q45="C",'3a+c+n'!P45,0))</f>
        <v>0</v>
      </c>
    </row>
    <row r="46" spans="1:16" x14ac:dyDescent="0.2">
      <c r="A46" s="64">
        <f>IF(P46=0,0,IF(COUNTBLANK(P46)=1,0,COUNTA($P$14:P46)))</f>
        <v>0</v>
      </c>
      <c r="B46" s="28">
        <f>IF($C$4="citu pasākumu izmaksas",IF('3a+c+n'!$Q46="C",'3a+c+n'!B46,0))</f>
        <v>0</v>
      </c>
      <c r="C46" s="28">
        <f>IF($C$4="citu pasākumu izmaksas",IF('3a+c+n'!$Q46="C",'3a+c+n'!C46,0))</f>
        <v>0</v>
      </c>
      <c r="D46" s="28">
        <f>IF($C$4="citu pasākumu izmaksas",IF('3a+c+n'!$Q46="C",'3a+c+n'!D46,0))</f>
        <v>0</v>
      </c>
      <c r="E46" s="59"/>
      <c r="F46" s="81"/>
      <c r="G46" s="28"/>
      <c r="H46" s="28">
        <f>IF($C$4="citu pasākumu izmaksas",IF('3a+c+n'!$Q46="C",'3a+c+n'!H46,0))</f>
        <v>0</v>
      </c>
      <c r="I46" s="28"/>
      <c r="J46" s="28"/>
      <c r="K46" s="59">
        <f>IF($C$4="citu pasākumu izmaksas",IF('3a+c+n'!$Q46="C",'3a+c+n'!K46,0))</f>
        <v>0</v>
      </c>
      <c r="L46" s="110">
        <f>IF($C$4="citu pasākumu izmaksas",IF('3a+c+n'!$Q46="C",'3a+c+n'!L46,0))</f>
        <v>0</v>
      </c>
      <c r="M46" s="28">
        <f>IF($C$4="citu pasākumu izmaksas",IF('3a+c+n'!$Q46="C",'3a+c+n'!M46,0))</f>
        <v>0</v>
      </c>
      <c r="N46" s="28">
        <f>IF($C$4="citu pasākumu izmaksas",IF('3a+c+n'!$Q46="C",'3a+c+n'!N46,0))</f>
        <v>0</v>
      </c>
      <c r="O46" s="28">
        <f>IF($C$4="citu pasākumu izmaksas",IF('3a+c+n'!$Q46="C",'3a+c+n'!O46,0))</f>
        <v>0</v>
      </c>
      <c r="P46" s="59">
        <f>IF($C$4="citu pasākumu izmaksas",IF('3a+c+n'!$Q46="C",'3a+c+n'!P46,0))</f>
        <v>0</v>
      </c>
    </row>
    <row r="47" spans="1:16" x14ac:dyDescent="0.2">
      <c r="A47" s="64">
        <f>IF(P47=0,0,IF(COUNTBLANK(P47)=1,0,COUNTA($P$14:P47)))</f>
        <v>0</v>
      </c>
      <c r="B47" s="28">
        <f>IF($C$4="citu pasākumu izmaksas",IF('3a+c+n'!$Q47="C",'3a+c+n'!B47,0))</f>
        <v>0</v>
      </c>
      <c r="C47" s="28">
        <f>IF($C$4="citu pasākumu izmaksas",IF('3a+c+n'!$Q47="C",'3a+c+n'!C47,0))</f>
        <v>0</v>
      </c>
      <c r="D47" s="28">
        <f>IF($C$4="citu pasākumu izmaksas",IF('3a+c+n'!$Q47="C",'3a+c+n'!D47,0))</f>
        <v>0</v>
      </c>
      <c r="E47" s="59"/>
      <c r="F47" s="81"/>
      <c r="G47" s="28"/>
      <c r="H47" s="28">
        <f>IF($C$4="citu pasākumu izmaksas",IF('3a+c+n'!$Q47="C",'3a+c+n'!H47,0))</f>
        <v>0</v>
      </c>
      <c r="I47" s="28"/>
      <c r="J47" s="28"/>
      <c r="K47" s="59">
        <f>IF($C$4="citu pasākumu izmaksas",IF('3a+c+n'!$Q47="C",'3a+c+n'!K47,0))</f>
        <v>0</v>
      </c>
      <c r="L47" s="110">
        <f>IF($C$4="citu pasākumu izmaksas",IF('3a+c+n'!$Q47="C",'3a+c+n'!L47,0))</f>
        <v>0</v>
      </c>
      <c r="M47" s="28">
        <f>IF($C$4="citu pasākumu izmaksas",IF('3a+c+n'!$Q47="C",'3a+c+n'!M47,0))</f>
        <v>0</v>
      </c>
      <c r="N47" s="28">
        <f>IF($C$4="citu pasākumu izmaksas",IF('3a+c+n'!$Q47="C",'3a+c+n'!N47,0))</f>
        <v>0</v>
      </c>
      <c r="O47" s="28">
        <f>IF($C$4="citu pasākumu izmaksas",IF('3a+c+n'!$Q47="C",'3a+c+n'!O47,0))</f>
        <v>0</v>
      </c>
      <c r="P47" s="59">
        <f>IF($C$4="citu pasākumu izmaksas",IF('3a+c+n'!$Q47="C",'3a+c+n'!P47,0))</f>
        <v>0</v>
      </c>
    </row>
    <row r="48" spans="1:16" x14ac:dyDescent="0.2">
      <c r="A48" s="64">
        <f>IF(P48=0,0,IF(COUNTBLANK(P48)=1,0,COUNTA($P$14:P48)))</f>
        <v>0</v>
      </c>
      <c r="B48" s="28">
        <f>IF($C$4="citu pasākumu izmaksas",IF('3a+c+n'!$Q48="C",'3a+c+n'!B48,0))</f>
        <v>0</v>
      </c>
      <c r="C48" s="28">
        <f>IF($C$4="citu pasākumu izmaksas",IF('3a+c+n'!$Q48="C",'3a+c+n'!C48,0))</f>
        <v>0</v>
      </c>
      <c r="D48" s="28">
        <f>IF($C$4="citu pasākumu izmaksas",IF('3a+c+n'!$Q48="C",'3a+c+n'!D48,0))</f>
        <v>0</v>
      </c>
      <c r="E48" s="59"/>
      <c r="F48" s="81"/>
      <c r="G48" s="28"/>
      <c r="H48" s="28">
        <f>IF($C$4="citu pasākumu izmaksas",IF('3a+c+n'!$Q48="C",'3a+c+n'!H48,0))</f>
        <v>0</v>
      </c>
      <c r="I48" s="28"/>
      <c r="J48" s="28"/>
      <c r="K48" s="59">
        <f>IF($C$4="citu pasākumu izmaksas",IF('3a+c+n'!$Q48="C",'3a+c+n'!K48,0))</f>
        <v>0</v>
      </c>
      <c r="L48" s="110">
        <f>IF($C$4="citu pasākumu izmaksas",IF('3a+c+n'!$Q48="C",'3a+c+n'!L48,0))</f>
        <v>0</v>
      </c>
      <c r="M48" s="28">
        <f>IF($C$4="citu pasākumu izmaksas",IF('3a+c+n'!$Q48="C",'3a+c+n'!M48,0))</f>
        <v>0</v>
      </c>
      <c r="N48" s="28">
        <f>IF($C$4="citu pasākumu izmaksas",IF('3a+c+n'!$Q48="C",'3a+c+n'!N48,0))</f>
        <v>0</v>
      </c>
      <c r="O48" s="28">
        <f>IF($C$4="citu pasākumu izmaksas",IF('3a+c+n'!$Q48="C",'3a+c+n'!O48,0))</f>
        <v>0</v>
      </c>
      <c r="P48" s="59">
        <f>IF($C$4="citu pasākumu izmaksas",IF('3a+c+n'!$Q48="C",'3a+c+n'!P48,0))</f>
        <v>0</v>
      </c>
    </row>
    <row r="49" spans="1:16" x14ac:dyDescent="0.2">
      <c r="A49" s="64">
        <f>IF(P49=0,0,IF(COUNTBLANK(P49)=1,0,COUNTA($P$14:P49)))</f>
        <v>0</v>
      </c>
      <c r="B49" s="28">
        <f>IF($C$4="citu pasākumu izmaksas",IF('3a+c+n'!$Q49="C",'3a+c+n'!B49,0))</f>
        <v>0</v>
      </c>
      <c r="C49" s="28">
        <f>IF($C$4="citu pasākumu izmaksas",IF('3a+c+n'!$Q49="C",'3a+c+n'!C49,0))</f>
        <v>0</v>
      </c>
      <c r="D49" s="28">
        <f>IF($C$4="citu pasākumu izmaksas",IF('3a+c+n'!$Q49="C",'3a+c+n'!D49,0))</f>
        <v>0</v>
      </c>
      <c r="E49" s="59"/>
      <c r="F49" s="81"/>
      <c r="G49" s="28"/>
      <c r="H49" s="28">
        <f>IF($C$4="citu pasākumu izmaksas",IF('3a+c+n'!$Q49="C",'3a+c+n'!H49,0))</f>
        <v>0</v>
      </c>
      <c r="I49" s="28"/>
      <c r="J49" s="28"/>
      <c r="K49" s="59">
        <f>IF($C$4="citu pasākumu izmaksas",IF('3a+c+n'!$Q49="C",'3a+c+n'!K49,0))</f>
        <v>0</v>
      </c>
      <c r="L49" s="110">
        <f>IF($C$4="citu pasākumu izmaksas",IF('3a+c+n'!$Q49="C",'3a+c+n'!L49,0))</f>
        <v>0</v>
      </c>
      <c r="M49" s="28">
        <f>IF($C$4="citu pasākumu izmaksas",IF('3a+c+n'!$Q49="C",'3a+c+n'!M49,0))</f>
        <v>0</v>
      </c>
      <c r="N49" s="28">
        <f>IF($C$4="citu pasākumu izmaksas",IF('3a+c+n'!$Q49="C",'3a+c+n'!N49,0))</f>
        <v>0</v>
      </c>
      <c r="O49" s="28">
        <f>IF($C$4="citu pasākumu izmaksas",IF('3a+c+n'!$Q49="C",'3a+c+n'!O49,0))</f>
        <v>0</v>
      </c>
      <c r="P49" s="59">
        <f>IF($C$4="citu pasākumu izmaksas",IF('3a+c+n'!$Q49="C",'3a+c+n'!P49,0))</f>
        <v>0</v>
      </c>
    </row>
    <row r="50" spans="1:16" x14ac:dyDescent="0.2">
      <c r="A50" s="64">
        <f>IF(P50=0,0,IF(COUNTBLANK(P50)=1,0,COUNTA($P$14:P50)))</f>
        <v>0</v>
      </c>
      <c r="B50" s="28">
        <f>IF($C$4="citu pasākumu izmaksas",IF('3a+c+n'!$Q50="C",'3a+c+n'!B50,0))</f>
        <v>0</v>
      </c>
      <c r="C50" s="28">
        <f>IF($C$4="citu pasākumu izmaksas",IF('3a+c+n'!$Q50="C",'3a+c+n'!C50,0))</f>
        <v>0</v>
      </c>
      <c r="D50" s="28">
        <f>IF($C$4="citu pasākumu izmaksas",IF('3a+c+n'!$Q50="C",'3a+c+n'!D50,0))</f>
        <v>0</v>
      </c>
      <c r="E50" s="59"/>
      <c r="F50" s="81"/>
      <c r="G50" s="28"/>
      <c r="H50" s="28">
        <f>IF($C$4="citu pasākumu izmaksas",IF('3a+c+n'!$Q50="C",'3a+c+n'!H50,0))</f>
        <v>0</v>
      </c>
      <c r="I50" s="28"/>
      <c r="J50" s="28"/>
      <c r="K50" s="59">
        <f>IF($C$4="citu pasākumu izmaksas",IF('3a+c+n'!$Q50="C",'3a+c+n'!K50,0))</f>
        <v>0</v>
      </c>
      <c r="L50" s="110">
        <f>IF($C$4="citu pasākumu izmaksas",IF('3a+c+n'!$Q50="C",'3a+c+n'!L50,0))</f>
        <v>0</v>
      </c>
      <c r="M50" s="28">
        <f>IF($C$4="citu pasākumu izmaksas",IF('3a+c+n'!$Q50="C",'3a+c+n'!M50,0))</f>
        <v>0</v>
      </c>
      <c r="N50" s="28">
        <f>IF($C$4="citu pasākumu izmaksas",IF('3a+c+n'!$Q50="C",'3a+c+n'!N50,0))</f>
        <v>0</v>
      </c>
      <c r="O50" s="28">
        <f>IF($C$4="citu pasākumu izmaksas",IF('3a+c+n'!$Q50="C",'3a+c+n'!O50,0))</f>
        <v>0</v>
      </c>
      <c r="P50" s="59">
        <f>IF($C$4="citu pasākumu izmaksas",IF('3a+c+n'!$Q50="C",'3a+c+n'!P50,0))</f>
        <v>0</v>
      </c>
    </row>
    <row r="51" spans="1:16" x14ac:dyDescent="0.2">
      <c r="A51" s="64">
        <f>IF(P51=0,0,IF(COUNTBLANK(P51)=1,0,COUNTA($P$14:P51)))</f>
        <v>0</v>
      </c>
      <c r="B51" s="28">
        <f>IF($C$4="citu pasākumu izmaksas",IF('3a+c+n'!$Q51="C",'3a+c+n'!B51,0))</f>
        <v>0</v>
      </c>
      <c r="C51" s="28">
        <f>IF($C$4="citu pasākumu izmaksas",IF('3a+c+n'!$Q51="C",'3a+c+n'!C51,0))</f>
        <v>0</v>
      </c>
      <c r="D51" s="28">
        <f>IF($C$4="citu pasākumu izmaksas",IF('3a+c+n'!$Q51="C",'3a+c+n'!D51,0))</f>
        <v>0</v>
      </c>
      <c r="E51" s="59"/>
      <c r="F51" s="81"/>
      <c r="G51" s="28"/>
      <c r="H51" s="28">
        <f>IF($C$4="citu pasākumu izmaksas",IF('3a+c+n'!$Q51="C",'3a+c+n'!H51,0))</f>
        <v>0</v>
      </c>
      <c r="I51" s="28"/>
      <c r="J51" s="28"/>
      <c r="K51" s="59">
        <f>IF($C$4="citu pasākumu izmaksas",IF('3a+c+n'!$Q51="C",'3a+c+n'!K51,0))</f>
        <v>0</v>
      </c>
      <c r="L51" s="110">
        <f>IF($C$4="citu pasākumu izmaksas",IF('3a+c+n'!$Q51="C",'3a+c+n'!L51,0))</f>
        <v>0</v>
      </c>
      <c r="M51" s="28">
        <f>IF($C$4="citu pasākumu izmaksas",IF('3a+c+n'!$Q51="C",'3a+c+n'!M51,0))</f>
        <v>0</v>
      </c>
      <c r="N51" s="28">
        <f>IF($C$4="citu pasākumu izmaksas",IF('3a+c+n'!$Q51="C",'3a+c+n'!N51,0))</f>
        <v>0</v>
      </c>
      <c r="O51" s="28">
        <f>IF($C$4="citu pasākumu izmaksas",IF('3a+c+n'!$Q51="C",'3a+c+n'!O51,0))</f>
        <v>0</v>
      </c>
      <c r="P51" s="59">
        <f>IF($C$4="citu pasākumu izmaksas",IF('3a+c+n'!$Q51="C",'3a+c+n'!P51,0))</f>
        <v>0</v>
      </c>
    </row>
    <row r="52" spans="1:16" x14ac:dyDescent="0.2">
      <c r="A52" s="64">
        <f>IF(P52=0,0,IF(COUNTBLANK(P52)=1,0,COUNTA($P$14:P52)))</f>
        <v>0</v>
      </c>
      <c r="B52" s="28">
        <f>IF($C$4="citu pasākumu izmaksas",IF('3a+c+n'!$Q52="C",'3a+c+n'!B52,0))</f>
        <v>0</v>
      </c>
      <c r="C52" s="28">
        <f>IF($C$4="citu pasākumu izmaksas",IF('3a+c+n'!$Q52="C",'3a+c+n'!C52,0))</f>
        <v>0</v>
      </c>
      <c r="D52" s="28">
        <f>IF($C$4="citu pasākumu izmaksas",IF('3a+c+n'!$Q52="C",'3a+c+n'!D52,0))</f>
        <v>0</v>
      </c>
      <c r="E52" s="59"/>
      <c r="F52" s="81"/>
      <c r="G52" s="28"/>
      <c r="H52" s="28">
        <f>IF($C$4="citu pasākumu izmaksas",IF('3a+c+n'!$Q52="C",'3a+c+n'!H52,0))</f>
        <v>0</v>
      </c>
      <c r="I52" s="28"/>
      <c r="J52" s="28"/>
      <c r="K52" s="59">
        <f>IF($C$4="citu pasākumu izmaksas",IF('3a+c+n'!$Q52="C",'3a+c+n'!K52,0))</f>
        <v>0</v>
      </c>
      <c r="L52" s="110">
        <f>IF($C$4="citu pasākumu izmaksas",IF('3a+c+n'!$Q52="C",'3a+c+n'!L52,0))</f>
        <v>0</v>
      </c>
      <c r="M52" s="28">
        <f>IF($C$4="citu pasākumu izmaksas",IF('3a+c+n'!$Q52="C",'3a+c+n'!M52,0))</f>
        <v>0</v>
      </c>
      <c r="N52" s="28">
        <f>IF($C$4="citu pasākumu izmaksas",IF('3a+c+n'!$Q52="C",'3a+c+n'!N52,0))</f>
        <v>0</v>
      </c>
      <c r="O52" s="28">
        <f>IF($C$4="citu pasākumu izmaksas",IF('3a+c+n'!$Q52="C",'3a+c+n'!O52,0))</f>
        <v>0</v>
      </c>
      <c r="P52" s="59">
        <f>IF($C$4="citu pasākumu izmaksas",IF('3a+c+n'!$Q52="C",'3a+c+n'!P52,0))</f>
        <v>0</v>
      </c>
    </row>
    <row r="53" spans="1:16" x14ac:dyDescent="0.2">
      <c r="A53" s="64">
        <f>IF(P53=0,0,IF(COUNTBLANK(P53)=1,0,COUNTA($P$14:P53)))</f>
        <v>0</v>
      </c>
      <c r="B53" s="28">
        <f>IF($C$4="citu pasākumu izmaksas",IF('3a+c+n'!$Q53="C",'3a+c+n'!B53,0))</f>
        <v>0</v>
      </c>
      <c r="C53" s="28">
        <f>IF($C$4="citu pasākumu izmaksas",IF('3a+c+n'!$Q53="C",'3a+c+n'!C53,0))</f>
        <v>0</v>
      </c>
      <c r="D53" s="28">
        <f>IF($C$4="citu pasākumu izmaksas",IF('3a+c+n'!$Q53="C",'3a+c+n'!D53,0))</f>
        <v>0</v>
      </c>
      <c r="E53" s="59"/>
      <c r="F53" s="81"/>
      <c r="G53" s="28"/>
      <c r="H53" s="28">
        <f>IF($C$4="citu pasākumu izmaksas",IF('3a+c+n'!$Q53="C",'3a+c+n'!H53,0))</f>
        <v>0</v>
      </c>
      <c r="I53" s="28"/>
      <c r="J53" s="28"/>
      <c r="K53" s="59">
        <f>IF($C$4="citu pasākumu izmaksas",IF('3a+c+n'!$Q53="C",'3a+c+n'!K53,0))</f>
        <v>0</v>
      </c>
      <c r="L53" s="110">
        <f>IF($C$4="citu pasākumu izmaksas",IF('3a+c+n'!$Q53="C",'3a+c+n'!L53,0))</f>
        <v>0</v>
      </c>
      <c r="M53" s="28">
        <f>IF($C$4="citu pasākumu izmaksas",IF('3a+c+n'!$Q53="C",'3a+c+n'!M53,0))</f>
        <v>0</v>
      </c>
      <c r="N53" s="28">
        <f>IF($C$4="citu pasākumu izmaksas",IF('3a+c+n'!$Q53="C",'3a+c+n'!N53,0))</f>
        <v>0</v>
      </c>
      <c r="O53" s="28">
        <f>IF($C$4="citu pasākumu izmaksas",IF('3a+c+n'!$Q53="C",'3a+c+n'!O53,0))</f>
        <v>0</v>
      </c>
      <c r="P53" s="59">
        <f>IF($C$4="citu pasākumu izmaksas",IF('3a+c+n'!$Q53="C",'3a+c+n'!P53,0))</f>
        <v>0</v>
      </c>
    </row>
    <row r="54" spans="1:16" x14ac:dyDescent="0.2">
      <c r="A54" s="64">
        <f>IF(P54=0,0,IF(COUNTBLANK(P54)=1,0,COUNTA($P$14:P54)))</f>
        <v>0</v>
      </c>
      <c r="B54" s="28">
        <f>IF($C$4="citu pasākumu izmaksas",IF('3a+c+n'!$Q54="C",'3a+c+n'!B54,0))</f>
        <v>0</v>
      </c>
      <c r="C54" s="28">
        <f>IF($C$4="citu pasākumu izmaksas",IF('3a+c+n'!$Q54="C",'3a+c+n'!C54,0))</f>
        <v>0</v>
      </c>
      <c r="D54" s="28">
        <f>IF($C$4="citu pasākumu izmaksas",IF('3a+c+n'!$Q54="C",'3a+c+n'!D54,0))</f>
        <v>0</v>
      </c>
      <c r="E54" s="59"/>
      <c r="F54" s="81"/>
      <c r="G54" s="28"/>
      <c r="H54" s="28">
        <f>IF($C$4="citu pasākumu izmaksas",IF('3a+c+n'!$Q54="C",'3a+c+n'!H54,0))</f>
        <v>0</v>
      </c>
      <c r="I54" s="28"/>
      <c r="J54" s="28"/>
      <c r="K54" s="59">
        <f>IF($C$4="citu pasākumu izmaksas",IF('3a+c+n'!$Q54="C",'3a+c+n'!K54,0))</f>
        <v>0</v>
      </c>
      <c r="L54" s="110">
        <f>IF($C$4="citu pasākumu izmaksas",IF('3a+c+n'!$Q54="C",'3a+c+n'!L54,0))</f>
        <v>0</v>
      </c>
      <c r="M54" s="28">
        <f>IF($C$4="citu pasākumu izmaksas",IF('3a+c+n'!$Q54="C",'3a+c+n'!M54,0))</f>
        <v>0</v>
      </c>
      <c r="N54" s="28">
        <f>IF($C$4="citu pasākumu izmaksas",IF('3a+c+n'!$Q54="C",'3a+c+n'!N54,0))</f>
        <v>0</v>
      </c>
      <c r="O54" s="28">
        <f>IF($C$4="citu pasākumu izmaksas",IF('3a+c+n'!$Q54="C",'3a+c+n'!O54,0))</f>
        <v>0</v>
      </c>
      <c r="P54" s="59">
        <f>IF($C$4="citu pasākumu izmaksas",IF('3a+c+n'!$Q54="C",'3a+c+n'!P54,0))</f>
        <v>0</v>
      </c>
    </row>
    <row r="55" spans="1:16" x14ac:dyDescent="0.2">
      <c r="A55" s="64">
        <f>IF(P55=0,0,IF(COUNTBLANK(P55)=1,0,COUNTA($P$14:P55)))</f>
        <v>0</v>
      </c>
      <c r="B55" s="28">
        <f>IF($C$4="citu pasākumu izmaksas",IF('3a+c+n'!$Q55="C",'3a+c+n'!B55,0))</f>
        <v>0</v>
      </c>
      <c r="C55" s="28">
        <f>IF($C$4="citu pasākumu izmaksas",IF('3a+c+n'!$Q55="C",'3a+c+n'!C55,0))</f>
        <v>0</v>
      </c>
      <c r="D55" s="28">
        <f>IF($C$4="citu pasākumu izmaksas",IF('3a+c+n'!$Q55="C",'3a+c+n'!D55,0))</f>
        <v>0</v>
      </c>
      <c r="E55" s="59"/>
      <c r="F55" s="81"/>
      <c r="G55" s="28"/>
      <c r="H55" s="28">
        <f>IF($C$4="citu pasākumu izmaksas",IF('3a+c+n'!$Q55="C",'3a+c+n'!H55,0))</f>
        <v>0</v>
      </c>
      <c r="I55" s="28"/>
      <c r="J55" s="28"/>
      <c r="K55" s="59">
        <f>IF($C$4="citu pasākumu izmaksas",IF('3a+c+n'!$Q55="C",'3a+c+n'!K55,0))</f>
        <v>0</v>
      </c>
      <c r="L55" s="110">
        <f>IF($C$4="citu pasākumu izmaksas",IF('3a+c+n'!$Q55="C",'3a+c+n'!L55,0))</f>
        <v>0</v>
      </c>
      <c r="M55" s="28">
        <f>IF($C$4="citu pasākumu izmaksas",IF('3a+c+n'!$Q55="C",'3a+c+n'!M55,0))</f>
        <v>0</v>
      </c>
      <c r="N55" s="28">
        <f>IF($C$4="citu pasākumu izmaksas",IF('3a+c+n'!$Q55="C",'3a+c+n'!N55,0))</f>
        <v>0</v>
      </c>
      <c r="O55" s="28">
        <f>IF($C$4="citu pasākumu izmaksas",IF('3a+c+n'!$Q55="C",'3a+c+n'!O55,0))</f>
        <v>0</v>
      </c>
      <c r="P55" s="59">
        <f>IF($C$4="citu pasākumu izmaksas",IF('3a+c+n'!$Q55="C",'3a+c+n'!P55,0))</f>
        <v>0</v>
      </c>
    </row>
    <row r="56" spans="1:16" x14ac:dyDescent="0.2">
      <c r="A56" s="64">
        <f>IF(P56=0,0,IF(COUNTBLANK(P56)=1,0,COUNTA($P$14:P56)))</f>
        <v>0</v>
      </c>
      <c r="B56" s="28">
        <f>IF($C$4="citu pasākumu izmaksas",IF('3a+c+n'!$Q56="C",'3a+c+n'!B56,0))</f>
        <v>0</v>
      </c>
      <c r="C56" s="28">
        <f>IF($C$4="citu pasākumu izmaksas",IF('3a+c+n'!$Q56="C",'3a+c+n'!C56,0))</f>
        <v>0</v>
      </c>
      <c r="D56" s="28">
        <f>IF($C$4="citu pasākumu izmaksas",IF('3a+c+n'!$Q56="C",'3a+c+n'!D56,0))</f>
        <v>0</v>
      </c>
      <c r="E56" s="59"/>
      <c r="F56" s="81"/>
      <c r="G56" s="28"/>
      <c r="H56" s="28">
        <f>IF($C$4="citu pasākumu izmaksas",IF('3a+c+n'!$Q56="C",'3a+c+n'!H56,0))</f>
        <v>0</v>
      </c>
      <c r="I56" s="28"/>
      <c r="J56" s="28"/>
      <c r="K56" s="59">
        <f>IF($C$4="citu pasākumu izmaksas",IF('3a+c+n'!$Q56="C",'3a+c+n'!K56,0))</f>
        <v>0</v>
      </c>
      <c r="L56" s="110">
        <f>IF($C$4="citu pasākumu izmaksas",IF('3a+c+n'!$Q56="C",'3a+c+n'!L56,0))</f>
        <v>0</v>
      </c>
      <c r="M56" s="28">
        <f>IF($C$4="citu pasākumu izmaksas",IF('3a+c+n'!$Q56="C",'3a+c+n'!M56,0))</f>
        <v>0</v>
      </c>
      <c r="N56" s="28">
        <f>IF($C$4="citu pasākumu izmaksas",IF('3a+c+n'!$Q56="C",'3a+c+n'!N56,0))</f>
        <v>0</v>
      </c>
      <c r="O56" s="28">
        <f>IF($C$4="citu pasākumu izmaksas",IF('3a+c+n'!$Q56="C",'3a+c+n'!O56,0))</f>
        <v>0</v>
      </c>
      <c r="P56" s="59">
        <f>IF($C$4="citu pasākumu izmaksas",IF('3a+c+n'!$Q56="C",'3a+c+n'!P56,0))</f>
        <v>0</v>
      </c>
    </row>
    <row r="57" spans="1:16" x14ac:dyDescent="0.2">
      <c r="A57" s="64">
        <f>IF(P57=0,0,IF(COUNTBLANK(P57)=1,0,COUNTA($P$14:P57)))</f>
        <v>0</v>
      </c>
      <c r="B57" s="28">
        <f>IF($C$4="citu pasākumu izmaksas",IF('3a+c+n'!$Q57="C",'3a+c+n'!B57,0))</f>
        <v>0</v>
      </c>
      <c r="C57" s="28">
        <f>IF($C$4="citu pasākumu izmaksas",IF('3a+c+n'!$Q57="C",'3a+c+n'!C57,0))</f>
        <v>0</v>
      </c>
      <c r="D57" s="28">
        <f>IF($C$4="citu pasākumu izmaksas",IF('3a+c+n'!$Q57="C",'3a+c+n'!D57,0))</f>
        <v>0</v>
      </c>
      <c r="E57" s="59"/>
      <c r="F57" s="81"/>
      <c r="G57" s="28"/>
      <c r="H57" s="28">
        <f>IF($C$4="citu pasākumu izmaksas",IF('3a+c+n'!$Q57="C",'3a+c+n'!H57,0))</f>
        <v>0</v>
      </c>
      <c r="I57" s="28"/>
      <c r="J57" s="28"/>
      <c r="K57" s="59">
        <f>IF($C$4="citu pasākumu izmaksas",IF('3a+c+n'!$Q57="C",'3a+c+n'!K57,0))</f>
        <v>0</v>
      </c>
      <c r="L57" s="110">
        <f>IF($C$4="citu pasākumu izmaksas",IF('3a+c+n'!$Q57="C",'3a+c+n'!L57,0))</f>
        <v>0</v>
      </c>
      <c r="M57" s="28">
        <f>IF($C$4="citu pasākumu izmaksas",IF('3a+c+n'!$Q57="C",'3a+c+n'!M57,0))</f>
        <v>0</v>
      </c>
      <c r="N57" s="28">
        <f>IF($C$4="citu pasākumu izmaksas",IF('3a+c+n'!$Q57="C",'3a+c+n'!N57,0))</f>
        <v>0</v>
      </c>
      <c r="O57" s="28">
        <f>IF($C$4="citu pasākumu izmaksas",IF('3a+c+n'!$Q57="C",'3a+c+n'!O57,0))</f>
        <v>0</v>
      </c>
      <c r="P57" s="59">
        <f>IF($C$4="citu pasākumu izmaksas",IF('3a+c+n'!$Q57="C",'3a+c+n'!P57,0))</f>
        <v>0</v>
      </c>
    </row>
    <row r="58" spans="1:16" x14ac:dyDescent="0.2">
      <c r="A58" s="64">
        <f>IF(P58=0,0,IF(COUNTBLANK(P58)=1,0,COUNTA($P$14:P58)))</f>
        <v>0</v>
      </c>
      <c r="B58" s="28">
        <f>IF($C$4="citu pasākumu izmaksas",IF('3a+c+n'!$Q58="C",'3a+c+n'!B58,0))</f>
        <v>0</v>
      </c>
      <c r="C58" s="28">
        <f>IF($C$4="citu pasākumu izmaksas",IF('3a+c+n'!$Q58="C",'3a+c+n'!C58,0))</f>
        <v>0</v>
      </c>
      <c r="D58" s="28">
        <f>IF($C$4="citu pasākumu izmaksas",IF('3a+c+n'!$Q58="C",'3a+c+n'!D58,0))</f>
        <v>0</v>
      </c>
      <c r="E58" s="59"/>
      <c r="F58" s="81"/>
      <c r="G58" s="28"/>
      <c r="H58" s="28">
        <f>IF($C$4="citu pasākumu izmaksas",IF('3a+c+n'!$Q58="C",'3a+c+n'!H58,0))</f>
        <v>0</v>
      </c>
      <c r="I58" s="28"/>
      <c r="J58" s="28"/>
      <c r="K58" s="59">
        <f>IF($C$4="citu pasākumu izmaksas",IF('3a+c+n'!$Q58="C",'3a+c+n'!K58,0))</f>
        <v>0</v>
      </c>
      <c r="L58" s="110">
        <f>IF($C$4="citu pasākumu izmaksas",IF('3a+c+n'!$Q58="C",'3a+c+n'!L58,0))</f>
        <v>0</v>
      </c>
      <c r="M58" s="28">
        <f>IF($C$4="citu pasākumu izmaksas",IF('3a+c+n'!$Q58="C",'3a+c+n'!M58,0))</f>
        <v>0</v>
      </c>
      <c r="N58" s="28">
        <f>IF($C$4="citu pasākumu izmaksas",IF('3a+c+n'!$Q58="C",'3a+c+n'!N58,0))</f>
        <v>0</v>
      </c>
      <c r="O58" s="28">
        <f>IF($C$4="citu pasākumu izmaksas",IF('3a+c+n'!$Q58="C",'3a+c+n'!O58,0))</f>
        <v>0</v>
      </c>
      <c r="P58" s="59">
        <f>IF($C$4="citu pasākumu izmaksas",IF('3a+c+n'!$Q58="C",'3a+c+n'!P58,0))</f>
        <v>0</v>
      </c>
    </row>
    <row r="59" spans="1:16" x14ac:dyDescent="0.2">
      <c r="A59" s="64">
        <f>IF(P59=0,0,IF(COUNTBLANK(P59)=1,0,COUNTA($P$14:P59)))</f>
        <v>0</v>
      </c>
      <c r="B59" s="28">
        <f>IF($C$4="citu pasākumu izmaksas",IF('3a+c+n'!$Q59="C",'3a+c+n'!B59,0))</f>
        <v>0</v>
      </c>
      <c r="C59" s="28">
        <f>IF($C$4="citu pasākumu izmaksas",IF('3a+c+n'!$Q59="C",'3a+c+n'!C59,0))</f>
        <v>0</v>
      </c>
      <c r="D59" s="28">
        <f>IF($C$4="citu pasākumu izmaksas",IF('3a+c+n'!$Q59="C",'3a+c+n'!D59,0))</f>
        <v>0</v>
      </c>
      <c r="E59" s="59"/>
      <c r="F59" s="81"/>
      <c r="G59" s="28"/>
      <c r="H59" s="28">
        <f>IF($C$4="citu pasākumu izmaksas",IF('3a+c+n'!$Q59="C",'3a+c+n'!H59,0))</f>
        <v>0</v>
      </c>
      <c r="I59" s="28"/>
      <c r="J59" s="28"/>
      <c r="K59" s="59">
        <f>IF($C$4="citu pasākumu izmaksas",IF('3a+c+n'!$Q59="C",'3a+c+n'!K59,0))</f>
        <v>0</v>
      </c>
      <c r="L59" s="110">
        <f>IF($C$4="citu pasākumu izmaksas",IF('3a+c+n'!$Q59="C",'3a+c+n'!L59,0))</f>
        <v>0</v>
      </c>
      <c r="M59" s="28">
        <f>IF($C$4="citu pasākumu izmaksas",IF('3a+c+n'!$Q59="C",'3a+c+n'!M59,0))</f>
        <v>0</v>
      </c>
      <c r="N59" s="28">
        <f>IF($C$4="citu pasākumu izmaksas",IF('3a+c+n'!$Q59="C",'3a+c+n'!N59,0))</f>
        <v>0</v>
      </c>
      <c r="O59" s="28">
        <f>IF($C$4="citu pasākumu izmaksas",IF('3a+c+n'!$Q59="C",'3a+c+n'!O59,0))</f>
        <v>0</v>
      </c>
      <c r="P59" s="59">
        <f>IF($C$4="citu pasākumu izmaksas",IF('3a+c+n'!$Q59="C",'3a+c+n'!P59,0))</f>
        <v>0</v>
      </c>
    </row>
    <row r="60" spans="1:16" x14ac:dyDescent="0.2">
      <c r="A60" s="64">
        <f>IF(P60=0,0,IF(COUNTBLANK(P60)=1,0,COUNTA($P$14:P60)))</f>
        <v>0</v>
      </c>
      <c r="B60" s="28">
        <f>IF($C$4="citu pasākumu izmaksas",IF('3a+c+n'!$Q60="C",'3a+c+n'!B60,0))</f>
        <v>0</v>
      </c>
      <c r="C60" s="28">
        <f>IF($C$4="citu pasākumu izmaksas",IF('3a+c+n'!$Q60="C",'3a+c+n'!C60,0))</f>
        <v>0</v>
      </c>
      <c r="D60" s="28">
        <f>IF($C$4="citu pasākumu izmaksas",IF('3a+c+n'!$Q60="C",'3a+c+n'!D60,0))</f>
        <v>0</v>
      </c>
      <c r="E60" s="59"/>
      <c r="F60" s="81"/>
      <c r="G60" s="28"/>
      <c r="H60" s="28">
        <f>IF($C$4="citu pasākumu izmaksas",IF('3a+c+n'!$Q60="C",'3a+c+n'!H60,0))</f>
        <v>0</v>
      </c>
      <c r="I60" s="28"/>
      <c r="J60" s="28"/>
      <c r="K60" s="59">
        <f>IF($C$4="citu pasākumu izmaksas",IF('3a+c+n'!$Q60="C",'3a+c+n'!K60,0))</f>
        <v>0</v>
      </c>
      <c r="L60" s="110">
        <f>IF($C$4="citu pasākumu izmaksas",IF('3a+c+n'!$Q60="C",'3a+c+n'!L60,0))</f>
        <v>0</v>
      </c>
      <c r="M60" s="28">
        <f>IF($C$4="citu pasākumu izmaksas",IF('3a+c+n'!$Q60="C",'3a+c+n'!M60,0))</f>
        <v>0</v>
      </c>
      <c r="N60" s="28">
        <f>IF($C$4="citu pasākumu izmaksas",IF('3a+c+n'!$Q60="C",'3a+c+n'!N60,0))</f>
        <v>0</v>
      </c>
      <c r="O60" s="28">
        <f>IF($C$4="citu pasākumu izmaksas",IF('3a+c+n'!$Q60="C",'3a+c+n'!O60,0))</f>
        <v>0</v>
      </c>
      <c r="P60" s="59">
        <f>IF($C$4="citu pasākumu izmaksas",IF('3a+c+n'!$Q60="C",'3a+c+n'!P60,0))</f>
        <v>0</v>
      </c>
    </row>
    <row r="61" spans="1:16" x14ac:dyDescent="0.2">
      <c r="A61" s="64">
        <f>IF(P61=0,0,IF(COUNTBLANK(P61)=1,0,COUNTA($P$14:P61)))</f>
        <v>0</v>
      </c>
      <c r="B61" s="28">
        <f>IF($C$4="citu pasākumu izmaksas",IF('3a+c+n'!$Q61="C",'3a+c+n'!B61,0))</f>
        <v>0</v>
      </c>
      <c r="C61" s="28">
        <f>IF($C$4="citu pasākumu izmaksas",IF('3a+c+n'!$Q61="C",'3a+c+n'!C61,0))</f>
        <v>0</v>
      </c>
      <c r="D61" s="28">
        <f>IF($C$4="citu pasākumu izmaksas",IF('3a+c+n'!$Q61="C",'3a+c+n'!D61,0))</f>
        <v>0</v>
      </c>
      <c r="E61" s="59"/>
      <c r="F61" s="81"/>
      <c r="G61" s="28"/>
      <c r="H61" s="28">
        <f>IF($C$4="citu pasākumu izmaksas",IF('3a+c+n'!$Q61="C",'3a+c+n'!H61,0))</f>
        <v>0</v>
      </c>
      <c r="I61" s="28"/>
      <c r="J61" s="28"/>
      <c r="K61" s="59">
        <f>IF($C$4="citu pasākumu izmaksas",IF('3a+c+n'!$Q61="C",'3a+c+n'!K61,0))</f>
        <v>0</v>
      </c>
      <c r="L61" s="110">
        <f>IF($C$4="citu pasākumu izmaksas",IF('3a+c+n'!$Q61="C",'3a+c+n'!L61,0))</f>
        <v>0</v>
      </c>
      <c r="M61" s="28">
        <f>IF($C$4="citu pasākumu izmaksas",IF('3a+c+n'!$Q61="C",'3a+c+n'!M61,0))</f>
        <v>0</v>
      </c>
      <c r="N61" s="28">
        <f>IF($C$4="citu pasākumu izmaksas",IF('3a+c+n'!$Q61="C",'3a+c+n'!N61,0))</f>
        <v>0</v>
      </c>
      <c r="O61" s="28">
        <f>IF($C$4="citu pasākumu izmaksas",IF('3a+c+n'!$Q61="C",'3a+c+n'!O61,0))</f>
        <v>0</v>
      </c>
      <c r="P61" s="59">
        <f>IF($C$4="citu pasākumu izmaksas",IF('3a+c+n'!$Q61="C",'3a+c+n'!P61,0))</f>
        <v>0</v>
      </c>
    </row>
    <row r="62" spans="1:16" x14ac:dyDescent="0.2">
      <c r="A62" s="64">
        <f>IF(P62=0,0,IF(COUNTBLANK(P62)=1,0,COUNTA($P$14:P62)))</f>
        <v>0</v>
      </c>
      <c r="B62" s="28">
        <f>IF($C$4="citu pasākumu izmaksas",IF('3a+c+n'!$Q62="C",'3a+c+n'!B62,0))</f>
        <v>0</v>
      </c>
      <c r="C62" s="28">
        <f>IF($C$4="citu pasākumu izmaksas",IF('3a+c+n'!$Q62="C",'3a+c+n'!C62,0))</f>
        <v>0</v>
      </c>
      <c r="D62" s="28">
        <f>IF($C$4="citu pasākumu izmaksas",IF('3a+c+n'!$Q62="C",'3a+c+n'!D62,0))</f>
        <v>0</v>
      </c>
      <c r="E62" s="59"/>
      <c r="F62" s="81"/>
      <c r="G62" s="28"/>
      <c r="H62" s="28">
        <f>IF($C$4="citu pasākumu izmaksas",IF('3a+c+n'!$Q62="C",'3a+c+n'!H62,0))</f>
        <v>0</v>
      </c>
      <c r="I62" s="28"/>
      <c r="J62" s="28"/>
      <c r="K62" s="59">
        <f>IF($C$4="citu pasākumu izmaksas",IF('3a+c+n'!$Q62="C",'3a+c+n'!K62,0))</f>
        <v>0</v>
      </c>
      <c r="L62" s="110">
        <f>IF($C$4="citu pasākumu izmaksas",IF('3a+c+n'!$Q62="C",'3a+c+n'!L62,0))</f>
        <v>0</v>
      </c>
      <c r="M62" s="28">
        <f>IF($C$4="citu pasākumu izmaksas",IF('3a+c+n'!$Q62="C",'3a+c+n'!M62,0))</f>
        <v>0</v>
      </c>
      <c r="N62" s="28">
        <f>IF($C$4="citu pasākumu izmaksas",IF('3a+c+n'!$Q62="C",'3a+c+n'!N62,0))</f>
        <v>0</v>
      </c>
      <c r="O62" s="28">
        <f>IF($C$4="citu pasākumu izmaksas",IF('3a+c+n'!$Q62="C",'3a+c+n'!O62,0))</f>
        <v>0</v>
      </c>
      <c r="P62" s="59">
        <f>IF($C$4="citu pasākumu izmaksas",IF('3a+c+n'!$Q62="C",'3a+c+n'!P62,0))</f>
        <v>0</v>
      </c>
    </row>
    <row r="63" spans="1:16" x14ac:dyDescent="0.2">
      <c r="A63" s="64">
        <f>IF(P63=0,0,IF(COUNTBLANK(P63)=1,0,COUNTA($P$14:P63)))</f>
        <v>0</v>
      </c>
      <c r="B63" s="28">
        <f>IF($C$4="citu pasākumu izmaksas",IF('3a+c+n'!$Q63="C",'3a+c+n'!B63,0))</f>
        <v>0</v>
      </c>
      <c r="C63" s="28">
        <f>IF($C$4="citu pasākumu izmaksas",IF('3a+c+n'!$Q63="C",'3a+c+n'!C63,0))</f>
        <v>0</v>
      </c>
      <c r="D63" s="28">
        <f>IF($C$4="citu pasākumu izmaksas",IF('3a+c+n'!$Q63="C",'3a+c+n'!D63,0))</f>
        <v>0</v>
      </c>
      <c r="E63" s="59"/>
      <c r="F63" s="81"/>
      <c r="G63" s="28"/>
      <c r="H63" s="28">
        <f>IF($C$4="citu pasākumu izmaksas",IF('3a+c+n'!$Q63="C",'3a+c+n'!H63,0))</f>
        <v>0</v>
      </c>
      <c r="I63" s="28"/>
      <c r="J63" s="28"/>
      <c r="K63" s="59">
        <f>IF($C$4="citu pasākumu izmaksas",IF('3a+c+n'!$Q63="C",'3a+c+n'!K63,0))</f>
        <v>0</v>
      </c>
      <c r="L63" s="110">
        <f>IF($C$4="citu pasākumu izmaksas",IF('3a+c+n'!$Q63="C",'3a+c+n'!L63,0))</f>
        <v>0</v>
      </c>
      <c r="M63" s="28">
        <f>IF($C$4="citu pasākumu izmaksas",IF('3a+c+n'!$Q63="C",'3a+c+n'!M63,0))</f>
        <v>0</v>
      </c>
      <c r="N63" s="28">
        <f>IF($C$4="citu pasākumu izmaksas",IF('3a+c+n'!$Q63="C",'3a+c+n'!N63,0))</f>
        <v>0</v>
      </c>
      <c r="O63" s="28">
        <f>IF($C$4="citu pasākumu izmaksas",IF('3a+c+n'!$Q63="C",'3a+c+n'!O63,0))</f>
        <v>0</v>
      </c>
      <c r="P63" s="59">
        <f>IF($C$4="citu pasākumu izmaksas",IF('3a+c+n'!$Q63="C",'3a+c+n'!P63,0))</f>
        <v>0</v>
      </c>
    </row>
    <row r="64" spans="1:16" x14ac:dyDescent="0.2">
      <c r="A64" s="64">
        <f>IF(P64=0,0,IF(COUNTBLANK(P64)=1,0,COUNTA($P$14:P64)))</f>
        <v>0</v>
      </c>
      <c r="B64" s="28">
        <f>IF($C$4="citu pasākumu izmaksas",IF('3a+c+n'!$Q64="C",'3a+c+n'!B64,0))</f>
        <v>0</v>
      </c>
      <c r="C64" s="28">
        <f>IF($C$4="citu pasākumu izmaksas",IF('3a+c+n'!$Q64="C",'3a+c+n'!C64,0))</f>
        <v>0</v>
      </c>
      <c r="D64" s="28">
        <f>IF($C$4="citu pasākumu izmaksas",IF('3a+c+n'!$Q64="C",'3a+c+n'!D64,0))</f>
        <v>0</v>
      </c>
      <c r="E64" s="59"/>
      <c r="F64" s="81"/>
      <c r="G64" s="28"/>
      <c r="H64" s="28">
        <f>IF($C$4="citu pasākumu izmaksas",IF('3a+c+n'!$Q64="C",'3a+c+n'!H64,0))</f>
        <v>0</v>
      </c>
      <c r="I64" s="28"/>
      <c r="J64" s="28"/>
      <c r="K64" s="59">
        <f>IF($C$4="citu pasākumu izmaksas",IF('3a+c+n'!$Q64="C",'3a+c+n'!K64,0))</f>
        <v>0</v>
      </c>
      <c r="L64" s="110">
        <f>IF($C$4="citu pasākumu izmaksas",IF('3a+c+n'!$Q64="C",'3a+c+n'!L64,0))</f>
        <v>0</v>
      </c>
      <c r="M64" s="28">
        <f>IF($C$4="citu pasākumu izmaksas",IF('3a+c+n'!$Q64="C",'3a+c+n'!M64,0))</f>
        <v>0</v>
      </c>
      <c r="N64" s="28">
        <f>IF($C$4="citu pasākumu izmaksas",IF('3a+c+n'!$Q64="C",'3a+c+n'!N64,0))</f>
        <v>0</v>
      </c>
      <c r="O64" s="28">
        <f>IF($C$4="citu pasākumu izmaksas",IF('3a+c+n'!$Q64="C",'3a+c+n'!O64,0))</f>
        <v>0</v>
      </c>
      <c r="P64" s="59">
        <f>IF($C$4="citu pasākumu izmaksas",IF('3a+c+n'!$Q64="C",'3a+c+n'!P64,0))</f>
        <v>0</v>
      </c>
    </row>
    <row r="65" spans="1:16" x14ac:dyDescent="0.2">
      <c r="A65" s="64">
        <f>IF(P65=0,0,IF(COUNTBLANK(P65)=1,0,COUNTA($P$14:P65)))</f>
        <v>0</v>
      </c>
      <c r="B65" s="28">
        <f>IF($C$4="citu pasākumu izmaksas",IF('3a+c+n'!$Q65="C",'3a+c+n'!B65,0))</f>
        <v>0</v>
      </c>
      <c r="C65" s="28">
        <f>IF($C$4="citu pasākumu izmaksas",IF('3a+c+n'!$Q65="C",'3a+c+n'!C65,0))</f>
        <v>0</v>
      </c>
      <c r="D65" s="28">
        <f>IF($C$4="citu pasākumu izmaksas",IF('3a+c+n'!$Q65="C",'3a+c+n'!D65,0))</f>
        <v>0</v>
      </c>
      <c r="E65" s="59"/>
      <c r="F65" s="81"/>
      <c r="G65" s="28"/>
      <c r="H65" s="28">
        <f>IF($C$4="citu pasākumu izmaksas",IF('3a+c+n'!$Q65="C",'3a+c+n'!H65,0))</f>
        <v>0</v>
      </c>
      <c r="I65" s="28"/>
      <c r="J65" s="28"/>
      <c r="K65" s="59">
        <f>IF($C$4="citu pasākumu izmaksas",IF('3a+c+n'!$Q65="C",'3a+c+n'!K65,0))</f>
        <v>0</v>
      </c>
      <c r="L65" s="110">
        <f>IF($C$4="citu pasākumu izmaksas",IF('3a+c+n'!$Q65="C",'3a+c+n'!L65,0))</f>
        <v>0</v>
      </c>
      <c r="M65" s="28">
        <f>IF($C$4="citu pasākumu izmaksas",IF('3a+c+n'!$Q65="C",'3a+c+n'!M65,0))</f>
        <v>0</v>
      </c>
      <c r="N65" s="28">
        <f>IF($C$4="citu pasākumu izmaksas",IF('3a+c+n'!$Q65="C",'3a+c+n'!N65,0))</f>
        <v>0</v>
      </c>
      <c r="O65" s="28">
        <f>IF($C$4="citu pasākumu izmaksas",IF('3a+c+n'!$Q65="C",'3a+c+n'!O65,0))</f>
        <v>0</v>
      </c>
      <c r="P65" s="59">
        <f>IF($C$4="citu pasākumu izmaksas",IF('3a+c+n'!$Q65="C",'3a+c+n'!P65,0))</f>
        <v>0</v>
      </c>
    </row>
    <row r="66" spans="1:16" x14ac:dyDescent="0.2">
      <c r="A66" s="64">
        <f>IF(P66=0,0,IF(COUNTBLANK(P66)=1,0,COUNTA($P$14:P66)))</f>
        <v>0</v>
      </c>
      <c r="B66" s="28">
        <f>IF($C$4="citu pasākumu izmaksas",IF('3a+c+n'!$Q66="C",'3a+c+n'!B66,0))</f>
        <v>0</v>
      </c>
      <c r="C66" s="28">
        <f>IF($C$4="citu pasākumu izmaksas",IF('3a+c+n'!$Q66="C",'3a+c+n'!C66,0))</f>
        <v>0</v>
      </c>
      <c r="D66" s="28">
        <f>IF($C$4="citu pasākumu izmaksas",IF('3a+c+n'!$Q66="C",'3a+c+n'!D66,0))</f>
        <v>0</v>
      </c>
      <c r="E66" s="59"/>
      <c r="F66" s="81"/>
      <c r="G66" s="28"/>
      <c r="H66" s="28">
        <f>IF($C$4="citu pasākumu izmaksas",IF('3a+c+n'!$Q66="C",'3a+c+n'!H66,0))</f>
        <v>0</v>
      </c>
      <c r="I66" s="28"/>
      <c r="J66" s="28"/>
      <c r="K66" s="59">
        <f>IF($C$4="citu pasākumu izmaksas",IF('3a+c+n'!$Q66="C",'3a+c+n'!K66,0))</f>
        <v>0</v>
      </c>
      <c r="L66" s="110">
        <f>IF($C$4="citu pasākumu izmaksas",IF('3a+c+n'!$Q66="C",'3a+c+n'!L66,0))</f>
        <v>0</v>
      </c>
      <c r="M66" s="28">
        <f>IF($C$4="citu pasākumu izmaksas",IF('3a+c+n'!$Q66="C",'3a+c+n'!M66,0))</f>
        <v>0</v>
      </c>
      <c r="N66" s="28">
        <f>IF($C$4="citu pasākumu izmaksas",IF('3a+c+n'!$Q66="C",'3a+c+n'!N66,0))</f>
        <v>0</v>
      </c>
      <c r="O66" s="28">
        <f>IF($C$4="citu pasākumu izmaksas",IF('3a+c+n'!$Q66="C",'3a+c+n'!O66,0))</f>
        <v>0</v>
      </c>
      <c r="P66" s="59">
        <f>IF($C$4="citu pasākumu izmaksas",IF('3a+c+n'!$Q66="C",'3a+c+n'!P66,0))</f>
        <v>0</v>
      </c>
    </row>
    <row r="67" spans="1:16" x14ac:dyDescent="0.2">
      <c r="A67" s="64">
        <f>IF(P67=0,0,IF(COUNTBLANK(P67)=1,0,COUNTA($P$14:P67)))</f>
        <v>0</v>
      </c>
      <c r="B67" s="28">
        <f>IF($C$4="citu pasākumu izmaksas",IF('3a+c+n'!$Q67="C",'3a+c+n'!B67,0))</f>
        <v>0</v>
      </c>
      <c r="C67" s="28">
        <f>IF($C$4="citu pasākumu izmaksas",IF('3a+c+n'!$Q67="C",'3a+c+n'!C67,0))</f>
        <v>0</v>
      </c>
      <c r="D67" s="28">
        <f>IF($C$4="citu pasākumu izmaksas",IF('3a+c+n'!$Q67="C",'3a+c+n'!D67,0))</f>
        <v>0</v>
      </c>
      <c r="E67" s="59"/>
      <c r="F67" s="81"/>
      <c r="G67" s="28"/>
      <c r="H67" s="28">
        <f>IF($C$4="citu pasākumu izmaksas",IF('3a+c+n'!$Q67="C",'3a+c+n'!H67,0))</f>
        <v>0</v>
      </c>
      <c r="I67" s="28"/>
      <c r="J67" s="28"/>
      <c r="K67" s="59">
        <f>IF($C$4="citu pasākumu izmaksas",IF('3a+c+n'!$Q67="C",'3a+c+n'!K67,0))</f>
        <v>0</v>
      </c>
      <c r="L67" s="110">
        <f>IF($C$4="citu pasākumu izmaksas",IF('3a+c+n'!$Q67="C",'3a+c+n'!L67,0))</f>
        <v>0</v>
      </c>
      <c r="M67" s="28">
        <f>IF($C$4="citu pasākumu izmaksas",IF('3a+c+n'!$Q67="C",'3a+c+n'!M67,0))</f>
        <v>0</v>
      </c>
      <c r="N67" s="28">
        <f>IF($C$4="citu pasākumu izmaksas",IF('3a+c+n'!$Q67="C",'3a+c+n'!N67,0))</f>
        <v>0</v>
      </c>
      <c r="O67" s="28">
        <f>IF($C$4="citu pasākumu izmaksas",IF('3a+c+n'!$Q67="C",'3a+c+n'!O67,0))</f>
        <v>0</v>
      </c>
      <c r="P67" s="59">
        <f>IF($C$4="citu pasākumu izmaksas",IF('3a+c+n'!$Q67="C",'3a+c+n'!P67,0))</f>
        <v>0</v>
      </c>
    </row>
    <row r="68" spans="1:16" x14ac:dyDescent="0.2">
      <c r="A68" s="64">
        <f>IF(P68=0,0,IF(COUNTBLANK(P68)=1,0,COUNTA($P$14:P68)))</f>
        <v>0</v>
      </c>
      <c r="B68" s="28">
        <f>IF($C$4="citu pasākumu izmaksas",IF('3a+c+n'!$Q68="C",'3a+c+n'!B68,0))</f>
        <v>0</v>
      </c>
      <c r="C68" s="28">
        <f>IF($C$4="citu pasākumu izmaksas",IF('3a+c+n'!$Q68="C",'3a+c+n'!C68,0))</f>
        <v>0</v>
      </c>
      <c r="D68" s="28">
        <f>IF($C$4="citu pasākumu izmaksas",IF('3a+c+n'!$Q68="C",'3a+c+n'!D68,0))</f>
        <v>0</v>
      </c>
      <c r="E68" s="59"/>
      <c r="F68" s="81"/>
      <c r="G68" s="28"/>
      <c r="H68" s="28">
        <f>IF($C$4="citu pasākumu izmaksas",IF('3a+c+n'!$Q68="C",'3a+c+n'!H68,0))</f>
        <v>0</v>
      </c>
      <c r="I68" s="28"/>
      <c r="J68" s="28"/>
      <c r="K68" s="59">
        <f>IF($C$4="citu pasākumu izmaksas",IF('3a+c+n'!$Q68="C",'3a+c+n'!K68,0))</f>
        <v>0</v>
      </c>
      <c r="L68" s="110">
        <f>IF($C$4="citu pasākumu izmaksas",IF('3a+c+n'!$Q68="C",'3a+c+n'!L68,0))</f>
        <v>0</v>
      </c>
      <c r="M68" s="28">
        <f>IF($C$4="citu pasākumu izmaksas",IF('3a+c+n'!$Q68="C",'3a+c+n'!M68,0))</f>
        <v>0</v>
      </c>
      <c r="N68" s="28">
        <f>IF($C$4="citu pasākumu izmaksas",IF('3a+c+n'!$Q68="C",'3a+c+n'!N68,0))</f>
        <v>0</v>
      </c>
      <c r="O68" s="28">
        <f>IF($C$4="citu pasākumu izmaksas",IF('3a+c+n'!$Q68="C",'3a+c+n'!O68,0))</f>
        <v>0</v>
      </c>
      <c r="P68" s="59">
        <f>IF($C$4="citu pasākumu izmaksas",IF('3a+c+n'!$Q68="C",'3a+c+n'!P68,0))</f>
        <v>0</v>
      </c>
    </row>
    <row r="69" spans="1:16" x14ac:dyDescent="0.2">
      <c r="A69" s="64">
        <f>IF(P69=0,0,IF(COUNTBLANK(P69)=1,0,COUNTA($P$14:P69)))</f>
        <v>0</v>
      </c>
      <c r="B69" s="28">
        <f>IF($C$4="citu pasākumu izmaksas",IF('3a+c+n'!$Q69="C",'3a+c+n'!B69,0))</f>
        <v>0</v>
      </c>
      <c r="C69" s="28">
        <f>IF($C$4="citu pasākumu izmaksas",IF('3a+c+n'!$Q69="C",'3a+c+n'!C69,0))</f>
        <v>0</v>
      </c>
      <c r="D69" s="28">
        <f>IF($C$4="citu pasākumu izmaksas",IF('3a+c+n'!$Q69="C",'3a+c+n'!D69,0))</f>
        <v>0</v>
      </c>
      <c r="E69" s="59"/>
      <c r="F69" s="81"/>
      <c r="G69" s="28"/>
      <c r="H69" s="28">
        <f>IF($C$4="citu pasākumu izmaksas",IF('3a+c+n'!$Q69="C",'3a+c+n'!H69,0))</f>
        <v>0</v>
      </c>
      <c r="I69" s="28"/>
      <c r="J69" s="28"/>
      <c r="K69" s="59">
        <f>IF($C$4="citu pasākumu izmaksas",IF('3a+c+n'!$Q69="C",'3a+c+n'!K69,0))</f>
        <v>0</v>
      </c>
      <c r="L69" s="110">
        <f>IF($C$4="citu pasākumu izmaksas",IF('3a+c+n'!$Q69="C",'3a+c+n'!L69,0))</f>
        <v>0</v>
      </c>
      <c r="M69" s="28">
        <f>IF($C$4="citu pasākumu izmaksas",IF('3a+c+n'!$Q69="C",'3a+c+n'!M69,0))</f>
        <v>0</v>
      </c>
      <c r="N69" s="28">
        <f>IF($C$4="citu pasākumu izmaksas",IF('3a+c+n'!$Q69="C",'3a+c+n'!N69,0))</f>
        <v>0</v>
      </c>
      <c r="O69" s="28">
        <f>IF($C$4="citu pasākumu izmaksas",IF('3a+c+n'!$Q69="C",'3a+c+n'!O69,0))</f>
        <v>0</v>
      </c>
      <c r="P69" s="59">
        <f>IF($C$4="citu pasākumu izmaksas",IF('3a+c+n'!$Q69="C",'3a+c+n'!P69,0))</f>
        <v>0</v>
      </c>
    </row>
    <row r="70" spans="1:16" ht="33.75" x14ac:dyDescent="0.2">
      <c r="A70" s="64">
        <f>IF(P70=0,0,IF(COUNTBLANK(P70)=1,0,COUNTA($P$14:P70)))</f>
        <v>0</v>
      </c>
      <c r="B70" s="28" t="str">
        <f>IF($C$4="citu pasākumu izmaksas",IF('3a+c+n'!$Q70="C",'3a+c+n'!B70,0))</f>
        <v>13-00000</v>
      </c>
      <c r="C70" s="28" t="str">
        <f>IF($C$4="citu pasākumu izmaksas",IF('3a+c+n'!$Q70="C",'3a+c+n'!C70,0))</f>
        <v>Esošo, numurzīmju u.c. nepieciešamo elementu atjaunošana fasādē pēc siltināšanas, t.sk. nepieciešamie stiprinājumi</v>
      </c>
      <c r="D70" s="28" t="str">
        <f>IF($C$4="citu pasākumu izmaksas",IF('3a+c+n'!$Q70="C",'3a+c+n'!D70,0))</f>
        <v>kompl</v>
      </c>
      <c r="E70" s="59"/>
      <c r="F70" s="81"/>
      <c r="G70" s="28"/>
      <c r="H70" s="28">
        <f>IF($C$4="citu pasākumu izmaksas",IF('3a+c+n'!$Q70="C",'3a+c+n'!H70,0))</f>
        <v>0</v>
      </c>
      <c r="I70" s="28"/>
      <c r="J70" s="28"/>
      <c r="K70" s="59">
        <f>IF($C$4="citu pasākumu izmaksas",IF('3a+c+n'!$Q70="C",'3a+c+n'!K70,0))</f>
        <v>0</v>
      </c>
      <c r="L70" s="110">
        <f>IF($C$4="citu pasākumu izmaksas",IF('3a+c+n'!$Q70="C",'3a+c+n'!L70,0))</f>
        <v>0</v>
      </c>
      <c r="M70" s="28">
        <f>IF($C$4="citu pasākumu izmaksas",IF('3a+c+n'!$Q70="C",'3a+c+n'!M70,0))</f>
        <v>0</v>
      </c>
      <c r="N70" s="28">
        <f>IF($C$4="citu pasākumu izmaksas",IF('3a+c+n'!$Q70="C",'3a+c+n'!N70,0))</f>
        <v>0</v>
      </c>
      <c r="O70" s="28">
        <f>IF($C$4="citu pasākumu izmaksas",IF('3a+c+n'!$Q70="C",'3a+c+n'!O70,0))</f>
        <v>0</v>
      </c>
      <c r="P70" s="59">
        <f>IF($C$4="citu pasākumu izmaksas",IF('3a+c+n'!$Q70="C",'3a+c+n'!P70,0))</f>
        <v>0</v>
      </c>
    </row>
    <row r="71" spans="1:16" ht="22.5" x14ac:dyDescent="0.2">
      <c r="A71" s="64">
        <f>IF(P71=0,0,IF(COUNTBLANK(P71)=1,0,COUNTA($P$14:P71)))</f>
        <v>0</v>
      </c>
      <c r="B71" s="28" t="str">
        <f>IF($C$4="citu pasākumu izmaksas",IF('3a+c+n'!$Q71="C",'3a+c+n'!B71,0))</f>
        <v>13-00000</v>
      </c>
      <c r="C71" s="28" t="str">
        <f>IF($C$4="citu pasākumu izmaksas",IF('3a+c+n'!$Q71="C",'3a+c+n'!C71,0))</f>
        <v>Ailes izveidošana siltumizolācijā ap esošo sadalni, t.sk. stūra profilu iestrāde</v>
      </c>
      <c r="D71" s="28" t="str">
        <f>IF($C$4="citu pasākumu izmaksas",IF('3a+c+n'!$Q71="C",'3a+c+n'!D71,0))</f>
        <v>kompl</v>
      </c>
      <c r="E71" s="59"/>
      <c r="F71" s="81"/>
      <c r="G71" s="28"/>
      <c r="H71" s="28">
        <f>IF($C$4="citu pasākumu izmaksas",IF('3a+c+n'!$Q71="C",'3a+c+n'!H71,0))</f>
        <v>0</v>
      </c>
      <c r="I71" s="28"/>
      <c r="J71" s="28"/>
      <c r="K71" s="59">
        <f>IF($C$4="citu pasākumu izmaksas",IF('3a+c+n'!$Q71="C",'3a+c+n'!K71,0))</f>
        <v>0</v>
      </c>
      <c r="L71" s="110">
        <f>IF($C$4="citu pasākumu izmaksas",IF('3a+c+n'!$Q71="C",'3a+c+n'!L71,0))</f>
        <v>0</v>
      </c>
      <c r="M71" s="28">
        <f>IF($C$4="citu pasākumu izmaksas",IF('3a+c+n'!$Q71="C",'3a+c+n'!M71,0))</f>
        <v>0</v>
      </c>
      <c r="N71" s="28">
        <f>IF($C$4="citu pasākumu izmaksas",IF('3a+c+n'!$Q71="C",'3a+c+n'!N71,0))</f>
        <v>0</v>
      </c>
      <c r="O71" s="28">
        <f>IF($C$4="citu pasākumu izmaksas",IF('3a+c+n'!$Q71="C",'3a+c+n'!O71,0))</f>
        <v>0</v>
      </c>
      <c r="P71" s="59">
        <f>IF($C$4="citu pasākumu izmaksas",IF('3a+c+n'!$Q71="C",'3a+c+n'!P71,0))</f>
        <v>0</v>
      </c>
    </row>
    <row r="72" spans="1:16" ht="56.25" x14ac:dyDescent="0.2">
      <c r="A72" s="64">
        <f>IF(P72=0,0,IF(COUNTBLANK(P72)=1,0,COUNTA($P$14:P72)))</f>
        <v>0</v>
      </c>
      <c r="B72" s="28" t="str">
        <f>IF($C$4="citu pasākumu izmaksas",IF('3a+c+n'!$Q72="C",'3a+c+n'!B72,0))</f>
        <v>13-00000</v>
      </c>
      <c r="C72" s="28" t="str">
        <f>IF($C$4="citu pasākumu izmaksas",IF('3a+c+n'!$Q72="C",'3a+c+n'!C72,0))</f>
        <v>Esošo kabeļu (fasadē) atvienošana un ievotšana nedegošu cinkotns metāla kābeļu kanālos OBO Bettermann BSKM 0711 FS vai ekvivalentos. Vai ievietot individuāli izgatavotos cinkotos metāla kābeļu kanālos.</v>
      </c>
      <c r="D72" s="28" t="str">
        <f>IF($C$4="citu pasākumu izmaksas",IF('3a+c+n'!$Q72="C",'3a+c+n'!D72,0))</f>
        <v>kompl</v>
      </c>
      <c r="E72" s="59"/>
      <c r="F72" s="81"/>
      <c r="G72" s="28"/>
      <c r="H72" s="28">
        <f>IF($C$4="citu pasākumu izmaksas",IF('3a+c+n'!$Q72="C",'3a+c+n'!H72,0))</f>
        <v>0</v>
      </c>
      <c r="I72" s="28"/>
      <c r="J72" s="28"/>
      <c r="K72" s="59">
        <f>IF($C$4="citu pasākumu izmaksas",IF('3a+c+n'!$Q72="C",'3a+c+n'!K72,0))</f>
        <v>0</v>
      </c>
      <c r="L72" s="110">
        <f>IF($C$4="citu pasākumu izmaksas",IF('3a+c+n'!$Q72="C",'3a+c+n'!L72,0))</f>
        <v>0</v>
      </c>
      <c r="M72" s="28">
        <f>IF($C$4="citu pasākumu izmaksas",IF('3a+c+n'!$Q72="C",'3a+c+n'!M72,0))</f>
        <v>0</v>
      </c>
      <c r="N72" s="28">
        <f>IF($C$4="citu pasākumu izmaksas",IF('3a+c+n'!$Q72="C",'3a+c+n'!N72,0))</f>
        <v>0</v>
      </c>
      <c r="O72" s="28">
        <f>IF($C$4="citu pasākumu izmaksas",IF('3a+c+n'!$Q72="C",'3a+c+n'!O72,0))</f>
        <v>0</v>
      </c>
      <c r="P72" s="59">
        <f>IF($C$4="citu pasākumu izmaksas",IF('3a+c+n'!$Q72="C",'3a+c+n'!P72,0))</f>
        <v>0</v>
      </c>
    </row>
    <row r="73" spans="1:16" ht="22.5" x14ac:dyDescent="0.2">
      <c r="A73" s="64">
        <f>IF(P73=0,0,IF(COUNTBLANK(P73)=1,0,COUNTA($P$14:P73)))</f>
        <v>0</v>
      </c>
      <c r="B73" s="28" t="str">
        <f>IF($C$4="citu pasākumu izmaksas",IF('3a+c+n'!$Q73="C",'3a+c+n'!B73,0))</f>
        <v>13-00000</v>
      </c>
      <c r="C73" s="28" t="str">
        <f>IF($C$4="citu pasākumu izmaksas",IF('3a+c+n'!$Q73="C",'3a+c+n'!C73,0))</f>
        <v>Aiļu izveidošana siltumizolācijā ap esošiem gāzes ievadiem, t.sk. stūra profilu iestrāde</v>
      </c>
      <c r="D73" s="28" t="str">
        <f>IF($C$4="citu pasākumu izmaksas",IF('3a+c+n'!$Q73="C",'3a+c+n'!D73,0))</f>
        <v>kompl</v>
      </c>
      <c r="E73" s="59"/>
      <c r="F73" s="81"/>
      <c r="G73" s="28"/>
      <c r="H73" s="28">
        <f>IF($C$4="citu pasākumu izmaksas",IF('3a+c+n'!$Q73="C",'3a+c+n'!H73,0))</f>
        <v>0</v>
      </c>
      <c r="I73" s="28"/>
      <c r="J73" s="28"/>
      <c r="K73" s="59">
        <f>IF($C$4="citu pasākumu izmaksas",IF('3a+c+n'!$Q73="C",'3a+c+n'!K73,0))</f>
        <v>0</v>
      </c>
      <c r="L73" s="110">
        <f>IF($C$4="citu pasākumu izmaksas",IF('3a+c+n'!$Q73="C",'3a+c+n'!L73,0))</f>
        <v>0</v>
      </c>
      <c r="M73" s="28">
        <f>IF($C$4="citu pasākumu izmaksas",IF('3a+c+n'!$Q73="C",'3a+c+n'!M73,0))</f>
        <v>0</v>
      </c>
      <c r="N73" s="28">
        <f>IF($C$4="citu pasākumu izmaksas",IF('3a+c+n'!$Q73="C",'3a+c+n'!N73,0))</f>
        <v>0</v>
      </c>
      <c r="O73" s="28">
        <f>IF($C$4="citu pasākumu izmaksas",IF('3a+c+n'!$Q73="C",'3a+c+n'!O73,0))</f>
        <v>0</v>
      </c>
      <c r="P73" s="59">
        <f>IF($C$4="citu pasākumu izmaksas",IF('3a+c+n'!$Q73="C",'3a+c+n'!P73,0))</f>
        <v>0</v>
      </c>
    </row>
    <row r="74" spans="1:16" x14ac:dyDescent="0.2">
      <c r="A74" s="64">
        <f>IF(P74=0,0,IF(COUNTBLANK(P74)=1,0,COUNTA($P$14:P74)))</f>
        <v>0</v>
      </c>
      <c r="B74" s="28">
        <f>IF($C$4="citu pasākumu izmaksas",IF('3a+c+n'!$Q74="C",'3a+c+n'!B74,0))</f>
        <v>0</v>
      </c>
      <c r="C74" s="28">
        <f>IF($C$4="citu pasākumu izmaksas",IF('3a+c+n'!$Q74="C",'3a+c+n'!C74,0))</f>
        <v>0</v>
      </c>
      <c r="D74" s="28">
        <f>IF($C$4="citu pasākumu izmaksas",IF('3a+c+n'!$Q74="C",'3a+c+n'!D74,0))</f>
        <v>0</v>
      </c>
      <c r="E74" s="59"/>
      <c r="F74" s="81"/>
      <c r="G74" s="28"/>
      <c r="H74" s="28">
        <f>IF($C$4="citu pasākumu izmaksas",IF('3a+c+n'!$Q74="C",'3a+c+n'!H74,0))</f>
        <v>0</v>
      </c>
      <c r="I74" s="28"/>
      <c r="J74" s="28"/>
      <c r="K74" s="59">
        <f>IF($C$4="citu pasākumu izmaksas",IF('3a+c+n'!$Q74="C",'3a+c+n'!K74,0))</f>
        <v>0</v>
      </c>
      <c r="L74" s="110">
        <f>IF($C$4="citu pasākumu izmaksas",IF('3a+c+n'!$Q74="C",'3a+c+n'!L74,0))</f>
        <v>0</v>
      </c>
      <c r="M74" s="28">
        <f>IF($C$4="citu pasākumu izmaksas",IF('3a+c+n'!$Q74="C",'3a+c+n'!M74,0))</f>
        <v>0</v>
      </c>
      <c r="N74" s="28">
        <f>IF($C$4="citu pasākumu izmaksas",IF('3a+c+n'!$Q74="C",'3a+c+n'!N74,0))</f>
        <v>0</v>
      </c>
      <c r="O74" s="28">
        <f>IF($C$4="citu pasākumu izmaksas",IF('3a+c+n'!$Q74="C",'3a+c+n'!O74,0))</f>
        <v>0</v>
      </c>
      <c r="P74" s="59">
        <f>IF($C$4="citu pasākumu izmaksas",IF('3a+c+n'!$Q74="C",'3a+c+n'!P74,0))</f>
        <v>0</v>
      </c>
    </row>
    <row r="75" spans="1:16" ht="22.5" x14ac:dyDescent="0.2">
      <c r="A75" s="64">
        <f>IF(P75=0,0,IF(COUNTBLANK(P75)=1,0,COUNTA($P$14:P75)))</f>
        <v>0</v>
      </c>
      <c r="B75" s="28" t="str">
        <f>IF($C$4="citu pasākumu izmaksas",IF('3a+c+n'!$Q75="C",'3a+c+n'!B75,0))</f>
        <v>13-00000</v>
      </c>
      <c r="C75" s="28" t="str">
        <f>IF($C$4="citu pasākumu izmaksas",IF('3a+c+n'!$Q75="C",'3a+c+n'!C75,0))</f>
        <v>Ieejas jumtiņu griestu attīrīšana un izlīdzināšana, arī gruntēšana</v>
      </c>
      <c r="D75" s="28" t="str">
        <f>IF($C$4="citu pasākumu izmaksas",IF('3a+c+n'!$Q75="C",'3a+c+n'!D75,0))</f>
        <v>m2</v>
      </c>
      <c r="E75" s="59"/>
      <c r="F75" s="81"/>
      <c r="G75" s="28"/>
      <c r="H75" s="28">
        <f>IF($C$4="citu pasākumu izmaksas",IF('3a+c+n'!$Q75="C",'3a+c+n'!H75,0))</f>
        <v>0</v>
      </c>
      <c r="I75" s="28"/>
      <c r="J75" s="28"/>
      <c r="K75" s="59">
        <f>IF($C$4="citu pasākumu izmaksas",IF('3a+c+n'!$Q75="C",'3a+c+n'!K75,0))</f>
        <v>0</v>
      </c>
      <c r="L75" s="110">
        <f>IF($C$4="citu pasākumu izmaksas",IF('3a+c+n'!$Q75="C",'3a+c+n'!L75,0))</f>
        <v>0</v>
      </c>
      <c r="M75" s="28">
        <f>IF($C$4="citu pasākumu izmaksas",IF('3a+c+n'!$Q75="C",'3a+c+n'!M75,0))</f>
        <v>0</v>
      </c>
      <c r="N75" s="28">
        <f>IF($C$4="citu pasākumu izmaksas",IF('3a+c+n'!$Q75="C",'3a+c+n'!N75,0))</f>
        <v>0</v>
      </c>
      <c r="O75" s="28">
        <f>IF($C$4="citu pasākumu izmaksas",IF('3a+c+n'!$Q75="C",'3a+c+n'!O75,0))</f>
        <v>0</v>
      </c>
      <c r="P75" s="59">
        <f>IF($C$4="citu pasākumu izmaksas",IF('3a+c+n'!$Q75="C",'3a+c+n'!P75,0))</f>
        <v>0</v>
      </c>
    </row>
    <row r="76" spans="1:16" ht="22.5" x14ac:dyDescent="0.2">
      <c r="A76" s="64">
        <f>IF(P76=0,0,IF(COUNTBLANK(P76)=1,0,COUNTA($P$14:P76)))</f>
        <v>0</v>
      </c>
      <c r="B76" s="28" t="str">
        <f>IF($C$4="citu pasākumu izmaksas",IF('3a+c+n'!$Q76="C",'3a+c+n'!B76,0))</f>
        <v>13-00000</v>
      </c>
      <c r="C76" s="28" t="str">
        <f>IF($C$4="citu pasākumu izmaksas",IF('3a+c+n'!$Q76="C",'3a+c+n'!C76,0))</f>
        <v xml:space="preserve">Ieejas jumtiņu griestu armēšana ar javas kārta BAUMIT ProContact vai ekviv. </v>
      </c>
      <c r="D76" s="28" t="str">
        <f>IF($C$4="citu pasākumu izmaksas",IF('3a+c+n'!$Q76="C",'3a+c+n'!D76,0))</f>
        <v>kg</v>
      </c>
      <c r="E76" s="59"/>
      <c r="F76" s="81"/>
      <c r="G76" s="28"/>
      <c r="H76" s="28">
        <f>IF($C$4="citu pasākumu izmaksas",IF('3a+c+n'!$Q76="C",'3a+c+n'!H76,0))</f>
        <v>0</v>
      </c>
      <c r="I76" s="28"/>
      <c r="J76" s="28"/>
      <c r="K76" s="59">
        <f>IF($C$4="citu pasākumu izmaksas",IF('3a+c+n'!$Q76="C",'3a+c+n'!K76,0))</f>
        <v>0</v>
      </c>
      <c r="L76" s="110">
        <f>IF($C$4="citu pasākumu izmaksas",IF('3a+c+n'!$Q76="C",'3a+c+n'!L76,0))</f>
        <v>0</v>
      </c>
      <c r="M76" s="28">
        <f>IF($C$4="citu pasākumu izmaksas",IF('3a+c+n'!$Q76="C",'3a+c+n'!M76,0))</f>
        <v>0</v>
      </c>
      <c r="N76" s="28">
        <f>IF($C$4="citu pasākumu izmaksas",IF('3a+c+n'!$Q76="C",'3a+c+n'!N76,0))</f>
        <v>0</v>
      </c>
      <c r="O76" s="28">
        <f>IF($C$4="citu pasākumu izmaksas",IF('3a+c+n'!$Q76="C",'3a+c+n'!O76,0))</f>
        <v>0</v>
      </c>
      <c r="P76" s="59">
        <f>IF($C$4="citu pasākumu izmaksas",IF('3a+c+n'!$Q76="C",'3a+c+n'!P76,0))</f>
        <v>0</v>
      </c>
    </row>
    <row r="77" spans="1:16" ht="22.5" x14ac:dyDescent="0.2">
      <c r="A77" s="64">
        <f>IF(P77=0,0,IF(COUNTBLANK(P77)=1,0,COUNTA($P$14:P77)))</f>
        <v>0</v>
      </c>
      <c r="B77" s="28" t="str">
        <f>IF($C$4="citu pasākumu izmaksas",IF('3a+c+n'!$Q77="C",'3a+c+n'!B77,0))</f>
        <v>13-00000</v>
      </c>
      <c r="C77" s="28" t="str">
        <f>IF($C$4="citu pasākumu izmaksas",IF('3a+c+n'!$Q77="C",'3a+c+n'!C77,0))</f>
        <v>Ieejas jumtiņu griestu armēšana ar stiklušķiedras sietu Baumit StarTex 160 vai ekviv.</v>
      </c>
      <c r="D77" s="28" t="str">
        <f>IF($C$4="citu pasākumu izmaksas",IF('3a+c+n'!$Q77="C",'3a+c+n'!D77,0))</f>
        <v>m2</v>
      </c>
      <c r="E77" s="59"/>
      <c r="F77" s="81"/>
      <c r="G77" s="28"/>
      <c r="H77" s="28">
        <f>IF($C$4="citu pasākumu izmaksas",IF('3a+c+n'!$Q77="C",'3a+c+n'!H77,0))</f>
        <v>0</v>
      </c>
      <c r="I77" s="28"/>
      <c r="J77" s="28"/>
      <c r="K77" s="59">
        <f>IF($C$4="citu pasākumu izmaksas",IF('3a+c+n'!$Q77="C",'3a+c+n'!K77,0))</f>
        <v>0</v>
      </c>
      <c r="L77" s="110">
        <f>IF($C$4="citu pasākumu izmaksas",IF('3a+c+n'!$Q77="C",'3a+c+n'!L77,0))</f>
        <v>0</v>
      </c>
      <c r="M77" s="28">
        <f>IF($C$4="citu pasākumu izmaksas",IF('3a+c+n'!$Q77="C",'3a+c+n'!M77,0))</f>
        <v>0</v>
      </c>
      <c r="N77" s="28">
        <f>IF($C$4="citu pasākumu izmaksas",IF('3a+c+n'!$Q77="C",'3a+c+n'!N77,0))</f>
        <v>0</v>
      </c>
      <c r="O77" s="28">
        <f>IF($C$4="citu pasākumu izmaksas",IF('3a+c+n'!$Q77="C",'3a+c+n'!O77,0))</f>
        <v>0</v>
      </c>
      <c r="P77" s="59">
        <f>IF($C$4="citu pasākumu izmaksas",IF('3a+c+n'!$Q77="C",'3a+c+n'!P77,0))</f>
        <v>0</v>
      </c>
    </row>
    <row r="78" spans="1:16" ht="45" x14ac:dyDescent="0.2">
      <c r="A78" s="64">
        <f>IF(P78=0,0,IF(COUNTBLANK(P78)=1,0,COUNTA($P$14:P78)))</f>
        <v>0</v>
      </c>
      <c r="B78" s="28" t="str">
        <f>IF($C$4="citu pasākumu izmaksas",IF('3a+c+n'!$Q78="C",'3a+c+n'!B78,0))</f>
        <v>13-00000</v>
      </c>
      <c r="C78" s="28" t="str">
        <f>IF($C$4="citu pasākumu izmaksas",IF('3a+c+n'!$Q78="C",'3a+c+n'!C78,0))</f>
        <v>Ieejas jumtiņu griestu gruntēšana ar Baumit UniPrimer vai ekviv. un krāsošana ar fasādes krāsu Baumit SilikonColor vai ekvivalentu. Krāsa atbilstoši krāsu pasei</v>
      </c>
      <c r="D78" s="28" t="str">
        <f>IF($C$4="citu pasākumu izmaksas",IF('3a+c+n'!$Q78="C",'3a+c+n'!D78,0))</f>
        <v>m2</v>
      </c>
      <c r="E78" s="59"/>
      <c r="F78" s="81"/>
      <c r="G78" s="28"/>
      <c r="H78" s="28">
        <f>IF($C$4="citu pasākumu izmaksas",IF('3a+c+n'!$Q78="C",'3a+c+n'!H78,0))</f>
        <v>0</v>
      </c>
      <c r="I78" s="28"/>
      <c r="J78" s="28"/>
      <c r="K78" s="59">
        <f>IF($C$4="citu pasākumu izmaksas",IF('3a+c+n'!$Q78="C",'3a+c+n'!K78,0))</f>
        <v>0</v>
      </c>
      <c r="L78" s="110">
        <f>IF($C$4="citu pasākumu izmaksas",IF('3a+c+n'!$Q78="C",'3a+c+n'!L78,0))</f>
        <v>0</v>
      </c>
      <c r="M78" s="28">
        <f>IF($C$4="citu pasākumu izmaksas",IF('3a+c+n'!$Q78="C",'3a+c+n'!M78,0))</f>
        <v>0</v>
      </c>
      <c r="N78" s="28">
        <f>IF($C$4="citu pasākumu izmaksas",IF('3a+c+n'!$Q78="C",'3a+c+n'!N78,0))</f>
        <v>0</v>
      </c>
      <c r="O78" s="28">
        <f>IF($C$4="citu pasākumu izmaksas",IF('3a+c+n'!$Q78="C",'3a+c+n'!O78,0))</f>
        <v>0</v>
      </c>
      <c r="P78" s="59">
        <f>IF($C$4="citu pasākumu izmaksas",IF('3a+c+n'!$Q78="C",'3a+c+n'!P78,0))</f>
        <v>0</v>
      </c>
    </row>
    <row r="79" spans="1:16" ht="22.5" x14ac:dyDescent="0.2">
      <c r="A79" s="64">
        <f>IF(P79=0,0,IF(COUNTBLANK(P79)=1,0,COUNTA($P$14:P79)))</f>
        <v>0</v>
      </c>
      <c r="B79" s="28" t="str">
        <f>IF($C$4="citu pasākumu izmaksas",IF('3a+c+n'!$Q79="C",'3a+c+n'!B79,0))</f>
        <v>13-00000</v>
      </c>
      <c r="C79" s="28" t="str">
        <f>IF($C$4="citu pasākumu izmaksas",IF('3a+c+n'!$Q79="C",'3a+c+n'!C79,0))</f>
        <v>Ieejas jumtiņu attīrīšana no apauguma un nenostiprinātām daļā (no augšas)</v>
      </c>
      <c r="D79" s="28" t="str">
        <f>IF($C$4="citu pasākumu izmaksas",IF('3a+c+n'!$Q79="C",'3a+c+n'!D79,0))</f>
        <v>m2</v>
      </c>
      <c r="E79" s="59"/>
      <c r="F79" s="81"/>
      <c r="G79" s="28"/>
      <c r="H79" s="28">
        <f>IF($C$4="citu pasākumu izmaksas",IF('3a+c+n'!$Q79="C",'3a+c+n'!H79,0))</f>
        <v>0</v>
      </c>
      <c r="I79" s="28"/>
      <c r="J79" s="28"/>
      <c r="K79" s="59">
        <f>IF($C$4="citu pasākumu izmaksas",IF('3a+c+n'!$Q79="C",'3a+c+n'!K79,0))</f>
        <v>0</v>
      </c>
      <c r="L79" s="110">
        <f>IF($C$4="citu pasākumu izmaksas",IF('3a+c+n'!$Q79="C",'3a+c+n'!L79,0))</f>
        <v>0</v>
      </c>
      <c r="M79" s="28">
        <f>IF($C$4="citu pasākumu izmaksas",IF('3a+c+n'!$Q79="C",'3a+c+n'!M79,0))</f>
        <v>0</v>
      </c>
      <c r="N79" s="28">
        <f>IF($C$4="citu pasākumu izmaksas",IF('3a+c+n'!$Q79="C",'3a+c+n'!N79,0))</f>
        <v>0</v>
      </c>
      <c r="O79" s="28">
        <f>IF($C$4="citu pasākumu izmaksas",IF('3a+c+n'!$Q79="C",'3a+c+n'!O79,0))</f>
        <v>0</v>
      </c>
      <c r="P79" s="59">
        <f>IF($C$4="citu pasākumu izmaksas",IF('3a+c+n'!$Q79="C",'3a+c+n'!P79,0))</f>
        <v>0</v>
      </c>
    </row>
    <row r="80" spans="1:16" ht="56.25" x14ac:dyDescent="0.2">
      <c r="A80" s="64">
        <f>IF(P80=0,0,IF(COUNTBLANK(P80)=1,0,COUNTA($P$14:P80)))</f>
        <v>0</v>
      </c>
      <c r="B80" s="28" t="str">
        <f>IF($C$4="citu pasākumu izmaksas",IF('3a+c+n'!$Q80="C",'3a+c+n'!B80,0))</f>
        <v>13-00000</v>
      </c>
      <c r="C80" s="28" t="str">
        <f>IF($C$4="citu pasākumu izmaksas",IF('3a+c+n'!$Q80="C",'3a+c+n'!C80,0))</f>
        <v xml:space="preserve">Bitumena ruļļu materiāla 2 kārtās iestrāde ieejas lieveņa jumtiņam (no augšas) (virskārta - Icopal Ultra Top vai ekvivalents pamatkārta -  Icopal Ultra Base vai ekvivalents. Jānodrošina slīpums no ēkas MIN 1,5o </v>
      </c>
      <c r="D80" s="28" t="str">
        <f>IF($C$4="citu pasākumu izmaksas",IF('3a+c+n'!$Q80="C",'3a+c+n'!D80,0))</f>
        <v>m2</v>
      </c>
      <c r="E80" s="59"/>
      <c r="F80" s="81"/>
      <c r="G80" s="28"/>
      <c r="H80" s="28">
        <f>IF($C$4="citu pasākumu izmaksas",IF('3a+c+n'!$Q80="C",'3a+c+n'!H80,0))</f>
        <v>0</v>
      </c>
      <c r="I80" s="28"/>
      <c r="J80" s="28"/>
      <c r="K80" s="59">
        <f>IF($C$4="citu pasākumu izmaksas",IF('3a+c+n'!$Q80="C",'3a+c+n'!K80,0))</f>
        <v>0</v>
      </c>
      <c r="L80" s="110">
        <f>IF($C$4="citu pasākumu izmaksas",IF('3a+c+n'!$Q80="C",'3a+c+n'!L80,0))</f>
        <v>0</v>
      </c>
      <c r="M80" s="28">
        <f>IF($C$4="citu pasākumu izmaksas",IF('3a+c+n'!$Q80="C",'3a+c+n'!M80,0))</f>
        <v>0</v>
      </c>
      <c r="N80" s="28">
        <f>IF($C$4="citu pasākumu izmaksas",IF('3a+c+n'!$Q80="C",'3a+c+n'!N80,0))</f>
        <v>0</v>
      </c>
      <c r="O80" s="28">
        <f>IF($C$4="citu pasākumu izmaksas",IF('3a+c+n'!$Q80="C",'3a+c+n'!O80,0))</f>
        <v>0</v>
      </c>
      <c r="P80" s="59">
        <f>IF($C$4="citu pasākumu izmaksas",IF('3a+c+n'!$Q80="C",'3a+c+n'!P80,0))</f>
        <v>0</v>
      </c>
    </row>
    <row r="81" spans="1:16" ht="67.5" x14ac:dyDescent="0.2">
      <c r="A81" s="64">
        <f>IF(P81=0,0,IF(COUNTBLANK(P81)=1,0,COUNTA($P$14:P81)))</f>
        <v>0</v>
      </c>
      <c r="B81" s="28" t="str">
        <f>IF($C$4="citu pasākumu izmaksas",IF('3a+c+n'!$Q81="C",'3a+c+n'!B81,0))</f>
        <v>13-00000</v>
      </c>
      <c r="C81" s="28" t="str">
        <f>IF($C$4="citu pasākumu izmaksas",IF('3a+c+n'!$Q81="C",'3a+c+n'!C81,0))</f>
        <v xml:space="preserve">Savienojuma vieta izveide ar siltinātu fasādes sienu, t.sk. PVC profils ALB – EB – PVC vai ekvivalents; PVC cokola profila lāsenis ALB – ED – B(PVC) vai ekvivalents; stiprinājumi; blīvlenta ALB - EXT vai ekvivalenta; ekstrudēta putupolistirola josla b=100mm, h=150mm   </v>
      </c>
      <c r="D81" s="28" t="str">
        <f>IF($C$4="citu pasākumu izmaksas",IF('3a+c+n'!$Q81="C",'3a+c+n'!D81,0))</f>
        <v>tm</v>
      </c>
      <c r="E81" s="59"/>
      <c r="F81" s="81"/>
      <c r="G81" s="28"/>
      <c r="H81" s="28">
        <f>IF($C$4="citu pasākumu izmaksas",IF('3a+c+n'!$Q81="C",'3a+c+n'!H81,0))</f>
        <v>0</v>
      </c>
      <c r="I81" s="28"/>
      <c r="J81" s="28"/>
      <c r="K81" s="59">
        <f>IF($C$4="citu pasākumu izmaksas",IF('3a+c+n'!$Q81="C",'3a+c+n'!K81,0))</f>
        <v>0</v>
      </c>
      <c r="L81" s="110">
        <f>IF($C$4="citu pasākumu izmaksas",IF('3a+c+n'!$Q81="C",'3a+c+n'!L81,0))</f>
        <v>0</v>
      </c>
      <c r="M81" s="28">
        <f>IF($C$4="citu pasākumu izmaksas",IF('3a+c+n'!$Q81="C",'3a+c+n'!M81,0))</f>
        <v>0</v>
      </c>
      <c r="N81" s="28">
        <f>IF($C$4="citu pasākumu izmaksas",IF('3a+c+n'!$Q81="C",'3a+c+n'!N81,0))</f>
        <v>0</v>
      </c>
      <c r="O81" s="28">
        <f>IF($C$4="citu pasākumu izmaksas",IF('3a+c+n'!$Q81="C",'3a+c+n'!O81,0))</f>
        <v>0</v>
      </c>
      <c r="P81" s="59">
        <f>IF($C$4="citu pasākumu izmaksas",IF('3a+c+n'!$Q81="C",'3a+c+n'!P81,0))</f>
        <v>0</v>
      </c>
    </row>
    <row r="82" spans="1:16" ht="45" x14ac:dyDescent="0.2">
      <c r="A82" s="64">
        <f>IF(P82=0,0,IF(COUNTBLANK(P82)=1,0,COUNTA($P$14:P82)))</f>
        <v>0</v>
      </c>
      <c r="B82" s="28" t="str">
        <f>IF($C$4="citu pasākumu izmaksas",IF('3a+c+n'!$Q82="C",'3a+c+n'!B82,0))</f>
        <v>13-00000</v>
      </c>
      <c r="C82" s="28" t="str">
        <f>IF($C$4="citu pasākumu izmaksas",IF('3a+c+n'!$Q82="C",'3a+c+n'!C82,0))</f>
        <v>Cinkota skārda ar PURAL pārklajumu jumta karnīzes montāža ieejas lieveņa jumtiņam pa perimetru, b=0,5mm, h~200 - 300 mm. Tonis atbilstoši krāsu pasei.</v>
      </c>
      <c r="D82" s="28" t="str">
        <f>IF($C$4="citu pasākumu izmaksas",IF('3a+c+n'!$Q82="C",'3a+c+n'!D82,0))</f>
        <v>tm</v>
      </c>
      <c r="E82" s="59"/>
      <c r="F82" s="81"/>
      <c r="G82" s="28"/>
      <c r="H82" s="28">
        <f>IF($C$4="citu pasākumu izmaksas",IF('3a+c+n'!$Q82="C",'3a+c+n'!H82,0))</f>
        <v>0</v>
      </c>
      <c r="I82" s="28"/>
      <c r="J82" s="28"/>
      <c r="K82" s="59">
        <f>IF($C$4="citu pasākumu izmaksas",IF('3a+c+n'!$Q82="C",'3a+c+n'!K82,0))</f>
        <v>0</v>
      </c>
      <c r="L82" s="110">
        <f>IF($C$4="citu pasākumu izmaksas",IF('3a+c+n'!$Q82="C",'3a+c+n'!L82,0))</f>
        <v>0</v>
      </c>
      <c r="M82" s="28">
        <f>IF($C$4="citu pasākumu izmaksas",IF('3a+c+n'!$Q82="C",'3a+c+n'!M82,0))</f>
        <v>0</v>
      </c>
      <c r="N82" s="28">
        <f>IF($C$4="citu pasākumu izmaksas",IF('3a+c+n'!$Q82="C",'3a+c+n'!N82,0))</f>
        <v>0</v>
      </c>
      <c r="O82" s="28">
        <f>IF($C$4="citu pasākumu izmaksas",IF('3a+c+n'!$Q82="C",'3a+c+n'!O82,0))</f>
        <v>0</v>
      </c>
      <c r="P82" s="59">
        <f>IF($C$4="citu pasākumu izmaksas",IF('3a+c+n'!$Q82="C",'3a+c+n'!P82,0))</f>
        <v>0</v>
      </c>
    </row>
    <row r="83" spans="1:16" ht="22.5" x14ac:dyDescent="0.2">
      <c r="A83" s="64">
        <f>IF(P83=0,0,IF(COUNTBLANK(P83)=1,0,COUNTA($P$14:P83)))</f>
        <v>0</v>
      </c>
      <c r="B83" s="28" t="str">
        <f>IF($C$4="citu pasākumu izmaksas",IF('3a+c+n'!$Q83="C",'3a+c+n'!B83,0))</f>
        <v>13-00000</v>
      </c>
      <c r="C83" s="28" t="str">
        <f>IF($C$4="citu pasākumu izmaksas",IF('3a+c+n'!$Q83="C",'3a+c+n'!C83,0))</f>
        <v>Ieejas lieveņu remonts ~ 20% no kopējās platības</v>
      </c>
      <c r="D83" s="28" t="str">
        <f>IF($C$4="citu pasākumu izmaksas",IF('3a+c+n'!$Q83="C",'3a+c+n'!D83,0))</f>
        <v>kompl</v>
      </c>
      <c r="E83" s="59"/>
      <c r="F83" s="81"/>
      <c r="G83" s="28"/>
      <c r="H83" s="28">
        <f>IF($C$4="citu pasākumu izmaksas",IF('3a+c+n'!$Q83="C",'3a+c+n'!H83,0))</f>
        <v>0</v>
      </c>
      <c r="I83" s="28"/>
      <c r="J83" s="28"/>
      <c r="K83" s="59">
        <f>IF($C$4="citu pasākumu izmaksas",IF('3a+c+n'!$Q83="C",'3a+c+n'!K83,0))</f>
        <v>0</v>
      </c>
      <c r="L83" s="110">
        <f>IF($C$4="citu pasākumu izmaksas",IF('3a+c+n'!$Q83="C",'3a+c+n'!L83,0))</f>
        <v>0</v>
      </c>
      <c r="M83" s="28">
        <f>IF($C$4="citu pasākumu izmaksas",IF('3a+c+n'!$Q83="C",'3a+c+n'!M83,0))</f>
        <v>0</v>
      </c>
      <c r="N83" s="28">
        <f>IF($C$4="citu pasākumu izmaksas",IF('3a+c+n'!$Q83="C",'3a+c+n'!N83,0))</f>
        <v>0</v>
      </c>
      <c r="O83" s="28">
        <f>IF($C$4="citu pasākumu izmaksas",IF('3a+c+n'!$Q83="C",'3a+c+n'!O83,0))</f>
        <v>0</v>
      </c>
      <c r="P83" s="59">
        <f>IF($C$4="citu pasākumu izmaksas",IF('3a+c+n'!$Q83="C",'3a+c+n'!P83,0))</f>
        <v>0</v>
      </c>
    </row>
    <row r="84" spans="1:16" x14ac:dyDescent="0.2">
      <c r="A84" s="64">
        <f>IF(P84=0,0,IF(COUNTBLANK(P84)=1,0,COUNTA($P$14:P84)))</f>
        <v>0</v>
      </c>
      <c r="B84" s="28">
        <f>IF($C$4="citu pasākumu izmaksas",IF('3a+c+n'!$Q84="C",'3a+c+n'!B84,0))</f>
        <v>0</v>
      </c>
      <c r="C84" s="28">
        <f>IF($C$4="citu pasākumu izmaksas",IF('3a+c+n'!$Q84="C",'3a+c+n'!C84,0))</f>
        <v>0</v>
      </c>
      <c r="D84" s="28">
        <f>IF($C$4="citu pasākumu izmaksas",IF('3a+c+n'!$Q84="C",'3a+c+n'!D84,0))</f>
        <v>0</v>
      </c>
      <c r="E84" s="59"/>
      <c r="F84" s="81"/>
      <c r="G84" s="28"/>
      <c r="H84" s="28">
        <f>IF($C$4="citu pasākumu izmaksas",IF('3a+c+n'!$Q84="C",'3a+c+n'!H84,0))</f>
        <v>0</v>
      </c>
      <c r="I84" s="28"/>
      <c r="J84" s="28"/>
      <c r="K84" s="59">
        <f>IF($C$4="citu pasākumu izmaksas",IF('3a+c+n'!$Q84="C",'3a+c+n'!K84,0))</f>
        <v>0</v>
      </c>
      <c r="L84" s="110">
        <f>IF($C$4="citu pasākumu izmaksas",IF('3a+c+n'!$Q84="C",'3a+c+n'!L84,0))</f>
        <v>0</v>
      </c>
      <c r="M84" s="28">
        <f>IF($C$4="citu pasākumu izmaksas",IF('3a+c+n'!$Q84="C",'3a+c+n'!M84,0))</f>
        <v>0</v>
      </c>
      <c r="N84" s="28">
        <f>IF($C$4="citu pasākumu izmaksas",IF('3a+c+n'!$Q84="C",'3a+c+n'!N84,0))</f>
        <v>0</v>
      </c>
      <c r="O84" s="28">
        <f>IF($C$4="citu pasākumu izmaksas",IF('3a+c+n'!$Q84="C",'3a+c+n'!O84,0))</f>
        <v>0</v>
      </c>
      <c r="P84" s="59">
        <f>IF($C$4="citu pasākumu izmaksas",IF('3a+c+n'!$Q84="C",'3a+c+n'!P84,0))</f>
        <v>0</v>
      </c>
    </row>
    <row r="85" spans="1:16" x14ac:dyDescent="0.2">
      <c r="A85" s="64">
        <f>IF(P85=0,0,IF(COUNTBLANK(P85)=1,0,COUNTA($P$14:P85)))</f>
        <v>0</v>
      </c>
      <c r="B85" s="28">
        <f>IF($C$4="citu pasākumu izmaksas",IF('3a+c+n'!$Q85="C",'3a+c+n'!B85,0))</f>
        <v>0</v>
      </c>
      <c r="C85" s="28">
        <f>IF($C$4="citu pasākumu izmaksas",IF('3a+c+n'!$Q85="C",'3a+c+n'!C85,0))</f>
        <v>0</v>
      </c>
      <c r="D85" s="28">
        <f>IF($C$4="citu pasākumu izmaksas",IF('3a+c+n'!$Q85="C",'3a+c+n'!D85,0))</f>
        <v>0</v>
      </c>
      <c r="E85" s="59"/>
      <c r="F85" s="81"/>
      <c r="G85" s="28"/>
      <c r="H85" s="28">
        <f>IF($C$4="citu pasākumu izmaksas",IF('3a+c+n'!$Q85="C",'3a+c+n'!H85,0))</f>
        <v>0</v>
      </c>
      <c r="I85" s="28"/>
      <c r="J85" s="28"/>
      <c r="K85" s="59">
        <f>IF($C$4="citu pasākumu izmaksas",IF('3a+c+n'!$Q85="C",'3a+c+n'!K85,0))</f>
        <v>0</v>
      </c>
      <c r="L85" s="110">
        <f>IF($C$4="citu pasākumu izmaksas",IF('3a+c+n'!$Q85="C",'3a+c+n'!L85,0))</f>
        <v>0</v>
      </c>
      <c r="M85" s="28">
        <f>IF($C$4="citu pasākumu izmaksas",IF('3a+c+n'!$Q85="C",'3a+c+n'!M85,0))</f>
        <v>0</v>
      </c>
      <c r="N85" s="28">
        <f>IF($C$4="citu pasākumu izmaksas",IF('3a+c+n'!$Q85="C",'3a+c+n'!N85,0))</f>
        <v>0</v>
      </c>
      <c r="O85" s="28">
        <f>IF($C$4="citu pasākumu izmaksas",IF('3a+c+n'!$Q85="C",'3a+c+n'!O85,0))</f>
        <v>0</v>
      </c>
      <c r="P85" s="59">
        <f>IF($C$4="citu pasākumu izmaksas",IF('3a+c+n'!$Q85="C",'3a+c+n'!P85,0))</f>
        <v>0</v>
      </c>
    </row>
    <row r="86" spans="1:16" x14ac:dyDescent="0.2">
      <c r="A86" s="64">
        <f>IF(P86=0,0,IF(COUNTBLANK(P86)=1,0,COUNTA($P$14:P86)))</f>
        <v>0</v>
      </c>
      <c r="B86" s="28">
        <f>IF($C$4="citu pasākumu izmaksas",IF('3a+c+n'!$Q86="C",'3a+c+n'!B86,0))</f>
        <v>0</v>
      </c>
      <c r="C86" s="28">
        <f>IF($C$4="citu pasākumu izmaksas",IF('3a+c+n'!$Q86="C",'3a+c+n'!C86,0))</f>
        <v>0</v>
      </c>
      <c r="D86" s="28">
        <f>IF($C$4="citu pasākumu izmaksas",IF('3a+c+n'!$Q86="C",'3a+c+n'!D86,0))</f>
        <v>0</v>
      </c>
      <c r="E86" s="59"/>
      <c r="F86" s="81"/>
      <c r="G86" s="28"/>
      <c r="H86" s="28">
        <f>IF($C$4="citu pasākumu izmaksas",IF('3a+c+n'!$Q86="C",'3a+c+n'!H86,0))</f>
        <v>0</v>
      </c>
      <c r="I86" s="28"/>
      <c r="J86" s="28"/>
      <c r="K86" s="59">
        <f>IF($C$4="citu pasākumu izmaksas",IF('3a+c+n'!$Q86="C",'3a+c+n'!K86,0))</f>
        <v>0</v>
      </c>
      <c r="L86" s="110">
        <f>IF($C$4="citu pasākumu izmaksas",IF('3a+c+n'!$Q86="C",'3a+c+n'!L86,0))</f>
        <v>0</v>
      </c>
      <c r="M86" s="28">
        <f>IF($C$4="citu pasākumu izmaksas",IF('3a+c+n'!$Q86="C",'3a+c+n'!M86,0))</f>
        <v>0</v>
      </c>
      <c r="N86" s="28">
        <f>IF($C$4="citu pasākumu izmaksas",IF('3a+c+n'!$Q86="C",'3a+c+n'!N86,0))</f>
        <v>0</v>
      </c>
      <c r="O86" s="28">
        <f>IF($C$4="citu pasākumu izmaksas",IF('3a+c+n'!$Q86="C",'3a+c+n'!O86,0))</f>
        <v>0</v>
      </c>
      <c r="P86" s="59">
        <f>IF($C$4="citu pasākumu izmaksas",IF('3a+c+n'!$Q86="C",'3a+c+n'!P86,0))</f>
        <v>0</v>
      </c>
    </row>
    <row r="87" spans="1:16" x14ac:dyDescent="0.2">
      <c r="A87" s="64">
        <f>IF(P87=0,0,IF(COUNTBLANK(P87)=1,0,COUNTA($P$14:P87)))</f>
        <v>0</v>
      </c>
      <c r="B87" s="28">
        <f>IF($C$4="citu pasākumu izmaksas",IF('3a+c+n'!$Q87="C",'3a+c+n'!B87,0))</f>
        <v>0</v>
      </c>
      <c r="C87" s="28">
        <f>IF($C$4="citu pasākumu izmaksas",IF('3a+c+n'!$Q87="C",'3a+c+n'!C87,0))</f>
        <v>0</v>
      </c>
      <c r="D87" s="28">
        <f>IF($C$4="citu pasākumu izmaksas",IF('3a+c+n'!$Q87="C",'3a+c+n'!D87,0))</f>
        <v>0</v>
      </c>
      <c r="E87" s="59"/>
      <c r="F87" s="81"/>
      <c r="G87" s="28"/>
      <c r="H87" s="28">
        <f>IF($C$4="citu pasākumu izmaksas",IF('3a+c+n'!$Q87="C",'3a+c+n'!H87,0))</f>
        <v>0</v>
      </c>
      <c r="I87" s="28"/>
      <c r="J87" s="28"/>
      <c r="K87" s="59">
        <f>IF($C$4="citu pasākumu izmaksas",IF('3a+c+n'!$Q87="C",'3a+c+n'!K87,0))</f>
        <v>0</v>
      </c>
      <c r="L87" s="110">
        <f>IF($C$4="citu pasākumu izmaksas",IF('3a+c+n'!$Q87="C",'3a+c+n'!L87,0))</f>
        <v>0</v>
      </c>
      <c r="M87" s="28">
        <f>IF($C$4="citu pasākumu izmaksas",IF('3a+c+n'!$Q87="C",'3a+c+n'!M87,0))</f>
        <v>0</v>
      </c>
      <c r="N87" s="28">
        <f>IF($C$4="citu pasākumu izmaksas",IF('3a+c+n'!$Q87="C",'3a+c+n'!N87,0))</f>
        <v>0</v>
      </c>
      <c r="O87" s="28">
        <f>IF($C$4="citu pasākumu izmaksas",IF('3a+c+n'!$Q87="C",'3a+c+n'!O87,0))</f>
        <v>0</v>
      </c>
      <c r="P87" s="59">
        <f>IF($C$4="citu pasākumu izmaksas",IF('3a+c+n'!$Q87="C",'3a+c+n'!P87,0))</f>
        <v>0</v>
      </c>
    </row>
    <row r="88" spans="1:16" x14ac:dyDescent="0.2">
      <c r="A88" s="64">
        <f>IF(P88=0,0,IF(COUNTBLANK(P88)=1,0,COUNTA($P$14:P88)))</f>
        <v>0</v>
      </c>
      <c r="B88" s="28">
        <f>IF($C$4="citu pasākumu izmaksas",IF('3a+c+n'!$Q88="C",'3a+c+n'!B88,0))</f>
        <v>0</v>
      </c>
      <c r="C88" s="28">
        <f>IF($C$4="citu pasākumu izmaksas",IF('3a+c+n'!$Q88="C",'3a+c+n'!C88,0))</f>
        <v>0</v>
      </c>
      <c r="D88" s="28">
        <f>IF($C$4="citu pasākumu izmaksas",IF('3a+c+n'!$Q88="C",'3a+c+n'!D88,0))</f>
        <v>0</v>
      </c>
      <c r="E88" s="59"/>
      <c r="F88" s="81"/>
      <c r="G88" s="28"/>
      <c r="H88" s="28">
        <f>IF($C$4="citu pasākumu izmaksas",IF('3a+c+n'!$Q88="C",'3a+c+n'!H88,0))</f>
        <v>0</v>
      </c>
      <c r="I88" s="28"/>
      <c r="J88" s="28"/>
      <c r="K88" s="59">
        <f>IF($C$4="citu pasākumu izmaksas",IF('3a+c+n'!$Q88="C",'3a+c+n'!K88,0))</f>
        <v>0</v>
      </c>
      <c r="L88" s="110">
        <f>IF($C$4="citu pasākumu izmaksas",IF('3a+c+n'!$Q88="C",'3a+c+n'!L88,0))</f>
        <v>0</v>
      </c>
      <c r="M88" s="28">
        <f>IF($C$4="citu pasākumu izmaksas",IF('3a+c+n'!$Q88="C",'3a+c+n'!M88,0))</f>
        <v>0</v>
      </c>
      <c r="N88" s="28">
        <f>IF($C$4="citu pasākumu izmaksas",IF('3a+c+n'!$Q88="C",'3a+c+n'!N88,0))</f>
        <v>0</v>
      </c>
      <c r="O88" s="28">
        <f>IF($C$4="citu pasākumu izmaksas",IF('3a+c+n'!$Q88="C",'3a+c+n'!O88,0))</f>
        <v>0</v>
      </c>
      <c r="P88" s="59">
        <f>IF($C$4="citu pasākumu izmaksas",IF('3a+c+n'!$Q88="C",'3a+c+n'!P88,0))</f>
        <v>0</v>
      </c>
    </row>
    <row r="89" spans="1:16" x14ac:dyDescent="0.2">
      <c r="A89" s="64">
        <f>IF(P89=0,0,IF(COUNTBLANK(P89)=1,0,COUNTA($P$14:P89)))</f>
        <v>0</v>
      </c>
      <c r="B89" s="28">
        <f>IF($C$4="citu pasākumu izmaksas",IF('3a+c+n'!$Q89="C",'3a+c+n'!B89,0))</f>
        <v>0</v>
      </c>
      <c r="C89" s="28">
        <f>IF($C$4="citu pasākumu izmaksas",IF('3a+c+n'!$Q89="C",'3a+c+n'!C89,0))</f>
        <v>0</v>
      </c>
      <c r="D89" s="28">
        <f>IF($C$4="citu pasākumu izmaksas",IF('3a+c+n'!$Q89="C",'3a+c+n'!D89,0))</f>
        <v>0</v>
      </c>
      <c r="E89" s="59"/>
      <c r="F89" s="81"/>
      <c r="G89" s="28"/>
      <c r="H89" s="28">
        <f>IF($C$4="citu pasākumu izmaksas",IF('3a+c+n'!$Q89="C",'3a+c+n'!H89,0))</f>
        <v>0</v>
      </c>
      <c r="I89" s="28"/>
      <c r="J89" s="28"/>
      <c r="K89" s="59">
        <f>IF($C$4="citu pasākumu izmaksas",IF('3a+c+n'!$Q89="C",'3a+c+n'!K89,0))</f>
        <v>0</v>
      </c>
      <c r="L89" s="110">
        <f>IF($C$4="citu pasākumu izmaksas",IF('3a+c+n'!$Q89="C",'3a+c+n'!L89,0))</f>
        <v>0</v>
      </c>
      <c r="M89" s="28">
        <f>IF($C$4="citu pasākumu izmaksas",IF('3a+c+n'!$Q89="C",'3a+c+n'!M89,0))</f>
        <v>0</v>
      </c>
      <c r="N89" s="28">
        <f>IF($C$4="citu pasākumu izmaksas",IF('3a+c+n'!$Q89="C",'3a+c+n'!N89,0))</f>
        <v>0</v>
      </c>
      <c r="O89" s="28">
        <f>IF($C$4="citu pasākumu izmaksas",IF('3a+c+n'!$Q89="C",'3a+c+n'!O89,0))</f>
        <v>0</v>
      </c>
      <c r="P89" s="59">
        <f>IF($C$4="citu pasākumu izmaksas",IF('3a+c+n'!$Q89="C",'3a+c+n'!P89,0))</f>
        <v>0</v>
      </c>
    </row>
    <row r="90" spans="1:16" x14ac:dyDescent="0.2">
      <c r="A90" s="64">
        <f>IF(P90=0,0,IF(COUNTBLANK(P90)=1,0,COUNTA($P$14:P90)))</f>
        <v>0</v>
      </c>
      <c r="B90" s="28">
        <f>IF($C$4="citu pasākumu izmaksas",IF('3a+c+n'!$Q90="C",'3a+c+n'!B90,0))</f>
        <v>0</v>
      </c>
      <c r="C90" s="28">
        <f>IF($C$4="citu pasākumu izmaksas",IF('3a+c+n'!$Q90="C",'3a+c+n'!C90,0))</f>
        <v>0</v>
      </c>
      <c r="D90" s="28">
        <f>IF($C$4="citu pasākumu izmaksas",IF('3a+c+n'!$Q90="C",'3a+c+n'!D90,0))</f>
        <v>0</v>
      </c>
      <c r="E90" s="59"/>
      <c r="F90" s="81"/>
      <c r="G90" s="28"/>
      <c r="H90" s="28">
        <f>IF($C$4="citu pasākumu izmaksas",IF('3a+c+n'!$Q90="C",'3a+c+n'!H90,0))</f>
        <v>0</v>
      </c>
      <c r="I90" s="28"/>
      <c r="J90" s="28"/>
      <c r="K90" s="59">
        <f>IF($C$4="citu pasākumu izmaksas",IF('3a+c+n'!$Q90="C",'3a+c+n'!K90,0))</f>
        <v>0</v>
      </c>
      <c r="L90" s="110">
        <f>IF($C$4="citu pasākumu izmaksas",IF('3a+c+n'!$Q90="C",'3a+c+n'!L90,0))</f>
        <v>0</v>
      </c>
      <c r="M90" s="28">
        <f>IF($C$4="citu pasākumu izmaksas",IF('3a+c+n'!$Q90="C",'3a+c+n'!M90,0))</f>
        <v>0</v>
      </c>
      <c r="N90" s="28">
        <f>IF($C$4="citu pasākumu izmaksas",IF('3a+c+n'!$Q90="C",'3a+c+n'!N90,0))</f>
        <v>0</v>
      </c>
      <c r="O90" s="28">
        <f>IF($C$4="citu pasākumu izmaksas",IF('3a+c+n'!$Q90="C",'3a+c+n'!O90,0))</f>
        <v>0</v>
      </c>
      <c r="P90" s="59">
        <f>IF($C$4="citu pasākumu izmaksas",IF('3a+c+n'!$Q90="C",'3a+c+n'!P90,0))</f>
        <v>0</v>
      </c>
    </row>
    <row r="91" spans="1:16" x14ac:dyDescent="0.2">
      <c r="A91" s="64">
        <f>IF(P91=0,0,IF(COUNTBLANK(P91)=1,0,COUNTA($P$14:P91)))</f>
        <v>0</v>
      </c>
      <c r="B91" s="28">
        <f>IF($C$4="citu pasākumu izmaksas",IF('3a+c+n'!$Q91="C",'3a+c+n'!B91,0))</f>
        <v>0</v>
      </c>
      <c r="C91" s="28">
        <f>IF($C$4="citu pasākumu izmaksas",IF('3a+c+n'!$Q91="C",'3a+c+n'!C91,0))</f>
        <v>0</v>
      </c>
      <c r="D91" s="28">
        <f>IF($C$4="citu pasākumu izmaksas",IF('3a+c+n'!$Q91="C",'3a+c+n'!D91,0))</f>
        <v>0</v>
      </c>
      <c r="E91" s="59"/>
      <c r="F91" s="81"/>
      <c r="G91" s="28"/>
      <c r="H91" s="28">
        <f>IF($C$4="citu pasākumu izmaksas",IF('3a+c+n'!$Q91="C",'3a+c+n'!H91,0))</f>
        <v>0</v>
      </c>
      <c r="I91" s="28"/>
      <c r="J91" s="28"/>
      <c r="K91" s="59">
        <f>IF($C$4="citu pasākumu izmaksas",IF('3a+c+n'!$Q91="C",'3a+c+n'!K91,0))</f>
        <v>0</v>
      </c>
      <c r="L91" s="110">
        <f>IF($C$4="citu pasākumu izmaksas",IF('3a+c+n'!$Q91="C",'3a+c+n'!L91,0))</f>
        <v>0</v>
      </c>
      <c r="M91" s="28">
        <f>IF($C$4="citu pasākumu izmaksas",IF('3a+c+n'!$Q91="C",'3a+c+n'!M91,0))</f>
        <v>0</v>
      </c>
      <c r="N91" s="28">
        <f>IF($C$4="citu pasākumu izmaksas",IF('3a+c+n'!$Q91="C",'3a+c+n'!N91,0))</f>
        <v>0</v>
      </c>
      <c r="O91" s="28">
        <f>IF($C$4="citu pasākumu izmaksas",IF('3a+c+n'!$Q91="C",'3a+c+n'!O91,0))</f>
        <v>0</v>
      </c>
      <c r="P91" s="59">
        <f>IF($C$4="citu pasākumu izmaksas",IF('3a+c+n'!$Q91="C",'3a+c+n'!P91,0))</f>
        <v>0</v>
      </c>
    </row>
    <row r="92" spans="1:16" x14ac:dyDescent="0.2">
      <c r="A92" s="64">
        <f>IF(P92=0,0,IF(COUNTBLANK(P92)=1,0,COUNTA($P$14:P92)))</f>
        <v>0</v>
      </c>
      <c r="B92" s="28">
        <f>IF($C$4="citu pasākumu izmaksas",IF('3a+c+n'!$Q92="C",'3a+c+n'!B92,0))</f>
        <v>0</v>
      </c>
      <c r="C92" s="28">
        <f>IF($C$4="citu pasākumu izmaksas",IF('3a+c+n'!$Q92="C",'3a+c+n'!C92,0))</f>
        <v>0</v>
      </c>
      <c r="D92" s="28">
        <f>IF($C$4="citu pasākumu izmaksas",IF('3a+c+n'!$Q92="C",'3a+c+n'!D92,0))</f>
        <v>0</v>
      </c>
      <c r="E92" s="59"/>
      <c r="F92" s="81"/>
      <c r="G92" s="28"/>
      <c r="H92" s="28">
        <f>IF($C$4="citu pasākumu izmaksas",IF('3a+c+n'!$Q92="C",'3a+c+n'!H92,0))</f>
        <v>0</v>
      </c>
      <c r="I92" s="28"/>
      <c r="J92" s="28"/>
      <c r="K92" s="59">
        <f>IF($C$4="citu pasākumu izmaksas",IF('3a+c+n'!$Q92="C",'3a+c+n'!K92,0))</f>
        <v>0</v>
      </c>
      <c r="L92" s="110">
        <f>IF($C$4="citu pasākumu izmaksas",IF('3a+c+n'!$Q92="C",'3a+c+n'!L92,0))</f>
        <v>0</v>
      </c>
      <c r="M92" s="28">
        <f>IF($C$4="citu pasākumu izmaksas",IF('3a+c+n'!$Q92="C",'3a+c+n'!M92,0))</f>
        <v>0</v>
      </c>
      <c r="N92" s="28">
        <f>IF($C$4="citu pasākumu izmaksas",IF('3a+c+n'!$Q92="C",'3a+c+n'!N92,0))</f>
        <v>0</v>
      </c>
      <c r="O92" s="28">
        <f>IF($C$4="citu pasākumu izmaksas",IF('3a+c+n'!$Q92="C",'3a+c+n'!O92,0))</f>
        <v>0</v>
      </c>
      <c r="P92" s="59">
        <f>IF($C$4="citu pasākumu izmaksas",IF('3a+c+n'!$Q92="C",'3a+c+n'!P92,0))</f>
        <v>0</v>
      </c>
    </row>
    <row r="93" spans="1:16" x14ac:dyDescent="0.2">
      <c r="A93" s="64">
        <f>IF(P93=0,0,IF(COUNTBLANK(P93)=1,0,COUNTA($P$14:P93)))</f>
        <v>0</v>
      </c>
      <c r="B93" s="28">
        <f>IF($C$4="citu pasākumu izmaksas",IF('3a+c+n'!$Q93="C",'3a+c+n'!B93,0))</f>
        <v>0</v>
      </c>
      <c r="C93" s="28">
        <f>IF($C$4="citu pasākumu izmaksas",IF('3a+c+n'!$Q93="C",'3a+c+n'!C93,0))</f>
        <v>0</v>
      </c>
      <c r="D93" s="28">
        <f>IF($C$4="citu pasākumu izmaksas",IF('3a+c+n'!$Q93="C",'3a+c+n'!D93,0))</f>
        <v>0</v>
      </c>
      <c r="E93" s="59"/>
      <c r="F93" s="81"/>
      <c r="G93" s="28"/>
      <c r="H93" s="28">
        <f>IF($C$4="citu pasākumu izmaksas",IF('3a+c+n'!$Q93="C",'3a+c+n'!H93,0))</f>
        <v>0</v>
      </c>
      <c r="I93" s="28"/>
      <c r="J93" s="28"/>
      <c r="K93" s="59">
        <f>IF($C$4="citu pasākumu izmaksas",IF('3a+c+n'!$Q93="C",'3a+c+n'!K93,0))</f>
        <v>0</v>
      </c>
      <c r="L93" s="110">
        <f>IF($C$4="citu pasākumu izmaksas",IF('3a+c+n'!$Q93="C",'3a+c+n'!L93,0))</f>
        <v>0</v>
      </c>
      <c r="M93" s="28">
        <f>IF($C$4="citu pasākumu izmaksas",IF('3a+c+n'!$Q93="C",'3a+c+n'!M93,0))</f>
        <v>0</v>
      </c>
      <c r="N93" s="28">
        <f>IF($C$4="citu pasākumu izmaksas",IF('3a+c+n'!$Q93="C",'3a+c+n'!N93,0))</f>
        <v>0</v>
      </c>
      <c r="O93" s="28">
        <f>IF($C$4="citu pasākumu izmaksas",IF('3a+c+n'!$Q93="C",'3a+c+n'!O93,0))</f>
        <v>0</v>
      </c>
      <c r="P93" s="59">
        <f>IF($C$4="citu pasākumu izmaksas",IF('3a+c+n'!$Q93="C",'3a+c+n'!P93,0))</f>
        <v>0</v>
      </c>
    </row>
    <row r="94" spans="1:16" x14ac:dyDescent="0.2">
      <c r="A94" s="64">
        <f>IF(P94=0,0,IF(COUNTBLANK(P94)=1,0,COUNTA($P$14:P94)))</f>
        <v>0</v>
      </c>
      <c r="B94" s="28">
        <f>IF($C$4="citu pasākumu izmaksas",IF('3a+c+n'!$Q94="C",'3a+c+n'!B94,0))</f>
        <v>0</v>
      </c>
      <c r="C94" s="28">
        <f>IF($C$4="citu pasākumu izmaksas",IF('3a+c+n'!$Q94="C",'3a+c+n'!C94,0))</f>
        <v>0</v>
      </c>
      <c r="D94" s="28">
        <f>IF($C$4="citu pasākumu izmaksas",IF('3a+c+n'!$Q94="C",'3a+c+n'!D94,0))</f>
        <v>0</v>
      </c>
      <c r="E94" s="59"/>
      <c r="F94" s="81"/>
      <c r="G94" s="28"/>
      <c r="H94" s="28">
        <f>IF($C$4="citu pasākumu izmaksas",IF('3a+c+n'!$Q94="C",'3a+c+n'!H94,0))</f>
        <v>0</v>
      </c>
      <c r="I94" s="28"/>
      <c r="J94" s="28"/>
      <c r="K94" s="59">
        <f>IF($C$4="citu pasākumu izmaksas",IF('3a+c+n'!$Q94="C",'3a+c+n'!K94,0))</f>
        <v>0</v>
      </c>
      <c r="L94" s="110">
        <f>IF($C$4="citu pasākumu izmaksas",IF('3a+c+n'!$Q94="C",'3a+c+n'!L94,0))</f>
        <v>0</v>
      </c>
      <c r="M94" s="28">
        <f>IF($C$4="citu pasākumu izmaksas",IF('3a+c+n'!$Q94="C",'3a+c+n'!M94,0))</f>
        <v>0</v>
      </c>
      <c r="N94" s="28">
        <f>IF($C$4="citu pasākumu izmaksas",IF('3a+c+n'!$Q94="C",'3a+c+n'!N94,0))</f>
        <v>0</v>
      </c>
      <c r="O94" s="28">
        <f>IF($C$4="citu pasākumu izmaksas",IF('3a+c+n'!$Q94="C",'3a+c+n'!O94,0))</f>
        <v>0</v>
      </c>
      <c r="P94" s="59">
        <f>IF($C$4="citu pasākumu izmaksas",IF('3a+c+n'!$Q94="C",'3a+c+n'!P94,0))</f>
        <v>0</v>
      </c>
    </row>
    <row r="95" spans="1:16" x14ac:dyDescent="0.2">
      <c r="A95" s="64">
        <f>IF(P95=0,0,IF(COUNTBLANK(P95)=1,0,COUNTA($P$14:P95)))</f>
        <v>0</v>
      </c>
      <c r="B95" s="28">
        <f>IF($C$4="citu pasākumu izmaksas",IF('3a+c+n'!$Q95="C",'3a+c+n'!B95,0))</f>
        <v>0</v>
      </c>
      <c r="C95" s="28">
        <f>IF($C$4="citu pasākumu izmaksas",IF('3a+c+n'!$Q95="C",'3a+c+n'!C95,0))</f>
        <v>0</v>
      </c>
      <c r="D95" s="28">
        <f>IF($C$4="citu pasākumu izmaksas",IF('3a+c+n'!$Q95="C",'3a+c+n'!D95,0))</f>
        <v>0</v>
      </c>
      <c r="E95" s="59"/>
      <c r="F95" s="81"/>
      <c r="G95" s="28"/>
      <c r="H95" s="28">
        <f>IF($C$4="citu pasākumu izmaksas",IF('3a+c+n'!$Q95="C",'3a+c+n'!H95,0))</f>
        <v>0</v>
      </c>
      <c r="I95" s="28"/>
      <c r="J95" s="28"/>
      <c r="K95" s="59">
        <f>IF($C$4="citu pasākumu izmaksas",IF('3a+c+n'!$Q95="C",'3a+c+n'!K95,0))</f>
        <v>0</v>
      </c>
      <c r="L95" s="110">
        <f>IF($C$4="citu pasākumu izmaksas",IF('3a+c+n'!$Q95="C",'3a+c+n'!L95,0))</f>
        <v>0</v>
      </c>
      <c r="M95" s="28">
        <f>IF($C$4="citu pasākumu izmaksas",IF('3a+c+n'!$Q95="C",'3a+c+n'!M95,0))</f>
        <v>0</v>
      </c>
      <c r="N95" s="28">
        <f>IF($C$4="citu pasākumu izmaksas",IF('3a+c+n'!$Q95="C",'3a+c+n'!N95,0))</f>
        <v>0</v>
      </c>
      <c r="O95" s="28">
        <f>IF($C$4="citu pasākumu izmaksas",IF('3a+c+n'!$Q95="C",'3a+c+n'!O95,0))</f>
        <v>0</v>
      </c>
      <c r="P95" s="59">
        <f>IF($C$4="citu pasākumu izmaksas",IF('3a+c+n'!$Q95="C",'3a+c+n'!P95,0))</f>
        <v>0</v>
      </c>
    </row>
    <row r="96" spans="1:16" x14ac:dyDescent="0.2">
      <c r="A96" s="64">
        <f>IF(P96=0,0,IF(COUNTBLANK(P96)=1,0,COUNTA($P$14:P96)))</f>
        <v>0</v>
      </c>
      <c r="B96" s="28">
        <f>IF($C$4="citu pasākumu izmaksas",IF('3a+c+n'!$Q96="C",'3a+c+n'!B96,0))</f>
        <v>0</v>
      </c>
      <c r="C96" s="28">
        <f>IF($C$4="citu pasākumu izmaksas",IF('3a+c+n'!$Q96="C",'3a+c+n'!C96,0))</f>
        <v>0</v>
      </c>
      <c r="D96" s="28">
        <f>IF($C$4="citu pasākumu izmaksas",IF('3a+c+n'!$Q96="C",'3a+c+n'!D96,0))</f>
        <v>0</v>
      </c>
      <c r="E96" s="59"/>
      <c r="F96" s="81"/>
      <c r="G96" s="28"/>
      <c r="H96" s="28">
        <f>IF($C$4="citu pasākumu izmaksas",IF('3a+c+n'!$Q96="C",'3a+c+n'!H96,0))</f>
        <v>0</v>
      </c>
      <c r="I96" s="28"/>
      <c r="J96" s="28"/>
      <c r="K96" s="59">
        <f>IF($C$4="citu pasākumu izmaksas",IF('3a+c+n'!$Q96="C",'3a+c+n'!K96,0))</f>
        <v>0</v>
      </c>
      <c r="L96" s="110">
        <f>IF($C$4="citu pasākumu izmaksas",IF('3a+c+n'!$Q96="C",'3a+c+n'!L96,0))</f>
        <v>0</v>
      </c>
      <c r="M96" s="28">
        <f>IF($C$4="citu pasākumu izmaksas",IF('3a+c+n'!$Q96="C",'3a+c+n'!M96,0))</f>
        <v>0</v>
      </c>
      <c r="N96" s="28">
        <f>IF($C$4="citu pasākumu izmaksas",IF('3a+c+n'!$Q96="C",'3a+c+n'!N96,0))</f>
        <v>0</v>
      </c>
      <c r="O96" s="28">
        <f>IF($C$4="citu pasākumu izmaksas",IF('3a+c+n'!$Q96="C",'3a+c+n'!O96,0))</f>
        <v>0</v>
      </c>
      <c r="P96" s="59">
        <f>IF($C$4="citu pasākumu izmaksas",IF('3a+c+n'!$Q96="C",'3a+c+n'!P96,0))</f>
        <v>0</v>
      </c>
    </row>
    <row r="97" spans="1:16" x14ac:dyDescent="0.2">
      <c r="A97" s="64">
        <f>IF(P97=0,0,IF(COUNTBLANK(P97)=1,0,COUNTA($P$14:P97)))</f>
        <v>0</v>
      </c>
      <c r="B97" s="28">
        <f>IF($C$4="citu pasākumu izmaksas",IF('3a+c+n'!$Q97="C",'3a+c+n'!B97,0))</f>
        <v>0</v>
      </c>
      <c r="C97" s="28">
        <f>IF($C$4="citu pasākumu izmaksas",IF('3a+c+n'!$Q97="C",'3a+c+n'!C97,0))</f>
        <v>0</v>
      </c>
      <c r="D97" s="28">
        <f>IF($C$4="citu pasākumu izmaksas",IF('3a+c+n'!$Q97="C",'3a+c+n'!D97,0))</f>
        <v>0</v>
      </c>
      <c r="E97" s="59"/>
      <c r="F97" s="81"/>
      <c r="G97" s="28"/>
      <c r="H97" s="28">
        <f>IF($C$4="citu pasākumu izmaksas",IF('3a+c+n'!$Q97="C",'3a+c+n'!H97,0))</f>
        <v>0</v>
      </c>
      <c r="I97" s="28"/>
      <c r="J97" s="28"/>
      <c r="K97" s="59">
        <f>IF($C$4="citu pasākumu izmaksas",IF('3a+c+n'!$Q97="C",'3a+c+n'!K97,0))</f>
        <v>0</v>
      </c>
      <c r="L97" s="110">
        <f>IF($C$4="citu pasākumu izmaksas",IF('3a+c+n'!$Q97="C",'3a+c+n'!L97,0))</f>
        <v>0</v>
      </c>
      <c r="M97" s="28">
        <f>IF($C$4="citu pasākumu izmaksas",IF('3a+c+n'!$Q97="C",'3a+c+n'!M97,0))</f>
        <v>0</v>
      </c>
      <c r="N97" s="28">
        <f>IF($C$4="citu pasākumu izmaksas",IF('3a+c+n'!$Q97="C",'3a+c+n'!N97,0))</f>
        <v>0</v>
      </c>
      <c r="O97" s="28">
        <f>IF($C$4="citu pasākumu izmaksas",IF('3a+c+n'!$Q97="C",'3a+c+n'!O97,0))</f>
        <v>0</v>
      </c>
      <c r="P97" s="59">
        <f>IF($C$4="citu pasākumu izmaksas",IF('3a+c+n'!$Q97="C",'3a+c+n'!P97,0))</f>
        <v>0</v>
      </c>
    </row>
    <row r="98" spans="1:16" x14ac:dyDescent="0.2">
      <c r="A98" s="64">
        <f>IF(P98=0,0,IF(COUNTBLANK(P98)=1,0,COUNTA($P$14:P98)))</f>
        <v>0</v>
      </c>
      <c r="B98" s="28">
        <f>IF($C$4="citu pasākumu izmaksas",IF('3a+c+n'!$Q98="C",'3a+c+n'!B98,0))</f>
        <v>0</v>
      </c>
      <c r="C98" s="28">
        <f>IF($C$4="citu pasākumu izmaksas",IF('3a+c+n'!$Q98="C",'3a+c+n'!C98,0))</f>
        <v>0</v>
      </c>
      <c r="D98" s="28">
        <f>IF($C$4="citu pasākumu izmaksas",IF('3a+c+n'!$Q98="C",'3a+c+n'!D98,0))</f>
        <v>0</v>
      </c>
      <c r="E98" s="59"/>
      <c r="F98" s="81"/>
      <c r="G98" s="28"/>
      <c r="H98" s="28">
        <f>IF($C$4="citu pasākumu izmaksas",IF('3a+c+n'!$Q98="C",'3a+c+n'!H98,0))</f>
        <v>0</v>
      </c>
      <c r="I98" s="28"/>
      <c r="J98" s="28"/>
      <c r="K98" s="59">
        <f>IF($C$4="citu pasākumu izmaksas",IF('3a+c+n'!$Q98="C",'3a+c+n'!K98,0))</f>
        <v>0</v>
      </c>
      <c r="L98" s="110">
        <f>IF($C$4="citu pasākumu izmaksas",IF('3a+c+n'!$Q98="C",'3a+c+n'!L98,0))</f>
        <v>0</v>
      </c>
      <c r="M98" s="28">
        <f>IF($C$4="citu pasākumu izmaksas",IF('3a+c+n'!$Q98="C",'3a+c+n'!M98,0))</f>
        <v>0</v>
      </c>
      <c r="N98" s="28">
        <f>IF($C$4="citu pasākumu izmaksas",IF('3a+c+n'!$Q98="C",'3a+c+n'!N98,0))</f>
        <v>0</v>
      </c>
      <c r="O98" s="28">
        <f>IF($C$4="citu pasākumu izmaksas",IF('3a+c+n'!$Q98="C",'3a+c+n'!O98,0))</f>
        <v>0</v>
      </c>
      <c r="P98" s="59">
        <f>IF($C$4="citu pasākumu izmaksas",IF('3a+c+n'!$Q98="C",'3a+c+n'!P98,0))</f>
        <v>0</v>
      </c>
    </row>
    <row r="99" spans="1:16" x14ac:dyDescent="0.2">
      <c r="A99" s="64">
        <f>IF(P99=0,0,IF(COUNTBLANK(P99)=1,0,COUNTA($P$14:P99)))</f>
        <v>0</v>
      </c>
      <c r="B99" s="28">
        <f>IF($C$4="citu pasākumu izmaksas",IF('3a+c+n'!$Q99="C",'3a+c+n'!B99,0))</f>
        <v>0</v>
      </c>
      <c r="C99" s="28">
        <f>IF($C$4="citu pasākumu izmaksas",IF('3a+c+n'!$Q99="C",'3a+c+n'!C99,0))</f>
        <v>0</v>
      </c>
      <c r="D99" s="28">
        <f>IF($C$4="citu pasākumu izmaksas",IF('3a+c+n'!$Q99="C",'3a+c+n'!D99,0))</f>
        <v>0</v>
      </c>
      <c r="E99" s="59"/>
      <c r="F99" s="81"/>
      <c r="G99" s="28"/>
      <c r="H99" s="28">
        <f>IF($C$4="citu pasākumu izmaksas",IF('3a+c+n'!$Q99="C",'3a+c+n'!H99,0))</f>
        <v>0</v>
      </c>
      <c r="I99" s="28"/>
      <c r="J99" s="28"/>
      <c r="K99" s="59">
        <f>IF($C$4="citu pasākumu izmaksas",IF('3a+c+n'!$Q99="C",'3a+c+n'!K99,0))</f>
        <v>0</v>
      </c>
      <c r="L99" s="110">
        <f>IF($C$4="citu pasākumu izmaksas",IF('3a+c+n'!$Q99="C",'3a+c+n'!L99,0))</f>
        <v>0</v>
      </c>
      <c r="M99" s="28">
        <f>IF($C$4="citu pasākumu izmaksas",IF('3a+c+n'!$Q99="C",'3a+c+n'!M99,0))</f>
        <v>0</v>
      </c>
      <c r="N99" s="28">
        <f>IF($C$4="citu pasākumu izmaksas",IF('3a+c+n'!$Q99="C",'3a+c+n'!N99,0))</f>
        <v>0</v>
      </c>
      <c r="O99" s="28">
        <f>IF($C$4="citu pasākumu izmaksas",IF('3a+c+n'!$Q99="C",'3a+c+n'!O99,0))</f>
        <v>0</v>
      </c>
      <c r="P99" s="59">
        <f>IF($C$4="citu pasākumu izmaksas",IF('3a+c+n'!$Q99="C",'3a+c+n'!P99,0))</f>
        <v>0</v>
      </c>
    </row>
    <row r="100" spans="1:16" ht="12" thickBot="1" x14ac:dyDescent="0.25">
      <c r="A100" s="64">
        <f>IF(P100=0,0,IF(COUNTBLANK(P100)=1,0,COUNTA($P$14:P100)))</f>
        <v>0</v>
      </c>
      <c r="B100" s="28">
        <f>IF($C$4="citu pasākumu izmaksas",IF('3a+c+n'!$Q100="C",'3a+c+n'!B100,0))</f>
        <v>0</v>
      </c>
      <c r="C100" s="28">
        <f>IF($C$4="citu pasākumu izmaksas",IF('3a+c+n'!$Q100="C",'3a+c+n'!C100,0))</f>
        <v>0</v>
      </c>
      <c r="D100" s="28">
        <f>IF($C$4="citu pasākumu izmaksas",IF('3a+c+n'!$Q100="C",'3a+c+n'!D100,0))</f>
        <v>0</v>
      </c>
      <c r="E100" s="59"/>
      <c r="F100" s="81"/>
      <c r="G100" s="28"/>
      <c r="H100" s="28">
        <f>IF($C$4="citu pasākumu izmaksas",IF('3a+c+n'!$Q100="C",'3a+c+n'!H100,0))</f>
        <v>0</v>
      </c>
      <c r="I100" s="28"/>
      <c r="J100" s="28"/>
      <c r="K100" s="59">
        <f>IF($C$4="citu pasākumu izmaksas",IF('3a+c+n'!$Q100="C",'3a+c+n'!K100,0))</f>
        <v>0</v>
      </c>
      <c r="L100" s="110">
        <f>IF($C$4="citu pasākumu izmaksas",IF('3a+c+n'!$Q100="C",'3a+c+n'!L100,0))</f>
        <v>0</v>
      </c>
      <c r="M100" s="28">
        <f>IF($C$4="citu pasākumu izmaksas",IF('3a+c+n'!$Q100="C",'3a+c+n'!M100,0))</f>
        <v>0</v>
      </c>
      <c r="N100" s="28">
        <f>IF($C$4="citu pasākumu izmaksas",IF('3a+c+n'!$Q100="C",'3a+c+n'!N100,0))</f>
        <v>0</v>
      </c>
      <c r="O100" s="28">
        <f>IF($C$4="citu pasākumu izmaksas",IF('3a+c+n'!$Q100="C",'3a+c+n'!O100,0))</f>
        <v>0</v>
      </c>
      <c r="P100" s="59">
        <f>IF($C$4="citu pasākumu izmaksas",IF('3a+c+n'!$Q100="C",'3a+c+n'!P100,0))</f>
        <v>0</v>
      </c>
    </row>
    <row r="101" spans="1:16" ht="12" customHeight="1" thickBot="1" x14ac:dyDescent="0.25">
      <c r="A101" s="261" t="s">
        <v>63</v>
      </c>
      <c r="B101" s="262"/>
      <c r="C101" s="262"/>
      <c r="D101" s="262"/>
      <c r="E101" s="262"/>
      <c r="F101" s="262"/>
      <c r="G101" s="262"/>
      <c r="H101" s="262"/>
      <c r="I101" s="262"/>
      <c r="J101" s="262"/>
      <c r="K101" s="263"/>
      <c r="L101" s="111">
        <f>SUM(L14:L100)</f>
        <v>0</v>
      </c>
      <c r="M101" s="112">
        <f>SUM(M14:M100)</f>
        <v>0</v>
      </c>
      <c r="N101" s="112">
        <f>SUM(N14:N100)</f>
        <v>0</v>
      </c>
      <c r="O101" s="112">
        <f>SUM(O14:O100)</f>
        <v>0</v>
      </c>
      <c r="P101" s="113">
        <f>SUM(P14:P100)</f>
        <v>0</v>
      </c>
    </row>
    <row r="102" spans="1:16" x14ac:dyDescent="0.2">
      <c r="A102" s="20"/>
      <c r="B102" s="20"/>
      <c r="C102" s="20"/>
      <c r="D102" s="20"/>
      <c r="E102" s="20"/>
      <c r="F102" s="20"/>
      <c r="G102" s="20"/>
      <c r="H102" s="20"/>
      <c r="I102" s="20"/>
      <c r="J102" s="20"/>
      <c r="K102" s="20"/>
      <c r="L102" s="20"/>
      <c r="M102" s="20"/>
      <c r="N102" s="20"/>
      <c r="O102" s="20"/>
      <c r="P102" s="20"/>
    </row>
    <row r="103" spans="1:16" x14ac:dyDescent="0.2">
      <c r="A103" s="20"/>
      <c r="B103" s="20"/>
      <c r="C103" s="20"/>
      <c r="D103" s="20"/>
      <c r="E103" s="20"/>
      <c r="F103" s="20"/>
      <c r="G103" s="20"/>
      <c r="H103" s="20"/>
      <c r="I103" s="20"/>
      <c r="J103" s="20"/>
      <c r="K103" s="20"/>
      <c r="L103" s="20"/>
      <c r="M103" s="20"/>
      <c r="N103" s="20"/>
      <c r="O103" s="20"/>
      <c r="P103" s="20"/>
    </row>
    <row r="104" spans="1:16" x14ac:dyDescent="0.2">
      <c r="A104" s="1" t="s">
        <v>14</v>
      </c>
      <c r="B104" s="20"/>
      <c r="C104" s="264">
        <f>'Kops c'!C36:H36</f>
        <v>0</v>
      </c>
      <c r="D104" s="264"/>
      <c r="E104" s="264"/>
      <c r="F104" s="264"/>
      <c r="G104" s="264"/>
      <c r="H104" s="264"/>
      <c r="I104" s="20"/>
      <c r="J104" s="20"/>
      <c r="K104" s="20"/>
      <c r="L104" s="20"/>
      <c r="M104" s="20"/>
      <c r="N104" s="20"/>
      <c r="O104" s="20"/>
      <c r="P104" s="20"/>
    </row>
    <row r="105" spans="1:16" x14ac:dyDescent="0.2">
      <c r="A105" s="20"/>
      <c r="B105" s="20"/>
      <c r="C105" s="186" t="s">
        <v>15</v>
      </c>
      <c r="D105" s="186"/>
      <c r="E105" s="186"/>
      <c r="F105" s="186"/>
      <c r="G105" s="186"/>
      <c r="H105" s="186"/>
      <c r="I105" s="20"/>
      <c r="J105" s="20"/>
      <c r="K105" s="20"/>
      <c r="L105" s="20"/>
      <c r="M105" s="20"/>
      <c r="N105" s="20"/>
      <c r="O105" s="20"/>
      <c r="P105" s="20"/>
    </row>
    <row r="106" spans="1:16" x14ac:dyDescent="0.2">
      <c r="A106" s="20"/>
      <c r="B106" s="20"/>
      <c r="C106" s="20"/>
      <c r="D106" s="20"/>
      <c r="E106" s="20"/>
      <c r="F106" s="20"/>
      <c r="G106" s="20"/>
      <c r="H106" s="20"/>
      <c r="I106" s="20"/>
      <c r="J106" s="20"/>
      <c r="K106" s="20"/>
      <c r="L106" s="20"/>
      <c r="M106" s="20"/>
      <c r="N106" s="20"/>
      <c r="O106" s="20"/>
      <c r="P106" s="20"/>
    </row>
    <row r="107" spans="1:16"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6" x14ac:dyDescent="0.2">
      <c r="A108" s="20"/>
      <c r="B108" s="20"/>
      <c r="C108" s="20"/>
      <c r="D108" s="20"/>
      <c r="E108" s="20"/>
      <c r="F108" s="20"/>
      <c r="G108" s="20"/>
      <c r="H108" s="20"/>
      <c r="I108" s="20"/>
      <c r="J108" s="20"/>
      <c r="K108" s="20"/>
      <c r="L108" s="20"/>
      <c r="M108" s="20"/>
      <c r="N108" s="20"/>
      <c r="O108" s="20"/>
      <c r="P108" s="20"/>
    </row>
    <row r="109" spans="1:16" x14ac:dyDescent="0.2">
      <c r="A109" s="1" t="s">
        <v>41</v>
      </c>
      <c r="B109" s="20"/>
      <c r="C109" s="264">
        <f>'Kops c'!C41:H41</f>
        <v>0</v>
      </c>
      <c r="D109" s="264"/>
      <c r="E109" s="264"/>
      <c r="F109" s="264"/>
      <c r="G109" s="264"/>
      <c r="H109" s="264"/>
      <c r="I109" s="20"/>
      <c r="J109" s="20"/>
      <c r="K109" s="20"/>
      <c r="L109" s="20"/>
      <c r="M109" s="20"/>
      <c r="N109" s="20"/>
      <c r="O109" s="20"/>
      <c r="P109" s="20"/>
    </row>
    <row r="110" spans="1:16" x14ac:dyDescent="0.2">
      <c r="A110" s="20"/>
      <c r="B110" s="20"/>
      <c r="C110" s="186" t="s">
        <v>15</v>
      </c>
      <c r="D110" s="186"/>
      <c r="E110" s="186"/>
      <c r="F110" s="186"/>
      <c r="G110" s="186"/>
      <c r="H110" s="186"/>
      <c r="I110" s="20"/>
      <c r="J110" s="20"/>
      <c r="K110" s="20"/>
      <c r="L110" s="20"/>
      <c r="M110" s="20"/>
      <c r="N110" s="20"/>
      <c r="O110" s="20"/>
      <c r="P110" s="20"/>
    </row>
    <row r="111" spans="1:16" x14ac:dyDescent="0.2">
      <c r="A111" s="20"/>
      <c r="B111" s="20"/>
      <c r="C111" s="20"/>
      <c r="D111" s="20"/>
      <c r="E111" s="20"/>
      <c r="F111" s="20"/>
      <c r="G111" s="20"/>
      <c r="H111" s="20"/>
      <c r="I111" s="20"/>
      <c r="J111" s="20"/>
      <c r="K111" s="20"/>
      <c r="L111" s="20"/>
      <c r="M111" s="20"/>
      <c r="N111" s="20"/>
      <c r="O111" s="20"/>
      <c r="P111" s="20"/>
    </row>
    <row r="112" spans="1:16" x14ac:dyDescent="0.2">
      <c r="A112" s="104" t="s">
        <v>16</v>
      </c>
      <c r="B112" s="52"/>
      <c r="C112" s="116">
        <f>'Kops c'!C44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L12:P12"/>
    <mergeCell ref="A101:K101"/>
    <mergeCell ref="C104:H104"/>
    <mergeCell ref="C105:H105"/>
    <mergeCell ref="A107:D107"/>
    <mergeCell ref="C109:H109"/>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101:K101">
    <cfRule type="containsText" dxfId="283" priority="3" operator="containsText" text="Tiešās izmaksas kopā, t. sk. darba devēja sociālais nodoklis __.__% ">
      <formula>NOT(ISERROR(SEARCH("Tiešās izmaksas kopā, t. sk. darba devēja sociālais nodoklis __.__% ",A101)))</formula>
    </cfRule>
  </conditionalFormatting>
  <conditionalFormatting sqref="A14:P100">
    <cfRule type="cellIs" dxfId="282" priority="1" operator="equal">
      <formula>0</formula>
    </cfRule>
  </conditionalFormatting>
  <conditionalFormatting sqref="C2:I2 D5:L8 N9:O9 L101:P101 C104:H104 C109:H109 C112">
    <cfRule type="cellIs" dxfId="281" priority="2"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E7CA-25BA-4CA6-9E26-CB09D54FB93A}">
  <sheetPr codeName="Sheet2">
    <tabColor theme="8"/>
  </sheetPr>
  <dimension ref="A2:C36"/>
  <sheetViews>
    <sheetView tabSelected="1" workbookViewId="0">
      <selection activeCell="H35" sqref="H35"/>
    </sheetView>
  </sheetViews>
  <sheetFormatPr defaultRowHeight="11.25" x14ac:dyDescent="0.2"/>
  <cols>
    <col min="1" max="1" width="16.85546875" style="1" customWidth="1"/>
    <col min="2" max="2" width="43.42578125" style="1" customWidth="1"/>
    <col min="3" max="3" width="22.42578125" style="1" customWidth="1"/>
    <col min="4" max="184" width="9.140625" style="1"/>
    <col min="185" max="185" width="1.42578125" style="1" customWidth="1"/>
    <col min="186" max="186" width="2.140625" style="1" customWidth="1"/>
    <col min="187" max="187" width="16.85546875" style="1" customWidth="1"/>
    <col min="188" max="188" width="43.42578125" style="1" customWidth="1"/>
    <col min="189" max="189" width="22.42578125" style="1" customWidth="1"/>
    <col min="190" max="190" width="9.140625" style="1"/>
    <col min="191" max="191" width="13.85546875" style="1" bestFit="1" customWidth="1"/>
    <col min="192" max="440" width="9.140625" style="1"/>
    <col min="441" max="441" width="1.42578125" style="1" customWidth="1"/>
    <col min="442" max="442" width="2.140625" style="1" customWidth="1"/>
    <col min="443" max="443" width="16.85546875" style="1" customWidth="1"/>
    <col min="444" max="444" width="43.42578125" style="1" customWidth="1"/>
    <col min="445" max="445" width="22.42578125" style="1" customWidth="1"/>
    <col min="446" max="446" width="9.140625" style="1"/>
    <col min="447" max="447" width="13.85546875" style="1" bestFit="1" customWidth="1"/>
    <col min="448" max="696" width="9.140625" style="1"/>
    <col min="697" max="697" width="1.42578125" style="1" customWidth="1"/>
    <col min="698" max="698" width="2.140625" style="1" customWidth="1"/>
    <col min="699" max="699" width="16.85546875" style="1" customWidth="1"/>
    <col min="700" max="700" width="43.42578125" style="1" customWidth="1"/>
    <col min="701" max="701" width="22.42578125" style="1" customWidth="1"/>
    <col min="702" max="702" width="9.140625" style="1"/>
    <col min="703" max="703" width="13.85546875" style="1" bestFit="1" customWidth="1"/>
    <col min="704" max="952" width="9.140625" style="1"/>
    <col min="953" max="953" width="1.42578125" style="1" customWidth="1"/>
    <col min="954" max="954" width="2.140625" style="1" customWidth="1"/>
    <col min="955" max="955" width="16.85546875" style="1" customWidth="1"/>
    <col min="956" max="956" width="43.42578125" style="1" customWidth="1"/>
    <col min="957" max="957" width="22.42578125" style="1" customWidth="1"/>
    <col min="958" max="958" width="9.140625" style="1"/>
    <col min="959" max="959" width="13.85546875" style="1" bestFit="1" customWidth="1"/>
    <col min="960" max="1208" width="9.140625" style="1"/>
    <col min="1209" max="1209" width="1.42578125" style="1" customWidth="1"/>
    <col min="1210" max="1210" width="2.140625" style="1" customWidth="1"/>
    <col min="1211" max="1211" width="16.85546875" style="1" customWidth="1"/>
    <col min="1212" max="1212" width="43.42578125" style="1" customWidth="1"/>
    <col min="1213" max="1213" width="22.42578125" style="1" customWidth="1"/>
    <col min="1214" max="1214" width="9.140625" style="1"/>
    <col min="1215" max="1215" width="13.85546875" style="1" bestFit="1" customWidth="1"/>
    <col min="1216" max="1464" width="9.140625" style="1"/>
    <col min="1465" max="1465" width="1.42578125" style="1" customWidth="1"/>
    <col min="1466" max="1466" width="2.140625" style="1" customWidth="1"/>
    <col min="1467" max="1467" width="16.85546875" style="1" customWidth="1"/>
    <col min="1468" max="1468" width="43.42578125" style="1" customWidth="1"/>
    <col min="1469" max="1469" width="22.42578125" style="1" customWidth="1"/>
    <col min="1470" max="1470" width="9.140625" style="1"/>
    <col min="1471" max="1471" width="13.85546875" style="1" bestFit="1" customWidth="1"/>
    <col min="1472" max="1720" width="9.140625" style="1"/>
    <col min="1721" max="1721" width="1.42578125" style="1" customWidth="1"/>
    <col min="1722" max="1722" width="2.140625" style="1" customWidth="1"/>
    <col min="1723" max="1723" width="16.85546875" style="1" customWidth="1"/>
    <col min="1724" max="1724" width="43.42578125" style="1" customWidth="1"/>
    <col min="1725" max="1725" width="22.42578125" style="1" customWidth="1"/>
    <col min="1726" max="1726" width="9.140625" style="1"/>
    <col min="1727" max="1727" width="13.85546875" style="1" bestFit="1" customWidth="1"/>
    <col min="1728" max="1976" width="9.140625" style="1"/>
    <col min="1977" max="1977" width="1.42578125" style="1" customWidth="1"/>
    <col min="1978" max="1978" width="2.140625" style="1" customWidth="1"/>
    <col min="1979" max="1979" width="16.85546875" style="1" customWidth="1"/>
    <col min="1980" max="1980" width="43.42578125" style="1" customWidth="1"/>
    <col min="1981" max="1981" width="22.42578125" style="1" customWidth="1"/>
    <col min="1982" max="1982" width="9.140625" style="1"/>
    <col min="1983" max="1983" width="13.85546875" style="1" bestFit="1" customWidth="1"/>
    <col min="1984" max="2232" width="9.140625" style="1"/>
    <col min="2233" max="2233" width="1.42578125" style="1" customWidth="1"/>
    <col min="2234" max="2234" width="2.140625" style="1" customWidth="1"/>
    <col min="2235" max="2235" width="16.85546875" style="1" customWidth="1"/>
    <col min="2236" max="2236" width="43.42578125" style="1" customWidth="1"/>
    <col min="2237" max="2237" width="22.42578125" style="1" customWidth="1"/>
    <col min="2238" max="2238" width="9.140625" style="1"/>
    <col min="2239" max="2239" width="13.85546875" style="1" bestFit="1" customWidth="1"/>
    <col min="2240" max="2488" width="9.140625" style="1"/>
    <col min="2489" max="2489" width="1.42578125" style="1" customWidth="1"/>
    <col min="2490" max="2490" width="2.140625" style="1" customWidth="1"/>
    <col min="2491" max="2491" width="16.85546875" style="1" customWidth="1"/>
    <col min="2492" max="2492" width="43.42578125" style="1" customWidth="1"/>
    <col min="2493" max="2493" width="22.42578125" style="1" customWidth="1"/>
    <col min="2494" max="2494" width="9.140625" style="1"/>
    <col min="2495" max="2495" width="13.85546875" style="1" bestFit="1" customWidth="1"/>
    <col min="2496" max="2744" width="9.140625" style="1"/>
    <col min="2745" max="2745" width="1.42578125" style="1" customWidth="1"/>
    <col min="2746" max="2746" width="2.140625" style="1" customWidth="1"/>
    <col min="2747" max="2747" width="16.85546875" style="1" customWidth="1"/>
    <col min="2748" max="2748" width="43.42578125" style="1" customWidth="1"/>
    <col min="2749" max="2749" width="22.42578125" style="1" customWidth="1"/>
    <col min="2750" max="2750" width="9.140625" style="1"/>
    <col min="2751" max="2751" width="13.85546875" style="1" bestFit="1" customWidth="1"/>
    <col min="2752" max="3000" width="9.140625" style="1"/>
    <col min="3001" max="3001" width="1.42578125" style="1" customWidth="1"/>
    <col min="3002" max="3002" width="2.140625" style="1" customWidth="1"/>
    <col min="3003" max="3003" width="16.85546875" style="1" customWidth="1"/>
    <col min="3004" max="3004" width="43.42578125" style="1" customWidth="1"/>
    <col min="3005" max="3005" width="22.42578125" style="1" customWidth="1"/>
    <col min="3006" max="3006" width="9.140625" style="1"/>
    <col min="3007" max="3007" width="13.85546875" style="1" bestFit="1" customWidth="1"/>
    <col min="3008" max="3256" width="9.140625" style="1"/>
    <col min="3257" max="3257" width="1.42578125" style="1" customWidth="1"/>
    <col min="3258" max="3258" width="2.140625" style="1" customWidth="1"/>
    <col min="3259" max="3259" width="16.85546875" style="1" customWidth="1"/>
    <col min="3260" max="3260" width="43.42578125" style="1" customWidth="1"/>
    <col min="3261" max="3261" width="22.42578125" style="1" customWidth="1"/>
    <col min="3262" max="3262" width="9.140625" style="1"/>
    <col min="3263" max="3263" width="13.85546875" style="1" bestFit="1" customWidth="1"/>
    <col min="3264" max="3512" width="9.140625" style="1"/>
    <col min="3513" max="3513" width="1.42578125" style="1" customWidth="1"/>
    <col min="3514" max="3514" width="2.140625" style="1" customWidth="1"/>
    <col min="3515" max="3515" width="16.85546875" style="1" customWidth="1"/>
    <col min="3516" max="3516" width="43.42578125" style="1" customWidth="1"/>
    <col min="3517" max="3517" width="22.42578125" style="1" customWidth="1"/>
    <col min="3518" max="3518" width="9.140625" style="1"/>
    <col min="3519" max="3519" width="13.85546875" style="1" bestFit="1" customWidth="1"/>
    <col min="3520" max="3768" width="9.140625" style="1"/>
    <col min="3769" max="3769" width="1.42578125" style="1" customWidth="1"/>
    <col min="3770" max="3770" width="2.140625" style="1" customWidth="1"/>
    <col min="3771" max="3771" width="16.85546875" style="1" customWidth="1"/>
    <col min="3772" max="3772" width="43.42578125" style="1" customWidth="1"/>
    <col min="3773" max="3773" width="22.42578125" style="1" customWidth="1"/>
    <col min="3774" max="3774" width="9.140625" style="1"/>
    <col min="3775" max="3775" width="13.85546875" style="1" bestFit="1" customWidth="1"/>
    <col min="3776" max="4024" width="9.140625" style="1"/>
    <col min="4025" max="4025" width="1.42578125" style="1" customWidth="1"/>
    <col min="4026" max="4026" width="2.140625" style="1" customWidth="1"/>
    <col min="4027" max="4027" width="16.85546875" style="1" customWidth="1"/>
    <col min="4028" max="4028" width="43.42578125" style="1" customWidth="1"/>
    <col min="4029" max="4029" width="22.42578125" style="1" customWidth="1"/>
    <col min="4030" max="4030" width="9.140625" style="1"/>
    <col min="4031" max="4031" width="13.85546875" style="1" bestFit="1" customWidth="1"/>
    <col min="4032" max="4280" width="9.140625" style="1"/>
    <col min="4281" max="4281" width="1.42578125" style="1" customWidth="1"/>
    <col min="4282" max="4282" width="2.140625" style="1" customWidth="1"/>
    <col min="4283" max="4283" width="16.85546875" style="1" customWidth="1"/>
    <col min="4284" max="4284" width="43.42578125" style="1" customWidth="1"/>
    <col min="4285" max="4285" width="22.42578125" style="1" customWidth="1"/>
    <col min="4286" max="4286" width="9.140625" style="1"/>
    <col min="4287" max="4287" width="13.85546875" style="1" bestFit="1" customWidth="1"/>
    <col min="4288" max="4536" width="9.140625" style="1"/>
    <col min="4537" max="4537" width="1.42578125" style="1" customWidth="1"/>
    <col min="4538" max="4538" width="2.140625" style="1" customWidth="1"/>
    <col min="4539" max="4539" width="16.85546875" style="1" customWidth="1"/>
    <col min="4540" max="4540" width="43.42578125" style="1" customWidth="1"/>
    <col min="4541" max="4541" width="22.42578125" style="1" customWidth="1"/>
    <col min="4542" max="4542" width="9.140625" style="1"/>
    <col min="4543" max="4543" width="13.85546875" style="1" bestFit="1" customWidth="1"/>
    <col min="4544" max="4792" width="9.140625" style="1"/>
    <col min="4793" max="4793" width="1.42578125" style="1" customWidth="1"/>
    <col min="4794" max="4794" width="2.140625" style="1" customWidth="1"/>
    <col min="4795" max="4795" width="16.85546875" style="1" customWidth="1"/>
    <col min="4796" max="4796" width="43.42578125" style="1" customWidth="1"/>
    <col min="4797" max="4797" width="22.42578125" style="1" customWidth="1"/>
    <col min="4798" max="4798" width="9.140625" style="1"/>
    <col min="4799" max="4799" width="13.85546875" style="1" bestFit="1" customWidth="1"/>
    <col min="4800" max="5048" width="9.140625" style="1"/>
    <col min="5049" max="5049" width="1.42578125" style="1" customWidth="1"/>
    <col min="5050" max="5050" width="2.140625" style="1" customWidth="1"/>
    <col min="5051" max="5051" width="16.85546875" style="1" customWidth="1"/>
    <col min="5052" max="5052" width="43.42578125" style="1" customWidth="1"/>
    <col min="5053" max="5053" width="22.42578125" style="1" customWidth="1"/>
    <col min="5054" max="5054" width="9.140625" style="1"/>
    <col min="5055" max="5055" width="13.85546875" style="1" bestFit="1" customWidth="1"/>
    <col min="5056" max="5304" width="9.140625" style="1"/>
    <col min="5305" max="5305" width="1.42578125" style="1" customWidth="1"/>
    <col min="5306" max="5306" width="2.140625" style="1" customWidth="1"/>
    <col min="5307" max="5307" width="16.85546875" style="1" customWidth="1"/>
    <col min="5308" max="5308" width="43.42578125" style="1" customWidth="1"/>
    <col min="5309" max="5309" width="22.42578125" style="1" customWidth="1"/>
    <col min="5310" max="5310" width="9.140625" style="1"/>
    <col min="5311" max="5311" width="13.85546875" style="1" bestFit="1" customWidth="1"/>
    <col min="5312" max="5560" width="9.140625" style="1"/>
    <col min="5561" max="5561" width="1.42578125" style="1" customWidth="1"/>
    <col min="5562" max="5562" width="2.140625" style="1" customWidth="1"/>
    <col min="5563" max="5563" width="16.85546875" style="1" customWidth="1"/>
    <col min="5564" max="5564" width="43.42578125" style="1" customWidth="1"/>
    <col min="5565" max="5565" width="22.42578125" style="1" customWidth="1"/>
    <col min="5566" max="5566" width="9.140625" style="1"/>
    <col min="5567" max="5567" width="13.85546875" style="1" bestFit="1" customWidth="1"/>
    <col min="5568" max="5816" width="9.140625" style="1"/>
    <col min="5817" max="5817" width="1.42578125" style="1" customWidth="1"/>
    <col min="5818" max="5818" width="2.140625" style="1" customWidth="1"/>
    <col min="5819" max="5819" width="16.85546875" style="1" customWidth="1"/>
    <col min="5820" max="5820" width="43.42578125" style="1" customWidth="1"/>
    <col min="5821" max="5821" width="22.42578125" style="1" customWidth="1"/>
    <col min="5822" max="5822" width="9.140625" style="1"/>
    <col min="5823" max="5823" width="13.85546875" style="1" bestFit="1" customWidth="1"/>
    <col min="5824" max="6072" width="9.140625" style="1"/>
    <col min="6073" max="6073" width="1.42578125" style="1" customWidth="1"/>
    <col min="6074" max="6074" width="2.140625" style="1" customWidth="1"/>
    <col min="6075" max="6075" width="16.85546875" style="1" customWidth="1"/>
    <col min="6076" max="6076" width="43.42578125" style="1" customWidth="1"/>
    <col min="6077" max="6077" width="22.42578125" style="1" customWidth="1"/>
    <col min="6078" max="6078" width="9.140625" style="1"/>
    <col min="6079" max="6079" width="13.85546875" style="1" bestFit="1" customWidth="1"/>
    <col min="6080" max="6328" width="9.140625" style="1"/>
    <col min="6329" max="6329" width="1.42578125" style="1" customWidth="1"/>
    <col min="6330" max="6330" width="2.140625" style="1" customWidth="1"/>
    <col min="6331" max="6331" width="16.85546875" style="1" customWidth="1"/>
    <col min="6332" max="6332" width="43.42578125" style="1" customWidth="1"/>
    <col min="6333" max="6333" width="22.42578125" style="1" customWidth="1"/>
    <col min="6334" max="6334" width="9.140625" style="1"/>
    <col min="6335" max="6335" width="13.85546875" style="1" bestFit="1" customWidth="1"/>
    <col min="6336" max="6584" width="9.140625" style="1"/>
    <col min="6585" max="6585" width="1.42578125" style="1" customWidth="1"/>
    <col min="6586" max="6586" width="2.140625" style="1" customWidth="1"/>
    <col min="6587" max="6587" width="16.85546875" style="1" customWidth="1"/>
    <col min="6588" max="6588" width="43.42578125" style="1" customWidth="1"/>
    <col min="6589" max="6589" width="22.42578125" style="1" customWidth="1"/>
    <col min="6590" max="6590" width="9.140625" style="1"/>
    <col min="6591" max="6591" width="13.85546875" style="1" bestFit="1" customWidth="1"/>
    <col min="6592" max="6840" width="9.140625" style="1"/>
    <col min="6841" max="6841" width="1.42578125" style="1" customWidth="1"/>
    <col min="6842" max="6842" width="2.140625" style="1" customWidth="1"/>
    <col min="6843" max="6843" width="16.85546875" style="1" customWidth="1"/>
    <col min="6844" max="6844" width="43.42578125" style="1" customWidth="1"/>
    <col min="6845" max="6845" width="22.42578125" style="1" customWidth="1"/>
    <col min="6846" max="6846" width="9.140625" style="1"/>
    <col min="6847" max="6847" width="13.85546875" style="1" bestFit="1" customWidth="1"/>
    <col min="6848" max="7096" width="9.140625" style="1"/>
    <col min="7097" max="7097" width="1.42578125" style="1" customWidth="1"/>
    <col min="7098" max="7098" width="2.140625" style="1" customWidth="1"/>
    <col min="7099" max="7099" width="16.85546875" style="1" customWidth="1"/>
    <col min="7100" max="7100" width="43.42578125" style="1" customWidth="1"/>
    <col min="7101" max="7101" width="22.42578125" style="1" customWidth="1"/>
    <col min="7102" max="7102" width="9.140625" style="1"/>
    <col min="7103" max="7103" width="13.85546875" style="1" bestFit="1" customWidth="1"/>
    <col min="7104" max="7352" width="9.140625" style="1"/>
    <col min="7353" max="7353" width="1.42578125" style="1" customWidth="1"/>
    <col min="7354" max="7354" width="2.140625" style="1" customWidth="1"/>
    <col min="7355" max="7355" width="16.85546875" style="1" customWidth="1"/>
    <col min="7356" max="7356" width="43.42578125" style="1" customWidth="1"/>
    <col min="7357" max="7357" width="22.42578125" style="1" customWidth="1"/>
    <col min="7358" max="7358" width="9.140625" style="1"/>
    <col min="7359" max="7359" width="13.85546875" style="1" bestFit="1" customWidth="1"/>
    <col min="7360" max="7608" width="9.140625" style="1"/>
    <col min="7609" max="7609" width="1.42578125" style="1" customWidth="1"/>
    <col min="7610" max="7610" width="2.140625" style="1" customWidth="1"/>
    <col min="7611" max="7611" width="16.85546875" style="1" customWidth="1"/>
    <col min="7612" max="7612" width="43.42578125" style="1" customWidth="1"/>
    <col min="7613" max="7613" width="22.42578125" style="1" customWidth="1"/>
    <col min="7614" max="7614" width="9.140625" style="1"/>
    <col min="7615" max="7615" width="13.85546875" style="1" bestFit="1" customWidth="1"/>
    <col min="7616" max="7864" width="9.140625" style="1"/>
    <col min="7865" max="7865" width="1.42578125" style="1" customWidth="1"/>
    <col min="7866" max="7866" width="2.140625" style="1" customWidth="1"/>
    <col min="7867" max="7867" width="16.85546875" style="1" customWidth="1"/>
    <col min="7868" max="7868" width="43.42578125" style="1" customWidth="1"/>
    <col min="7869" max="7869" width="22.42578125" style="1" customWidth="1"/>
    <col min="7870" max="7870" width="9.140625" style="1"/>
    <col min="7871" max="7871" width="13.85546875" style="1" bestFit="1" customWidth="1"/>
    <col min="7872" max="8120" width="9.140625" style="1"/>
    <col min="8121" max="8121" width="1.42578125" style="1" customWidth="1"/>
    <col min="8122" max="8122" width="2.140625" style="1" customWidth="1"/>
    <col min="8123" max="8123" width="16.85546875" style="1" customWidth="1"/>
    <col min="8124" max="8124" width="43.42578125" style="1" customWidth="1"/>
    <col min="8125" max="8125" width="22.42578125" style="1" customWidth="1"/>
    <col min="8126" max="8126" width="9.140625" style="1"/>
    <col min="8127" max="8127" width="13.85546875" style="1" bestFit="1" customWidth="1"/>
    <col min="8128" max="8376" width="9.140625" style="1"/>
    <col min="8377" max="8377" width="1.42578125" style="1" customWidth="1"/>
    <col min="8378" max="8378" width="2.140625" style="1" customWidth="1"/>
    <col min="8379" max="8379" width="16.85546875" style="1" customWidth="1"/>
    <col min="8380" max="8380" width="43.42578125" style="1" customWidth="1"/>
    <col min="8381" max="8381" width="22.42578125" style="1" customWidth="1"/>
    <col min="8382" max="8382" width="9.140625" style="1"/>
    <col min="8383" max="8383" width="13.85546875" style="1" bestFit="1" customWidth="1"/>
    <col min="8384" max="8632" width="9.140625" style="1"/>
    <col min="8633" max="8633" width="1.42578125" style="1" customWidth="1"/>
    <col min="8634" max="8634" width="2.140625" style="1" customWidth="1"/>
    <col min="8635" max="8635" width="16.85546875" style="1" customWidth="1"/>
    <col min="8636" max="8636" width="43.42578125" style="1" customWidth="1"/>
    <col min="8637" max="8637" width="22.42578125" style="1" customWidth="1"/>
    <col min="8638" max="8638" width="9.140625" style="1"/>
    <col min="8639" max="8639" width="13.85546875" style="1" bestFit="1" customWidth="1"/>
    <col min="8640" max="8888" width="9.140625" style="1"/>
    <col min="8889" max="8889" width="1.42578125" style="1" customWidth="1"/>
    <col min="8890" max="8890" width="2.140625" style="1" customWidth="1"/>
    <col min="8891" max="8891" width="16.85546875" style="1" customWidth="1"/>
    <col min="8892" max="8892" width="43.42578125" style="1" customWidth="1"/>
    <col min="8893" max="8893" width="22.42578125" style="1" customWidth="1"/>
    <col min="8894" max="8894" width="9.140625" style="1"/>
    <col min="8895" max="8895" width="13.85546875" style="1" bestFit="1" customWidth="1"/>
    <col min="8896" max="9144" width="9.140625" style="1"/>
    <col min="9145" max="9145" width="1.42578125" style="1" customWidth="1"/>
    <col min="9146" max="9146" width="2.140625" style="1" customWidth="1"/>
    <col min="9147" max="9147" width="16.85546875" style="1" customWidth="1"/>
    <col min="9148" max="9148" width="43.42578125" style="1" customWidth="1"/>
    <col min="9149" max="9149" width="22.42578125" style="1" customWidth="1"/>
    <col min="9150" max="9150" width="9.140625" style="1"/>
    <col min="9151" max="9151" width="13.85546875" style="1" bestFit="1" customWidth="1"/>
    <col min="9152" max="9400" width="9.140625" style="1"/>
    <col min="9401" max="9401" width="1.42578125" style="1" customWidth="1"/>
    <col min="9402" max="9402" width="2.140625" style="1" customWidth="1"/>
    <col min="9403" max="9403" width="16.85546875" style="1" customWidth="1"/>
    <col min="9404" max="9404" width="43.42578125" style="1" customWidth="1"/>
    <col min="9405" max="9405" width="22.42578125" style="1" customWidth="1"/>
    <col min="9406" max="9406" width="9.140625" style="1"/>
    <col min="9407" max="9407" width="13.85546875" style="1" bestFit="1" customWidth="1"/>
    <col min="9408" max="9656" width="9.140625" style="1"/>
    <col min="9657" max="9657" width="1.42578125" style="1" customWidth="1"/>
    <col min="9658" max="9658" width="2.140625" style="1" customWidth="1"/>
    <col min="9659" max="9659" width="16.85546875" style="1" customWidth="1"/>
    <col min="9660" max="9660" width="43.42578125" style="1" customWidth="1"/>
    <col min="9661" max="9661" width="22.42578125" style="1" customWidth="1"/>
    <col min="9662" max="9662" width="9.140625" style="1"/>
    <col min="9663" max="9663" width="13.85546875" style="1" bestFit="1" customWidth="1"/>
    <col min="9664" max="9912" width="9.140625" style="1"/>
    <col min="9913" max="9913" width="1.42578125" style="1" customWidth="1"/>
    <col min="9914" max="9914" width="2.140625" style="1" customWidth="1"/>
    <col min="9915" max="9915" width="16.85546875" style="1" customWidth="1"/>
    <col min="9916" max="9916" width="43.42578125" style="1" customWidth="1"/>
    <col min="9917" max="9917" width="22.42578125" style="1" customWidth="1"/>
    <col min="9918" max="9918" width="9.140625" style="1"/>
    <col min="9919" max="9919" width="13.85546875" style="1" bestFit="1" customWidth="1"/>
    <col min="9920" max="10168" width="9.140625" style="1"/>
    <col min="10169" max="10169" width="1.42578125" style="1" customWidth="1"/>
    <col min="10170" max="10170" width="2.140625" style="1" customWidth="1"/>
    <col min="10171" max="10171" width="16.85546875" style="1" customWidth="1"/>
    <col min="10172" max="10172" width="43.42578125" style="1" customWidth="1"/>
    <col min="10173" max="10173" width="22.42578125" style="1" customWidth="1"/>
    <col min="10174" max="10174" width="9.140625" style="1"/>
    <col min="10175" max="10175" width="13.85546875" style="1" bestFit="1" customWidth="1"/>
    <col min="10176" max="10424" width="9.140625" style="1"/>
    <col min="10425" max="10425" width="1.42578125" style="1" customWidth="1"/>
    <col min="10426" max="10426" width="2.140625" style="1" customWidth="1"/>
    <col min="10427" max="10427" width="16.85546875" style="1" customWidth="1"/>
    <col min="10428" max="10428" width="43.42578125" style="1" customWidth="1"/>
    <col min="10429" max="10429" width="22.42578125" style="1" customWidth="1"/>
    <col min="10430" max="10430" width="9.140625" style="1"/>
    <col min="10431" max="10431" width="13.85546875" style="1" bestFit="1" customWidth="1"/>
    <col min="10432" max="10680" width="9.140625" style="1"/>
    <col min="10681" max="10681" width="1.42578125" style="1" customWidth="1"/>
    <col min="10682" max="10682" width="2.140625" style="1" customWidth="1"/>
    <col min="10683" max="10683" width="16.85546875" style="1" customWidth="1"/>
    <col min="10684" max="10684" width="43.42578125" style="1" customWidth="1"/>
    <col min="10685" max="10685" width="22.42578125" style="1" customWidth="1"/>
    <col min="10686" max="10686" width="9.140625" style="1"/>
    <col min="10687" max="10687" width="13.85546875" style="1" bestFit="1" customWidth="1"/>
    <col min="10688" max="10936" width="9.140625" style="1"/>
    <col min="10937" max="10937" width="1.42578125" style="1" customWidth="1"/>
    <col min="10938" max="10938" width="2.140625" style="1" customWidth="1"/>
    <col min="10939" max="10939" width="16.85546875" style="1" customWidth="1"/>
    <col min="10940" max="10940" width="43.42578125" style="1" customWidth="1"/>
    <col min="10941" max="10941" width="22.42578125" style="1" customWidth="1"/>
    <col min="10942" max="10942" width="9.140625" style="1"/>
    <col min="10943" max="10943" width="13.85546875" style="1" bestFit="1" customWidth="1"/>
    <col min="10944" max="11192" width="9.140625" style="1"/>
    <col min="11193" max="11193" width="1.42578125" style="1" customWidth="1"/>
    <col min="11194" max="11194" width="2.140625" style="1" customWidth="1"/>
    <col min="11195" max="11195" width="16.85546875" style="1" customWidth="1"/>
    <col min="11196" max="11196" width="43.42578125" style="1" customWidth="1"/>
    <col min="11197" max="11197" width="22.42578125" style="1" customWidth="1"/>
    <col min="11198" max="11198" width="9.140625" style="1"/>
    <col min="11199" max="11199" width="13.85546875" style="1" bestFit="1" customWidth="1"/>
    <col min="11200" max="11448" width="9.140625" style="1"/>
    <col min="11449" max="11449" width="1.42578125" style="1" customWidth="1"/>
    <col min="11450" max="11450" width="2.140625" style="1" customWidth="1"/>
    <col min="11451" max="11451" width="16.85546875" style="1" customWidth="1"/>
    <col min="11452" max="11452" width="43.42578125" style="1" customWidth="1"/>
    <col min="11453" max="11453" width="22.42578125" style="1" customWidth="1"/>
    <col min="11454" max="11454" width="9.140625" style="1"/>
    <col min="11455" max="11455" width="13.85546875" style="1" bestFit="1" customWidth="1"/>
    <col min="11456" max="11704" width="9.140625" style="1"/>
    <col min="11705" max="11705" width="1.42578125" style="1" customWidth="1"/>
    <col min="11706" max="11706" width="2.140625" style="1" customWidth="1"/>
    <col min="11707" max="11707" width="16.85546875" style="1" customWidth="1"/>
    <col min="11708" max="11708" width="43.42578125" style="1" customWidth="1"/>
    <col min="11709" max="11709" width="22.42578125" style="1" customWidth="1"/>
    <col min="11710" max="11710" width="9.140625" style="1"/>
    <col min="11711" max="11711" width="13.85546875" style="1" bestFit="1" customWidth="1"/>
    <col min="11712" max="11960" width="9.140625" style="1"/>
    <col min="11961" max="11961" width="1.42578125" style="1" customWidth="1"/>
    <col min="11962" max="11962" width="2.140625" style="1" customWidth="1"/>
    <col min="11963" max="11963" width="16.85546875" style="1" customWidth="1"/>
    <col min="11964" max="11964" width="43.42578125" style="1" customWidth="1"/>
    <col min="11965" max="11965" width="22.42578125" style="1" customWidth="1"/>
    <col min="11966" max="11966" width="9.140625" style="1"/>
    <col min="11967" max="11967" width="13.85546875" style="1" bestFit="1" customWidth="1"/>
    <col min="11968" max="12216" width="9.140625" style="1"/>
    <col min="12217" max="12217" width="1.42578125" style="1" customWidth="1"/>
    <col min="12218" max="12218" width="2.140625" style="1" customWidth="1"/>
    <col min="12219" max="12219" width="16.85546875" style="1" customWidth="1"/>
    <col min="12220" max="12220" width="43.42578125" style="1" customWidth="1"/>
    <col min="12221" max="12221" width="22.42578125" style="1" customWidth="1"/>
    <col min="12222" max="12222" width="9.140625" style="1"/>
    <col min="12223" max="12223" width="13.85546875" style="1" bestFit="1" customWidth="1"/>
    <col min="12224" max="12472" width="9.140625" style="1"/>
    <col min="12473" max="12473" width="1.42578125" style="1" customWidth="1"/>
    <col min="12474" max="12474" width="2.140625" style="1" customWidth="1"/>
    <col min="12475" max="12475" width="16.85546875" style="1" customWidth="1"/>
    <col min="12476" max="12476" width="43.42578125" style="1" customWidth="1"/>
    <col min="12477" max="12477" width="22.42578125" style="1" customWidth="1"/>
    <col min="12478" max="12478" width="9.140625" style="1"/>
    <col min="12479" max="12479" width="13.85546875" style="1" bestFit="1" customWidth="1"/>
    <col min="12480" max="12728" width="9.140625" style="1"/>
    <col min="12729" max="12729" width="1.42578125" style="1" customWidth="1"/>
    <col min="12730" max="12730" width="2.140625" style="1" customWidth="1"/>
    <col min="12731" max="12731" width="16.85546875" style="1" customWidth="1"/>
    <col min="12732" max="12732" width="43.42578125" style="1" customWidth="1"/>
    <col min="12733" max="12733" width="22.42578125" style="1" customWidth="1"/>
    <col min="12734" max="12734" width="9.140625" style="1"/>
    <col min="12735" max="12735" width="13.85546875" style="1" bestFit="1" customWidth="1"/>
    <col min="12736" max="12984" width="9.140625" style="1"/>
    <col min="12985" max="12985" width="1.42578125" style="1" customWidth="1"/>
    <col min="12986" max="12986" width="2.140625" style="1" customWidth="1"/>
    <col min="12987" max="12987" width="16.85546875" style="1" customWidth="1"/>
    <col min="12988" max="12988" width="43.42578125" style="1" customWidth="1"/>
    <col min="12989" max="12989" width="22.42578125" style="1" customWidth="1"/>
    <col min="12990" max="12990" width="9.140625" style="1"/>
    <col min="12991" max="12991" width="13.85546875" style="1" bestFit="1" customWidth="1"/>
    <col min="12992" max="13240" width="9.140625" style="1"/>
    <col min="13241" max="13241" width="1.42578125" style="1" customWidth="1"/>
    <col min="13242" max="13242" width="2.140625" style="1" customWidth="1"/>
    <col min="13243" max="13243" width="16.85546875" style="1" customWidth="1"/>
    <col min="13244" max="13244" width="43.42578125" style="1" customWidth="1"/>
    <col min="13245" max="13245" width="22.42578125" style="1" customWidth="1"/>
    <col min="13246" max="13246" width="9.140625" style="1"/>
    <col min="13247" max="13247" width="13.85546875" style="1" bestFit="1" customWidth="1"/>
    <col min="13248" max="13496" width="9.140625" style="1"/>
    <col min="13497" max="13497" width="1.42578125" style="1" customWidth="1"/>
    <col min="13498" max="13498" width="2.140625" style="1" customWidth="1"/>
    <col min="13499" max="13499" width="16.85546875" style="1" customWidth="1"/>
    <col min="13500" max="13500" width="43.42578125" style="1" customWidth="1"/>
    <col min="13501" max="13501" width="22.42578125" style="1" customWidth="1"/>
    <col min="13502" max="13502" width="9.140625" style="1"/>
    <col min="13503" max="13503" width="13.85546875" style="1" bestFit="1" customWidth="1"/>
    <col min="13504" max="13752" width="9.140625" style="1"/>
    <col min="13753" max="13753" width="1.42578125" style="1" customWidth="1"/>
    <col min="13754" max="13754" width="2.140625" style="1" customWidth="1"/>
    <col min="13755" max="13755" width="16.85546875" style="1" customWidth="1"/>
    <col min="13756" max="13756" width="43.42578125" style="1" customWidth="1"/>
    <col min="13757" max="13757" width="22.42578125" style="1" customWidth="1"/>
    <col min="13758" max="13758" width="9.140625" style="1"/>
    <col min="13759" max="13759" width="13.85546875" style="1" bestFit="1" customWidth="1"/>
    <col min="13760" max="14008" width="9.140625" style="1"/>
    <col min="14009" max="14009" width="1.42578125" style="1" customWidth="1"/>
    <col min="14010" max="14010" width="2.140625" style="1" customWidth="1"/>
    <col min="14011" max="14011" width="16.85546875" style="1" customWidth="1"/>
    <col min="14012" max="14012" width="43.42578125" style="1" customWidth="1"/>
    <col min="14013" max="14013" width="22.42578125" style="1" customWidth="1"/>
    <col min="14014" max="14014" width="9.140625" style="1"/>
    <col min="14015" max="14015" width="13.85546875" style="1" bestFit="1" customWidth="1"/>
    <col min="14016" max="14264" width="9.140625" style="1"/>
    <col min="14265" max="14265" width="1.42578125" style="1" customWidth="1"/>
    <col min="14266" max="14266" width="2.140625" style="1" customWidth="1"/>
    <col min="14267" max="14267" width="16.85546875" style="1" customWidth="1"/>
    <col min="14268" max="14268" width="43.42578125" style="1" customWidth="1"/>
    <col min="14269" max="14269" width="22.42578125" style="1" customWidth="1"/>
    <col min="14270" max="14270" width="9.140625" style="1"/>
    <col min="14271" max="14271" width="13.85546875" style="1" bestFit="1" customWidth="1"/>
    <col min="14272" max="14520" width="9.140625" style="1"/>
    <col min="14521" max="14521" width="1.42578125" style="1" customWidth="1"/>
    <col min="14522" max="14522" width="2.140625" style="1" customWidth="1"/>
    <col min="14523" max="14523" width="16.85546875" style="1" customWidth="1"/>
    <col min="14524" max="14524" width="43.42578125" style="1" customWidth="1"/>
    <col min="14525" max="14525" width="22.42578125" style="1" customWidth="1"/>
    <col min="14526" max="14526" width="9.140625" style="1"/>
    <col min="14527" max="14527" width="13.85546875" style="1" bestFit="1" customWidth="1"/>
    <col min="14528" max="14776" width="9.140625" style="1"/>
    <col min="14777" max="14777" width="1.42578125" style="1" customWidth="1"/>
    <col min="14778" max="14778" width="2.140625" style="1" customWidth="1"/>
    <col min="14779" max="14779" width="16.85546875" style="1" customWidth="1"/>
    <col min="14780" max="14780" width="43.42578125" style="1" customWidth="1"/>
    <col min="14781" max="14781" width="22.42578125" style="1" customWidth="1"/>
    <col min="14782" max="14782" width="9.140625" style="1"/>
    <col min="14783" max="14783" width="13.85546875" style="1" bestFit="1" customWidth="1"/>
    <col min="14784" max="15032" width="9.140625" style="1"/>
    <col min="15033" max="15033" width="1.42578125" style="1" customWidth="1"/>
    <col min="15034" max="15034" width="2.140625" style="1" customWidth="1"/>
    <col min="15035" max="15035" width="16.85546875" style="1" customWidth="1"/>
    <col min="15036" max="15036" width="43.42578125" style="1" customWidth="1"/>
    <col min="15037" max="15037" width="22.42578125" style="1" customWidth="1"/>
    <col min="15038" max="15038" width="9.140625" style="1"/>
    <col min="15039" max="15039" width="13.85546875" style="1" bestFit="1" customWidth="1"/>
    <col min="15040" max="15288" width="9.140625" style="1"/>
    <col min="15289" max="15289" width="1.42578125" style="1" customWidth="1"/>
    <col min="15290" max="15290" width="2.140625" style="1" customWidth="1"/>
    <col min="15291" max="15291" width="16.85546875" style="1" customWidth="1"/>
    <col min="15292" max="15292" width="43.42578125" style="1" customWidth="1"/>
    <col min="15293" max="15293" width="22.42578125" style="1" customWidth="1"/>
    <col min="15294" max="15294" width="9.140625" style="1"/>
    <col min="15295" max="15295" width="13.85546875" style="1" bestFit="1" customWidth="1"/>
    <col min="15296" max="15544" width="9.140625" style="1"/>
    <col min="15545" max="15545" width="1.42578125" style="1" customWidth="1"/>
    <col min="15546" max="15546" width="2.140625" style="1" customWidth="1"/>
    <col min="15547" max="15547" width="16.85546875" style="1" customWidth="1"/>
    <col min="15548" max="15548" width="43.42578125" style="1" customWidth="1"/>
    <col min="15549" max="15549" width="22.42578125" style="1" customWidth="1"/>
    <col min="15550" max="15550" width="9.140625" style="1"/>
    <col min="15551" max="15551" width="13.85546875" style="1" bestFit="1" customWidth="1"/>
    <col min="15552" max="15800" width="9.140625" style="1"/>
    <col min="15801" max="15801" width="1.42578125" style="1" customWidth="1"/>
    <col min="15802" max="15802" width="2.140625" style="1" customWidth="1"/>
    <col min="15803" max="15803" width="16.85546875" style="1" customWidth="1"/>
    <col min="15804" max="15804" width="43.42578125" style="1" customWidth="1"/>
    <col min="15805" max="15805" width="22.42578125" style="1" customWidth="1"/>
    <col min="15806" max="15806" width="9.140625" style="1"/>
    <col min="15807" max="15807" width="13.85546875" style="1" bestFit="1" customWidth="1"/>
    <col min="15808" max="16056" width="9.140625" style="1"/>
    <col min="16057" max="16057" width="1.42578125" style="1" customWidth="1"/>
    <col min="16058" max="16058" width="2.140625" style="1" customWidth="1"/>
    <col min="16059" max="16059" width="16.85546875" style="1" customWidth="1"/>
    <col min="16060" max="16060" width="43.42578125" style="1" customWidth="1"/>
    <col min="16061" max="16061" width="22.42578125" style="1" customWidth="1"/>
    <col min="16062" max="16062" width="9.140625" style="1"/>
    <col min="16063" max="16063" width="13.85546875" style="1" bestFit="1" customWidth="1"/>
    <col min="16064" max="16384" width="9.140625" style="1"/>
  </cols>
  <sheetData>
    <row r="2" spans="1:3" x14ac:dyDescent="0.2">
      <c r="C2" s="2" t="s">
        <v>0</v>
      </c>
    </row>
    <row r="3" spans="1:3" x14ac:dyDescent="0.2">
      <c r="A3" s="2"/>
      <c r="B3" s="3"/>
      <c r="C3" s="3"/>
    </row>
    <row r="4" spans="1:3" x14ac:dyDescent="0.2">
      <c r="B4" s="187" t="s">
        <v>1</v>
      </c>
      <c r="C4" s="187"/>
    </row>
    <row r="5" spans="1:3" x14ac:dyDescent="0.2">
      <c r="A5" s="2"/>
      <c r="B5" s="2"/>
      <c r="C5" s="2"/>
    </row>
    <row r="6" spans="1:3" x14ac:dyDescent="0.2">
      <c r="C6" s="4" t="s">
        <v>2</v>
      </c>
    </row>
    <row r="8" spans="1:3" x14ac:dyDescent="0.2">
      <c r="B8" s="188" t="s">
        <v>3</v>
      </c>
      <c r="C8" s="188"/>
    </row>
    <row r="11" spans="1:3" x14ac:dyDescent="0.2">
      <c r="B11" s="2" t="s">
        <v>4</v>
      </c>
    </row>
    <row r="12" spans="1:3" x14ac:dyDescent="0.2">
      <c r="B12" s="68" t="s">
        <v>17</v>
      </c>
    </row>
    <row r="13" spans="1:3" x14ac:dyDescent="0.2">
      <c r="A13" s="4" t="s">
        <v>5</v>
      </c>
      <c r="B13" s="196" t="str">
        <f>'Kopt a+c+n'!B13</f>
        <v>Daudzdzīvokļu dzīvojamā ēka</v>
      </c>
      <c r="C13" s="196"/>
    </row>
    <row r="14" spans="1:3" x14ac:dyDescent="0.2">
      <c r="A14" s="4" t="s">
        <v>6</v>
      </c>
      <c r="B14" s="197" t="str">
        <f>'Kopt a+c+n'!B14</f>
        <v>Daudzdzīvokļu dzīvojamās ēkas energoefektivitātes paaugstināšana</v>
      </c>
      <c r="C14" s="197"/>
    </row>
    <row r="15" spans="1:3" x14ac:dyDescent="0.2">
      <c r="A15" s="4" t="s">
        <v>7</v>
      </c>
      <c r="B15" s="197" t="str">
        <f>'Kopt a+c+n'!B15</f>
        <v>Baznīcas iela 5, Jaunolaine, Olaines novads, LV-2127</v>
      </c>
      <c r="C15" s="197"/>
    </row>
    <row r="16" spans="1:3" x14ac:dyDescent="0.2">
      <c r="A16" s="4" t="s">
        <v>8</v>
      </c>
      <c r="B16" s="197" t="str">
        <f>'Kopt a+c+n'!B16</f>
        <v>Iepirkums Nr.AS OŪS 2023/03_E</v>
      </c>
      <c r="C16" s="197"/>
    </row>
    <row r="17" spans="1:3" ht="12" thickBot="1" x14ac:dyDescent="0.25"/>
    <row r="18" spans="1:3" x14ac:dyDescent="0.2">
      <c r="A18" s="5" t="s">
        <v>9</v>
      </c>
      <c r="B18" s="6" t="s">
        <v>10</v>
      </c>
      <c r="C18" s="7" t="s">
        <v>11</v>
      </c>
    </row>
    <row r="19" spans="1:3" x14ac:dyDescent="0.2">
      <c r="A19" s="64">
        <f>'Kopt a+c+n'!A19</f>
        <v>1</v>
      </c>
      <c r="B19" s="100" t="str">
        <f>'Kopt a+c+n'!B19</f>
        <v>Kopsavilkums</v>
      </c>
      <c r="C19" s="101" t="e">
        <f>'Kops a'!E31</f>
        <v>#VALUE!</v>
      </c>
    </row>
    <row r="20" spans="1:3" x14ac:dyDescent="0.2">
      <c r="A20" s="11"/>
      <c r="B20" s="12"/>
      <c r="C20" s="96"/>
    </row>
    <row r="21" spans="1:3" x14ac:dyDescent="0.2">
      <c r="A21" s="8"/>
      <c r="B21" s="9"/>
      <c r="C21" s="96"/>
    </row>
    <row r="22" spans="1:3" x14ac:dyDescent="0.2">
      <c r="A22" s="8"/>
      <c r="B22" s="9"/>
      <c r="C22" s="96"/>
    </row>
    <row r="23" spans="1:3" x14ac:dyDescent="0.2">
      <c r="A23" s="8"/>
      <c r="B23" s="9"/>
      <c r="C23" s="96"/>
    </row>
    <row r="24" spans="1:3" x14ac:dyDescent="0.2">
      <c r="A24" s="8"/>
      <c r="B24" s="9"/>
      <c r="C24" s="96"/>
    </row>
    <row r="25" spans="1:3" ht="12" thickBot="1" x14ac:dyDescent="0.25">
      <c r="A25" s="53"/>
      <c r="B25" s="54"/>
      <c r="C25" s="97"/>
    </row>
    <row r="26" spans="1:3" ht="12" thickBot="1" x14ac:dyDescent="0.25">
      <c r="A26" s="14"/>
      <c r="B26" s="15" t="s">
        <v>12</v>
      </c>
      <c r="C26" s="102" t="e">
        <f>SUM(C19:C25)</f>
        <v>#VALUE!</v>
      </c>
    </row>
    <row r="27" spans="1:3" ht="12" thickBot="1" x14ac:dyDescent="0.25">
      <c r="B27" s="17"/>
      <c r="C27" s="98"/>
    </row>
    <row r="28" spans="1:3" ht="12" thickBot="1" x14ac:dyDescent="0.25">
      <c r="A28" s="189" t="s">
        <v>13</v>
      </c>
      <c r="B28" s="190"/>
      <c r="C28" s="103" t="e">
        <f>ROUND(C26*21%,2)</f>
        <v>#VALUE!</v>
      </c>
    </row>
    <row r="31" spans="1:3" x14ac:dyDescent="0.2">
      <c r="A31" s="1" t="s">
        <v>14</v>
      </c>
      <c r="B31" s="195">
        <f>'Kopt a+c+n'!B30:C30</f>
        <v>0</v>
      </c>
      <c r="C31" s="195"/>
    </row>
    <row r="32" spans="1:3" x14ac:dyDescent="0.2">
      <c r="B32" s="186" t="s">
        <v>15</v>
      </c>
      <c r="C32" s="186"/>
    </row>
    <row r="34" spans="1:3" x14ac:dyDescent="0.2">
      <c r="A34" s="1" t="s">
        <v>16</v>
      </c>
      <c r="B34" s="95">
        <f>'Kopt a+c+n'!B33</f>
        <v>0</v>
      </c>
      <c r="C34" s="20"/>
    </row>
    <row r="35" spans="1:3" x14ac:dyDescent="0.2">
      <c r="A35" s="20"/>
      <c r="B35" s="99"/>
      <c r="C35" s="20"/>
    </row>
    <row r="36" spans="1:3" x14ac:dyDescent="0.2">
      <c r="A36" s="1" t="str">
        <f>'Kopt a+c+n'!A35</f>
        <v>Tāme sastādīta 2023. gada __._________</v>
      </c>
    </row>
  </sheetData>
  <mergeCells count="9">
    <mergeCell ref="B4:C4"/>
    <mergeCell ref="B8:C8"/>
    <mergeCell ref="A28:B28"/>
    <mergeCell ref="B31:C31"/>
    <mergeCell ref="B32:C32"/>
    <mergeCell ref="B13:C13"/>
    <mergeCell ref="B14:C14"/>
    <mergeCell ref="B15:C15"/>
    <mergeCell ref="B16:C16"/>
  </mergeCells>
  <conditionalFormatting sqref="A36">
    <cfRule type="cellIs" dxfId="414" priority="4" operator="equal">
      <formula>"Tāme sastādīta 20__. gada __. _________"</formula>
    </cfRule>
  </conditionalFormatting>
  <conditionalFormatting sqref="B34">
    <cfRule type="cellIs" dxfId="413" priority="2" operator="equal">
      <formula>0</formula>
    </cfRule>
  </conditionalFormatting>
  <conditionalFormatting sqref="B13:C16 A19:C19 C26 C28 B31:C31 B34">
    <cfRule type="cellIs" dxfId="412" priority="1" operator="equal">
      <formula>0</formula>
    </cfRule>
  </conditionalFormatting>
  <conditionalFormatting sqref="B31:C31">
    <cfRule type="cellIs" dxfId="411" priority="3" operator="equal">
      <formula>0</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C31BE-B09E-4F5D-8866-11932C7D3B15}">
  <sheetPr codeName="Sheet15">
    <tabColor rgb="FFFFFF00"/>
  </sheetPr>
  <dimension ref="A1:P113"/>
  <sheetViews>
    <sheetView workbookViewId="0">
      <selection activeCell="G10" sqref="G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'3a+c+n'!D1</f>
        <v>3</v>
      </c>
      <c r="E1" s="26"/>
      <c r="F1" s="26"/>
      <c r="G1" s="26"/>
      <c r="H1" s="26"/>
      <c r="I1" s="26"/>
      <c r="J1" s="26"/>
      <c r="N1" s="30"/>
      <c r="O1" s="31"/>
      <c r="P1" s="32"/>
    </row>
    <row r="2" spans="1:16" x14ac:dyDescent="0.2">
      <c r="A2" s="33"/>
      <c r="B2" s="33"/>
      <c r="C2" s="252" t="str">
        <f>'3a+c+n'!C2:I2</f>
        <v>Fasādes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P101</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izmaksas",IF('3a+c+n'!$Q14="N",'3a+c+n'!B14,0))</f>
        <v>0</v>
      </c>
      <c r="C14" s="27">
        <f>IF($C$4="Neattiecināmās izmaksas",IF('3a+c+n'!$Q14="N",'3a+c+n'!C14,0))</f>
        <v>0</v>
      </c>
      <c r="D14" s="27">
        <f>IF($C$4="Neattiecināmās izmaksas",IF('3a+c+n'!$Q14="N",'3a+c+n'!D14,0))</f>
        <v>0</v>
      </c>
      <c r="E14" s="57"/>
      <c r="F14" s="79"/>
      <c r="G14" s="27">
        <f>IF($C$4="Neattiecināmās izmaksas",IF('3a+c+n'!$Q14="N",'3a+c+n'!G14,0))</f>
        <v>0</v>
      </c>
      <c r="H14" s="27">
        <f>IF($C$4="Neattiecināmās izmaksas",IF('3a+c+n'!$Q14="N",'3a+c+n'!H14,0))</f>
        <v>0</v>
      </c>
      <c r="I14" s="27"/>
      <c r="J14" s="27"/>
      <c r="K14" s="57">
        <f>IF($C$4="Neattiecināmās izmaksas",IF('3a+c+n'!$Q14="N",'3a+c+n'!K14,0))</f>
        <v>0</v>
      </c>
      <c r="L14" s="109">
        <f>IF($C$4="Neattiecināmās izmaksas",IF('3a+c+n'!$Q14="N",'3a+c+n'!L14,0))</f>
        <v>0</v>
      </c>
      <c r="M14" s="27">
        <f>IF($C$4="Neattiecināmās izmaksas",IF('3a+c+n'!$Q14="N",'3a+c+n'!M14,0))</f>
        <v>0</v>
      </c>
      <c r="N14" s="27">
        <f>IF($C$4="Neattiecināmās izmaksas",IF('3a+c+n'!$Q14="N",'3a+c+n'!N14,0))</f>
        <v>0</v>
      </c>
      <c r="O14" s="27">
        <f>IF($C$4="Neattiecināmās izmaksas",IF('3a+c+n'!$Q14="N",'3a+c+n'!O14,0))</f>
        <v>0</v>
      </c>
      <c r="P14" s="57">
        <f>IF($C$4="Neattiecināmās izmaksas",IF('3a+c+n'!$Q14="N",'3a+c+n'!P14,0))</f>
        <v>0</v>
      </c>
    </row>
    <row r="15" spans="1:16" x14ac:dyDescent="0.2">
      <c r="A15" s="64">
        <f>IF(P15=0,0,IF(COUNTBLANK(P15)=1,0,COUNTA($P$14:P15)))</f>
        <v>0</v>
      </c>
      <c r="B15" s="28">
        <f>IF($C$4="Neattiecināmās izmaksas",IF('3a+c+n'!$Q15="N",'3a+c+n'!B15,0))</f>
        <v>0</v>
      </c>
      <c r="C15" s="28">
        <f>IF($C$4="Neattiecināmās izmaksas",IF('3a+c+n'!$Q15="N",'3a+c+n'!C15,0))</f>
        <v>0</v>
      </c>
      <c r="D15" s="28">
        <f>IF($C$4="Neattiecināmās izmaksas",IF('3a+c+n'!$Q15="N",'3a+c+n'!D15,0))</f>
        <v>0</v>
      </c>
      <c r="E15" s="59"/>
      <c r="F15" s="81"/>
      <c r="G15" s="28"/>
      <c r="H15" s="28">
        <f>IF($C$4="Neattiecināmās izmaksas",IF('3a+c+n'!$Q15="N",'3a+c+n'!H15,0))</f>
        <v>0</v>
      </c>
      <c r="I15" s="28"/>
      <c r="J15" s="28"/>
      <c r="K15" s="59">
        <f>IF($C$4="Neattiecināmās izmaksas",IF('3a+c+n'!$Q15="N",'3a+c+n'!K15,0))</f>
        <v>0</v>
      </c>
      <c r="L15" s="110">
        <f>IF($C$4="Neattiecināmās izmaksas",IF('3a+c+n'!$Q15="N",'3a+c+n'!L15,0))</f>
        <v>0</v>
      </c>
      <c r="M15" s="28">
        <f>IF($C$4="Neattiecināmās izmaksas",IF('3a+c+n'!$Q15="N",'3a+c+n'!M15,0))</f>
        <v>0</v>
      </c>
      <c r="N15" s="28">
        <f>IF($C$4="Neattiecināmās izmaksas",IF('3a+c+n'!$Q15="N",'3a+c+n'!N15,0))</f>
        <v>0</v>
      </c>
      <c r="O15" s="28">
        <f>IF($C$4="Neattiecināmās izmaksas",IF('3a+c+n'!$Q15="N",'3a+c+n'!O15,0))</f>
        <v>0</v>
      </c>
      <c r="P15" s="59">
        <f>IF($C$4="Neattiecināmās izmaksas",IF('3a+c+n'!$Q15="N",'3a+c+n'!P15,0))</f>
        <v>0</v>
      </c>
    </row>
    <row r="16" spans="1:16" x14ac:dyDescent="0.2">
      <c r="A16" s="64">
        <f>IF(P16=0,0,IF(COUNTBLANK(P16)=1,0,COUNTA($P$14:P16)))</f>
        <v>0</v>
      </c>
      <c r="B16" s="28">
        <f>IF($C$4="Neattiecināmās izmaksas",IF('3a+c+n'!$Q16="N",'3a+c+n'!B16,0))</f>
        <v>0</v>
      </c>
      <c r="C16" s="28">
        <f>IF($C$4="Neattiecināmās izmaksas",IF('3a+c+n'!$Q16="N",'3a+c+n'!C16,0))</f>
        <v>0</v>
      </c>
      <c r="D16" s="28">
        <f>IF($C$4="Neattiecināmās izmaksas",IF('3a+c+n'!$Q16="N",'3a+c+n'!D16,0))</f>
        <v>0</v>
      </c>
      <c r="E16" s="59"/>
      <c r="F16" s="81"/>
      <c r="G16" s="28"/>
      <c r="H16" s="28">
        <f>IF($C$4="Neattiecināmās izmaksas",IF('3a+c+n'!$Q16="N",'3a+c+n'!H16,0))</f>
        <v>0</v>
      </c>
      <c r="I16" s="28"/>
      <c r="J16" s="28"/>
      <c r="K16" s="59">
        <f>IF($C$4="Neattiecināmās izmaksas",IF('3a+c+n'!$Q16="N",'3a+c+n'!K16,0))</f>
        <v>0</v>
      </c>
      <c r="L16" s="110">
        <f>IF($C$4="Neattiecināmās izmaksas",IF('3a+c+n'!$Q16="N",'3a+c+n'!L16,0))</f>
        <v>0</v>
      </c>
      <c r="M16" s="28">
        <f>IF($C$4="Neattiecināmās izmaksas",IF('3a+c+n'!$Q16="N",'3a+c+n'!M16,0))</f>
        <v>0</v>
      </c>
      <c r="N16" s="28">
        <f>IF($C$4="Neattiecināmās izmaksas",IF('3a+c+n'!$Q16="N",'3a+c+n'!N16,0))</f>
        <v>0</v>
      </c>
      <c r="O16" s="28">
        <f>IF($C$4="Neattiecināmās izmaksas",IF('3a+c+n'!$Q16="N",'3a+c+n'!O16,0))</f>
        <v>0</v>
      </c>
      <c r="P16" s="59">
        <f>IF($C$4="Neattiecināmās izmaksas",IF('3a+c+n'!$Q16="N",'3a+c+n'!P16,0))</f>
        <v>0</v>
      </c>
    </row>
    <row r="17" spans="1:16" x14ac:dyDescent="0.2">
      <c r="A17" s="64">
        <f>IF(P17=0,0,IF(COUNTBLANK(P17)=1,0,COUNTA($P$14:P17)))</f>
        <v>0</v>
      </c>
      <c r="B17" s="28">
        <f>IF($C$4="Neattiecināmās izmaksas",IF('3a+c+n'!$Q17="N",'3a+c+n'!B17,0))</f>
        <v>0</v>
      </c>
      <c r="C17" s="28">
        <f>IF($C$4="Neattiecināmās izmaksas",IF('3a+c+n'!$Q17="N",'3a+c+n'!C17,0))</f>
        <v>0</v>
      </c>
      <c r="D17" s="28">
        <f>IF($C$4="Neattiecināmās izmaksas",IF('3a+c+n'!$Q17="N",'3a+c+n'!D17,0))</f>
        <v>0</v>
      </c>
      <c r="E17" s="59"/>
      <c r="F17" s="81"/>
      <c r="G17" s="28"/>
      <c r="H17" s="28">
        <f>IF($C$4="Neattiecināmās izmaksas",IF('3a+c+n'!$Q17="N",'3a+c+n'!H17,0))</f>
        <v>0</v>
      </c>
      <c r="I17" s="28"/>
      <c r="J17" s="28"/>
      <c r="K17" s="59">
        <f>IF($C$4="Neattiecināmās izmaksas",IF('3a+c+n'!$Q17="N",'3a+c+n'!K17,0))</f>
        <v>0</v>
      </c>
      <c r="L17" s="110">
        <f>IF($C$4="Neattiecināmās izmaksas",IF('3a+c+n'!$Q17="N",'3a+c+n'!L17,0))</f>
        <v>0</v>
      </c>
      <c r="M17" s="28">
        <f>IF($C$4="Neattiecināmās izmaksas",IF('3a+c+n'!$Q17="N",'3a+c+n'!M17,0))</f>
        <v>0</v>
      </c>
      <c r="N17" s="28">
        <f>IF($C$4="Neattiecināmās izmaksas",IF('3a+c+n'!$Q17="N",'3a+c+n'!N17,0))</f>
        <v>0</v>
      </c>
      <c r="O17" s="28">
        <f>IF($C$4="Neattiecināmās izmaksas",IF('3a+c+n'!$Q17="N",'3a+c+n'!O17,0))</f>
        <v>0</v>
      </c>
      <c r="P17" s="59">
        <f>IF($C$4="Neattiecināmās izmaksas",IF('3a+c+n'!$Q17="N",'3a+c+n'!P17,0))</f>
        <v>0</v>
      </c>
    </row>
    <row r="18" spans="1:16" x14ac:dyDescent="0.2">
      <c r="A18" s="64">
        <f>IF(P18=0,0,IF(COUNTBLANK(P18)=1,0,COUNTA($P$14:P18)))</f>
        <v>0</v>
      </c>
      <c r="B18" s="28">
        <f>IF($C$4="Neattiecināmās izmaksas",IF('3a+c+n'!$Q18="N",'3a+c+n'!B18,0))</f>
        <v>0</v>
      </c>
      <c r="C18" s="28">
        <f>IF($C$4="Neattiecināmās izmaksas",IF('3a+c+n'!$Q18="N",'3a+c+n'!C18,0))</f>
        <v>0</v>
      </c>
      <c r="D18" s="28">
        <f>IF($C$4="Neattiecināmās izmaksas",IF('3a+c+n'!$Q18="N",'3a+c+n'!D18,0))</f>
        <v>0</v>
      </c>
      <c r="E18" s="59"/>
      <c r="F18" s="81"/>
      <c r="G18" s="28"/>
      <c r="H18" s="28">
        <f>IF($C$4="Neattiecināmās izmaksas",IF('3a+c+n'!$Q18="N",'3a+c+n'!H18,0))</f>
        <v>0</v>
      </c>
      <c r="I18" s="28"/>
      <c r="J18" s="28"/>
      <c r="K18" s="59">
        <f>IF($C$4="Neattiecināmās izmaksas",IF('3a+c+n'!$Q18="N",'3a+c+n'!K18,0))</f>
        <v>0</v>
      </c>
      <c r="L18" s="110">
        <f>IF($C$4="Neattiecināmās izmaksas",IF('3a+c+n'!$Q18="N",'3a+c+n'!L18,0))</f>
        <v>0</v>
      </c>
      <c r="M18" s="28">
        <f>IF($C$4="Neattiecināmās izmaksas",IF('3a+c+n'!$Q18="N",'3a+c+n'!M18,0))</f>
        <v>0</v>
      </c>
      <c r="N18" s="28">
        <f>IF($C$4="Neattiecināmās izmaksas",IF('3a+c+n'!$Q18="N",'3a+c+n'!N18,0))</f>
        <v>0</v>
      </c>
      <c r="O18" s="28">
        <f>IF($C$4="Neattiecināmās izmaksas",IF('3a+c+n'!$Q18="N",'3a+c+n'!O18,0))</f>
        <v>0</v>
      </c>
      <c r="P18" s="59">
        <f>IF($C$4="Neattiecināmās izmaksas",IF('3a+c+n'!$Q18="N",'3a+c+n'!P18,0))</f>
        <v>0</v>
      </c>
    </row>
    <row r="19" spans="1:16" x14ac:dyDescent="0.2">
      <c r="A19" s="64">
        <f>IF(P19=0,0,IF(COUNTBLANK(P19)=1,0,COUNTA($P$14:P19)))</f>
        <v>0</v>
      </c>
      <c r="B19" s="28">
        <f>IF($C$4="Neattiecināmās izmaksas",IF('3a+c+n'!$Q19="N",'3a+c+n'!B19,0))</f>
        <v>0</v>
      </c>
      <c r="C19" s="28">
        <f>IF($C$4="Neattiecināmās izmaksas",IF('3a+c+n'!$Q19="N",'3a+c+n'!C19,0))</f>
        <v>0</v>
      </c>
      <c r="D19" s="28">
        <f>IF($C$4="Neattiecināmās izmaksas",IF('3a+c+n'!$Q19="N",'3a+c+n'!D19,0))</f>
        <v>0</v>
      </c>
      <c r="E19" s="59"/>
      <c r="F19" s="81"/>
      <c r="G19" s="28"/>
      <c r="H19" s="28">
        <f>IF($C$4="Neattiecināmās izmaksas",IF('3a+c+n'!$Q19="N",'3a+c+n'!H19,0))</f>
        <v>0</v>
      </c>
      <c r="I19" s="28"/>
      <c r="J19" s="28"/>
      <c r="K19" s="59">
        <f>IF($C$4="Neattiecināmās izmaksas",IF('3a+c+n'!$Q19="N",'3a+c+n'!K19,0))</f>
        <v>0</v>
      </c>
      <c r="L19" s="110">
        <f>IF($C$4="Neattiecināmās izmaksas",IF('3a+c+n'!$Q19="N",'3a+c+n'!L19,0))</f>
        <v>0</v>
      </c>
      <c r="M19" s="28">
        <f>IF($C$4="Neattiecināmās izmaksas",IF('3a+c+n'!$Q19="N",'3a+c+n'!M19,0))</f>
        <v>0</v>
      </c>
      <c r="N19" s="28">
        <f>IF($C$4="Neattiecināmās izmaksas",IF('3a+c+n'!$Q19="N",'3a+c+n'!N19,0))</f>
        <v>0</v>
      </c>
      <c r="O19" s="28">
        <f>IF($C$4="Neattiecināmās izmaksas",IF('3a+c+n'!$Q19="N",'3a+c+n'!O19,0))</f>
        <v>0</v>
      </c>
      <c r="P19" s="59">
        <f>IF($C$4="Neattiecināmās izmaksas",IF('3a+c+n'!$Q19="N",'3a+c+n'!P19,0))</f>
        <v>0</v>
      </c>
    </row>
    <row r="20" spans="1:16" x14ac:dyDescent="0.2">
      <c r="A20" s="64">
        <f>IF(P20=0,0,IF(COUNTBLANK(P20)=1,0,COUNTA($P$14:P20)))</f>
        <v>0</v>
      </c>
      <c r="B20" s="28">
        <f>IF($C$4="Neattiecināmās izmaksas",IF('3a+c+n'!$Q20="N",'3a+c+n'!B20,0))</f>
        <v>0</v>
      </c>
      <c r="C20" s="28">
        <f>IF($C$4="Neattiecināmās izmaksas",IF('3a+c+n'!$Q20="N",'3a+c+n'!C20,0))</f>
        <v>0</v>
      </c>
      <c r="D20" s="28">
        <f>IF($C$4="Neattiecināmās izmaksas",IF('3a+c+n'!$Q20="N",'3a+c+n'!D20,0))</f>
        <v>0</v>
      </c>
      <c r="E20" s="59"/>
      <c r="F20" s="81"/>
      <c r="G20" s="28"/>
      <c r="H20" s="28">
        <f>IF($C$4="Neattiecināmās izmaksas",IF('3a+c+n'!$Q20="N",'3a+c+n'!H20,0))</f>
        <v>0</v>
      </c>
      <c r="I20" s="28"/>
      <c r="J20" s="28"/>
      <c r="K20" s="59">
        <f>IF($C$4="Neattiecināmās izmaksas",IF('3a+c+n'!$Q20="N",'3a+c+n'!K20,0))</f>
        <v>0</v>
      </c>
      <c r="L20" s="110">
        <f>IF($C$4="Neattiecināmās izmaksas",IF('3a+c+n'!$Q20="N",'3a+c+n'!L20,0))</f>
        <v>0</v>
      </c>
      <c r="M20" s="28">
        <f>IF($C$4="Neattiecināmās izmaksas",IF('3a+c+n'!$Q20="N",'3a+c+n'!M20,0))</f>
        <v>0</v>
      </c>
      <c r="N20" s="28">
        <f>IF($C$4="Neattiecināmās izmaksas",IF('3a+c+n'!$Q20="N",'3a+c+n'!N20,0))</f>
        <v>0</v>
      </c>
      <c r="O20" s="28">
        <f>IF($C$4="Neattiecināmās izmaksas",IF('3a+c+n'!$Q20="N",'3a+c+n'!O20,0))</f>
        <v>0</v>
      </c>
      <c r="P20" s="59">
        <f>IF($C$4="Neattiecināmās izmaksas",IF('3a+c+n'!$Q20="N",'3a+c+n'!P20,0))</f>
        <v>0</v>
      </c>
    </row>
    <row r="21" spans="1:16" x14ac:dyDescent="0.2">
      <c r="A21" s="64">
        <f>IF(P21=0,0,IF(COUNTBLANK(P21)=1,0,COUNTA($P$14:P21)))</f>
        <v>0</v>
      </c>
      <c r="B21" s="28">
        <f>IF($C$4="Neattiecināmās izmaksas",IF('3a+c+n'!$Q21="N",'3a+c+n'!B21,0))</f>
        <v>0</v>
      </c>
      <c r="C21" s="28">
        <f>IF($C$4="Neattiecināmās izmaksas",IF('3a+c+n'!$Q21="N",'3a+c+n'!C21,0))</f>
        <v>0</v>
      </c>
      <c r="D21" s="28">
        <f>IF($C$4="Neattiecināmās izmaksas",IF('3a+c+n'!$Q21="N",'3a+c+n'!D21,0))</f>
        <v>0</v>
      </c>
      <c r="E21" s="59"/>
      <c r="F21" s="81"/>
      <c r="G21" s="28"/>
      <c r="H21" s="28">
        <f>IF($C$4="Neattiecināmās izmaksas",IF('3a+c+n'!$Q21="N",'3a+c+n'!H21,0))</f>
        <v>0</v>
      </c>
      <c r="I21" s="28"/>
      <c r="J21" s="28"/>
      <c r="K21" s="59">
        <f>IF($C$4="Neattiecināmās izmaksas",IF('3a+c+n'!$Q21="N",'3a+c+n'!K21,0))</f>
        <v>0</v>
      </c>
      <c r="L21" s="110">
        <f>IF($C$4="Neattiecināmās izmaksas",IF('3a+c+n'!$Q21="N",'3a+c+n'!L21,0))</f>
        <v>0</v>
      </c>
      <c r="M21" s="28">
        <f>IF($C$4="Neattiecināmās izmaksas",IF('3a+c+n'!$Q21="N",'3a+c+n'!M21,0))</f>
        <v>0</v>
      </c>
      <c r="N21" s="28">
        <f>IF($C$4="Neattiecināmās izmaksas",IF('3a+c+n'!$Q21="N",'3a+c+n'!N21,0))</f>
        <v>0</v>
      </c>
      <c r="O21" s="28">
        <f>IF($C$4="Neattiecināmās izmaksas",IF('3a+c+n'!$Q21="N",'3a+c+n'!O21,0))</f>
        <v>0</v>
      </c>
      <c r="P21" s="59">
        <f>IF($C$4="Neattiecināmās izmaksas",IF('3a+c+n'!$Q21="N",'3a+c+n'!P21,0))</f>
        <v>0</v>
      </c>
    </row>
    <row r="22" spans="1:16" x14ac:dyDescent="0.2">
      <c r="A22" s="64">
        <f>IF(P22=0,0,IF(COUNTBLANK(P22)=1,0,COUNTA($P$14:P22)))</f>
        <v>0</v>
      </c>
      <c r="B22" s="28">
        <f>IF($C$4="Neattiecināmās izmaksas",IF('3a+c+n'!$Q22="N",'3a+c+n'!B22,0))</f>
        <v>0</v>
      </c>
      <c r="C22" s="28">
        <f>IF($C$4="Neattiecināmās izmaksas",IF('3a+c+n'!$Q22="N",'3a+c+n'!C22,0))</f>
        <v>0</v>
      </c>
      <c r="D22" s="28">
        <f>IF($C$4="Neattiecināmās izmaksas",IF('3a+c+n'!$Q22="N",'3a+c+n'!D22,0))</f>
        <v>0</v>
      </c>
      <c r="E22" s="59"/>
      <c r="F22" s="81"/>
      <c r="G22" s="28"/>
      <c r="H22" s="28">
        <f>IF($C$4="Neattiecināmās izmaksas",IF('3a+c+n'!$Q22="N",'3a+c+n'!H22,0))</f>
        <v>0</v>
      </c>
      <c r="I22" s="28"/>
      <c r="J22" s="28"/>
      <c r="K22" s="59">
        <f>IF($C$4="Neattiecināmās izmaksas",IF('3a+c+n'!$Q22="N",'3a+c+n'!K22,0))</f>
        <v>0</v>
      </c>
      <c r="L22" s="110">
        <f>IF($C$4="Neattiecināmās izmaksas",IF('3a+c+n'!$Q22="N",'3a+c+n'!L22,0))</f>
        <v>0</v>
      </c>
      <c r="M22" s="28">
        <f>IF($C$4="Neattiecināmās izmaksas",IF('3a+c+n'!$Q22="N",'3a+c+n'!M22,0))</f>
        <v>0</v>
      </c>
      <c r="N22" s="28">
        <f>IF($C$4="Neattiecināmās izmaksas",IF('3a+c+n'!$Q22="N",'3a+c+n'!N22,0))</f>
        <v>0</v>
      </c>
      <c r="O22" s="28">
        <f>IF($C$4="Neattiecināmās izmaksas",IF('3a+c+n'!$Q22="N",'3a+c+n'!O22,0))</f>
        <v>0</v>
      </c>
      <c r="P22" s="59">
        <f>IF($C$4="Neattiecināmās izmaksas",IF('3a+c+n'!$Q22="N",'3a+c+n'!P22,0))</f>
        <v>0</v>
      </c>
    </row>
    <row r="23" spans="1:16" x14ac:dyDescent="0.2">
      <c r="A23" s="64">
        <f>IF(P23=0,0,IF(COUNTBLANK(P23)=1,0,COUNTA($P$14:P23)))</f>
        <v>0</v>
      </c>
      <c r="B23" s="28">
        <f>IF($C$4="Neattiecināmās izmaksas",IF('3a+c+n'!$Q23="N",'3a+c+n'!B23,0))</f>
        <v>0</v>
      </c>
      <c r="C23" s="28">
        <f>IF($C$4="Neattiecināmās izmaksas",IF('3a+c+n'!$Q23="N",'3a+c+n'!C23,0))</f>
        <v>0</v>
      </c>
      <c r="D23" s="28">
        <f>IF($C$4="Neattiecināmās izmaksas",IF('3a+c+n'!$Q23="N",'3a+c+n'!D23,0))</f>
        <v>0</v>
      </c>
      <c r="E23" s="59"/>
      <c r="F23" s="81"/>
      <c r="G23" s="28"/>
      <c r="H23" s="28">
        <f>IF($C$4="Neattiecināmās izmaksas",IF('3a+c+n'!$Q23="N",'3a+c+n'!H23,0))</f>
        <v>0</v>
      </c>
      <c r="I23" s="28"/>
      <c r="J23" s="28"/>
      <c r="K23" s="59">
        <f>IF($C$4="Neattiecināmās izmaksas",IF('3a+c+n'!$Q23="N",'3a+c+n'!K23,0))</f>
        <v>0</v>
      </c>
      <c r="L23" s="110">
        <f>IF($C$4="Neattiecināmās izmaksas",IF('3a+c+n'!$Q23="N",'3a+c+n'!L23,0))</f>
        <v>0</v>
      </c>
      <c r="M23" s="28">
        <f>IF($C$4="Neattiecināmās izmaksas",IF('3a+c+n'!$Q23="N",'3a+c+n'!M23,0))</f>
        <v>0</v>
      </c>
      <c r="N23" s="28">
        <f>IF($C$4="Neattiecināmās izmaksas",IF('3a+c+n'!$Q23="N",'3a+c+n'!N23,0))</f>
        <v>0</v>
      </c>
      <c r="O23" s="28">
        <f>IF($C$4="Neattiecināmās izmaksas",IF('3a+c+n'!$Q23="N",'3a+c+n'!O23,0))</f>
        <v>0</v>
      </c>
      <c r="P23" s="59">
        <f>IF($C$4="Neattiecināmās izmaksas",IF('3a+c+n'!$Q23="N",'3a+c+n'!P23,0))</f>
        <v>0</v>
      </c>
    </row>
    <row r="24" spans="1:16" x14ac:dyDescent="0.2">
      <c r="A24" s="64">
        <f>IF(P24=0,0,IF(COUNTBLANK(P24)=1,0,COUNTA($P$14:P24)))</f>
        <v>0</v>
      </c>
      <c r="B24" s="28">
        <f>IF($C$4="Neattiecināmās izmaksas",IF('3a+c+n'!$Q24="N",'3a+c+n'!B24,0))</f>
        <v>0</v>
      </c>
      <c r="C24" s="28">
        <f>IF($C$4="Neattiecināmās izmaksas",IF('3a+c+n'!$Q24="N",'3a+c+n'!C24,0))</f>
        <v>0</v>
      </c>
      <c r="D24" s="28">
        <f>IF($C$4="Neattiecināmās izmaksas",IF('3a+c+n'!$Q24="N",'3a+c+n'!D24,0))</f>
        <v>0</v>
      </c>
      <c r="E24" s="59"/>
      <c r="F24" s="81"/>
      <c r="G24" s="28"/>
      <c r="H24" s="28">
        <f>IF($C$4="Neattiecināmās izmaksas",IF('3a+c+n'!$Q24="N",'3a+c+n'!H24,0))</f>
        <v>0</v>
      </c>
      <c r="I24" s="28"/>
      <c r="J24" s="28"/>
      <c r="K24" s="59">
        <f>IF($C$4="Neattiecināmās izmaksas",IF('3a+c+n'!$Q24="N",'3a+c+n'!K24,0))</f>
        <v>0</v>
      </c>
      <c r="L24" s="110">
        <f>IF($C$4="Neattiecināmās izmaksas",IF('3a+c+n'!$Q24="N",'3a+c+n'!L24,0))</f>
        <v>0</v>
      </c>
      <c r="M24" s="28">
        <f>IF($C$4="Neattiecināmās izmaksas",IF('3a+c+n'!$Q24="N",'3a+c+n'!M24,0))</f>
        <v>0</v>
      </c>
      <c r="N24" s="28">
        <f>IF($C$4="Neattiecināmās izmaksas",IF('3a+c+n'!$Q24="N",'3a+c+n'!N24,0))</f>
        <v>0</v>
      </c>
      <c r="O24" s="28">
        <f>IF($C$4="Neattiecināmās izmaksas",IF('3a+c+n'!$Q24="N",'3a+c+n'!O24,0))</f>
        <v>0</v>
      </c>
      <c r="P24" s="59">
        <f>IF($C$4="Neattiecināmās izmaksas",IF('3a+c+n'!$Q24="N",'3a+c+n'!P24,0))</f>
        <v>0</v>
      </c>
    </row>
    <row r="25" spans="1:16" x14ac:dyDescent="0.2">
      <c r="A25" s="64">
        <f>IF(P25=0,0,IF(COUNTBLANK(P25)=1,0,COUNTA($P$14:P25)))</f>
        <v>0</v>
      </c>
      <c r="B25" s="28">
        <f>IF($C$4="Neattiecināmās izmaksas",IF('3a+c+n'!$Q25="N",'3a+c+n'!B25,0))</f>
        <v>0</v>
      </c>
      <c r="C25" s="28">
        <f>IF($C$4="Neattiecināmās izmaksas",IF('3a+c+n'!$Q25="N",'3a+c+n'!C25,0))</f>
        <v>0</v>
      </c>
      <c r="D25" s="28">
        <f>IF($C$4="Neattiecināmās izmaksas",IF('3a+c+n'!$Q25="N",'3a+c+n'!D25,0))</f>
        <v>0</v>
      </c>
      <c r="E25" s="59"/>
      <c r="F25" s="81"/>
      <c r="G25" s="28"/>
      <c r="H25" s="28">
        <f>IF($C$4="Neattiecināmās izmaksas",IF('3a+c+n'!$Q25="N",'3a+c+n'!H25,0))</f>
        <v>0</v>
      </c>
      <c r="I25" s="28"/>
      <c r="J25" s="28"/>
      <c r="K25" s="59">
        <f>IF($C$4="Neattiecināmās izmaksas",IF('3a+c+n'!$Q25="N",'3a+c+n'!K25,0))</f>
        <v>0</v>
      </c>
      <c r="L25" s="110">
        <f>IF($C$4="Neattiecināmās izmaksas",IF('3a+c+n'!$Q25="N",'3a+c+n'!L25,0))</f>
        <v>0</v>
      </c>
      <c r="M25" s="28">
        <f>IF($C$4="Neattiecināmās izmaksas",IF('3a+c+n'!$Q25="N",'3a+c+n'!M25,0))</f>
        <v>0</v>
      </c>
      <c r="N25" s="28">
        <f>IF($C$4="Neattiecināmās izmaksas",IF('3a+c+n'!$Q25="N",'3a+c+n'!N25,0))</f>
        <v>0</v>
      </c>
      <c r="O25" s="28">
        <f>IF($C$4="Neattiecināmās izmaksas",IF('3a+c+n'!$Q25="N",'3a+c+n'!O25,0))</f>
        <v>0</v>
      </c>
      <c r="P25" s="59">
        <f>IF($C$4="Neattiecināmās izmaksas",IF('3a+c+n'!$Q25="N",'3a+c+n'!P25,0))</f>
        <v>0</v>
      </c>
    </row>
    <row r="26" spans="1:16" x14ac:dyDescent="0.2">
      <c r="A26" s="64">
        <f>IF(P26=0,0,IF(COUNTBLANK(P26)=1,0,COUNTA($P$14:P26)))</f>
        <v>0</v>
      </c>
      <c r="B26" s="28">
        <f>IF($C$4="Neattiecināmās izmaksas",IF('3a+c+n'!$Q26="N",'3a+c+n'!B26,0))</f>
        <v>0</v>
      </c>
      <c r="C26" s="28">
        <f>IF($C$4="Neattiecināmās izmaksas",IF('3a+c+n'!$Q26="N",'3a+c+n'!C26,0))</f>
        <v>0</v>
      </c>
      <c r="D26" s="28">
        <f>IF($C$4="Neattiecināmās izmaksas",IF('3a+c+n'!$Q26="N",'3a+c+n'!D26,0))</f>
        <v>0</v>
      </c>
      <c r="E26" s="59"/>
      <c r="F26" s="81"/>
      <c r="G26" s="28"/>
      <c r="H26" s="28">
        <f>IF($C$4="Neattiecināmās izmaksas",IF('3a+c+n'!$Q26="N",'3a+c+n'!H26,0))</f>
        <v>0</v>
      </c>
      <c r="I26" s="28"/>
      <c r="J26" s="28"/>
      <c r="K26" s="59">
        <f>IF($C$4="Neattiecināmās izmaksas",IF('3a+c+n'!$Q26="N",'3a+c+n'!K26,0))</f>
        <v>0</v>
      </c>
      <c r="L26" s="110">
        <f>IF($C$4="Neattiecināmās izmaksas",IF('3a+c+n'!$Q26="N",'3a+c+n'!L26,0))</f>
        <v>0</v>
      </c>
      <c r="M26" s="28">
        <f>IF($C$4="Neattiecināmās izmaksas",IF('3a+c+n'!$Q26="N",'3a+c+n'!M26,0))</f>
        <v>0</v>
      </c>
      <c r="N26" s="28">
        <f>IF($C$4="Neattiecināmās izmaksas",IF('3a+c+n'!$Q26="N",'3a+c+n'!N26,0))</f>
        <v>0</v>
      </c>
      <c r="O26" s="28">
        <f>IF($C$4="Neattiecināmās izmaksas",IF('3a+c+n'!$Q26="N",'3a+c+n'!O26,0))</f>
        <v>0</v>
      </c>
      <c r="P26" s="59">
        <f>IF($C$4="Neattiecināmās izmaksas",IF('3a+c+n'!$Q26="N",'3a+c+n'!P26,0))</f>
        <v>0</v>
      </c>
    </row>
    <row r="27" spans="1:16" x14ac:dyDescent="0.2">
      <c r="A27" s="64">
        <f>IF(P27=0,0,IF(COUNTBLANK(P27)=1,0,COUNTA($P$14:P27)))</f>
        <v>0</v>
      </c>
      <c r="B27" s="28">
        <f>IF($C$4="Neattiecināmās izmaksas",IF('3a+c+n'!$Q27="N",'3a+c+n'!B27,0))</f>
        <v>0</v>
      </c>
      <c r="C27" s="28">
        <f>IF($C$4="Neattiecināmās izmaksas",IF('3a+c+n'!$Q27="N",'3a+c+n'!C27,0))</f>
        <v>0</v>
      </c>
      <c r="D27" s="28">
        <f>IF($C$4="Neattiecināmās izmaksas",IF('3a+c+n'!$Q27="N",'3a+c+n'!D27,0))</f>
        <v>0</v>
      </c>
      <c r="E27" s="59"/>
      <c r="F27" s="81"/>
      <c r="G27" s="28"/>
      <c r="H27" s="28">
        <f>IF($C$4="Neattiecināmās izmaksas",IF('3a+c+n'!$Q27="N",'3a+c+n'!H27,0))</f>
        <v>0</v>
      </c>
      <c r="I27" s="28"/>
      <c r="J27" s="28"/>
      <c r="K27" s="59">
        <f>IF($C$4="Neattiecināmās izmaksas",IF('3a+c+n'!$Q27="N",'3a+c+n'!K27,0))</f>
        <v>0</v>
      </c>
      <c r="L27" s="110">
        <f>IF($C$4="Neattiecināmās izmaksas",IF('3a+c+n'!$Q27="N",'3a+c+n'!L27,0))</f>
        <v>0</v>
      </c>
      <c r="M27" s="28">
        <f>IF($C$4="Neattiecināmās izmaksas",IF('3a+c+n'!$Q27="N",'3a+c+n'!M27,0))</f>
        <v>0</v>
      </c>
      <c r="N27" s="28">
        <f>IF($C$4="Neattiecināmās izmaksas",IF('3a+c+n'!$Q27="N",'3a+c+n'!N27,0))</f>
        <v>0</v>
      </c>
      <c r="O27" s="28">
        <f>IF($C$4="Neattiecināmās izmaksas",IF('3a+c+n'!$Q27="N",'3a+c+n'!O27,0))</f>
        <v>0</v>
      </c>
      <c r="P27" s="59">
        <f>IF($C$4="Neattiecināmās izmaksas",IF('3a+c+n'!$Q27="N",'3a+c+n'!P27,0))</f>
        <v>0</v>
      </c>
    </row>
    <row r="28" spans="1:16" x14ac:dyDescent="0.2">
      <c r="A28" s="64">
        <f>IF(P28=0,0,IF(COUNTBLANK(P28)=1,0,COUNTA($P$14:P28)))</f>
        <v>0</v>
      </c>
      <c r="B28" s="28">
        <f>IF($C$4="Neattiecināmās izmaksas",IF('3a+c+n'!$Q28="N",'3a+c+n'!B28,0))</f>
        <v>0</v>
      </c>
      <c r="C28" s="28">
        <f>IF($C$4="Neattiecināmās izmaksas",IF('3a+c+n'!$Q28="N",'3a+c+n'!C28,0))</f>
        <v>0</v>
      </c>
      <c r="D28" s="28">
        <f>IF($C$4="Neattiecināmās izmaksas",IF('3a+c+n'!$Q28="N",'3a+c+n'!D28,0))</f>
        <v>0</v>
      </c>
      <c r="E28" s="59"/>
      <c r="F28" s="81"/>
      <c r="G28" s="28"/>
      <c r="H28" s="28">
        <f>IF($C$4="Neattiecināmās izmaksas",IF('3a+c+n'!$Q28="N",'3a+c+n'!H28,0))</f>
        <v>0</v>
      </c>
      <c r="I28" s="28"/>
      <c r="J28" s="28"/>
      <c r="K28" s="59">
        <f>IF($C$4="Neattiecināmās izmaksas",IF('3a+c+n'!$Q28="N",'3a+c+n'!K28,0))</f>
        <v>0</v>
      </c>
      <c r="L28" s="110">
        <f>IF($C$4="Neattiecināmās izmaksas",IF('3a+c+n'!$Q28="N",'3a+c+n'!L28,0))</f>
        <v>0</v>
      </c>
      <c r="M28" s="28">
        <f>IF($C$4="Neattiecināmās izmaksas",IF('3a+c+n'!$Q28="N",'3a+c+n'!M28,0))</f>
        <v>0</v>
      </c>
      <c r="N28" s="28">
        <f>IF($C$4="Neattiecināmās izmaksas",IF('3a+c+n'!$Q28="N",'3a+c+n'!N28,0))</f>
        <v>0</v>
      </c>
      <c r="O28" s="28">
        <f>IF($C$4="Neattiecināmās izmaksas",IF('3a+c+n'!$Q28="N",'3a+c+n'!O28,0))</f>
        <v>0</v>
      </c>
      <c r="P28" s="59">
        <f>IF($C$4="Neattiecināmās izmaksas",IF('3a+c+n'!$Q28="N",'3a+c+n'!P28,0))</f>
        <v>0</v>
      </c>
    </row>
    <row r="29" spans="1:16" x14ac:dyDescent="0.2">
      <c r="A29" s="64">
        <f>IF(P29=0,0,IF(COUNTBLANK(P29)=1,0,COUNTA($P$14:P29)))</f>
        <v>0</v>
      </c>
      <c r="B29" s="28">
        <f>IF($C$4="Neattiecināmās izmaksas",IF('3a+c+n'!$Q29="N",'3a+c+n'!B29,0))</f>
        <v>0</v>
      </c>
      <c r="C29" s="28">
        <f>IF($C$4="Neattiecināmās izmaksas",IF('3a+c+n'!$Q29="N",'3a+c+n'!C29,0))</f>
        <v>0</v>
      </c>
      <c r="D29" s="28">
        <f>IF($C$4="Neattiecināmās izmaksas",IF('3a+c+n'!$Q29="N",'3a+c+n'!D29,0))</f>
        <v>0</v>
      </c>
      <c r="E29" s="59"/>
      <c r="F29" s="81"/>
      <c r="G29" s="28"/>
      <c r="H29" s="28">
        <f>IF($C$4="Neattiecināmās izmaksas",IF('3a+c+n'!$Q29="N",'3a+c+n'!H29,0))</f>
        <v>0</v>
      </c>
      <c r="I29" s="28"/>
      <c r="J29" s="28"/>
      <c r="K29" s="59">
        <f>IF($C$4="Neattiecināmās izmaksas",IF('3a+c+n'!$Q29="N",'3a+c+n'!K29,0))</f>
        <v>0</v>
      </c>
      <c r="L29" s="110">
        <f>IF($C$4="Neattiecināmās izmaksas",IF('3a+c+n'!$Q29="N",'3a+c+n'!L29,0))</f>
        <v>0</v>
      </c>
      <c r="M29" s="28">
        <f>IF($C$4="Neattiecināmās izmaksas",IF('3a+c+n'!$Q29="N",'3a+c+n'!M29,0))</f>
        <v>0</v>
      </c>
      <c r="N29" s="28">
        <f>IF($C$4="Neattiecināmās izmaksas",IF('3a+c+n'!$Q29="N",'3a+c+n'!N29,0))</f>
        <v>0</v>
      </c>
      <c r="O29" s="28">
        <f>IF($C$4="Neattiecināmās izmaksas",IF('3a+c+n'!$Q29="N",'3a+c+n'!O29,0))</f>
        <v>0</v>
      </c>
      <c r="P29" s="59">
        <f>IF($C$4="Neattiecināmās izmaksas",IF('3a+c+n'!$Q29="N",'3a+c+n'!P29,0))</f>
        <v>0</v>
      </c>
    </row>
    <row r="30" spans="1:16" x14ac:dyDescent="0.2">
      <c r="A30" s="64">
        <f>IF(P30=0,0,IF(COUNTBLANK(P30)=1,0,COUNTA($P$14:P30)))</f>
        <v>0</v>
      </c>
      <c r="B30" s="28">
        <f>IF($C$4="Neattiecināmās izmaksas",IF('3a+c+n'!$Q30="N",'3a+c+n'!B30,0))</f>
        <v>0</v>
      </c>
      <c r="C30" s="28">
        <f>IF($C$4="Neattiecināmās izmaksas",IF('3a+c+n'!$Q30="N",'3a+c+n'!C30,0))</f>
        <v>0</v>
      </c>
      <c r="D30" s="28">
        <f>IF($C$4="Neattiecināmās izmaksas",IF('3a+c+n'!$Q30="N",'3a+c+n'!D30,0))</f>
        <v>0</v>
      </c>
      <c r="E30" s="59"/>
      <c r="F30" s="81"/>
      <c r="G30" s="28"/>
      <c r="H30" s="28">
        <f>IF($C$4="Neattiecināmās izmaksas",IF('3a+c+n'!$Q30="N",'3a+c+n'!H30,0))</f>
        <v>0</v>
      </c>
      <c r="I30" s="28"/>
      <c r="J30" s="28"/>
      <c r="K30" s="59">
        <f>IF($C$4="Neattiecināmās izmaksas",IF('3a+c+n'!$Q30="N",'3a+c+n'!K30,0))</f>
        <v>0</v>
      </c>
      <c r="L30" s="110">
        <f>IF($C$4="Neattiecināmās izmaksas",IF('3a+c+n'!$Q30="N",'3a+c+n'!L30,0))</f>
        <v>0</v>
      </c>
      <c r="M30" s="28">
        <f>IF($C$4="Neattiecināmās izmaksas",IF('3a+c+n'!$Q30="N",'3a+c+n'!M30,0))</f>
        <v>0</v>
      </c>
      <c r="N30" s="28">
        <f>IF($C$4="Neattiecināmās izmaksas",IF('3a+c+n'!$Q30="N",'3a+c+n'!N30,0))</f>
        <v>0</v>
      </c>
      <c r="O30" s="28">
        <f>IF($C$4="Neattiecināmās izmaksas",IF('3a+c+n'!$Q30="N",'3a+c+n'!O30,0))</f>
        <v>0</v>
      </c>
      <c r="P30" s="59">
        <f>IF($C$4="Neattiecināmās izmaksas",IF('3a+c+n'!$Q30="N",'3a+c+n'!P30,0))</f>
        <v>0</v>
      </c>
    </row>
    <row r="31" spans="1:16" x14ac:dyDescent="0.2">
      <c r="A31" s="64">
        <f>IF(P31=0,0,IF(COUNTBLANK(P31)=1,0,COUNTA($P$14:P31)))</f>
        <v>0</v>
      </c>
      <c r="B31" s="28">
        <f>IF($C$4="Neattiecināmās izmaksas",IF('3a+c+n'!$Q31="N",'3a+c+n'!B31,0))</f>
        <v>0</v>
      </c>
      <c r="C31" s="28">
        <f>IF($C$4="Neattiecināmās izmaksas",IF('3a+c+n'!$Q31="N",'3a+c+n'!C31,0))</f>
        <v>0</v>
      </c>
      <c r="D31" s="28">
        <f>IF($C$4="Neattiecināmās izmaksas",IF('3a+c+n'!$Q31="N",'3a+c+n'!D31,0))</f>
        <v>0</v>
      </c>
      <c r="E31" s="59"/>
      <c r="F31" s="81"/>
      <c r="G31" s="28"/>
      <c r="H31" s="28">
        <f>IF($C$4="Neattiecināmās izmaksas",IF('3a+c+n'!$Q31="N",'3a+c+n'!H31,0))</f>
        <v>0</v>
      </c>
      <c r="I31" s="28"/>
      <c r="J31" s="28"/>
      <c r="K31" s="59">
        <f>IF($C$4="Neattiecināmās izmaksas",IF('3a+c+n'!$Q31="N",'3a+c+n'!K31,0))</f>
        <v>0</v>
      </c>
      <c r="L31" s="110">
        <f>IF($C$4="Neattiecināmās izmaksas",IF('3a+c+n'!$Q31="N",'3a+c+n'!L31,0))</f>
        <v>0</v>
      </c>
      <c r="M31" s="28">
        <f>IF($C$4="Neattiecināmās izmaksas",IF('3a+c+n'!$Q31="N",'3a+c+n'!M31,0))</f>
        <v>0</v>
      </c>
      <c r="N31" s="28">
        <f>IF($C$4="Neattiecināmās izmaksas",IF('3a+c+n'!$Q31="N",'3a+c+n'!N31,0))</f>
        <v>0</v>
      </c>
      <c r="O31" s="28">
        <f>IF($C$4="Neattiecināmās izmaksas",IF('3a+c+n'!$Q31="N",'3a+c+n'!O31,0))</f>
        <v>0</v>
      </c>
      <c r="P31" s="59">
        <f>IF($C$4="Neattiecināmās izmaksas",IF('3a+c+n'!$Q31="N",'3a+c+n'!P31,0))</f>
        <v>0</v>
      </c>
    </row>
    <row r="32" spans="1:16" x14ac:dyDescent="0.2">
      <c r="A32" s="64">
        <f>IF(P32=0,0,IF(COUNTBLANK(P32)=1,0,COUNTA($P$14:P32)))</f>
        <v>0</v>
      </c>
      <c r="B32" s="28">
        <f>IF($C$4="Neattiecināmās izmaksas",IF('3a+c+n'!$Q32="N",'3a+c+n'!B32,0))</f>
        <v>0</v>
      </c>
      <c r="C32" s="28">
        <f>IF($C$4="Neattiecināmās izmaksas",IF('3a+c+n'!$Q32="N",'3a+c+n'!C32,0))</f>
        <v>0</v>
      </c>
      <c r="D32" s="28">
        <f>IF($C$4="Neattiecināmās izmaksas",IF('3a+c+n'!$Q32="N",'3a+c+n'!D32,0))</f>
        <v>0</v>
      </c>
      <c r="E32" s="59"/>
      <c r="F32" s="81"/>
      <c r="G32" s="28"/>
      <c r="H32" s="28">
        <f>IF($C$4="Neattiecināmās izmaksas",IF('3a+c+n'!$Q32="N",'3a+c+n'!H32,0))</f>
        <v>0</v>
      </c>
      <c r="I32" s="28"/>
      <c r="J32" s="28"/>
      <c r="K32" s="59">
        <f>IF($C$4="Neattiecināmās izmaksas",IF('3a+c+n'!$Q32="N",'3a+c+n'!K32,0))</f>
        <v>0</v>
      </c>
      <c r="L32" s="110">
        <f>IF($C$4="Neattiecināmās izmaksas",IF('3a+c+n'!$Q32="N",'3a+c+n'!L32,0))</f>
        <v>0</v>
      </c>
      <c r="M32" s="28">
        <f>IF($C$4="Neattiecināmās izmaksas",IF('3a+c+n'!$Q32="N",'3a+c+n'!M32,0))</f>
        <v>0</v>
      </c>
      <c r="N32" s="28">
        <f>IF($C$4="Neattiecināmās izmaksas",IF('3a+c+n'!$Q32="N",'3a+c+n'!N32,0))</f>
        <v>0</v>
      </c>
      <c r="O32" s="28">
        <f>IF($C$4="Neattiecināmās izmaksas",IF('3a+c+n'!$Q32="N",'3a+c+n'!O32,0))</f>
        <v>0</v>
      </c>
      <c r="P32" s="59">
        <f>IF($C$4="Neattiecināmās izmaksas",IF('3a+c+n'!$Q32="N",'3a+c+n'!P32,0))</f>
        <v>0</v>
      </c>
    </row>
    <row r="33" spans="1:16" x14ac:dyDescent="0.2">
      <c r="A33" s="64">
        <f>IF(P33=0,0,IF(COUNTBLANK(P33)=1,0,COUNTA($P$14:P33)))</f>
        <v>0</v>
      </c>
      <c r="B33" s="28">
        <f>IF($C$4="Neattiecināmās izmaksas",IF('3a+c+n'!$Q33="N",'3a+c+n'!B33,0))</f>
        <v>0</v>
      </c>
      <c r="C33" s="28">
        <f>IF($C$4="Neattiecināmās izmaksas",IF('3a+c+n'!$Q33="N",'3a+c+n'!C33,0))</f>
        <v>0</v>
      </c>
      <c r="D33" s="28">
        <f>IF($C$4="Neattiecināmās izmaksas",IF('3a+c+n'!$Q33="N",'3a+c+n'!D33,0))</f>
        <v>0</v>
      </c>
      <c r="E33" s="59"/>
      <c r="F33" s="81"/>
      <c r="G33" s="28"/>
      <c r="H33" s="28">
        <f>IF($C$4="Neattiecināmās izmaksas",IF('3a+c+n'!$Q33="N",'3a+c+n'!H33,0))</f>
        <v>0</v>
      </c>
      <c r="I33" s="28"/>
      <c r="J33" s="28"/>
      <c r="K33" s="59">
        <f>IF($C$4="Neattiecināmās izmaksas",IF('3a+c+n'!$Q33="N",'3a+c+n'!K33,0))</f>
        <v>0</v>
      </c>
      <c r="L33" s="110">
        <f>IF($C$4="Neattiecināmās izmaksas",IF('3a+c+n'!$Q33="N",'3a+c+n'!L33,0))</f>
        <v>0</v>
      </c>
      <c r="M33" s="28">
        <f>IF($C$4="Neattiecināmās izmaksas",IF('3a+c+n'!$Q33="N",'3a+c+n'!M33,0))</f>
        <v>0</v>
      </c>
      <c r="N33" s="28">
        <f>IF($C$4="Neattiecināmās izmaksas",IF('3a+c+n'!$Q33="N",'3a+c+n'!N33,0))</f>
        <v>0</v>
      </c>
      <c r="O33" s="28">
        <f>IF($C$4="Neattiecināmās izmaksas",IF('3a+c+n'!$Q33="N",'3a+c+n'!O33,0))</f>
        <v>0</v>
      </c>
      <c r="P33" s="59">
        <f>IF($C$4="Neattiecināmās izmaksas",IF('3a+c+n'!$Q33="N",'3a+c+n'!P33,0))</f>
        <v>0</v>
      </c>
    </row>
    <row r="34" spans="1:16" x14ac:dyDescent="0.2">
      <c r="A34" s="64">
        <f>IF(P34=0,0,IF(COUNTBLANK(P34)=1,0,COUNTA($P$14:P34)))</f>
        <v>0</v>
      </c>
      <c r="B34" s="28">
        <f>IF($C$4="Neattiecināmās izmaksas",IF('3a+c+n'!$Q34="N",'3a+c+n'!B34,0))</f>
        <v>0</v>
      </c>
      <c r="C34" s="28">
        <f>IF($C$4="Neattiecināmās izmaksas",IF('3a+c+n'!$Q34="N",'3a+c+n'!C34,0))</f>
        <v>0</v>
      </c>
      <c r="D34" s="28">
        <f>IF($C$4="Neattiecināmās izmaksas",IF('3a+c+n'!$Q34="N",'3a+c+n'!D34,0))</f>
        <v>0</v>
      </c>
      <c r="E34" s="59"/>
      <c r="F34" s="81"/>
      <c r="G34" s="28"/>
      <c r="H34" s="28">
        <f>IF($C$4="Neattiecināmās izmaksas",IF('3a+c+n'!$Q34="N",'3a+c+n'!H34,0))</f>
        <v>0</v>
      </c>
      <c r="I34" s="28"/>
      <c r="J34" s="28"/>
      <c r="K34" s="59">
        <f>IF($C$4="Neattiecināmās izmaksas",IF('3a+c+n'!$Q34="N",'3a+c+n'!K34,0))</f>
        <v>0</v>
      </c>
      <c r="L34" s="110">
        <f>IF($C$4="Neattiecināmās izmaksas",IF('3a+c+n'!$Q34="N",'3a+c+n'!L34,0))</f>
        <v>0</v>
      </c>
      <c r="M34" s="28">
        <f>IF($C$4="Neattiecināmās izmaksas",IF('3a+c+n'!$Q34="N",'3a+c+n'!M34,0))</f>
        <v>0</v>
      </c>
      <c r="N34" s="28">
        <f>IF($C$4="Neattiecināmās izmaksas",IF('3a+c+n'!$Q34="N",'3a+c+n'!N34,0))</f>
        <v>0</v>
      </c>
      <c r="O34" s="28">
        <f>IF($C$4="Neattiecināmās izmaksas",IF('3a+c+n'!$Q34="N",'3a+c+n'!O34,0))</f>
        <v>0</v>
      </c>
      <c r="P34" s="59">
        <f>IF($C$4="Neattiecināmās izmaksas",IF('3a+c+n'!$Q34="N",'3a+c+n'!P34,0))</f>
        <v>0</v>
      </c>
    </row>
    <row r="35" spans="1:16" x14ac:dyDescent="0.2">
      <c r="A35" s="64">
        <f>IF(P35=0,0,IF(COUNTBLANK(P35)=1,0,COUNTA($P$14:P35)))</f>
        <v>0</v>
      </c>
      <c r="B35" s="28">
        <f>IF($C$4="Neattiecināmās izmaksas",IF('3a+c+n'!$Q35="N",'3a+c+n'!B35,0))</f>
        <v>0</v>
      </c>
      <c r="C35" s="28">
        <f>IF($C$4="Neattiecināmās izmaksas",IF('3a+c+n'!$Q35="N",'3a+c+n'!C35,0))</f>
        <v>0</v>
      </c>
      <c r="D35" s="28">
        <f>IF($C$4="Neattiecināmās izmaksas",IF('3a+c+n'!$Q35="N",'3a+c+n'!D35,0))</f>
        <v>0</v>
      </c>
      <c r="E35" s="59"/>
      <c r="F35" s="81"/>
      <c r="G35" s="28"/>
      <c r="H35" s="28">
        <f>IF($C$4="Neattiecināmās izmaksas",IF('3a+c+n'!$Q35="N",'3a+c+n'!H35,0))</f>
        <v>0</v>
      </c>
      <c r="I35" s="28"/>
      <c r="J35" s="28"/>
      <c r="K35" s="59">
        <f>IF($C$4="Neattiecināmās izmaksas",IF('3a+c+n'!$Q35="N",'3a+c+n'!K35,0))</f>
        <v>0</v>
      </c>
      <c r="L35" s="110">
        <f>IF($C$4="Neattiecināmās izmaksas",IF('3a+c+n'!$Q35="N",'3a+c+n'!L35,0))</f>
        <v>0</v>
      </c>
      <c r="M35" s="28">
        <f>IF($C$4="Neattiecināmās izmaksas",IF('3a+c+n'!$Q35="N",'3a+c+n'!M35,0))</f>
        <v>0</v>
      </c>
      <c r="N35" s="28">
        <f>IF($C$4="Neattiecināmās izmaksas",IF('3a+c+n'!$Q35="N",'3a+c+n'!N35,0))</f>
        <v>0</v>
      </c>
      <c r="O35" s="28">
        <f>IF($C$4="Neattiecināmās izmaksas",IF('3a+c+n'!$Q35="N",'3a+c+n'!O35,0))</f>
        <v>0</v>
      </c>
      <c r="P35" s="59">
        <f>IF($C$4="Neattiecināmās izmaksas",IF('3a+c+n'!$Q35="N",'3a+c+n'!P35,0))</f>
        <v>0</v>
      </c>
    </row>
    <row r="36" spans="1:16" x14ac:dyDescent="0.2">
      <c r="A36" s="64">
        <f>IF(P36=0,0,IF(COUNTBLANK(P36)=1,0,COUNTA($P$14:P36)))</f>
        <v>0</v>
      </c>
      <c r="B36" s="28">
        <f>IF($C$4="Neattiecināmās izmaksas",IF('3a+c+n'!$Q36="N",'3a+c+n'!B36,0))</f>
        <v>0</v>
      </c>
      <c r="C36" s="28">
        <f>IF($C$4="Neattiecināmās izmaksas",IF('3a+c+n'!$Q36="N",'3a+c+n'!C36,0))</f>
        <v>0</v>
      </c>
      <c r="D36" s="28">
        <f>IF($C$4="Neattiecināmās izmaksas",IF('3a+c+n'!$Q36="N",'3a+c+n'!D36,0))</f>
        <v>0</v>
      </c>
      <c r="E36" s="59"/>
      <c r="F36" s="81"/>
      <c r="G36" s="28"/>
      <c r="H36" s="28">
        <f>IF($C$4="Neattiecināmās izmaksas",IF('3a+c+n'!$Q36="N",'3a+c+n'!H36,0))</f>
        <v>0</v>
      </c>
      <c r="I36" s="28"/>
      <c r="J36" s="28"/>
      <c r="K36" s="59">
        <f>IF($C$4="Neattiecināmās izmaksas",IF('3a+c+n'!$Q36="N",'3a+c+n'!K36,0))</f>
        <v>0</v>
      </c>
      <c r="L36" s="110">
        <f>IF($C$4="Neattiecināmās izmaksas",IF('3a+c+n'!$Q36="N",'3a+c+n'!L36,0))</f>
        <v>0</v>
      </c>
      <c r="M36" s="28">
        <f>IF($C$4="Neattiecināmās izmaksas",IF('3a+c+n'!$Q36="N",'3a+c+n'!M36,0))</f>
        <v>0</v>
      </c>
      <c r="N36" s="28">
        <f>IF($C$4="Neattiecināmās izmaksas",IF('3a+c+n'!$Q36="N",'3a+c+n'!N36,0))</f>
        <v>0</v>
      </c>
      <c r="O36" s="28">
        <f>IF($C$4="Neattiecināmās izmaksas",IF('3a+c+n'!$Q36="N",'3a+c+n'!O36,0))</f>
        <v>0</v>
      </c>
      <c r="P36" s="59">
        <f>IF($C$4="Neattiecināmās izmaksas",IF('3a+c+n'!$Q36="N",'3a+c+n'!P36,0))</f>
        <v>0</v>
      </c>
    </row>
    <row r="37" spans="1:16" x14ac:dyDescent="0.2">
      <c r="A37" s="64">
        <f>IF(P37=0,0,IF(COUNTBLANK(P37)=1,0,COUNTA($P$14:P37)))</f>
        <v>0</v>
      </c>
      <c r="B37" s="28">
        <f>IF($C$4="Neattiecināmās izmaksas",IF('3a+c+n'!$Q37="N",'3a+c+n'!B37,0))</f>
        <v>0</v>
      </c>
      <c r="C37" s="28">
        <f>IF($C$4="Neattiecināmās izmaksas",IF('3a+c+n'!$Q37="N",'3a+c+n'!C37,0))</f>
        <v>0</v>
      </c>
      <c r="D37" s="28">
        <f>IF($C$4="Neattiecināmās izmaksas",IF('3a+c+n'!$Q37="N",'3a+c+n'!D37,0))</f>
        <v>0</v>
      </c>
      <c r="E37" s="59"/>
      <c r="F37" s="81"/>
      <c r="G37" s="28"/>
      <c r="H37" s="28">
        <f>IF($C$4="Neattiecināmās izmaksas",IF('3a+c+n'!$Q37="N",'3a+c+n'!H37,0))</f>
        <v>0</v>
      </c>
      <c r="I37" s="28"/>
      <c r="J37" s="28"/>
      <c r="K37" s="59">
        <f>IF($C$4="Neattiecināmās izmaksas",IF('3a+c+n'!$Q37="N",'3a+c+n'!K37,0))</f>
        <v>0</v>
      </c>
      <c r="L37" s="110">
        <f>IF($C$4="Neattiecināmās izmaksas",IF('3a+c+n'!$Q37="N",'3a+c+n'!L37,0))</f>
        <v>0</v>
      </c>
      <c r="M37" s="28">
        <f>IF($C$4="Neattiecināmās izmaksas",IF('3a+c+n'!$Q37="N",'3a+c+n'!M37,0))</f>
        <v>0</v>
      </c>
      <c r="N37" s="28">
        <f>IF($C$4="Neattiecināmās izmaksas",IF('3a+c+n'!$Q37="N",'3a+c+n'!N37,0))</f>
        <v>0</v>
      </c>
      <c r="O37" s="28">
        <f>IF($C$4="Neattiecināmās izmaksas",IF('3a+c+n'!$Q37="N",'3a+c+n'!O37,0))</f>
        <v>0</v>
      </c>
      <c r="P37" s="59">
        <f>IF($C$4="Neattiecināmās izmaksas",IF('3a+c+n'!$Q37="N",'3a+c+n'!P37,0))</f>
        <v>0</v>
      </c>
    </row>
    <row r="38" spans="1:16" x14ac:dyDescent="0.2">
      <c r="A38" s="64">
        <f>IF(P38=0,0,IF(COUNTBLANK(P38)=1,0,COUNTA($P$14:P38)))</f>
        <v>0</v>
      </c>
      <c r="B38" s="28">
        <f>IF($C$4="Neattiecināmās izmaksas",IF('3a+c+n'!$Q38="N",'3a+c+n'!B38,0))</f>
        <v>0</v>
      </c>
      <c r="C38" s="28">
        <f>IF($C$4="Neattiecināmās izmaksas",IF('3a+c+n'!$Q38="N",'3a+c+n'!C38,0))</f>
        <v>0</v>
      </c>
      <c r="D38" s="28">
        <f>IF($C$4="Neattiecināmās izmaksas",IF('3a+c+n'!$Q38="N",'3a+c+n'!D38,0))</f>
        <v>0</v>
      </c>
      <c r="E38" s="59"/>
      <c r="F38" s="81"/>
      <c r="G38" s="28"/>
      <c r="H38" s="28">
        <f>IF($C$4="Neattiecināmās izmaksas",IF('3a+c+n'!$Q38="N",'3a+c+n'!H38,0))</f>
        <v>0</v>
      </c>
      <c r="I38" s="28"/>
      <c r="J38" s="28"/>
      <c r="K38" s="59">
        <f>IF($C$4="Neattiecināmās izmaksas",IF('3a+c+n'!$Q38="N",'3a+c+n'!K38,0))</f>
        <v>0</v>
      </c>
      <c r="L38" s="110">
        <f>IF($C$4="Neattiecināmās izmaksas",IF('3a+c+n'!$Q38="N",'3a+c+n'!L38,0))</f>
        <v>0</v>
      </c>
      <c r="M38" s="28">
        <f>IF($C$4="Neattiecināmās izmaksas",IF('3a+c+n'!$Q38="N",'3a+c+n'!M38,0))</f>
        <v>0</v>
      </c>
      <c r="N38" s="28">
        <f>IF($C$4="Neattiecināmās izmaksas",IF('3a+c+n'!$Q38="N",'3a+c+n'!N38,0))</f>
        <v>0</v>
      </c>
      <c r="O38" s="28">
        <f>IF($C$4="Neattiecināmās izmaksas",IF('3a+c+n'!$Q38="N",'3a+c+n'!O38,0))</f>
        <v>0</v>
      </c>
      <c r="P38" s="59">
        <f>IF($C$4="Neattiecināmās izmaksas",IF('3a+c+n'!$Q38="N",'3a+c+n'!P38,0))</f>
        <v>0</v>
      </c>
    </row>
    <row r="39" spans="1:16" x14ac:dyDescent="0.2">
      <c r="A39" s="64">
        <f>IF(P39=0,0,IF(COUNTBLANK(P39)=1,0,COUNTA($P$14:P39)))</f>
        <v>0</v>
      </c>
      <c r="B39" s="28">
        <f>IF($C$4="Neattiecināmās izmaksas",IF('3a+c+n'!$Q39="N",'3a+c+n'!B39,0))</f>
        <v>0</v>
      </c>
      <c r="C39" s="28">
        <f>IF($C$4="Neattiecināmās izmaksas",IF('3a+c+n'!$Q39="N",'3a+c+n'!C39,0))</f>
        <v>0</v>
      </c>
      <c r="D39" s="28">
        <f>IF($C$4="Neattiecināmās izmaksas",IF('3a+c+n'!$Q39="N",'3a+c+n'!D39,0))</f>
        <v>0</v>
      </c>
      <c r="E39" s="59"/>
      <c r="F39" s="81"/>
      <c r="G39" s="28"/>
      <c r="H39" s="28">
        <f>IF($C$4="Neattiecināmās izmaksas",IF('3a+c+n'!$Q39="N",'3a+c+n'!H39,0))</f>
        <v>0</v>
      </c>
      <c r="I39" s="28"/>
      <c r="J39" s="28"/>
      <c r="K39" s="59">
        <f>IF($C$4="Neattiecināmās izmaksas",IF('3a+c+n'!$Q39="N",'3a+c+n'!K39,0))</f>
        <v>0</v>
      </c>
      <c r="L39" s="110">
        <f>IF($C$4="Neattiecināmās izmaksas",IF('3a+c+n'!$Q39="N",'3a+c+n'!L39,0))</f>
        <v>0</v>
      </c>
      <c r="M39" s="28">
        <f>IF($C$4="Neattiecināmās izmaksas",IF('3a+c+n'!$Q39="N",'3a+c+n'!M39,0))</f>
        <v>0</v>
      </c>
      <c r="N39" s="28">
        <f>IF($C$4="Neattiecināmās izmaksas",IF('3a+c+n'!$Q39="N",'3a+c+n'!N39,0))</f>
        <v>0</v>
      </c>
      <c r="O39" s="28">
        <f>IF($C$4="Neattiecināmās izmaksas",IF('3a+c+n'!$Q39="N",'3a+c+n'!O39,0))</f>
        <v>0</v>
      </c>
      <c r="P39" s="59">
        <f>IF($C$4="Neattiecināmās izmaksas",IF('3a+c+n'!$Q39="N",'3a+c+n'!P39,0))</f>
        <v>0</v>
      </c>
    </row>
    <row r="40" spans="1:16" x14ac:dyDescent="0.2">
      <c r="A40" s="64">
        <f>IF(P40=0,0,IF(COUNTBLANK(P40)=1,0,COUNTA($P$14:P40)))</f>
        <v>0</v>
      </c>
      <c r="B40" s="28">
        <f>IF($C$4="Neattiecināmās izmaksas",IF('3a+c+n'!$Q40="N",'3a+c+n'!B40,0))</f>
        <v>0</v>
      </c>
      <c r="C40" s="28">
        <f>IF($C$4="Neattiecināmās izmaksas",IF('3a+c+n'!$Q40="N",'3a+c+n'!C40,0))</f>
        <v>0</v>
      </c>
      <c r="D40" s="28">
        <f>IF($C$4="Neattiecināmās izmaksas",IF('3a+c+n'!$Q40="N",'3a+c+n'!D40,0))</f>
        <v>0</v>
      </c>
      <c r="E40" s="59"/>
      <c r="F40" s="81"/>
      <c r="G40" s="28"/>
      <c r="H40" s="28">
        <f>IF($C$4="Neattiecināmās izmaksas",IF('3a+c+n'!$Q40="N",'3a+c+n'!H40,0))</f>
        <v>0</v>
      </c>
      <c r="I40" s="28"/>
      <c r="J40" s="28"/>
      <c r="K40" s="59">
        <f>IF($C$4="Neattiecināmās izmaksas",IF('3a+c+n'!$Q40="N",'3a+c+n'!K40,0))</f>
        <v>0</v>
      </c>
      <c r="L40" s="110">
        <f>IF($C$4="Neattiecināmās izmaksas",IF('3a+c+n'!$Q40="N",'3a+c+n'!L40,0))</f>
        <v>0</v>
      </c>
      <c r="M40" s="28">
        <f>IF($C$4="Neattiecināmās izmaksas",IF('3a+c+n'!$Q40="N",'3a+c+n'!M40,0))</f>
        <v>0</v>
      </c>
      <c r="N40" s="28">
        <f>IF($C$4="Neattiecināmās izmaksas",IF('3a+c+n'!$Q40="N",'3a+c+n'!N40,0))</f>
        <v>0</v>
      </c>
      <c r="O40" s="28">
        <f>IF($C$4="Neattiecināmās izmaksas",IF('3a+c+n'!$Q40="N",'3a+c+n'!O40,0))</f>
        <v>0</v>
      </c>
      <c r="P40" s="59">
        <f>IF($C$4="Neattiecināmās izmaksas",IF('3a+c+n'!$Q40="N",'3a+c+n'!P40,0))</f>
        <v>0</v>
      </c>
    </row>
    <row r="41" spans="1:16" x14ac:dyDescent="0.2">
      <c r="A41" s="64">
        <f>IF(P41=0,0,IF(COUNTBLANK(P41)=1,0,COUNTA($P$14:P41)))</f>
        <v>0</v>
      </c>
      <c r="B41" s="28">
        <f>IF($C$4="Neattiecināmās izmaksas",IF('3a+c+n'!$Q41="N",'3a+c+n'!B41,0))</f>
        <v>0</v>
      </c>
      <c r="C41" s="28">
        <f>IF($C$4="Neattiecināmās izmaksas",IF('3a+c+n'!$Q41="N",'3a+c+n'!C41,0))</f>
        <v>0</v>
      </c>
      <c r="D41" s="28">
        <f>IF($C$4="Neattiecināmās izmaksas",IF('3a+c+n'!$Q41="N",'3a+c+n'!D41,0))</f>
        <v>0</v>
      </c>
      <c r="E41" s="59"/>
      <c r="F41" s="81"/>
      <c r="G41" s="28"/>
      <c r="H41" s="28">
        <f>IF($C$4="Neattiecināmās izmaksas",IF('3a+c+n'!$Q41="N",'3a+c+n'!H41,0))</f>
        <v>0</v>
      </c>
      <c r="I41" s="28"/>
      <c r="J41" s="28"/>
      <c r="K41" s="59">
        <f>IF($C$4="Neattiecināmās izmaksas",IF('3a+c+n'!$Q41="N",'3a+c+n'!K41,0))</f>
        <v>0</v>
      </c>
      <c r="L41" s="110">
        <f>IF($C$4="Neattiecināmās izmaksas",IF('3a+c+n'!$Q41="N",'3a+c+n'!L41,0))</f>
        <v>0</v>
      </c>
      <c r="M41" s="28">
        <f>IF($C$4="Neattiecināmās izmaksas",IF('3a+c+n'!$Q41="N",'3a+c+n'!M41,0))</f>
        <v>0</v>
      </c>
      <c r="N41" s="28">
        <f>IF($C$4="Neattiecināmās izmaksas",IF('3a+c+n'!$Q41="N",'3a+c+n'!N41,0))</f>
        <v>0</v>
      </c>
      <c r="O41" s="28">
        <f>IF($C$4="Neattiecināmās izmaksas",IF('3a+c+n'!$Q41="N",'3a+c+n'!O41,0))</f>
        <v>0</v>
      </c>
      <c r="P41" s="59">
        <f>IF($C$4="Neattiecināmās izmaksas",IF('3a+c+n'!$Q41="N",'3a+c+n'!P41,0))</f>
        <v>0</v>
      </c>
    </row>
    <row r="42" spans="1:16" x14ac:dyDescent="0.2">
      <c r="A42" s="64">
        <f>IF(P42=0,0,IF(COUNTBLANK(P42)=1,0,COUNTA($P$14:P42)))</f>
        <v>0</v>
      </c>
      <c r="B42" s="28">
        <f>IF($C$4="Neattiecināmās izmaksas",IF('3a+c+n'!$Q42="N",'3a+c+n'!B42,0))</f>
        <v>0</v>
      </c>
      <c r="C42" s="28">
        <f>IF($C$4="Neattiecināmās izmaksas",IF('3a+c+n'!$Q42="N",'3a+c+n'!C42,0))</f>
        <v>0</v>
      </c>
      <c r="D42" s="28">
        <f>IF($C$4="Neattiecināmās izmaksas",IF('3a+c+n'!$Q42="N",'3a+c+n'!D42,0))</f>
        <v>0</v>
      </c>
      <c r="E42" s="59"/>
      <c r="F42" s="81"/>
      <c r="G42" s="28"/>
      <c r="H42" s="28">
        <f>IF($C$4="Neattiecināmās izmaksas",IF('3a+c+n'!$Q42="N",'3a+c+n'!H42,0))</f>
        <v>0</v>
      </c>
      <c r="I42" s="28"/>
      <c r="J42" s="28"/>
      <c r="K42" s="59">
        <f>IF($C$4="Neattiecināmās izmaksas",IF('3a+c+n'!$Q42="N",'3a+c+n'!K42,0))</f>
        <v>0</v>
      </c>
      <c r="L42" s="110">
        <f>IF($C$4="Neattiecināmās izmaksas",IF('3a+c+n'!$Q42="N",'3a+c+n'!L42,0))</f>
        <v>0</v>
      </c>
      <c r="M42" s="28">
        <f>IF($C$4="Neattiecināmās izmaksas",IF('3a+c+n'!$Q42="N",'3a+c+n'!M42,0))</f>
        <v>0</v>
      </c>
      <c r="N42" s="28">
        <f>IF($C$4="Neattiecināmās izmaksas",IF('3a+c+n'!$Q42="N",'3a+c+n'!N42,0))</f>
        <v>0</v>
      </c>
      <c r="O42" s="28">
        <f>IF($C$4="Neattiecināmās izmaksas",IF('3a+c+n'!$Q42="N",'3a+c+n'!O42,0))</f>
        <v>0</v>
      </c>
      <c r="P42" s="59">
        <f>IF($C$4="Neattiecināmās izmaksas",IF('3a+c+n'!$Q42="N",'3a+c+n'!P42,0))</f>
        <v>0</v>
      </c>
    </row>
    <row r="43" spans="1:16" x14ac:dyDescent="0.2">
      <c r="A43" s="64">
        <f>IF(P43=0,0,IF(COUNTBLANK(P43)=1,0,COUNTA($P$14:P43)))</f>
        <v>0</v>
      </c>
      <c r="B43" s="28">
        <f>IF($C$4="Neattiecināmās izmaksas",IF('3a+c+n'!$Q43="N",'3a+c+n'!B43,0))</f>
        <v>0</v>
      </c>
      <c r="C43" s="28">
        <f>IF($C$4="Neattiecināmās izmaksas",IF('3a+c+n'!$Q43="N",'3a+c+n'!C43,0))</f>
        <v>0</v>
      </c>
      <c r="D43" s="28">
        <f>IF($C$4="Neattiecināmās izmaksas",IF('3a+c+n'!$Q43="N",'3a+c+n'!D43,0))</f>
        <v>0</v>
      </c>
      <c r="E43" s="59"/>
      <c r="F43" s="81"/>
      <c r="G43" s="28"/>
      <c r="H43" s="28">
        <f>IF($C$4="Neattiecināmās izmaksas",IF('3a+c+n'!$Q43="N",'3a+c+n'!H43,0))</f>
        <v>0</v>
      </c>
      <c r="I43" s="28"/>
      <c r="J43" s="28"/>
      <c r="K43" s="59">
        <f>IF($C$4="Neattiecināmās izmaksas",IF('3a+c+n'!$Q43="N",'3a+c+n'!K43,0))</f>
        <v>0</v>
      </c>
      <c r="L43" s="110">
        <f>IF($C$4="Neattiecināmās izmaksas",IF('3a+c+n'!$Q43="N",'3a+c+n'!L43,0))</f>
        <v>0</v>
      </c>
      <c r="M43" s="28">
        <f>IF($C$4="Neattiecināmās izmaksas",IF('3a+c+n'!$Q43="N",'3a+c+n'!M43,0))</f>
        <v>0</v>
      </c>
      <c r="N43" s="28">
        <f>IF($C$4="Neattiecināmās izmaksas",IF('3a+c+n'!$Q43="N",'3a+c+n'!N43,0))</f>
        <v>0</v>
      </c>
      <c r="O43" s="28">
        <f>IF($C$4="Neattiecināmās izmaksas",IF('3a+c+n'!$Q43="N",'3a+c+n'!O43,0))</f>
        <v>0</v>
      </c>
      <c r="P43" s="59">
        <f>IF($C$4="Neattiecināmās izmaksas",IF('3a+c+n'!$Q43="N",'3a+c+n'!P43,0))</f>
        <v>0</v>
      </c>
    </row>
    <row r="44" spans="1:16" x14ac:dyDescent="0.2">
      <c r="A44" s="64">
        <f>IF(P44=0,0,IF(COUNTBLANK(P44)=1,0,COUNTA($P$14:P44)))</f>
        <v>0</v>
      </c>
      <c r="B44" s="28">
        <f>IF($C$4="Neattiecināmās izmaksas",IF('3a+c+n'!$Q44="N",'3a+c+n'!B44,0))</f>
        <v>0</v>
      </c>
      <c r="C44" s="28">
        <f>IF($C$4="Neattiecināmās izmaksas",IF('3a+c+n'!$Q44="N",'3a+c+n'!C44,0))</f>
        <v>0</v>
      </c>
      <c r="D44" s="28">
        <f>IF($C$4="Neattiecināmās izmaksas",IF('3a+c+n'!$Q44="N",'3a+c+n'!D44,0))</f>
        <v>0</v>
      </c>
      <c r="E44" s="59"/>
      <c r="F44" s="81"/>
      <c r="G44" s="28"/>
      <c r="H44" s="28">
        <f>IF($C$4="Neattiecināmās izmaksas",IF('3a+c+n'!$Q44="N",'3a+c+n'!H44,0))</f>
        <v>0</v>
      </c>
      <c r="I44" s="28"/>
      <c r="J44" s="28"/>
      <c r="K44" s="59">
        <f>IF($C$4="Neattiecināmās izmaksas",IF('3a+c+n'!$Q44="N",'3a+c+n'!K44,0))</f>
        <v>0</v>
      </c>
      <c r="L44" s="110">
        <f>IF($C$4="Neattiecināmās izmaksas",IF('3a+c+n'!$Q44="N",'3a+c+n'!L44,0))</f>
        <v>0</v>
      </c>
      <c r="M44" s="28">
        <f>IF($C$4="Neattiecināmās izmaksas",IF('3a+c+n'!$Q44="N",'3a+c+n'!M44,0))</f>
        <v>0</v>
      </c>
      <c r="N44" s="28">
        <f>IF($C$4="Neattiecināmās izmaksas",IF('3a+c+n'!$Q44="N",'3a+c+n'!N44,0))</f>
        <v>0</v>
      </c>
      <c r="O44" s="28">
        <f>IF($C$4="Neattiecināmās izmaksas",IF('3a+c+n'!$Q44="N",'3a+c+n'!O44,0))</f>
        <v>0</v>
      </c>
      <c r="P44" s="59">
        <f>IF($C$4="Neattiecināmās izmaksas",IF('3a+c+n'!$Q44="N",'3a+c+n'!P44,0))</f>
        <v>0</v>
      </c>
    </row>
    <row r="45" spans="1:16" x14ac:dyDescent="0.2">
      <c r="A45" s="64">
        <f>IF(P45=0,0,IF(COUNTBLANK(P45)=1,0,COUNTA($P$14:P45)))</f>
        <v>0</v>
      </c>
      <c r="B45" s="28">
        <f>IF($C$4="Neattiecināmās izmaksas",IF('3a+c+n'!$Q45="N",'3a+c+n'!B45,0))</f>
        <v>0</v>
      </c>
      <c r="C45" s="28">
        <f>IF($C$4="Neattiecināmās izmaksas",IF('3a+c+n'!$Q45="N",'3a+c+n'!C45,0))</f>
        <v>0</v>
      </c>
      <c r="D45" s="28">
        <f>IF($C$4="Neattiecināmās izmaksas",IF('3a+c+n'!$Q45="N",'3a+c+n'!D45,0))</f>
        <v>0</v>
      </c>
      <c r="E45" s="59"/>
      <c r="F45" s="81"/>
      <c r="G45" s="28"/>
      <c r="H45" s="28">
        <f>IF($C$4="Neattiecināmās izmaksas",IF('3a+c+n'!$Q45="N",'3a+c+n'!H45,0))</f>
        <v>0</v>
      </c>
      <c r="I45" s="28"/>
      <c r="J45" s="28"/>
      <c r="K45" s="59">
        <f>IF($C$4="Neattiecināmās izmaksas",IF('3a+c+n'!$Q45="N",'3a+c+n'!K45,0))</f>
        <v>0</v>
      </c>
      <c r="L45" s="110">
        <f>IF($C$4="Neattiecināmās izmaksas",IF('3a+c+n'!$Q45="N",'3a+c+n'!L45,0))</f>
        <v>0</v>
      </c>
      <c r="M45" s="28">
        <f>IF($C$4="Neattiecināmās izmaksas",IF('3a+c+n'!$Q45="N",'3a+c+n'!M45,0))</f>
        <v>0</v>
      </c>
      <c r="N45" s="28">
        <f>IF($C$4="Neattiecināmās izmaksas",IF('3a+c+n'!$Q45="N",'3a+c+n'!N45,0))</f>
        <v>0</v>
      </c>
      <c r="O45" s="28">
        <f>IF($C$4="Neattiecināmās izmaksas",IF('3a+c+n'!$Q45="N",'3a+c+n'!O45,0))</f>
        <v>0</v>
      </c>
      <c r="P45" s="59">
        <f>IF($C$4="Neattiecināmās izmaksas",IF('3a+c+n'!$Q45="N",'3a+c+n'!P45,0))</f>
        <v>0</v>
      </c>
    </row>
    <row r="46" spans="1:16" x14ac:dyDescent="0.2">
      <c r="A46" s="64">
        <f>IF(P46=0,0,IF(COUNTBLANK(P46)=1,0,COUNTA($P$14:P46)))</f>
        <v>0</v>
      </c>
      <c r="B46" s="28">
        <f>IF($C$4="Neattiecināmās izmaksas",IF('3a+c+n'!$Q46="N",'3a+c+n'!B46,0))</f>
        <v>0</v>
      </c>
      <c r="C46" s="28">
        <f>IF($C$4="Neattiecināmās izmaksas",IF('3a+c+n'!$Q46="N",'3a+c+n'!C46,0))</f>
        <v>0</v>
      </c>
      <c r="D46" s="28">
        <f>IF($C$4="Neattiecināmās izmaksas",IF('3a+c+n'!$Q46="N",'3a+c+n'!D46,0))</f>
        <v>0</v>
      </c>
      <c r="E46" s="59"/>
      <c r="F46" s="81"/>
      <c r="G46" s="28"/>
      <c r="H46" s="28">
        <f>IF($C$4="Neattiecināmās izmaksas",IF('3a+c+n'!$Q46="N",'3a+c+n'!H46,0))</f>
        <v>0</v>
      </c>
      <c r="I46" s="28"/>
      <c r="J46" s="28"/>
      <c r="K46" s="59">
        <f>IF($C$4="Neattiecināmās izmaksas",IF('3a+c+n'!$Q46="N",'3a+c+n'!K46,0))</f>
        <v>0</v>
      </c>
      <c r="L46" s="110">
        <f>IF($C$4="Neattiecināmās izmaksas",IF('3a+c+n'!$Q46="N",'3a+c+n'!L46,0))</f>
        <v>0</v>
      </c>
      <c r="M46" s="28">
        <f>IF($C$4="Neattiecināmās izmaksas",IF('3a+c+n'!$Q46="N",'3a+c+n'!M46,0))</f>
        <v>0</v>
      </c>
      <c r="N46" s="28">
        <f>IF($C$4="Neattiecināmās izmaksas",IF('3a+c+n'!$Q46="N",'3a+c+n'!N46,0))</f>
        <v>0</v>
      </c>
      <c r="O46" s="28">
        <f>IF($C$4="Neattiecināmās izmaksas",IF('3a+c+n'!$Q46="N",'3a+c+n'!O46,0))</f>
        <v>0</v>
      </c>
      <c r="P46" s="59">
        <f>IF($C$4="Neattiecināmās izmaksas",IF('3a+c+n'!$Q46="N",'3a+c+n'!P46,0))</f>
        <v>0</v>
      </c>
    </row>
    <row r="47" spans="1:16" x14ac:dyDescent="0.2">
      <c r="A47" s="64">
        <f>IF(P47=0,0,IF(COUNTBLANK(P47)=1,0,COUNTA($P$14:P47)))</f>
        <v>0</v>
      </c>
      <c r="B47" s="28">
        <f>IF($C$4="Neattiecināmās izmaksas",IF('3a+c+n'!$Q47="N",'3a+c+n'!B47,0))</f>
        <v>0</v>
      </c>
      <c r="C47" s="28">
        <f>IF($C$4="Neattiecināmās izmaksas",IF('3a+c+n'!$Q47="N",'3a+c+n'!C47,0))</f>
        <v>0</v>
      </c>
      <c r="D47" s="28">
        <f>IF($C$4="Neattiecināmās izmaksas",IF('3a+c+n'!$Q47="N",'3a+c+n'!D47,0))</f>
        <v>0</v>
      </c>
      <c r="E47" s="59"/>
      <c r="F47" s="81"/>
      <c r="G47" s="28"/>
      <c r="H47" s="28">
        <f>IF($C$4="Neattiecināmās izmaksas",IF('3a+c+n'!$Q47="N",'3a+c+n'!H47,0))</f>
        <v>0</v>
      </c>
      <c r="I47" s="28"/>
      <c r="J47" s="28"/>
      <c r="K47" s="59">
        <f>IF($C$4="Neattiecināmās izmaksas",IF('3a+c+n'!$Q47="N",'3a+c+n'!K47,0))</f>
        <v>0</v>
      </c>
      <c r="L47" s="110">
        <f>IF($C$4="Neattiecināmās izmaksas",IF('3a+c+n'!$Q47="N",'3a+c+n'!L47,0))</f>
        <v>0</v>
      </c>
      <c r="M47" s="28">
        <f>IF($C$4="Neattiecināmās izmaksas",IF('3a+c+n'!$Q47="N",'3a+c+n'!M47,0))</f>
        <v>0</v>
      </c>
      <c r="N47" s="28">
        <f>IF($C$4="Neattiecināmās izmaksas",IF('3a+c+n'!$Q47="N",'3a+c+n'!N47,0))</f>
        <v>0</v>
      </c>
      <c r="O47" s="28">
        <f>IF($C$4="Neattiecināmās izmaksas",IF('3a+c+n'!$Q47="N",'3a+c+n'!O47,0))</f>
        <v>0</v>
      </c>
      <c r="P47" s="59">
        <f>IF($C$4="Neattiecināmās izmaksas",IF('3a+c+n'!$Q47="N",'3a+c+n'!P47,0))</f>
        <v>0</v>
      </c>
    </row>
    <row r="48" spans="1:16" x14ac:dyDescent="0.2">
      <c r="A48" s="64">
        <f>IF(P48=0,0,IF(COUNTBLANK(P48)=1,0,COUNTA($P$14:P48)))</f>
        <v>0</v>
      </c>
      <c r="B48" s="28">
        <f>IF($C$4="Neattiecināmās izmaksas",IF('3a+c+n'!$Q48="N",'3a+c+n'!B48,0))</f>
        <v>0</v>
      </c>
      <c r="C48" s="28">
        <f>IF($C$4="Neattiecināmās izmaksas",IF('3a+c+n'!$Q48="N",'3a+c+n'!C48,0))</f>
        <v>0</v>
      </c>
      <c r="D48" s="28">
        <f>IF($C$4="Neattiecināmās izmaksas",IF('3a+c+n'!$Q48="N",'3a+c+n'!D48,0))</f>
        <v>0</v>
      </c>
      <c r="E48" s="59"/>
      <c r="F48" s="81"/>
      <c r="G48" s="28"/>
      <c r="H48" s="28">
        <f>IF($C$4="Neattiecināmās izmaksas",IF('3a+c+n'!$Q48="N",'3a+c+n'!H48,0))</f>
        <v>0</v>
      </c>
      <c r="I48" s="28"/>
      <c r="J48" s="28"/>
      <c r="K48" s="59">
        <f>IF($C$4="Neattiecināmās izmaksas",IF('3a+c+n'!$Q48="N",'3a+c+n'!K48,0))</f>
        <v>0</v>
      </c>
      <c r="L48" s="110">
        <f>IF($C$4="Neattiecināmās izmaksas",IF('3a+c+n'!$Q48="N",'3a+c+n'!L48,0))</f>
        <v>0</v>
      </c>
      <c r="M48" s="28">
        <f>IF($C$4="Neattiecināmās izmaksas",IF('3a+c+n'!$Q48="N",'3a+c+n'!M48,0))</f>
        <v>0</v>
      </c>
      <c r="N48" s="28">
        <f>IF($C$4="Neattiecināmās izmaksas",IF('3a+c+n'!$Q48="N",'3a+c+n'!N48,0))</f>
        <v>0</v>
      </c>
      <c r="O48" s="28">
        <f>IF($C$4="Neattiecināmās izmaksas",IF('3a+c+n'!$Q48="N",'3a+c+n'!O48,0))</f>
        <v>0</v>
      </c>
      <c r="P48" s="59">
        <f>IF($C$4="Neattiecināmās izmaksas",IF('3a+c+n'!$Q48="N",'3a+c+n'!P48,0))</f>
        <v>0</v>
      </c>
    </row>
    <row r="49" spans="1:16" x14ac:dyDescent="0.2">
      <c r="A49" s="64">
        <f>IF(P49=0,0,IF(COUNTBLANK(P49)=1,0,COUNTA($P$14:P49)))</f>
        <v>0</v>
      </c>
      <c r="B49" s="28">
        <f>IF($C$4="Neattiecināmās izmaksas",IF('3a+c+n'!$Q49="N",'3a+c+n'!B49,0))</f>
        <v>0</v>
      </c>
      <c r="C49" s="28">
        <f>IF($C$4="Neattiecināmās izmaksas",IF('3a+c+n'!$Q49="N",'3a+c+n'!C49,0))</f>
        <v>0</v>
      </c>
      <c r="D49" s="28">
        <f>IF($C$4="Neattiecināmās izmaksas",IF('3a+c+n'!$Q49="N",'3a+c+n'!D49,0))</f>
        <v>0</v>
      </c>
      <c r="E49" s="59"/>
      <c r="F49" s="81"/>
      <c r="G49" s="28"/>
      <c r="H49" s="28">
        <f>IF($C$4="Neattiecināmās izmaksas",IF('3a+c+n'!$Q49="N",'3a+c+n'!H49,0))</f>
        <v>0</v>
      </c>
      <c r="I49" s="28"/>
      <c r="J49" s="28"/>
      <c r="K49" s="59">
        <f>IF($C$4="Neattiecināmās izmaksas",IF('3a+c+n'!$Q49="N",'3a+c+n'!K49,0))</f>
        <v>0</v>
      </c>
      <c r="L49" s="110">
        <f>IF($C$4="Neattiecināmās izmaksas",IF('3a+c+n'!$Q49="N",'3a+c+n'!L49,0))</f>
        <v>0</v>
      </c>
      <c r="M49" s="28">
        <f>IF($C$4="Neattiecināmās izmaksas",IF('3a+c+n'!$Q49="N",'3a+c+n'!M49,0))</f>
        <v>0</v>
      </c>
      <c r="N49" s="28">
        <f>IF($C$4="Neattiecināmās izmaksas",IF('3a+c+n'!$Q49="N",'3a+c+n'!N49,0))</f>
        <v>0</v>
      </c>
      <c r="O49" s="28">
        <f>IF($C$4="Neattiecināmās izmaksas",IF('3a+c+n'!$Q49="N",'3a+c+n'!O49,0))</f>
        <v>0</v>
      </c>
      <c r="P49" s="59">
        <f>IF($C$4="Neattiecināmās izmaksas",IF('3a+c+n'!$Q49="N",'3a+c+n'!P49,0))</f>
        <v>0</v>
      </c>
    </row>
    <row r="50" spans="1:16" x14ac:dyDescent="0.2">
      <c r="A50" s="64">
        <f>IF(P50=0,0,IF(COUNTBLANK(P50)=1,0,COUNTA($P$14:P50)))</f>
        <v>0</v>
      </c>
      <c r="B50" s="28">
        <f>IF($C$4="Neattiecināmās izmaksas",IF('3a+c+n'!$Q50="N",'3a+c+n'!B50,0))</f>
        <v>0</v>
      </c>
      <c r="C50" s="28">
        <f>IF($C$4="Neattiecināmās izmaksas",IF('3a+c+n'!$Q50="N",'3a+c+n'!C50,0))</f>
        <v>0</v>
      </c>
      <c r="D50" s="28">
        <f>IF($C$4="Neattiecināmās izmaksas",IF('3a+c+n'!$Q50="N",'3a+c+n'!D50,0))</f>
        <v>0</v>
      </c>
      <c r="E50" s="59"/>
      <c r="F50" s="81"/>
      <c r="G50" s="28"/>
      <c r="H50" s="28">
        <f>IF($C$4="Neattiecināmās izmaksas",IF('3a+c+n'!$Q50="N",'3a+c+n'!H50,0))</f>
        <v>0</v>
      </c>
      <c r="I50" s="28"/>
      <c r="J50" s="28"/>
      <c r="K50" s="59">
        <f>IF($C$4="Neattiecināmās izmaksas",IF('3a+c+n'!$Q50="N",'3a+c+n'!K50,0))</f>
        <v>0</v>
      </c>
      <c r="L50" s="110">
        <f>IF($C$4="Neattiecināmās izmaksas",IF('3a+c+n'!$Q50="N",'3a+c+n'!L50,0))</f>
        <v>0</v>
      </c>
      <c r="M50" s="28">
        <f>IF($C$4="Neattiecināmās izmaksas",IF('3a+c+n'!$Q50="N",'3a+c+n'!M50,0))</f>
        <v>0</v>
      </c>
      <c r="N50" s="28">
        <f>IF($C$4="Neattiecināmās izmaksas",IF('3a+c+n'!$Q50="N",'3a+c+n'!N50,0))</f>
        <v>0</v>
      </c>
      <c r="O50" s="28">
        <f>IF($C$4="Neattiecināmās izmaksas",IF('3a+c+n'!$Q50="N",'3a+c+n'!O50,0))</f>
        <v>0</v>
      </c>
      <c r="P50" s="59">
        <f>IF($C$4="Neattiecināmās izmaksas",IF('3a+c+n'!$Q50="N",'3a+c+n'!P50,0))</f>
        <v>0</v>
      </c>
    </row>
    <row r="51" spans="1:16" x14ac:dyDescent="0.2">
      <c r="A51" s="64">
        <f>IF(P51=0,0,IF(COUNTBLANK(P51)=1,0,COUNTA($P$14:P51)))</f>
        <v>0</v>
      </c>
      <c r="B51" s="28">
        <f>IF($C$4="Neattiecināmās izmaksas",IF('3a+c+n'!$Q51="N",'3a+c+n'!B51,0))</f>
        <v>0</v>
      </c>
      <c r="C51" s="28">
        <f>IF($C$4="Neattiecināmās izmaksas",IF('3a+c+n'!$Q51="N",'3a+c+n'!C51,0))</f>
        <v>0</v>
      </c>
      <c r="D51" s="28">
        <f>IF($C$4="Neattiecināmās izmaksas",IF('3a+c+n'!$Q51="N",'3a+c+n'!D51,0))</f>
        <v>0</v>
      </c>
      <c r="E51" s="59"/>
      <c r="F51" s="81"/>
      <c r="G51" s="28"/>
      <c r="H51" s="28">
        <f>IF($C$4="Neattiecināmās izmaksas",IF('3a+c+n'!$Q51="N",'3a+c+n'!H51,0))</f>
        <v>0</v>
      </c>
      <c r="I51" s="28"/>
      <c r="J51" s="28"/>
      <c r="K51" s="59">
        <f>IF($C$4="Neattiecināmās izmaksas",IF('3a+c+n'!$Q51="N",'3a+c+n'!K51,0))</f>
        <v>0</v>
      </c>
      <c r="L51" s="110">
        <f>IF($C$4="Neattiecināmās izmaksas",IF('3a+c+n'!$Q51="N",'3a+c+n'!L51,0))</f>
        <v>0</v>
      </c>
      <c r="M51" s="28">
        <f>IF($C$4="Neattiecināmās izmaksas",IF('3a+c+n'!$Q51="N",'3a+c+n'!M51,0))</f>
        <v>0</v>
      </c>
      <c r="N51" s="28">
        <f>IF($C$4="Neattiecināmās izmaksas",IF('3a+c+n'!$Q51="N",'3a+c+n'!N51,0))</f>
        <v>0</v>
      </c>
      <c r="O51" s="28">
        <f>IF($C$4="Neattiecināmās izmaksas",IF('3a+c+n'!$Q51="N",'3a+c+n'!O51,0))</f>
        <v>0</v>
      </c>
      <c r="P51" s="59">
        <f>IF($C$4="Neattiecināmās izmaksas",IF('3a+c+n'!$Q51="N",'3a+c+n'!P51,0))</f>
        <v>0</v>
      </c>
    </row>
    <row r="52" spans="1:16" x14ac:dyDescent="0.2">
      <c r="A52" s="64">
        <f>IF(P52=0,0,IF(COUNTBLANK(P52)=1,0,COUNTA($P$14:P52)))</f>
        <v>0</v>
      </c>
      <c r="B52" s="28">
        <f>IF($C$4="Neattiecināmās izmaksas",IF('3a+c+n'!$Q52="N",'3a+c+n'!B52,0))</f>
        <v>0</v>
      </c>
      <c r="C52" s="28">
        <f>IF($C$4="Neattiecināmās izmaksas",IF('3a+c+n'!$Q52="N",'3a+c+n'!C52,0))</f>
        <v>0</v>
      </c>
      <c r="D52" s="28">
        <f>IF($C$4="Neattiecināmās izmaksas",IF('3a+c+n'!$Q52="N",'3a+c+n'!D52,0))</f>
        <v>0</v>
      </c>
      <c r="E52" s="59"/>
      <c r="F52" s="81"/>
      <c r="G52" s="28"/>
      <c r="H52" s="28">
        <f>IF($C$4="Neattiecināmās izmaksas",IF('3a+c+n'!$Q52="N",'3a+c+n'!H52,0))</f>
        <v>0</v>
      </c>
      <c r="I52" s="28"/>
      <c r="J52" s="28"/>
      <c r="K52" s="59">
        <f>IF($C$4="Neattiecināmās izmaksas",IF('3a+c+n'!$Q52="N",'3a+c+n'!K52,0))</f>
        <v>0</v>
      </c>
      <c r="L52" s="110">
        <f>IF($C$4="Neattiecināmās izmaksas",IF('3a+c+n'!$Q52="N",'3a+c+n'!L52,0))</f>
        <v>0</v>
      </c>
      <c r="M52" s="28">
        <f>IF($C$4="Neattiecināmās izmaksas",IF('3a+c+n'!$Q52="N",'3a+c+n'!M52,0))</f>
        <v>0</v>
      </c>
      <c r="N52" s="28">
        <f>IF($C$4="Neattiecināmās izmaksas",IF('3a+c+n'!$Q52="N",'3a+c+n'!N52,0))</f>
        <v>0</v>
      </c>
      <c r="O52" s="28">
        <f>IF($C$4="Neattiecināmās izmaksas",IF('3a+c+n'!$Q52="N",'3a+c+n'!O52,0))</f>
        <v>0</v>
      </c>
      <c r="P52" s="59">
        <f>IF($C$4="Neattiecināmās izmaksas",IF('3a+c+n'!$Q52="N",'3a+c+n'!P52,0))</f>
        <v>0</v>
      </c>
    </row>
    <row r="53" spans="1:16" x14ac:dyDescent="0.2">
      <c r="A53" s="64">
        <f>IF(P53=0,0,IF(COUNTBLANK(P53)=1,0,COUNTA($P$14:P53)))</f>
        <v>0</v>
      </c>
      <c r="B53" s="28">
        <f>IF($C$4="Neattiecināmās izmaksas",IF('3a+c+n'!$Q53="N",'3a+c+n'!B53,0))</f>
        <v>0</v>
      </c>
      <c r="C53" s="28">
        <f>IF($C$4="Neattiecināmās izmaksas",IF('3a+c+n'!$Q53="N",'3a+c+n'!C53,0))</f>
        <v>0</v>
      </c>
      <c r="D53" s="28">
        <f>IF($C$4="Neattiecināmās izmaksas",IF('3a+c+n'!$Q53="N",'3a+c+n'!D53,0))</f>
        <v>0</v>
      </c>
      <c r="E53" s="59"/>
      <c r="F53" s="81"/>
      <c r="G53" s="28"/>
      <c r="H53" s="28">
        <f>IF($C$4="Neattiecināmās izmaksas",IF('3a+c+n'!$Q53="N",'3a+c+n'!H53,0))</f>
        <v>0</v>
      </c>
      <c r="I53" s="28"/>
      <c r="J53" s="28"/>
      <c r="K53" s="59">
        <f>IF($C$4="Neattiecināmās izmaksas",IF('3a+c+n'!$Q53="N",'3a+c+n'!K53,0))</f>
        <v>0</v>
      </c>
      <c r="L53" s="110">
        <f>IF($C$4="Neattiecināmās izmaksas",IF('3a+c+n'!$Q53="N",'3a+c+n'!L53,0))</f>
        <v>0</v>
      </c>
      <c r="M53" s="28">
        <f>IF($C$4="Neattiecināmās izmaksas",IF('3a+c+n'!$Q53="N",'3a+c+n'!M53,0))</f>
        <v>0</v>
      </c>
      <c r="N53" s="28">
        <f>IF($C$4="Neattiecināmās izmaksas",IF('3a+c+n'!$Q53="N",'3a+c+n'!N53,0))</f>
        <v>0</v>
      </c>
      <c r="O53" s="28">
        <f>IF($C$4="Neattiecināmās izmaksas",IF('3a+c+n'!$Q53="N",'3a+c+n'!O53,0))</f>
        <v>0</v>
      </c>
      <c r="P53" s="59">
        <f>IF($C$4="Neattiecināmās izmaksas",IF('3a+c+n'!$Q53="N",'3a+c+n'!P53,0))</f>
        <v>0</v>
      </c>
    </row>
    <row r="54" spans="1:16" x14ac:dyDescent="0.2">
      <c r="A54" s="64">
        <f>IF(P54=0,0,IF(COUNTBLANK(P54)=1,0,COUNTA($P$14:P54)))</f>
        <v>0</v>
      </c>
      <c r="B54" s="28">
        <f>IF($C$4="Neattiecināmās izmaksas",IF('3a+c+n'!$Q54="N",'3a+c+n'!B54,0))</f>
        <v>0</v>
      </c>
      <c r="C54" s="28">
        <f>IF($C$4="Neattiecināmās izmaksas",IF('3a+c+n'!$Q54="N",'3a+c+n'!C54,0))</f>
        <v>0</v>
      </c>
      <c r="D54" s="28">
        <f>IF($C$4="Neattiecināmās izmaksas",IF('3a+c+n'!$Q54="N",'3a+c+n'!D54,0))</f>
        <v>0</v>
      </c>
      <c r="E54" s="59"/>
      <c r="F54" s="81"/>
      <c r="G54" s="28"/>
      <c r="H54" s="28">
        <f>IF($C$4="Neattiecināmās izmaksas",IF('3a+c+n'!$Q54="N",'3a+c+n'!H54,0))</f>
        <v>0</v>
      </c>
      <c r="I54" s="28"/>
      <c r="J54" s="28"/>
      <c r="K54" s="59">
        <f>IF($C$4="Neattiecināmās izmaksas",IF('3a+c+n'!$Q54="N",'3a+c+n'!K54,0))</f>
        <v>0</v>
      </c>
      <c r="L54" s="110">
        <f>IF($C$4="Neattiecināmās izmaksas",IF('3a+c+n'!$Q54="N",'3a+c+n'!L54,0))</f>
        <v>0</v>
      </c>
      <c r="M54" s="28">
        <f>IF($C$4="Neattiecināmās izmaksas",IF('3a+c+n'!$Q54="N",'3a+c+n'!M54,0))</f>
        <v>0</v>
      </c>
      <c r="N54" s="28">
        <f>IF($C$4="Neattiecināmās izmaksas",IF('3a+c+n'!$Q54="N",'3a+c+n'!N54,0))</f>
        <v>0</v>
      </c>
      <c r="O54" s="28">
        <f>IF($C$4="Neattiecināmās izmaksas",IF('3a+c+n'!$Q54="N",'3a+c+n'!O54,0))</f>
        <v>0</v>
      </c>
      <c r="P54" s="59">
        <f>IF($C$4="Neattiecināmās izmaksas",IF('3a+c+n'!$Q54="N",'3a+c+n'!P54,0))</f>
        <v>0</v>
      </c>
    </row>
    <row r="55" spans="1:16" x14ac:dyDescent="0.2">
      <c r="A55" s="64">
        <f>IF(P55=0,0,IF(COUNTBLANK(P55)=1,0,COUNTA($P$14:P55)))</f>
        <v>0</v>
      </c>
      <c r="B55" s="28">
        <f>IF($C$4="Neattiecināmās izmaksas",IF('3a+c+n'!$Q55="N",'3a+c+n'!B55,0))</f>
        <v>0</v>
      </c>
      <c r="C55" s="28">
        <f>IF($C$4="Neattiecināmās izmaksas",IF('3a+c+n'!$Q55="N",'3a+c+n'!C55,0))</f>
        <v>0</v>
      </c>
      <c r="D55" s="28">
        <f>IF($C$4="Neattiecināmās izmaksas",IF('3a+c+n'!$Q55="N",'3a+c+n'!D55,0))</f>
        <v>0</v>
      </c>
      <c r="E55" s="59"/>
      <c r="F55" s="81"/>
      <c r="G55" s="28"/>
      <c r="H55" s="28">
        <f>IF($C$4="Neattiecināmās izmaksas",IF('3a+c+n'!$Q55="N",'3a+c+n'!H55,0))</f>
        <v>0</v>
      </c>
      <c r="I55" s="28"/>
      <c r="J55" s="28"/>
      <c r="K55" s="59">
        <f>IF($C$4="Neattiecināmās izmaksas",IF('3a+c+n'!$Q55="N",'3a+c+n'!K55,0))</f>
        <v>0</v>
      </c>
      <c r="L55" s="110">
        <f>IF($C$4="Neattiecināmās izmaksas",IF('3a+c+n'!$Q55="N",'3a+c+n'!L55,0))</f>
        <v>0</v>
      </c>
      <c r="M55" s="28">
        <f>IF($C$4="Neattiecināmās izmaksas",IF('3a+c+n'!$Q55="N",'3a+c+n'!M55,0))</f>
        <v>0</v>
      </c>
      <c r="N55" s="28">
        <f>IF($C$4="Neattiecināmās izmaksas",IF('3a+c+n'!$Q55="N",'3a+c+n'!N55,0))</f>
        <v>0</v>
      </c>
      <c r="O55" s="28">
        <f>IF($C$4="Neattiecināmās izmaksas",IF('3a+c+n'!$Q55="N",'3a+c+n'!O55,0))</f>
        <v>0</v>
      </c>
      <c r="P55" s="59">
        <f>IF($C$4="Neattiecināmās izmaksas",IF('3a+c+n'!$Q55="N",'3a+c+n'!P55,0))</f>
        <v>0</v>
      </c>
    </row>
    <row r="56" spans="1:16" x14ac:dyDescent="0.2">
      <c r="A56" s="64">
        <f>IF(P56=0,0,IF(COUNTBLANK(P56)=1,0,COUNTA($P$14:P56)))</f>
        <v>0</v>
      </c>
      <c r="B56" s="28">
        <f>IF($C$4="Neattiecināmās izmaksas",IF('3a+c+n'!$Q56="N",'3a+c+n'!B56,0))</f>
        <v>0</v>
      </c>
      <c r="C56" s="28">
        <f>IF($C$4="Neattiecināmās izmaksas",IF('3a+c+n'!$Q56="N",'3a+c+n'!C56,0))</f>
        <v>0</v>
      </c>
      <c r="D56" s="28">
        <f>IF($C$4="Neattiecināmās izmaksas",IF('3a+c+n'!$Q56="N",'3a+c+n'!D56,0))</f>
        <v>0</v>
      </c>
      <c r="E56" s="59"/>
      <c r="F56" s="81"/>
      <c r="G56" s="28"/>
      <c r="H56" s="28">
        <f>IF($C$4="Neattiecināmās izmaksas",IF('3a+c+n'!$Q56="N",'3a+c+n'!H56,0))</f>
        <v>0</v>
      </c>
      <c r="I56" s="28"/>
      <c r="J56" s="28"/>
      <c r="K56" s="59">
        <f>IF($C$4="Neattiecināmās izmaksas",IF('3a+c+n'!$Q56="N",'3a+c+n'!K56,0))</f>
        <v>0</v>
      </c>
      <c r="L56" s="110">
        <f>IF($C$4="Neattiecināmās izmaksas",IF('3a+c+n'!$Q56="N",'3a+c+n'!L56,0))</f>
        <v>0</v>
      </c>
      <c r="M56" s="28">
        <f>IF($C$4="Neattiecināmās izmaksas",IF('3a+c+n'!$Q56="N",'3a+c+n'!M56,0))</f>
        <v>0</v>
      </c>
      <c r="N56" s="28">
        <f>IF($C$4="Neattiecināmās izmaksas",IF('3a+c+n'!$Q56="N",'3a+c+n'!N56,0))</f>
        <v>0</v>
      </c>
      <c r="O56" s="28">
        <f>IF($C$4="Neattiecināmās izmaksas",IF('3a+c+n'!$Q56="N",'3a+c+n'!O56,0))</f>
        <v>0</v>
      </c>
      <c r="P56" s="59">
        <f>IF($C$4="Neattiecināmās izmaksas",IF('3a+c+n'!$Q56="N",'3a+c+n'!P56,0))</f>
        <v>0</v>
      </c>
    </row>
    <row r="57" spans="1:16" x14ac:dyDescent="0.2">
      <c r="A57" s="64">
        <f>IF(P57=0,0,IF(COUNTBLANK(P57)=1,0,COUNTA($P$14:P57)))</f>
        <v>0</v>
      </c>
      <c r="B57" s="28">
        <f>IF($C$4="Neattiecināmās izmaksas",IF('3a+c+n'!$Q57="N",'3a+c+n'!B57,0))</f>
        <v>0</v>
      </c>
      <c r="C57" s="28">
        <f>IF($C$4="Neattiecināmās izmaksas",IF('3a+c+n'!$Q57="N",'3a+c+n'!C57,0))</f>
        <v>0</v>
      </c>
      <c r="D57" s="28">
        <f>IF($C$4="Neattiecināmās izmaksas",IF('3a+c+n'!$Q57="N",'3a+c+n'!D57,0))</f>
        <v>0</v>
      </c>
      <c r="E57" s="59"/>
      <c r="F57" s="81"/>
      <c r="G57" s="28"/>
      <c r="H57" s="28">
        <f>IF($C$4="Neattiecināmās izmaksas",IF('3a+c+n'!$Q57="N",'3a+c+n'!H57,0))</f>
        <v>0</v>
      </c>
      <c r="I57" s="28"/>
      <c r="J57" s="28"/>
      <c r="K57" s="59">
        <f>IF($C$4="Neattiecināmās izmaksas",IF('3a+c+n'!$Q57="N",'3a+c+n'!K57,0))</f>
        <v>0</v>
      </c>
      <c r="L57" s="110">
        <f>IF($C$4="Neattiecināmās izmaksas",IF('3a+c+n'!$Q57="N",'3a+c+n'!L57,0))</f>
        <v>0</v>
      </c>
      <c r="M57" s="28">
        <f>IF($C$4="Neattiecināmās izmaksas",IF('3a+c+n'!$Q57="N",'3a+c+n'!M57,0))</f>
        <v>0</v>
      </c>
      <c r="N57" s="28">
        <f>IF($C$4="Neattiecināmās izmaksas",IF('3a+c+n'!$Q57="N",'3a+c+n'!N57,0))</f>
        <v>0</v>
      </c>
      <c r="O57" s="28">
        <f>IF($C$4="Neattiecināmās izmaksas",IF('3a+c+n'!$Q57="N",'3a+c+n'!O57,0))</f>
        <v>0</v>
      </c>
      <c r="P57" s="59">
        <f>IF($C$4="Neattiecināmās izmaksas",IF('3a+c+n'!$Q57="N",'3a+c+n'!P57,0))</f>
        <v>0</v>
      </c>
    </row>
    <row r="58" spans="1:16" x14ac:dyDescent="0.2">
      <c r="A58" s="64">
        <f>IF(P58=0,0,IF(COUNTBLANK(P58)=1,0,COUNTA($P$14:P58)))</f>
        <v>0</v>
      </c>
      <c r="B58" s="28">
        <f>IF($C$4="Neattiecināmās izmaksas",IF('3a+c+n'!$Q58="N",'3a+c+n'!B58,0))</f>
        <v>0</v>
      </c>
      <c r="C58" s="28">
        <f>IF($C$4="Neattiecināmās izmaksas",IF('3a+c+n'!$Q58="N",'3a+c+n'!C58,0))</f>
        <v>0</v>
      </c>
      <c r="D58" s="28">
        <f>IF($C$4="Neattiecināmās izmaksas",IF('3a+c+n'!$Q58="N",'3a+c+n'!D58,0))</f>
        <v>0</v>
      </c>
      <c r="E58" s="59"/>
      <c r="F58" s="81"/>
      <c r="G58" s="28"/>
      <c r="H58" s="28">
        <f>IF($C$4="Neattiecināmās izmaksas",IF('3a+c+n'!$Q58="N",'3a+c+n'!H58,0))</f>
        <v>0</v>
      </c>
      <c r="I58" s="28"/>
      <c r="J58" s="28"/>
      <c r="K58" s="59">
        <f>IF($C$4="Neattiecināmās izmaksas",IF('3a+c+n'!$Q58="N",'3a+c+n'!K58,0))</f>
        <v>0</v>
      </c>
      <c r="L58" s="110">
        <f>IF($C$4="Neattiecināmās izmaksas",IF('3a+c+n'!$Q58="N",'3a+c+n'!L58,0))</f>
        <v>0</v>
      </c>
      <c r="M58" s="28">
        <f>IF($C$4="Neattiecināmās izmaksas",IF('3a+c+n'!$Q58="N",'3a+c+n'!M58,0))</f>
        <v>0</v>
      </c>
      <c r="N58" s="28">
        <f>IF($C$4="Neattiecināmās izmaksas",IF('3a+c+n'!$Q58="N",'3a+c+n'!N58,0))</f>
        <v>0</v>
      </c>
      <c r="O58" s="28">
        <f>IF($C$4="Neattiecināmās izmaksas",IF('3a+c+n'!$Q58="N",'3a+c+n'!O58,0))</f>
        <v>0</v>
      </c>
      <c r="P58" s="59">
        <f>IF($C$4="Neattiecināmās izmaksas",IF('3a+c+n'!$Q58="N",'3a+c+n'!P58,0))</f>
        <v>0</v>
      </c>
    </row>
    <row r="59" spans="1:16" x14ac:dyDescent="0.2">
      <c r="A59" s="64">
        <f>IF(P59=0,0,IF(COUNTBLANK(P59)=1,0,COUNTA($P$14:P59)))</f>
        <v>0</v>
      </c>
      <c r="B59" s="28">
        <f>IF($C$4="Neattiecināmās izmaksas",IF('3a+c+n'!$Q59="N",'3a+c+n'!B59,0))</f>
        <v>0</v>
      </c>
      <c r="C59" s="28">
        <f>IF($C$4="Neattiecināmās izmaksas",IF('3a+c+n'!$Q59="N",'3a+c+n'!C59,0))</f>
        <v>0</v>
      </c>
      <c r="D59" s="28">
        <f>IF($C$4="Neattiecināmās izmaksas",IF('3a+c+n'!$Q59="N",'3a+c+n'!D59,0))</f>
        <v>0</v>
      </c>
      <c r="E59" s="59"/>
      <c r="F59" s="81"/>
      <c r="G59" s="28"/>
      <c r="H59" s="28">
        <f>IF($C$4="Neattiecināmās izmaksas",IF('3a+c+n'!$Q59="N",'3a+c+n'!H59,0))</f>
        <v>0</v>
      </c>
      <c r="I59" s="28"/>
      <c r="J59" s="28"/>
      <c r="K59" s="59">
        <f>IF($C$4="Neattiecināmās izmaksas",IF('3a+c+n'!$Q59="N",'3a+c+n'!K59,0))</f>
        <v>0</v>
      </c>
      <c r="L59" s="110">
        <f>IF($C$4="Neattiecināmās izmaksas",IF('3a+c+n'!$Q59="N",'3a+c+n'!L59,0))</f>
        <v>0</v>
      </c>
      <c r="M59" s="28">
        <f>IF($C$4="Neattiecināmās izmaksas",IF('3a+c+n'!$Q59="N",'3a+c+n'!M59,0))</f>
        <v>0</v>
      </c>
      <c r="N59" s="28">
        <f>IF($C$4="Neattiecināmās izmaksas",IF('3a+c+n'!$Q59="N",'3a+c+n'!N59,0))</f>
        <v>0</v>
      </c>
      <c r="O59" s="28">
        <f>IF($C$4="Neattiecināmās izmaksas",IF('3a+c+n'!$Q59="N",'3a+c+n'!O59,0))</f>
        <v>0</v>
      </c>
      <c r="P59" s="59">
        <f>IF($C$4="Neattiecināmās izmaksas",IF('3a+c+n'!$Q59="N",'3a+c+n'!P59,0))</f>
        <v>0</v>
      </c>
    </row>
    <row r="60" spans="1:16" x14ac:dyDescent="0.2">
      <c r="A60" s="64">
        <f>IF(P60=0,0,IF(COUNTBLANK(P60)=1,0,COUNTA($P$14:P60)))</f>
        <v>0</v>
      </c>
      <c r="B60" s="28">
        <f>IF($C$4="Neattiecināmās izmaksas",IF('3a+c+n'!$Q60="N",'3a+c+n'!B60,0))</f>
        <v>0</v>
      </c>
      <c r="C60" s="28">
        <f>IF($C$4="Neattiecināmās izmaksas",IF('3a+c+n'!$Q60="N",'3a+c+n'!C60,0))</f>
        <v>0</v>
      </c>
      <c r="D60" s="28">
        <f>IF($C$4="Neattiecināmās izmaksas",IF('3a+c+n'!$Q60="N",'3a+c+n'!D60,0))</f>
        <v>0</v>
      </c>
      <c r="E60" s="59"/>
      <c r="F60" s="81"/>
      <c r="G60" s="28"/>
      <c r="H60" s="28">
        <f>IF($C$4="Neattiecināmās izmaksas",IF('3a+c+n'!$Q60="N",'3a+c+n'!H60,0))</f>
        <v>0</v>
      </c>
      <c r="I60" s="28"/>
      <c r="J60" s="28"/>
      <c r="K60" s="59">
        <f>IF($C$4="Neattiecināmās izmaksas",IF('3a+c+n'!$Q60="N",'3a+c+n'!K60,0))</f>
        <v>0</v>
      </c>
      <c r="L60" s="110">
        <f>IF($C$4="Neattiecināmās izmaksas",IF('3a+c+n'!$Q60="N",'3a+c+n'!L60,0))</f>
        <v>0</v>
      </c>
      <c r="M60" s="28">
        <f>IF($C$4="Neattiecināmās izmaksas",IF('3a+c+n'!$Q60="N",'3a+c+n'!M60,0))</f>
        <v>0</v>
      </c>
      <c r="N60" s="28">
        <f>IF($C$4="Neattiecināmās izmaksas",IF('3a+c+n'!$Q60="N",'3a+c+n'!N60,0))</f>
        <v>0</v>
      </c>
      <c r="O60" s="28">
        <f>IF($C$4="Neattiecināmās izmaksas",IF('3a+c+n'!$Q60="N",'3a+c+n'!O60,0))</f>
        <v>0</v>
      </c>
      <c r="P60" s="59">
        <f>IF($C$4="Neattiecināmās izmaksas",IF('3a+c+n'!$Q60="N",'3a+c+n'!P60,0))</f>
        <v>0</v>
      </c>
    </row>
    <row r="61" spans="1:16" x14ac:dyDescent="0.2">
      <c r="A61" s="64">
        <f>IF(P61=0,0,IF(COUNTBLANK(P61)=1,0,COUNTA($P$14:P61)))</f>
        <v>0</v>
      </c>
      <c r="B61" s="28">
        <f>IF($C$4="Neattiecināmās izmaksas",IF('3a+c+n'!$Q61="N",'3a+c+n'!B61,0))</f>
        <v>0</v>
      </c>
      <c r="C61" s="28">
        <f>IF($C$4="Neattiecināmās izmaksas",IF('3a+c+n'!$Q61="N",'3a+c+n'!C61,0))</f>
        <v>0</v>
      </c>
      <c r="D61" s="28">
        <f>IF($C$4="Neattiecināmās izmaksas",IF('3a+c+n'!$Q61="N",'3a+c+n'!D61,0))</f>
        <v>0</v>
      </c>
      <c r="E61" s="59"/>
      <c r="F61" s="81"/>
      <c r="G61" s="28"/>
      <c r="H61" s="28">
        <f>IF($C$4="Neattiecināmās izmaksas",IF('3a+c+n'!$Q61="N",'3a+c+n'!H61,0))</f>
        <v>0</v>
      </c>
      <c r="I61" s="28"/>
      <c r="J61" s="28"/>
      <c r="K61" s="59">
        <f>IF($C$4="Neattiecināmās izmaksas",IF('3a+c+n'!$Q61="N",'3a+c+n'!K61,0))</f>
        <v>0</v>
      </c>
      <c r="L61" s="110">
        <f>IF($C$4="Neattiecināmās izmaksas",IF('3a+c+n'!$Q61="N",'3a+c+n'!L61,0))</f>
        <v>0</v>
      </c>
      <c r="M61" s="28">
        <f>IF($C$4="Neattiecināmās izmaksas",IF('3a+c+n'!$Q61="N",'3a+c+n'!M61,0))</f>
        <v>0</v>
      </c>
      <c r="N61" s="28">
        <f>IF($C$4="Neattiecināmās izmaksas",IF('3a+c+n'!$Q61="N",'3a+c+n'!N61,0))</f>
        <v>0</v>
      </c>
      <c r="O61" s="28">
        <f>IF($C$4="Neattiecināmās izmaksas",IF('3a+c+n'!$Q61="N",'3a+c+n'!O61,0))</f>
        <v>0</v>
      </c>
      <c r="P61" s="59">
        <f>IF($C$4="Neattiecināmās izmaksas",IF('3a+c+n'!$Q61="N",'3a+c+n'!P61,0))</f>
        <v>0</v>
      </c>
    </row>
    <row r="62" spans="1:16" x14ac:dyDescent="0.2">
      <c r="A62" s="64">
        <f>IF(P62=0,0,IF(COUNTBLANK(P62)=1,0,COUNTA($P$14:P62)))</f>
        <v>0</v>
      </c>
      <c r="B62" s="28">
        <f>IF($C$4="Neattiecināmās izmaksas",IF('3a+c+n'!$Q62="N",'3a+c+n'!B62,0))</f>
        <v>0</v>
      </c>
      <c r="C62" s="28">
        <f>IF($C$4="Neattiecināmās izmaksas",IF('3a+c+n'!$Q62="N",'3a+c+n'!C62,0))</f>
        <v>0</v>
      </c>
      <c r="D62" s="28">
        <f>IF($C$4="Neattiecināmās izmaksas",IF('3a+c+n'!$Q62="N",'3a+c+n'!D62,0))</f>
        <v>0</v>
      </c>
      <c r="E62" s="59"/>
      <c r="F62" s="81"/>
      <c r="G62" s="28"/>
      <c r="H62" s="28">
        <f>IF($C$4="Neattiecināmās izmaksas",IF('3a+c+n'!$Q62="N",'3a+c+n'!H62,0))</f>
        <v>0</v>
      </c>
      <c r="I62" s="28"/>
      <c r="J62" s="28"/>
      <c r="K62" s="59">
        <f>IF($C$4="Neattiecināmās izmaksas",IF('3a+c+n'!$Q62="N",'3a+c+n'!K62,0))</f>
        <v>0</v>
      </c>
      <c r="L62" s="110">
        <f>IF($C$4="Neattiecināmās izmaksas",IF('3a+c+n'!$Q62="N",'3a+c+n'!L62,0))</f>
        <v>0</v>
      </c>
      <c r="M62" s="28">
        <f>IF($C$4="Neattiecināmās izmaksas",IF('3a+c+n'!$Q62="N",'3a+c+n'!M62,0))</f>
        <v>0</v>
      </c>
      <c r="N62" s="28">
        <f>IF($C$4="Neattiecināmās izmaksas",IF('3a+c+n'!$Q62="N",'3a+c+n'!N62,0))</f>
        <v>0</v>
      </c>
      <c r="O62" s="28">
        <f>IF($C$4="Neattiecināmās izmaksas",IF('3a+c+n'!$Q62="N",'3a+c+n'!O62,0))</f>
        <v>0</v>
      </c>
      <c r="P62" s="59">
        <f>IF($C$4="Neattiecināmās izmaksas",IF('3a+c+n'!$Q62="N",'3a+c+n'!P62,0))</f>
        <v>0</v>
      </c>
    </row>
    <row r="63" spans="1:16" x14ac:dyDescent="0.2">
      <c r="A63" s="64">
        <f>IF(P63=0,0,IF(COUNTBLANK(P63)=1,0,COUNTA($P$14:P63)))</f>
        <v>0</v>
      </c>
      <c r="B63" s="28">
        <f>IF($C$4="Neattiecināmās izmaksas",IF('3a+c+n'!$Q63="N",'3a+c+n'!B63,0))</f>
        <v>0</v>
      </c>
      <c r="C63" s="28">
        <f>IF($C$4="Neattiecināmās izmaksas",IF('3a+c+n'!$Q63="N",'3a+c+n'!C63,0))</f>
        <v>0</v>
      </c>
      <c r="D63" s="28">
        <f>IF($C$4="Neattiecināmās izmaksas",IF('3a+c+n'!$Q63="N",'3a+c+n'!D63,0))</f>
        <v>0</v>
      </c>
      <c r="E63" s="59"/>
      <c r="F63" s="81"/>
      <c r="G63" s="28"/>
      <c r="H63" s="28">
        <f>IF($C$4="Neattiecināmās izmaksas",IF('3a+c+n'!$Q63="N",'3a+c+n'!H63,0))</f>
        <v>0</v>
      </c>
      <c r="I63" s="28"/>
      <c r="J63" s="28"/>
      <c r="K63" s="59">
        <f>IF($C$4="Neattiecināmās izmaksas",IF('3a+c+n'!$Q63="N",'3a+c+n'!K63,0))</f>
        <v>0</v>
      </c>
      <c r="L63" s="110">
        <f>IF($C$4="Neattiecināmās izmaksas",IF('3a+c+n'!$Q63="N",'3a+c+n'!L63,0))</f>
        <v>0</v>
      </c>
      <c r="M63" s="28">
        <f>IF($C$4="Neattiecināmās izmaksas",IF('3a+c+n'!$Q63="N",'3a+c+n'!M63,0))</f>
        <v>0</v>
      </c>
      <c r="N63" s="28">
        <f>IF($C$4="Neattiecināmās izmaksas",IF('3a+c+n'!$Q63="N",'3a+c+n'!N63,0))</f>
        <v>0</v>
      </c>
      <c r="O63" s="28">
        <f>IF($C$4="Neattiecināmās izmaksas",IF('3a+c+n'!$Q63="N",'3a+c+n'!O63,0))</f>
        <v>0</v>
      </c>
      <c r="P63" s="59">
        <f>IF($C$4="Neattiecināmās izmaksas",IF('3a+c+n'!$Q63="N",'3a+c+n'!P63,0))</f>
        <v>0</v>
      </c>
    </row>
    <row r="64" spans="1:16" x14ac:dyDescent="0.2">
      <c r="A64" s="64">
        <f>IF(P64=0,0,IF(COUNTBLANK(P64)=1,0,COUNTA($P$14:P64)))</f>
        <v>0</v>
      </c>
      <c r="B64" s="28">
        <f>IF($C$4="Neattiecināmās izmaksas",IF('3a+c+n'!$Q64="N",'3a+c+n'!B64,0))</f>
        <v>0</v>
      </c>
      <c r="C64" s="28">
        <f>IF($C$4="Neattiecināmās izmaksas",IF('3a+c+n'!$Q64="N",'3a+c+n'!C64,0))</f>
        <v>0</v>
      </c>
      <c r="D64" s="28">
        <f>IF($C$4="Neattiecināmās izmaksas",IF('3a+c+n'!$Q64="N",'3a+c+n'!D64,0))</f>
        <v>0</v>
      </c>
      <c r="E64" s="59"/>
      <c r="F64" s="81"/>
      <c r="G64" s="28"/>
      <c r="H64" s="28">
        <f>IF($C$4="Neattiecināmās izmaksas",IF('3a+c+n'!$Q64="N",'3a+c+n'!H64,0))</f>
        <v>0</v>
      </c>
      <c r="I64" s="28"/>
      <c r="J64" s="28"/>
      <c r="K64" s="59">
        <f>IF($C$4="Neattiecināmās izmaksas",IF('3a+c+n'!$Q64="N",'3a+c+n'!K64,0))</f>
        <v>0</v>
      </c>
      <c r="L64" s="110">
        <f>IF($C$4="Neattiecināmās izmaksas",IF('3a+c+n'!$Q64="N",'3a+c+n'!L64,0))</f>
        <v>0</v>
      </c>
      <c r="M64" s="28">
        <f>IF($C$4="Neattiecināmās izmaksas",IF('3a+c+n'!$Q64="N",'3a+c+n'!M64,0))</f>
        <v>0</v>
      </c>
      <c r="N64" s="28">
        <f>IF($C$4="Neattiecināmās izmaksas",IF('3a+c+n'!$Q64="N",'3a+c+n'!N64,0))</f>
        <v>0</v>
      </c>
      <c r="O64" s="28">
        <f>IF($C$4="Neattiecināmās izmaksas",IF('3a+c+n'!$Q64="N",'3a+c+n'!O64,0))</f>
        <v>0</v>
      </c>
      <c r="P64" s="59">
        <f>IF($C$4="Neattiecināmās izmaksas",IF('3a+c+n'!$Q64="N",'3a+c+n'!P64,0))</f>
        <v>0</v>
      </c>
    </row>
    <row r="65" spans="1:16" x14ac:dyDescent="0.2">
      <c r="A65" s="64">
        <f>IF(P65=0,0,IF(COUNTBLANK(P65)=1,0,COUNTA($P$14:P65)))</f>
        <v>0</v>
      </c>
      <c r="B65" s="28">
        <f>IF($C$4="Neattiecināmās izmaksas",IF('3a+c+n'!$Q65="N",'3a+c+n'!B65,0))</f>
        <v>0</v>
      </c>
      <c r="C65" s="28">
        <f>IF($C$4="Neattiecināmās izmaksas",IF('3a+c+n'!$Q65="N",'3a+c+n'!C65,0))</f>
        <v>0</v>
      </c>
      <c r="D65" s="28">
        <f>IF($C$4="Neattiecināmās izmaksas",IF('3a+c+n'!$Q65="N",'3a+c+n'!D65,0))</f>
        <v>0</v>
      </c>
      <c r="E65" s="59"/>
      <c r="F65" s="81"/>
      <c r="G65" s="28"/>
      <c r="H65" s="28">
        <f>IF($C$4="Neattiecināmās izmaksas",IF('3a+c+n'!$Q65="N",'3a+c+n'!H65,0))</f>
        <v>0</v>
      </c>
      <c r="I65" s="28"/>
      <c r="J65" s="28"/>
      <c r="K65" s="59">
        <f>IF($C$4="Neattiecināmās izmaksas",IF('3a+c+n'!$Q65="N",'3a+c+n'!K65,0))</f>
        <v>0</v>
      </c>
      <c r="L65" s="110">
        <f>IF($C$4="Neattiecināmās izmaksas",IF('3a+c+n'!$Q65="N",'3a+c+n'!L65,0))</f>
        <v>0</v>
      </c>
      <c r="M65" s="28">
        <f>IF($C$4="Neattiecināmās izmaksas",IF('3a+c+n'!$Q65="N",'3a+c+n'!M65,0))</f>
        <v>0</v>
      </c>
      <c r="N65" s="28">
        <f>IF($C$4="Neattiecināmās izmaksas",IF('3a+c+n'!$Q65="N",'3a+c+n'!N65,0))</f>
        <v>0</v>
      </c>
      <c r="O65" s="28">
        <f>IF($C$4="Neattiecināmās izmaksas",IF('3a+c+n'!$Q65="N",'3a+c+n'!O65,0))</f>
        <v>0</v>
      </c>
      <c r="P65" s="59">
        <f>IF($C$4="Neattiecināmās izmaksas",IF('3a+c+n'!$Q65="N",'3a+c+n'!P65,0))</f>
        <v>0</v>
      </c>
    </row>
    <row r="66" spans="1:16" x14ac:dyDescent="0.2">
      <c r="A66" s="64">
        <f>IF(P66=0,0,IF(COUNTBLANK(P66)=1,0,COUNTA($P$14:P66)))</f>
        <v>0</v>
      </c>
      <c r="B66" s="28">
        <f>IF($C$4="Neattiecināmās izmaksas",IF('3a+c+n'!$Q66="N",'3a+c+n'!B66,0))</f>
        <v>0</v>
      </c>
      <c r="C66" s="28">
        <f>IF($C$4="Neattiecināmās izmaksas",IF('3a+c+n'!$Q66="N",'3a+c+n'!C66,0))</f>
        <v>0</v>
      </c>
      <c r="D66" s="28">
        <f>IF($C$4="Neattiecināmās izmaksas",IF('3a+c+n'!$Q66="N",'3a+c+n'!D66,0))</f>
        <v>0</v>
      </c>
      <c r="E66" s="59"/>
      <c r="F66" s="81"/>
      <c r="G66" s="28"/>
      <c r="H66" s="28">
        <f>IF($C$4="Neattiecināmās izmaksas",IF('3a+c+n'!$Q66="N",'3a+c+n'!H66,0))</f>
        <v>0</v>
      </c>
      <c r="I66" s="28"/>
      <c r="J66" s="28"/>
      <c r="K66" s="59">
        <f>IF($C$4="Neattiecināmās izmaksas",IF('3a+c+n'!$Q66="N",'3a+c+n'!K66,0))</f>
        <v>0</v>
      </c>
      <c r="L66" s="110">
        <f>IF($C$4="Neattiecināmās izmaksas",IF('3a+c+n'!$Q66="N",'3a+c+n'!L66,0))</f>
        <v>0</v>
      </c>
      <c r="M66" s="28">
        <f>IF($C$4="Neattiecināmās izmaksas",IF('3a+c+n'!$Q66="N",'3a+c+n'!M66,0))</f>
        <v>0</v>
      </c>
      <c r="N66" s="28">
        <f>IF($C$4="Neattiecināmās izmaksas",IF('3a+c+n'!$Q66="N",'3a+c+n'!N66,0))</f>
        <v>0</v>
      </c>
      <c r="O66" s="28">
        <f>IF($C$4="Neattiecināmās izmaksas",IF('3a+c+n'!$Q66="N",'3a+c+n'!O66,0))</f>
        <v>0</v>
      </c>
      <c r="P66" s="59">
        <f>IF($C$4="Neattiecināmās izmaksas",IF('3a+c+n'!$Q66="N",'3a+c+n'!P66,0))</f>
        <v>0</v>
      </c>
    </row>
    <row r="67" spans="1:16" x14ac:dyDescent="0.2">
      <c r="A67" s="64">
        <f>IF(P67=0,0,IF(COUNTBLANK(P67)=1,0,COUNTA($P$14:P67)))</f>
        <v>0</v>
      </c>
      <c r="B67" s="28">
        <f>IF($C$4="Neattiecināmās izmaksas",IF('3a+c+n'!$Q67="N",'3a+c+n'!B67,0))</f>
        <v>0</v>
      </c>
      <c r="C67" s="28">
        <f>IF($C$4="Neattiecināmās izmaksas",IF('3a+c+n'!$Q67="N",'3a+c+n'!C67,0))</f>
        <v>0</v>
      </c>
      <c r="D67" s="28">
        <f>IF($C$4="Neattiecināmās izmaksas",IF('3a+c+n'!$Q67="N",'3a+c+n'!D67,0))</f>
        <v>0</v>
      </c>
      <c r="E67" s="59"/>
      <c r="F67" s="81"/>
      <c r="G67" s="28"/>
      <c r="H67" s="28">
        <f>IF($C$4="Neattiecināmās izmaksas",IF('3a+c+n'!$Q67="N",'3a+c+n'!H67,0))</f>
        <v>0</v>
      </c>
      <c r="I67" s="28"/>
      <c r="J67" s="28"/>
      <c r="K67" s="59">
        <f>IF($C$4="Neattiecināmās izmaksas",IF('3a+c+n'!$Q67="N",'3a+c+n'!K67,0))</f>
        <v>0</v>
      </c>
      <c r="L67" s="110">
        <f>IF($C$4="Neattiecināmās izmaksas",IF('3a+c+n'!$Q67="N",'3a+c+n'!L67,0))</f>
        <v>0</v>
      </c>
      <c r="M67" s="28">
        <f>IF($C$4="Neattiecināmās izmaksas",IF('3a+c+n'!$Q67="N",'3a+c+n'!M67,0))</f>
        <v>0</v>
      </c>
      <c r="N67" s="28">
        <f>IF($C$4="Neattiecināmās izmaksas",IF('3a+c+n'!$Q67="N",'3a+c+n'!N67,0))</f>
        <v>0</v>
      </c>
      <c r="O67" s="28">
        <f>IF($C$4="Neattiecināmās izmaksas",IF('3a+c+n'!$Q67="N",'3a+c+n'!O67,0))</f>
        <v>0</v>
      </c>
      <c r="P67" s="59">
        <f>IF($C$4="Neattiecināmās izmaksas",IF('3a+c+n'!$Q67="N",'3a+c+n'!P67,0))</f>
        <v>0</v>
      </c>
    </row>
    <row r="68" spans="1:16" x14ac:dyDescent="0.2">
      <c r="A68" s="64">
        <f>IF(P68=0,0,IF(COUNTBLANK(P68)=1,0,COUNTA($P$14:P68)))</f>
        <v>0</v>
      </c>
      <c r="B68" s="28">
        <f>IF($C$4="Neattiecināmās izmaksas",IF('3a+c+n'!$Q68="N",'3a+c+n'!B68,0))</f>
        <v>0</v>
      </c>
      <c r="C68" s="28">
        <f>IF($C$4="Neattiecināmās izmaksas",IF('3a+c+n'!$Q68="N",'3a+c+n'!C68,0))</f>
        <v>0</v>
      </c>
      <c r="D68" s="28">
        <f>IF($C$4="Neattiecināmās izmaksas",IF('3a+c+n'!$Q68="N",'3a+c+n'!D68,0))</f>
        <v>0</v>
      </c>
      <c r="E68" s="59"/>
      <c r="F68" s="81"/>
      <c r="G68" s="28"/>
      <c r="H68" s="28">
        <f>IF($C$4="Neattiecināmās izmaksas",IF('3a+c+n'!$Q68="N",'3a+c+n'!H68,0))</f>
        <v>0</v>
      </c>
      <c r="I68" s="28"/>
      <c r="J68" s="28"/>
      <c r="K68" s="59">
        <f>IF($C$4="Neattiecināmās izmaksas",IF('3a+c+n'!$Q68="N",'3a+c+n'!K68,0))</f>
        <v>0</v>
      </c>
      <c r="L68" s="110">
        <f>IF($C$4="Neattiecināmās izmaksas",IF('3a+c+n'!$Q68="N",'3a+c+n'!L68,0))</f>
        <v>0</v>
      </c>
      <c r="M68" s="28">
        <f>IF($C$4="Neattiecināmās izmaksas",IF('3a+c+n'!$Q68="N",'3a+c+n'!M68,0))</f>
        <v>0</v>
      </c>
      <c r="N68" s="28">
        <f>IF($C$4="Neattiecināmās izmaksas",IF('3a+c+n'!$Q68="N",'3a+c+n'!N68,0))</f>
        <v>0</v>
      </c>
      <c r="O68" s="28">
        <f>IF($C$4="Neattiecināmās izmaksas",IF('3a+c+n'!$Q68="N",'3a+c+n'!O68,0))</f>
        <v>0</v>
      </c>
      <c r="P68" s="59">
        <f>IF($C$4="Neattiecināmās izmaksas",IF('3a+c+n'!$Q68="N",'3a+c+n'!P68,0))</f>
        <v>0</v>
      </c>
    </row>
    <row r="69" spans="1:16" x14ac:dyDescent="0.2">
      <c r="A69" s="64">
        <f>IF(P69=0,0,IF(COUNTBLANK(P69)=1,0,COUNTA($P$14:P69)))</f>
        <v>0</v>
      </c>
      <c r="B69" s="28">
        <f>IF($C$4="Neattiecināmās izmaksas",IF('3a+c+n'!$Q69="N",'3a+c+n'!B69,0))</f>
        <v>0</v>
      </c>
      <c r="C69" s="28">
        <f>IF($C$4="Neattiecināmās izmaksas",IF('3a+c+n'!$Q69="N",'3a+c+n'!C69,0))</f>
        <v>0</v>
      </c>
      <c r="D69" s="28">
        <f>IF($C$4="Neattiecināmās izmaksas",IF('3a+c+n'!$Q69="N",'3a+c+n'!D69,0))</f>
        <v>0</v>
      </c>
      <c r="E69" s="59"/>
      <c r="F69" s="81"/>
      <c r="G69" s="28"/>
      <c r="H69" s="28">
        <f>IF($C$4="Neattiecināmās izmaksas",IF('3a+c+n'!$Q69="N",'3a+c+n'!H69,0))</f>
        <v>0</v>
      </c>
      <c r="I69" s="28"/>
      <c r="J69" s="28"/>
      <c r="K69" s="59">
        <f>IF($C$4="Neattiecināmās izmaksas",IF('3a+c+n'!$Q69="N",'3a+c+n'!K69,0))</f>
        <v>0</v>
      </c>
      <c r="L69" s="110">
        <f>IF($C$4="Neattiecināmās izmaksas",IF('3a+c+n'!$Q69="N",'3a+c+n'!L69,0))</f>
        <v>0</v>
      </c>
      <c r="M69" s="28">
        <f>IF($C$4="Neattiecināmās izmaksas",IF('3a+c+n'!$Q69="N",'3a+c+n'!M69,0))</f>
        <v>0</v>
      </c>
      <c r="N69" s="28">
        <f>IF($C$4="Neattiecināmās izmaksas",IF('3a+c+n'!$Q69="N",'3a+c+n'!N69,0))</f>
        <v>0</v>
      </c>
      <c r="O69" s="28">
        <f>IF($C$4="Neattiecināmās izmaksas",IF('3a+c+n'!$Q69="N",'3a+c+n'!O69,0))</f>
        <v>0</v>
      </c>
      <c r="P69" s="59">
        <f>IF($C$4="Neattiecināmās izmaksas",IF('3a+c+n'!$Q69="N",'3a+c+n'!P69,0))</f>
        <v>0</v>
      </c>
    </row>
    <row r="70" spans="1:16" x14ac:dyDescent="0.2">
      <c r="A70" s="64">
        <f>IF(P70=0,0,IF(COUNTBLANK(P70)=1,0,COUNTA($P$14:P70)))</f>
        <v>0</v>
      </c>
      <c r="B70" s="28">
        <f>IF($C$4="Neattiecināmās izmaksas",IF('3a+c+n'!$Q70="N",'3a+c+n'!B70,0))</f>
        <v>0</v>
      </c>
      <c r="C70" s="28">
        <f>IF($C$4="Neattiecināmās izmaksas",IF('3a+c+n'!$Q70="N",'3a+c+n'!C70,0))</f>
        <v>0</v>
      </c>
      <c r="D70" s="28">
        <f>IF($C$4="Neattiecināmās izmaksas",IF('3a+c+n'!$Q70="N",'3a+c+n'!D70,0))</f>
        <v>0</v>
      </c>
      <c r="E70" s="59"/>
      <c r="F70" s="81"/>
      <c r="G70" s="28"/>
      <c r="H70" s="28">
        <f>IF($C$4="Neattiecināmās izmaksas",IF('3a+c+n'!$Q70="N",'3a+c+n'!H70,0))</f>
        <v>0</v>
      </c>
      <c r="I70" s="28"/>
      <c r="J70" s="28"/>
      <c r="K70" s="59">
        <f>IF($C$4="Neattiecināmās izmaksas",IF('3a+c+n'!$Q70="N",'3a+c+n'!K70,0))</f>
        <v>0</v>
      </c>
      <c r="L70" s="110">
        <f>IF($C$4="Neattiecināmās izmaksas",IF('3a+c+n'!$Q70="N",'3a+c+n'!L70,0))</f>
        <v>0</v>
      </c>
      <c r="M70" s="28">
        <f>IF($C$4="Neattiecināmās izmaksas",IF('3a+c+n'!$Q70="N",'3a+c+n'!M70,0))</f>
        <v>0</v>
      </c>
      <c r="N70" s="28">
        <f>IF($C$4="Neattiecināmās izmaksas",IF('3a+c+n'!$Q70="N",'3a+c+n'!N70,0))</f>
        <v>0</v>
      </c>
      <c r="O70" s="28">
        <f>IF($C$4="Neattiecināmās izmaksas",IF('3a+c+n'!$Q70="N",'3a+c+n'!O70,0))</f>
        <v>0</v>
      </c>
      <c r="P70" s="59">
        <f>IF($C$4="Neattiecināmās izmaksas",IF('3a+c+n'!$Q70="N",'3a+c+n'!P70,0))</f>
        <v>0</v>
      </c>
    </row>
    <row r="71" spans="1:16" x14ac:dyDescent="0.2">
      <c r="A71" s="64">
        <f>IF(P71=0,0,IF(COUNTBLANK(P71)=1,0,COUNTA($P$14:P71)))</f>
        <v>0</v>
      </c>
      <c r="B71" s="28">
        <f>IF($C$4="Neattiecināmās izmaksas",IF('3a+c+n'!$Q71="N",'3a+c+n'!B71,0))</f>
        <v>0</v>
      </c>
      <c r="C71" s="28">
        <f>IF($C$4="Neattiecināmās izmaksas",IF('3a+c+n'!$Q71="N",'3a+c+n'!C71,0))</f>
        <v>0</v>
      </c>
      <c r="D71" s="28">
        <f>IF($C$4="Neattiecināmās izmaksas",IF('3a+c+n'!$Q71="N",'3a+c+n'!D71,0))</f>
        <v>0</v>
      </c>
      <c r="E71" s="59"/>
      <c r="F71" s="81"/>
      <c r="G71" s="28"/>
      <c r="H71" s="28">
        <f>IF($C$4="Neattiecināmās izmaksas",IF('3a+c+n'!$Q71="N",'3a+c+n'!H71,0))</f>
        <v>0</v>
      </c>
      <c r="I71" s="28"/>
      <c r="J71" s="28"/>
      <c r="K71" s="59">
        <f>IF($C$4="Neattiecināmās izmaksas",IF('3a+c+n'!$Q71="N",'3a+c+n'!K71,0))</f>
        <v>0</v>
      </c>
      <c r="L71" s="110">
        <f>IF($C$4="Neattiecināmās izmaksas",IF('3a+c+n'!$Q71="N",'3a+c+n'!L71,0))</f>
        <v>0</v>
      </c>
      <c r="M71" s="28">
        <f>IF($C$4="Neattiecināmās izmaksas",IF('3a+c+n'!$Q71="N",'3a+c+n'!M71,0))</f>
        <v>0</v>
      </c>
      <c r="N71" s="28">
        <f>IF($C$4="Neattiecināmās izmaksas",IF('3a+c+n'!$Q71="N",'3a+c+n'!N71,0))</f>
        <v>0</v>
      </c>
      <c r="O71" s="28">
        <f>IF($C$4="Neattiecināmās izmaksas",IF('3a+c+n'!$Q71="N",'3a+c+n'!O71,0))</f>
        <v>0</v>
      </c>
      <c r="P71" s="59">
        <f>IF($C$4="Neattiecināmās izmaksas",IF('3a+c+n'!$Q71="N",'3a+c+n'!P71,0))</f>
        <v>0</v>
      </c>
    </row>
    <row r="72" spans="1:16" x14ac:dyDescent="0.2">
      <c r="A72" s="64">
        <f>IF(P72=0,0,IF(COUNTBLANK(P72)=1,0,COUNTA($P$14:P72)))</f>
        <v>0</v>
      </c>
      <c r="B72" s="28">
        <f>IF($C$4="Neattiecināmās izmaksas",IF('3a+c+n'!$Q72="N",'3a+c+n'!B72,0))</f>
        <v>0</v>
      </c>
      <c r="C72" s="28">
        <f>IF($C$4="Neattiecināmās izmaksas",IF('3a+c+n'!$Q72="N",'3a+c+n'!C72,0))</f>
        <v>0</v>
      </c>
      <c r="D72" s="28">
        <f>IF($C$4="Neattiecināmās izmaksas",IF('3a+c+n'!$Q72="N",'3a+c+n'!D72,0))</f>
        <v>0</v>
      </c>
      <c r="E72" s="59"/>
      <c r="F72" s="81"/>
      <c r="G72" s="28"/>
      <c r="H72" s="28">
        <f>IF($C$4="Neattiecināmās izmaksas",IF('3a+c+n'!$Q72="N",'3a+c+n'!H72,0))</f>
        <v>0</v>
      </c>
      <c r="I72" s="28"/>
      <c r="J72" s="28"/>
      <c r="K72" s="59">
        <f>IF($C$4="Neattiecināmās izmaksas",IF('3a+c+n'!$Q72="N",'3a+c+n'!K72,0))</f>
        <v>0</v>
      </c>
      <c r="L72" s="110">
        <f>IF($C$4="Neattiecināmās izmaksas",IF('3a+c+n'!$Q72="N",'3a+c+n'!L72,0))</f>
        <v>0</v>
      </c>
      <c r="M72" s="28">
        <f>IF($C$4="Neattiecināmās izmaksas",IF('3a+c+n'!$Q72="N",'3a+c+n'!M72,0))</f>
        <v>0</v>
      </c>
      <c r="N72" s="28">
        <f>IF($C$4="Neattiecināmās izmaksas",IF('3a+c+n'!$Q72="N",'3a+c+n'!N72,0))</f>
        <v>0</v>
      </c>
      <c r="O72" s="28">
        <f>IF($C$4="Neattiecināmās izmaksas",IF('3a+c+n'!$Q72="N",'3a+c+n'!O72,0))</f>
        <v>0</v>
      </c>
      <c r="P72" s="59">
        <f>IF($C$4="Neattiecināmās izmaksas",IF('3a+c+n'!$Q72="N",'3a+c+n'!P72,0))</f>
        <v>0</v>
      </c>
    </row>
    <row r="73" spans="1:16" x14ac:dyDescent="0.2">
      <c r="A73" s="64">
        <f>IF(P73=0,0,IF(COUNTBLANK(P73)=1,0,COUNTA($P$14:P73)))</f>
        <v>0</v>
      </c>
      <c r="B73" s="28">
        <f>IF($C$4="Neattiecināmās izmaksas",IF('3a+c+n'!$Q73="N",'3a+c+n'!B73,0))</f>
        <v>0</v>
      </c>
      <c r="C73" s="28">
        <f>IF($C$4="Neattiecināmās izmaksas",IF('3a+c+n'!$Q73="N",'3a+c+n'!C73,0))</f>
        <v>0</v>
      </c>
      <c r="D73" s="28">
        <f>IF($C$4="Neattiecināmās izmaksas",IF('3a+c+n'!$Q73="N",'3a+c+n'!D73,0))</f>
        <v>0</v>
      </c>
      <c r="E73" s="59"/>
      <c r="F73" s="81"/>
      <c r="G73" s="28"/>
      <c r="H73" s="28">
        <f>IF($C$4="Neattiecināmās izmaksas",IF('3a+c+n'!$Q73="N",'3a+c+n'!H73,0))</f>
        <v>0</v>
      </c>
      <c r="I73" s="28"/>
      <c r="J73" s="28"/>
      <c r="K73" s="59">
        <f>IF($C$4="Neattiecināmās izmaksas",IF('3a+c+n'!$Q73="N",'3a+c+n'!K73,0))</f>
        <v>0</v>
      </c>
      <c r="L73" s="110">
        <f>IF($C$4="Neattiecināmās izmaksas",IF('3a+c+n'!$Q73="N",'3a+c+n'!L73,0))</f>
        <v>0</v>
      </c>
      <c r="M73" s="28">
        <f>IF($C$4="Neattiecināmās izmaksas",IF('3a+c+n'!$Q73="N",'3a+c+n'!M73,0))</f>
        <v>0</v>
      </c>
      <c r="N73" s="28">
        <f>IF($C$4="Neattiecināmās izmaksas",IF('3a+c+n'!$Q73="N",'3a+c+n'!N73,0))</f>
        <v>0</v>
      </c>
      <c r="O73" s="28">
        <f>IF($C$4="Neattiecināmās izmaksas",IF('3a+c+n'!$Q73="N",'3a+c+n'!O73,0))</f>
        <v>0</v>
      </c>
      <c r="P73" s="59">
        <f>IF($C$4="Neattiecināmās izmaksas",IF('3a+c+n'!$Q73="N",'3a+c+n'!P73,0))</f>
        <v>0</v>
      </c>
    </row>
    <row r="74" spans="1:16" x14ac:dyDescent="0.2">
      <c r="A74" s="64">
        <f>IF(P74=0,0,IF(COUNTBLANK(P74)=1,0,COUNTA($P$14:P74)))</f>
        <v>0</v>
      </c>
      <c r="B74" s="28">
        <f>IF($C$4="Neattiecināmās izmaksas",IF('3a+c+n'!$Q74="N",'3a+c+n'!B74,0))</f>
        <v>0</v>
      </c>
      <c r="C74" s="28">
        <f>IF($C$4="Neattiecināmās izmaksas",IF('3a+c+n'!$Q74="N",'3a+c+n'!C74,0))</f>
        <v>0</v>
      </c>
      <c r="D74" s="28">
        <f>IF($C$4="Neattiecināmās izmaksas",IF('3a+c+n'!$Q74="N",'3a+c+n'!D74,0))</f>
        <v>0</v>
      </c>
      <c r="E74" s="59"/>
      <c r="F74" s="81"/>
      <c r="G74" s="28"/>
      <c r="H74" s="28">
        <f>IF($C$4="Neattiecināmās izmaksas",IF('3a+c+n'!$Q74="N",'3a+c+n'!H74,0))</f>
        <v>0</v>
      </c>
      <c r="I74" s="28"/>
      <c r="J74" s="28"/>
      <c r="K74" s="59">
        <f>IF($C$4="Neattiecināmās izmaksas",IF('3a+c+n'!$Q74="N",'3a+c+n'!K74,0))</f>
        <v>0</v>
      </c>
      <c r="L74" s="110">
        <f>IF($C$4="Neattiecināmās izmaksas",IF('3a+c+n'!$Q74="N",'3a+c+n'!L74,0))</f>
        <v>0</v>
      </c>
      <c r="M74" s="28">
        <f>IF($C$4="Neattiecināmās izmaksas",IF('3a+c+n'!$Q74="N",'3a+c+n'!M74,0))</f>
        <v>0</v>
      </c>
      <c r="N74" s="28">
        <f>IF($C$4="Neattiecināmās izmaksas",IF('3a+c+n'!$Q74="N",'3a+c+n'!N74,0))</f>
        <v>0</v>
      </c>
      <c r="O74" s="28">
        <f>IF($C$4="Neattiecināmās izmaksas",IF('3a+c+n'!$Q74="N",'3a+c+n'!O74,0))</f>
        <v>0</v>
      </c>
      <c r="P74" s="59">
        <f>IF($C$4="Neattiecināmās izmaksas",IF('3a+c+n'!$Q74="N",'3a+c+n'!P74,0))</f>
        <v>0</v>
      </c>
    </row>
    <row r="75" spans="1:16" x14ac:dyDescent="0.2">
      <c r="A75" s="64">
        <f>IF(P75=0,0,IF(COUNTBLANK(P75)=1,0,COUNTA($P$14:P75)))</f>
        <v>0</v>
      </c>
      <c r="B75" s="28">
        <f>IF($C$4="Neattiecināmās izmaksas",IF('3a+c+n'!$Q75="N",'3a+c+n'!B75,0))</f>
        <v>0</v>
      </c>
      <c r="C75" s="28">
        <f>IF($C$4="Neattiecināmās izmaksas",IF('3a+c+n'!$Q75="N",'3a+c+n'!C75,0))</f>
        <v>0</v>
      </c>
      <c r="D75" s="28">
        <f>IF($C$4="Neattiecināmās izmaksas",IF('3a+c+n'!$Q75="N",'3a+c+n'!D75,0))</f>
        <v>0</v>
      </c>
      <c r="E75" s="59"/>
      <c r="F75" s="81"/>
      <c r="G75" s="28"/>
      <c r="H75" s="28">
        <f>IF($C$4="Neattiecināmās izmaksas",IF('3a+c+n'!$Q75="N",'3a+c+n'!H75,0))</f>
        <v>0</v>
      </c>
      <c r="I75" s="28"/>
      <c r="J75" s="28"/>
      <c r="K75" s="59">
        <f>IF($C$4="Neattiecināmās izmaksas",IF('3a+c+n'!$Q75="N",'3a+c+n'!K75,0))</f>
        <v>0</v>
      </c>
      <c r="L75" s="110">
        <f>IF($C$4="Neattiecināmās izmaksas",IF('3a+c+n'!$Q75="N",'3a+c+n'!L75,0))</f>
        <v>0</v>
      </c>
      <c r="M75" s="28">
        <f>IF($C$4="Neattiecināmās izmaksas",IF('3a+c+n'!$Q75="N",'3a+c+n'!M75,0))</f>
        <v>0</v>
      </c>
      <c r="N75" s="28">
        <f>IF($C$4="Neattiecināmās izmaksas",IF('3a+c+n'!$Q75="N",'3a+c+n'!N75,0))</f>
        <v>0</v>
      </c>
      <c r="O75" s="28">
        <f>IF($C$4="Neattiecināmās izmaksas",IF('3a+c+n'!$Q75="N",'3a+c+n'!O75,0))</f>
        <v>0</v>
      </c>
      <c r="P75" s="59">
        <f>IF($C$4="Neattiecināmās izmaksas",IF('3a+c+n'!$Q75="N",'3a+c+n'!P75,0))</f>
        <v>0</v>
      </c>
    </row>
    <row r="76" spans="1:16" x14ac:dyDescent="0.2">
      <c r="A76" s="64">
        <f>IF(P76=0,0,IF(COUNTBLANK(P76)=1,0,COUNTA($P$14:P76)))</f>
        <v>0</v>
      </c>
      <c r="B76" s="28">
        <f>IF($C$4="Neattiecināmās izmaksas",IF('3a+c+n'!$Q76="N",'3a+c+n'!B76,0))</f>
        <v>0</v>
      </c>
      <c r="C76" s="28">
        <f>IF($C$4="Neattiecināmās izmaksas",IF('3a+c+n'!$Q76="N",'3a+c+n'!C76,0))</f>
        <v>0</v>
      </c>
      <c r="D76" s="28">
        <f>IF($C$4="Neattiecināmās izmaksas",IF('3a+c+n'!$Q76="N",'3a+c+n'!D76,0))</f>
        <v>0</v>
      </c>
      <c r="E76" s="59"/>
      <c r="F76" s="81"/>
      <c r="G76" s="28"/>
      <c r="H76" s="28">
        <f>IF($C$4="Neattiecināmās izmaksas",IF('3a+c+n'!$Q76="N",'3a+c+n'!H76,0))</f>
        <v>0</v>
      </c>
      <c r="I76" s="28"/>
      <c r="J76" s="28"/>
      <c r="K76" s="59">
        <f>IF($C$4="Neattiecināmās izmaksas",IF('3a+c+n'!$Q76="N",'3a+c+n'!K76,0))</f>
        <v>0</v>
      </c>
      <c r="L76" s="110">
        <f>IF($C$4="Neattiecināmās izmaksas",IF('3a+c+n'!$Q76="N",'3a+c+n'!L76,0))</f>
        <v>0</v>
      </c>
      <c r="M76" s="28">
        <f>IF($C$4="Neattiecināmās izmaksas",IF('3a+c+n'!$Q76="N",'3a+c+n'!M76,0))</f>
        <v>0</v>
      </c>
      <c r="N76" s="28">
        <f>IF($C$4="Neattiecināmās izmaksas",IF('3a+c+n'!$Q76="N",'3a+c+n'!N76,0))</f>
        <v>0</v>
      </c>
      <c r="O76" s="28">
        <f>IF($C$4="Neattiecināmās izmaksas",IF('3a+c+n'!$Q76="N",'3a+c+n'!O76,0))</f>
        <v>0</v>
      </c>
      <c r="P76" s="59">
        <f>IF($C$4="Neattiecināmās izmaksas",IF('3a+c+n'!$Q76="N",'3a+c+n'!P76,0))</f>
        <v>0</v>
      </c>
    </row>
    <row r="77" spans="1:16" x14ac:dyDescent="0.2">
      <c r="A77" s="64">
        <f>IF(P77=0,0,IF(COUNTBLANK(P77)=1,0,COUNTA($P$14:P77)))</f>
        <v>0</v>
      </c>
      <c r="B77" s="28">
        <f>IF($C$4="Neattiecināmās izmaksas",IF('3a+c+n'!$Q77="N",'3a+c+n'!B77,0))</f>
        <v>0</v>
      </c>
      <c r="C77" s="28">
        <f>IF($C$4="Neattiecināmās izmaksas",IF('3a+c+n'!$Q77="N",'3a+c+n'!C77,0))</f>
        <v>0</v>
      </c>
      <c r="D77" s="28">
        <f>IF($C$4="Neattiecināmās izmaksas",IF('3a+c+n'!$Q77="N",'3a+c+n'!D77,0))</f>
        <v>0</v>
      </c>
      <c r="E77" s="59"/>
      <c r="F77" s="81"/>
      <c r="G77" s="28"/>
      <c r="H77" s="28">
        <f>IF($C$4="Neattiecināmās izmaksas",IF('3a+c+n'!$Q77="N",'3a+c+n'!H77,0))</f>
        <v>0</v>
      </c>
      <c r="I77" s="28"/>
      <c r="J77" s="28"/>
      <c r="K77" s="59">
        <f>IF($C$4="Neattiecināmās izmaksas",IF('3a+c+n'!$Q77="N",'3a+c+n'!K77,0))</f>
        <v>0</v>
      </c>
      <c r="L77" s="110">
        <f>IF($C$4="Neattiecināmās izmaksas",IF('3a+c+n'!$Q77="N",'3a+c+n'!L77,0))</f>
        <v>0</v>
      </c>
      <c r="M77" s="28">
        <f>IF($C$4="Neattiecināmās izmaksas",IF('3a+c+n'!$Q77="N",'3a+c+n'!M77,0))</f>
        <v>0</v>
      </c>
      <c r="N77" s="28">
        <f>IF($C$4="Neattiecināmās izmaksas",IF('3a+c+n'!$Q77="N",'3a+c+n'!N77,0))</f>
        <v>0</v>
      </c>
      <c r="O77" s="28">
        <f>IF($C$4="Neattiecināmās izmaksas",IF('3a+c+n'!$Q77="N",'3a+c+n'!O77,0))</f>
        <v>0</v>
      </c>
      <c r="P77" s="59">
        <f>IF($C$4="Neattiecināmās izmaksas",IF('3a+c+n'!$Q77="N",'3a+c+n'!P77,0))</f>
        <v>0</v>
      </c>
    </row>
    <row r="78" spans="1:16" x14ac:dyDescent="0.2">
      <c r="A78" s="64">
        <f>IF(P78=0,0,IF(COUNTBLANK(P78)=1,0,COUNTA($P$14:P78)))</f>
        <v>0</v>
      </c>
      <c r="B78" s="28">
        <f>IF($C$4="Neattiecināmās izmaksas",IF('3a+c+n'!$Q78="N",'3a+c+n'!B78,0))</f>
        <v>0</v>
      </c>
      <c r="C78" s="28">
        <f>IF($C$4="Neattiecināmās izmaksas",IF('3a+c+n'!$Q78="N",'3a+c+n'!C78,0))</f>
        <v>0</v>
      </c>
      <c r="D78" s="28">
        <f>IF($C$4="Neattiecināmās izmaksas",IF('3a+c+n'!$Q78="N",'3a+c+n'!D78,0))</f>
        <v>0</v>
      </c>
      <c r="E78" s="59"/>
      <c r="F78" s="81"/>
      <c r="G78" s="28"/>
      <c r="H78" s="28">
        <f>IF($C$4="Neattiecināmās izmaksas",IF('3a+c+n'!$Q78="N",'3a+c+n'!H78,0))</f>
        <v>0</v>
      </c>
      <c r="I78" s="28"/>
      <c r="J78" s="28"/>
      <c r="K78" s="59">
        <f>IF($C$4="Neattiecināmās izmaksas",IF('3a+c+n'!$Q78="N",'3a+c+n'!K78,0))</f>
        <v>0</v>
      </c>
      <c r="L78" s="110">
        <f>IF($C$4="Neattiecināmās izmaksas",IF('3a+c+n'!$Q78="N",'3a+c+n'!L78,0))</f>
        <v>0</v>
      </c>
      <c r="M78" s="28">
        <f>IF($C$4="Neattiecināmās izmaksas",IF('3a+c+n'!$Q78="N",'3a+c+n'!M78,0))</f>
        <v>0</v>
      </c>
      <c r="N78" s="28">
        <f>IF($C$4="Neattiecināmās izmaksas",IF('3a+c+n'!$Q78="N",'3a+c+n'!N78,0))</f>
        <v>0</v>
      </c>
      <c r="O78" s="28">
        <f>IF($C$4="Neattiecināmās izmaksas",IF('3a+c+n'!$Q78="N",'3a+c+n'!O78,0))</f>
        <v>0</v>
      </c>
      <c r="P78" s="59">
        <f>IF($C$4="Neattiecināmās izmaksas",IF('3a+c+n'!$Q78="N",'3a+c+n'!P78,0))</f>
        <v>0</v>
      </c>
    </row>
    <row r="79" spans="1:16" x14ac:dyDescent="0.2">
      <c r="A79" s="64">
        <f>IF(P79=0,0,IF(COUNTBLANK(P79)=1,0,COUNTA($P$14:P79)))</f>
        <v>0</v>
      </c>
      <c r="B79" s="28">
        <f>IF($C$4="Neattiecināmās izmaksas",IF('3a+c+n'!$Q79="N",'3a+c+n'!B79,0))</f>
        <v>0</v>
      </c>
      <c r="C79" s="28">
        <f>IF($C$4="Neattiecināmās izmaksas",IF('3a+c+n'!$Q79="N",'3a+c+n'!C79,0))</f>
        <v>0</v>
      </c>
      <c r="D79" s="28">
        <f>IF($C$4="Neattiecināmās izmaksas",IF('3a+c+n'!$Q79="N",'3a+c+n'!D79,0))</f>
        <v>0</v>
      </c>
      <c r="E79" s="59"/>
      <c r="F79" s="81"/>
      <c r="G79" s="28"/>
      <c r="H79" s="28">
        <f>IF($C$4="Neattiecināmās izmaksas",IF('3a+c+n'!$Q79="N",'3a+c+n'!H79,0))</f>
        <v>0</v>
      </c>
      <c r="I79" s="28"/>
      <c r="J79" s="28"/>
      <c r="K79" s="59">
        <f>IF($C$4="Neattiecināmās izmaksas",IF('3a+c+n'!$Q79="N",'3a+c+n'!K79,0))</f>
        <v>0</v>
      </c>
      <c r="L79" s="110">
        <f>IF($C$4="Neattiecināmās izmaksas",IF('3a+c+n'!$Q79="N",'3a+c+n'!L79,0))</f>
        <v>0</v>
      </c>
      <c r="M79" s="28">
        <f>IF($C$4="Neattiecināmās izmaksas",IF('3a+c+n'!$Q79="N",'3a+c+n'!M79,0))</f>
        <v>0</v>
      </c>
      <c r="N79" s="28">
        <f>IF($C$4="Neattiecināmās izmaksas",IF('3a+c+n'!$Q79="N",'3a+c+n'!N79,0))</f>
        <v>0</v>
      </c>
      <c r="O79" s="28">
        <f>IF($C$4="Neattiecināmās izmaksas",IF('3a+c+n'!$Q79="N",'3a+c+n'!O79,0))</f>
        <v>0</v>
      </c>
      <c r="P79" s="59">
        <f>IF($C$4="Neattiecināmās izmaksas",IF('3a+c+n'!$Q79="N",'3a+c+n'!P79,0))</f>
        <v>0</v>
      </c>
    </row>
    <row r="80" spans="1:16" x14ac:dyDescent="0.2">
      <c r="A80" s="64">
        <f>IF(P80=0,0,IF(COUNTBLANK(P80)=1,0,COUNTA($P$14:P80)))</f>
        <v>0</v>
      </c>
      <c r="B80" s="28">
        <f>IF($C$4="Neattiecināmās izmaksas",IF('3a+c+n'!$Q80="N",'3a+c+n'!B80,0))</f>
        <v>0</v>
      </c>
      <c r="C80" s="28">
        <f>IF($C$4="Neattiecināmās izmaksas",IF('3a+c+n'!$Q80="N",'3a+c+n'!C80,0))</f>
        <v>0</v>
      </c>
      <c r="D80" s="28">
        <f>IF($C$4="Neattiecināmās izmaksas",IF('3a+c+n'!$Q80="N",'3a+c+n'!D80,0))</f>
        <v>0</v>
      </c>
      <c r="E80" s="59"/>
      <c r="F80" s="81"/>
      <c r="G80" s="28"/>
      <c r="H80" s="28">
        <f>IF($C$4="Neattiecināmās izmaksas",IF('3a+c+n'!$Q80="N",'3a+c+n'!H80,0))</f>
        <v>0</v>
      </c>
      <c r="I80" s="28"/>
      <c r="J80" s="28"/>
      <c r="K80" s="59">
        <f>IF($C$4="Neattiecināmās izmaksas",IF('3a+c+n'!$Q80="N",'3a+c+n'!K80,0))</f>
        <v>0</v>
      </c>
      <c r="L80" s="110">
        <f>IF($C$4="Neattiecināmās izmaksas",IF('3a+c+n'!$Q80="N",'3a+c+n'!L80,0))</f>
        <v>0</v>
      </c>
      <c r="M80" s="28">
        <f>IF($C$4="Neattiecināmās izmaksas",IF('3a+c+n'!$Q80="N",'3a+c+n'!M80,0))</f>
        <v>0</v>
      </c>
      <c r="N80" s="28">
        <f>IF($C$4="Neattiecināmās izmaksas",IF('3a+c+n'!$Q80="N",'3a+c+n'!N80,0))</f>
        <v>0</v>
      </c>
      <c r="O80" s="28">
        <f>IF($C$4="Neattiecināmās izmaksas",IF('3a+c+n'!$Q80="N",'3a+c+n'!O80,0))</f>
        <v>0</v>
      </c>
      <c r="P80" s="59">
        <f>IF($C$4="Neattiecināmās izmaksas",IF('3a+c+n'!$Q80="N",'3a+c+n'!P80,0))</f>
        <v>0</v>
      </c>
    </row>
    <row r="81" spans="1:16" x14ac:dyDescent="0.2">
      <c r="A81" s="64">
        <f>IF(P81=0,0,IF(COUNTBLANK(P81)=1,0,COUNTA($P$14:P81)))</f>
        <v>0</v>
      </c>
      <c r="B81" s="28">
        <f>IF($C$4="Neattiecināmās izmaksas",IF('3a+c+n'!$Q81="N",'3a+c+n'!B81,0))</f>
        <v>0</v>
      </c>
      <c r="C81" s="28">
        <f>IF($C$4="Neattiecināmās izmaksas",IF('3a+c+n'!$Q81="N",'3a+c+n'!C81,0))</f>
        <v>0</v>
      </c>
      <c r="D81" s="28">
        <f>IF($C$4="Neattiecināmās izmaksas",IF('3a+c+n'!$Q81="N",'3a+c+n'!D81,0))</f>
        <v>0</v>
      </c>
      <c r="E81" s="59"/>
      <c r="F81" s="81"/>
      <c r="G81" s="28"/>
      <c r="H81" s="28">
        <f>IF($C$4="Neattiecināmās izmaksas",IF('3a+c+n'!$Q81="N",'3a+c+n'!H81,0))</f>
        <v>0</v>
      </c>
      <c r="I81" s="28"/>
      <c r="J81" s="28"/>
      <c r="K81" s="59">
        <f>IF($C$4="Neattiecināmās izmaksas",IF('3a+c+n'!$Q81="N",'3a+c+n'!K81,0))</f>
        <v>0</v>
      </c>
      <c r="L81" s="110">
        <f>IF($C$4="Neattiecināmās izmaksas",IF('3a+c+n'!$Q81="N",'3a+c+n'!L81,0))</f>
        <v>0</v>
      </c>
      <c r="M81" s="28">
        <f>IF($C$4="Neattiecināmās izmaksas",IF('3a+c+n'!$Q81="N",'3a+c+n'!M81,0))</f>
        <v>0</v>
      </c>
      <c r="N81" s="28">
        <f>IF($C$4="Neattiecināmās izmaksas",IF('3a+c+n'!$Q81="N",'3a+c+n'!N81,0))</f>
        <v>0</v>
      </c>
      <c r="O81" s="28">
        <f>IF($C$4="Neattiecināmās izmaksas",IF('3a+c+n'!$Q81="N",'3a+c+n'!O81,0))</f>
        <v>0</v>
      </c>
      <c r="P81" s="59">
        <f>IF($C$4="Neattiecināmās izmaksas",IF('3a+c+n'!$Q81="N",'3a+c+n'!P81,0))</f>
        <v>0</v>
      </c>
    </row>
    <row r="82" spans="1:16" x14ac:dyDescent="0.2">
      <c r="A82" s="64">
        <f>IF(P82=0,0,IF(COUNTBLANK(P82)=1,0,COUNTA($P$14:P82)))</f>
        <v>0</v>
      </c>
      <c r="B82" s="28">
        <f>IF($C$4="Neattiecināmās izmaksas",IF('3a+c+n'!$Q82="N",'3a+c+n'!B82,0))</f>
        <v>0</v>
      </c>
      <c r="C82" s="28">
        <f>IF($C$4="Neattiecināmās izmaksas",IF('3a+c+n'!$Q82="N",'3a+c+n'!C82,0))</f>
        <v>0</v>
      </c>
      <c r="D82" s="28">
        <f>IF($C$4="Neattiecināmās izmaksas",IF('3a+c+n'!$Q82="N",'3a+c+n'!D82,0))</f>
        <v>0</v>
      </c>
      <c r="E82" s="59"/>
      <c r="F82" s="81"/>
      <c r="G82" s="28"/>
      <c r="H82" s="28">
        <f>IF($C$4="Neattiecināmās izmaksas",IF('3a+c+n'!$Q82="N",'3a+c+n'!H82,0))</f>
        <v>0</v>
      </c>
      <c r="I82" s="28"/>
      <c r="J82" s="28"/>
      <c r="K82" s="59">
        <f>IF($C$4="Neattiecināmās izmaksas",IF('3a+c+n'!$Q82="N",'3a+c+n'!K82,0))</f>
        <v>0</v>
      </c>
      <c r="L82" s="110">
        <f>IF($C$4="Neattiecināmās izmaksas",IF('3a+c+n'!$Q82="N",'3a+c+n'!L82,0))</f>
        <v>0</v>
      </c>
      <c r="M82" s="28">
        <f>IF($C$4="Neattiecināmās izmaksas",IF('3a+c+n'!$Q82="N",'3a+c+n'!M82,0))</f>
        <v>0</v>
      </c>
      <c r="N82" s="28">
        <f>IF($C$4="Neattiecināmās izmaksas",IF('3a+c+n'!$Q82="N",'3a+c+n'!N82,0))</f>
        <v>0</v>
      </c>
      <c r="O82" s="28">
        <f>IF($C$4="Neattiecināmās izmaksas",IF('3a+c+n'!$Q82="N",'3a+c+n'!O82,0))</f>
        <v>0</v>
      </c>
      <c r="P82" s="59">
        <f>IF($C$4="Neattiecināmās izmaksas",IF('3a+c+n'!$Q82="N",'3a+c+n'!P82,0))</f>
        <v>0</v>
      </c>
    </row>
    <row r="83" spans="1:16" x14ac:dyDescent="0.2">
      <c r="A83" s="64">
        <f>IF(P83=0,0,IF(COUNTBLANK(P83)=1,0,COUNTA($P$14:P83)))</f>
        <v>0</v>
      </c>
      <c r="B83" s="28">
        <f>IF($C$4="Neattiecināmās izmaksas",IF('3a+c+n'!$Q83="N",'3a+c+n'!B83,0))</f>
        <v>0</v>
      </c>
      <c r="C83" s="28">
        <f>IF($C$4="Neattiecināmās izmaksas",IF('3a+c+n'!$Q83="N",'3a+c+n'!C83,0))</f>
        <v>0</v>
      </c>
      <c r="D83" s="28">
        <f>IF($C$4="Neattiecināmās izmaksas",IF('3a+c+n'!$Q83="N",'3a+c+n'!D83,0))</f>
        <v>0</v>
      </c>
      <c r="E83" s="59"/>
      <c r="F83" s="81"/>
      <c r="G83" s="28"/>
      <c r="H83" s="28">
        <f>IF($C$4="Neattiecināmās izmaksas",IF('3a+c+n'!$Q83="N",'3a+c+n'!H83,0))</f>
        <v>0</v>
      </c>
      <c r="I83" s="28"/>
      <c r="J83" s="28"/>
      <c r="K83" s="59">
        <f>IF($C$4="Neattiecināmās izmaksas",IF('3a+c+n'!$Q83="N",'3a+c+n'!K83,0))</f>
        <v>0</v>
      </c>
      <c r="L83" s="110">
        <f>IF($C$4="Neattiecināmās izmaksas",IF('3a+c+n'!$Q83="N",'3a+c+n'!L83,0))</f>
        <v>0</v>
      </c>
      <c r="M83" s="28">
        <f>IF($C$4="Neattiecināmās izmaksas",IF('3a+c+n'!$Q83="N",'3a+c+n'!M83,0))</f>
        <v>0</v>
      </c>
      <c r="N83" s="28">
        <f>IF($C$4="Neattiecināmās izmaksas",IF('3a+c+n'!$Q83="N",'3a+c+n'!N83,0))</f>
        <v>0</v>
      </c>
      <c r="O83" s="28">
        <f>IF($C$4="Neattiecināmās izmaksas",IF('3a+c+n'!$Q83="N",'3a+c+n'!O83,0))</f>
        <v>0</v>
      </c>
      <c r="P83" s="59">
        <f>IF($C$4="Neattiecināmās izmaksas",IF('3a+c+n'!$Q83="N",'3a+c+n'!P83,0))</f>
        <v>0</v>
      </c>
    </row>
    <row r="84" spans="1:16" x14ac:dyDescent="0.2">
      <c r="A84" s="64">
        <f>IF(P84=0,0,IF(COUNTBLANK(P84)=1,0,COUNTA($P$14:P84)))</f>
        <v>0</v>
      </c>
      <c r="B84" s="28">
        <f>IF($C$4="Neattiecināmās izmaksas",IF('3a+c+n'!$Q84="N",'3a+c+n'!B84,0))</f>
        <v>0</v>
      </c>
      <c r="C84" s="28">
        <f>IF($C$4="Neattiecināmās izmaksas",IF('3a+c+n'!$Q84="N",'3a+c+n'!C84,0))</f>
        <v>0</v>
      </c>
      <c r="D84" s="28">
        <f>IF($C$4="Neattiecināmās izmaksas",IF('3a+c+n'!$Q84="N",'3a+c+n'!D84,0))</f>
        <v>0</v>
      </c>
      <c r="E84" s="59"/>
      <c r="F84" s="81"/>
      <c r="G84" s="28"/>
      <c r="H84" s="28">
        <f>IF($C$4="Neattiecināmās izmaksas",IF('3a+c+n'!$Q84="N",'3a+c+n'!H84,0))</f>
        <v>0</v>
      </c>
      <c r="I84" s="28"/>
      <c r="J84" s="28"/>
      <c r="K84" s="59">
        <f>IF($C$4="Neattiecināmās izmaksas",IF('3a+c+n'!$Q84="N",'3a+c+n'!K84,0))</f>
        <v>0</v>
      </c>
      <c r="L84" s="110">
        <f>IF($C$4="Neattiecināmās izmaksas",IF('3a+c+n'!$Q84="N",'3a+c+n'!L84,0))</f>
        <v>0</v>
      </c>
      <c r="M84" s="28">
        <f>IF($C$4="Neattiecināmās izmaksas",IF('3a+c+n'!$Q84="N",'3a+c+n'!M84,0))</f>
        <v>0</v>
      </c>
      <c r="N84" s="28">
        <f>IF($C$4="Neattiecināmās izmaksas",IF('3a+c+n'!$Q84="N",'3a+c+n'!N84,0))</f>
        <v>0</v>
      </c>
      <c r="O84" s="28">
        <f>IF($C$4="Neattiecināmās izmaksas",IF('3a+c+n'!$Q84="N",'3a+c+n'!O84,0))</f>
        <v>0</v>
      </c>
      <c r="P84" s="59">
        <f>IF($C$4="Neattiecināmās izmaksas",IF('3a+c+n'!$Q84="N",'3a+c+n'!P84,0))</f>
        <v>0</v>
      </c>
    </row>
    <row r="85" spans="1:16" x14ac:dyDescent="0.2">
      <c r="A85" s="64">
        <f>IF(P85=0,0,IF(COUNTBLANK(P85)=1,0,COUNTA($P$14:P85)))</f>
        <v>0</v>
      </c>
      <c r="B85" s="28">
        <f>IF($C$4="Neattiecināmās izmaksas",IF('3a+c+n'!$Q85="N",'3a+c+n'!B85,0))</f>
        <v>0</v>
      </c>
      <c r="C85" s="28">
        <f>IF($C$4="Neattiecināmās izmaksas",IF('3a+c+n'!$Q85="N",'3a+c+n'!C85,0))</f>
        <v>0</v>
      </c>
      <c r="D85" s="28">
        <f>IF($C$4="Neattiecināmās izmaksas",IF('3a+c+n'!$Q85="N",'3a+c+n'!D85,0))</f>
        <v>0</v>
      </c>
      <c r="E85" s="59"/>
      <c r="F85" s="81"/>
      <c r="G85" s="28"/>
      <c r="H85" s="28">
        <f>IF($C$4="Neattiecināmās izmaksas",IF('3a+c+n'!$Q85="N",'3a+c+n'!H85,0))</f>
        <v>0</v>
      </c>
      <c r="I85" s="28"/>
      <c r="J85" s="28"/>
      <c r="K85" s="59">
        <f>IF($C$4="Neattiecināmās izmaksas",IF('3a+c+n'!$Q85="N",'3a+c+n'!K85,0))</f>
        <v>0</v>
      </c>
      <c r="L85" s="110">
        <f>IF($C$4="Neattiecināmās izmaksas",IF('3a+c+n'!$Q85="N",'3a+c+n'!L85,0))</f>
        <v>0</v>
      </c>
      <c r="M85" s="28">
        <f>IF($C$4="Neattiecināmās izmaksas",IF('3a+c+n'!$Q85="N",'3a+c+n'!M85,0))</f>
        <v>0</v>
      </c>
      <c r="N85" s="28">
        <f>IF($C$4="Neattiecināmās izmaksas",IF('3a+c+n'!$Q85="N",'3a+c+n'!N85,0))</f>
        <v>0</v>
      </c>
      <c r="O85" s="28">
        <f>IF($C$4="Neattiecināmās izmaksas",IF('3a+c+n'!$Q85="N",'3a+c+n'!O85,0))</f>
        <v>0</v>
      </c>
      <c r="P85" s="59">
        <f>IF($C$4="Neattiecināmās izmaksas",IF('3a+c+n'!$Q85="N",'3a+c+n'!P85,0))</f>
        <v>0</v>
      </c>
    </row>
    <row r="86" spans="1:16" x14ac:dyDescent="0.2">
      <c r="A86" s="64">
        <f>IF(P86=0,0,IF(COUNTBLANK(P86)=1,0,COUNTA($P$14:P86)))</f>
        <v>0</v>
      </c>
      <c r="B86" s="28">
        <f>IF($C$4="Neattiecināmās izmaksas",IF('3a+c+n'!$Q86="N",'3a+c+n'!B86,0))</f>
        <v>0</v>
      </c>
      <c r="C86" s="28">
        <f>IF($C$4="Neattiecināmās izmaksas",IF('3a+c+n'!$Q86="N",'3a+c+n'!C86,0))</f>
        <v>0</v>
      </c>
      <c r="D86" s="28">
        <f>IF($C$4="Neattiecināmās izmaksas",IF('3a+c+n'!$Q86="N",'3a+c+n'!D86,0))</f>
        <v>0</v>
      </c>
      <c r="E86" s="59"/>
      <c r="F86" s="81"/>
      <c r="G86" s="28"/>
      <c r="H86" s="28">
        <f>IF($C$4="Neattiecināmās izmaksas",IF('3a+c+n'!$Q86="N",'3a+c+n'!H86,0))</f>
        <v>0</v>
      </c>
      <c r="I86" s="28"/>
      <c r="J86" s="28"/>
      <c r="K86" s="59">
        <f>IF($C$4="Neattiecināmās izmaksas",IF('3a+c+n'!$Q86="N",'3a+c+n'!K86,0))</f>
        <v>0</v>
      </c>
      <c r="L86" s="110">
        <f>IF($C$4="Neattiecināmās izmaksas",IF('3a+c+n'!$Q86="N",'3a+c+n'!L86,0))</f>
        <v>0</v>
      </c>
      <c r="M86" s="28">
        <f>IF($C$4="Neattiecināmās izmaksas",IF('3a+c+n'!$Q86="N",'3a+c+n'!M86,0))</f>
        <v>0</v>
      </c>
      <c r="N86" s="28">
        <f>IF($C$4="Neattiecināmās izmaksas",IF('3a+c+n'!$Q86="N",'3a+c+n'!N86,0))</f>
        <v>0</v>
      </c>
      <c r="O86" s="28">
        <f>IF($C$4="Neattiecināmās izmaksas",IF('3a+c+n'!$Q86="N",'3a+c+n'!O86,0))</f>
        <v>0</v>
      </c>
      <c r="P86" s="59">
        <f>IF($C$4="Neattiecināmās izmaksas",IF('3a+c+n'!$Q86="N",'3a+c+n'!P86,0))</f>
        <v>0</v>
      </c>
    </row>
    <row r="87" spans="1:16" x14ac:dyDescent="0.2">
      <c r="A87" s="64">
        <f>IF(P87=0,0,IF(COUNTBLANK(P87)=1,0,COUNTA($P$14:P87)))</f>
        <v>0</v>
      </c>
      <c r="B87" s="28">
        <f>IF($C$4="Neattiecināmās izmaksas",IF('3a+c+n'!$Q87="N",'3a+c+n'!B87,0))</f>
        <v>0</v>
      </c>
      <c r="C87" s="28">
        <f>IF($C$4="Neattiecināmās izmaksas",IF('3a+c+n'!$Q87="N",'3a+c+n'!C87,0))</f>
        <v>0</v>
      </c>
      <c r="D87" s="28">
        <f>IF($C$4="Neattiecināmās izmaksas",IF('3a+c+n'!$Q87="N",'3a+c+n'!D87,0))</f>
        <v>0</v>
      </c>
      <c r="E87" s="59"/>
      <c r="F87" s="81"/>
      <c r="G87" s="28"/>
      <c r="H87" s="28">
        <f>IF($C$4="Neattiecināmās izmaksas",IF('3a+c+n'!$Q87="N",'3a+c+n'!H87,0))</f>
        <v>0</v>
      </c>
      <c r="I87" s="28"/>
      <c r="J87" s="28"/>
      <c r="K87" s="59">
        <f>IF($C$4="Neattiecināmās izmaksas",IF('3a+c+n'!$Q87="N",'3a+c+n'!K87,0))</f>
        <v>0</v>
      </c>
      <c r="L87" s="110">
        <f>IF($C$4="Neattiecināmās izmaksas",IF('3a+c+n'!$Q87="N",'3a+c+n'!L87,0))</f>
        <v>0</v>
      </c>
      <c r="M87" s="28">
        <f>IF($C$4="Neattiecināmās izmaksas",IF('3a+c+n'!$Q87="N",'3a+c+n'!M87,0))</f>
        <v>0</v>
      </c>
      <c r="N87" s="28">
        <f>IF($C$4="Neattiecināmās izmaksas",IF('3a+c+n'!$Q87="N",'3a+c+n'!N87,0))</f>
        <v>0</v>
      </c>
      <c r="O87" s="28">
        <f>IF($C$4="Neattiecināmās izmaksas",IF('3a+c+n'!$Q87="N",'3a+c+n'!O87,0))</f>
        <v>0</v>
      </c>
      <c r="P87" s="59">
        <f>IF($C$4="Neattiecināmās izmaksas",IF('3a+c+n'!$Q87="N",'3a+c+n'!P87,0))</f>
        <v>0</v>
      </c>
    </row>
    <row r="88" spans="1:16" x14ac:dyDescent="0.2">
      <c r="A88" s="64">
        <f>IF(P88=0,0,IF(COUNTBLANK(P88)=1,0,COUNTA($P$14:P88)))</f>
        <v>0</v>
      </c>
      <c r="B88" s="28">
        <f>IF($C$4="Neattiecināmās izmaksas",IF('3a+c+n'!$Q88="N",'3a+c+n'!B88,0))</f>
        <v>0</v>
      </c>
      <c r="C88" s="28">
        <f>IF($C$4="Neattiecināmās izmaksas",IF('3a+c+n'!$Q88="N",'3a+c+n'!C88,0))</f>
        <v>0</v>
      </c>
      <c r="D88" s="28">
        <f>IF($C$4="Neattiecināmās izmaksas",IF('3a+c+n'!$Q88="N",'3a+c+n'!D88,0))</f>
        <v>0</v>
      </c>
      <c r="E88" s="59"/>
      <c r="F88" s="81"/>
      <c r="G88" s="28"/>
      <c r="H88" s="28">
        <f>IF($C$4="Neattiecināmās izmaksas",IF('3a+c+n'!$Q88="N",'3a+c+n'!H88,0))</f>
        <v>0</v>
      </c>
      <c r="I88" s="28"/>
      <c r="J88" s="28"/>
      <c r="K88" s="59">
        <f>IF($C$4="Neattiecināmās izmaksas",IF('3a+c+n'!$Q88="N",'3a+c+n'!K88,0))</f>
        <v>0</v>
      </c>
      <c r="L88" s="110">
        <f>IF($C$4="Neattiecināmās izmaksas",IF('3a+c+n'!$Q88="N",'3a+c+n'!L88,0))</f>
        <v>0</v>
      </c>
      <c r="M88" s="28">
        <f>IF($C$4="Neattiecināmās izmaksas",IF('3a+c+n'!$Q88="N",'3a+c+n'!M88,0))</f>
        <v>0</v>
      </c>
      <c r="N88" s="28">
        <f>IF($C$4="Neattiecināmās izmaksas",IF('3a+c+n'!$Q88="N",'3a+c+n'!N88,0))</f>
        <v>0</v>
      </c>
      <c r="O88" s="28">
        <f>IF($C$4="Neattiecināmās izmaksas",IF('3a+c+n'!$Q88="N",'3a+c+n'!O88,0))</f>
        <v>0</v>
      </c>
      <c r="P88" s="59">
        <f>IF($C$4="Neattiecināmās izmaksas",IF('3a+c+n'!$Q88="N",'3a+c+n'!P88,0))</f>
        <v>0</v>
      </c>
    </row>
    <row r="89" spans="1:16" x14ac:dyDescent="0.2">
      <c r="A89" s="64">
        <f>IF(P89=0,0,IF(COUNTBLANK(P89)=1,0,COUNTA($P$14:P89)))</f>
        <v>0</v>
      </c>
      <c r="B89" s="28">
        <f>IF($C$4="Neattiecināmās izmaksas",IF('3a+c+n'!$Q89="N",'3a+c+n'!B89,0))</f>
        <v>0</v>
      </c>
      <c r="C89" s="28">
        <f>IF($C$4="Neattiecināmās izmaksas",IF('3a+c+n'!$Q89="N",'3a+c+n'!C89,0))</f>
        <v>0</v>
      </c>
      <c r="D89" s="28">
        <f>IF($C$4="Neattiecināmās izmaksas",IF('3a+c+n'!$Q89="N",'3a+c+n'!D89,0))</f>
        <v>0</v>
      </c>
      <c r="E89" s="59"/>
      <c r="F89" s="81"/>
      <c r="G89" s="28"/>
      <c r="H89" s="28">
        <f>IF($C$4="Neattiecināmās izmaksas",IF('3a+c+n'!$Q89="N",'3a+c+n'!H89,0))</f>
        <v>0</v>
      </c>
      <c r="I89" s="28"/>
      <c r="J89" s="28"/>
      <c r="K89" s="59">
        <f>IF($C$4="Neattiecināmās izmaksas",IF('3a+c+n'!$Q89="N",'3a+c+n'!K89,0))</f>
        <v>0</v>
      </c>
      <c r="L89" s="110">
        <f>IF($C$4="Neattiecināmās izmaksas",IF('3a+c+n'!$Q89="N",'3a+c+n'!L89,0))</f>
        <v>0</v>
      </c>
      <c r="M89" s="28">
        <f>IF($C$4="Neattiecināmās izmaksas",IF('3a+c+n'!$Q89="N",'3a+c+n'!M89,0))</f>
        <v>0</v>
      </c>
      <c r="N89" s="28">
        <f>IF($C$4="Neattiecināmās izmaksas",IF('3a+c+n'!$Q89="N",'3a+c+n'!N89,0))</f>
        <v>0</v>
      </c>
      <c r="O89" s="28">
        <f>IF($C$4="Neattiecināmās izmaksas",IF('3a+c+n'!$Q89="N",'3a+c+n'!O89,0))</f>
        <v>0</v>
      </c>
      <c r="P89" s="59">
        <f>IF($C$4="Neattiecināmās izmaksas",IF('3a+c+n'!$Q89="N",'3a+c+n'!P89,0))</f>
        <v>0</v>
      </c>
    </row>
    <row r="90" spans="1:16" x14ac:dyDescent="0.2">
      <c r="A90" s="64">
        <f>IF(P90=0,0,IF(COUNTBLANK(P90)=1,0,COUNTA($P$14:P90)))</f>
        <v>0</v>
      </c>
      <c r="B90" s="28">
        <f>IF($C$4="Neattiecināmās izmaksas",IF('3a+c+n'!$Q90="N",'3a+c+n'!B90,0))</f>
        <v>0</v>
      </c>
      <c r="C90" s="28">
        <f>IF($C$4="Neattiecināmās izmaksas",IF('3a+c+n'!$Q90="N",'3a+c+n'!C90,0))</f>
        <v>0</v>
      </c>
      <c r="D90" s="28">
        <f>IF($C$4="Neattiecināmās izmaksas",IF('3a+c+n'!$Q90="N",'3a+c+n'!D90,0))</f>
        <v>0</v>
      </c>
      <c r="E90" s="59"/>
      <c r="F90" s="81"/>
      <c r="G90" s="28"/>
      <c r="H90" s="28">
        <f>IF($C$4="Neattiecināmās izmaksas",IF('3a+c+n'!$Q90="N",'3a+c+n'!H90,0))</f>
        <v>0</v>
      </c>
      <c r="I90" s="28"/>
      <c r="J90" s="28"/>
      <c r="K90" s="59">
        <f>IF($C$4="Neattiecināmās izmaksas",IF('3a+c+n'!$Q90="N",'3a+c+n'!K90,0))</f>
        <v>0</v>
      </c>
      <c r="L90" s="110">
        <f>IF($C$4="Neattiecināmās izmaksas",IF('3a+c+n'!$Q90="N",'3a+c+n'!L90,0))</f>
        <v>0</v>
      </c>
      <c r="M90" s="28">
        <f>IF($C$4="Neattiecināmās izmaksas",IF('3a+c+n'!$Q90="N",'3a+c+n'!M90,0))</f>
        <v>0</v>
      </c>
      <c r="N90" s="28">
        <f>IF($C$4="Neattiecināmās izmaksas",IF('3a+c+n'!$Q90="N",'3a+c+n'!N90,0))</f>
        <v>0</v>
      </c>
      <c r="O90" s="28">
        <f>IF($C$4="Neattiecināmās izmaksas",IF('3a+c+n'!$Q90="N",'3a+c+n'!O90,0))</f>
        <v>0</v>
      </c>
      <c r="P90" s="59">
        <f>IF($C$4="Neattiecināmās izmaksas",IF('3a+c+n'!$Q90="N",'3a+c+n'!P90,0))</f>
        <v>0</v>
      </c>
    </row>
    <row r="91" spans="1:16" x14ac:dyDescent="0.2">
      <c r="A91" s="64">
        <f>IF(P91=0,0,IF(COUNTBLANK(P91)=1,0,COUNTA($P$14:P91)))</f>
        <v>0</v>
      </c>
      <c r="B91" s="28">
        <f>IF($C$4="Neattiecināmās izmaksas",IF('3a+c+n'!$Q91="N",'3a+c+n'!B91,0))</f>
        <v>0</v>
      </c>
      <c r="C91" s="28">
        <f>IF($C$4="Neattiecināmās izmaksas",IF('3a+c+n'!$Q91="N",'3a+c+n'!C91,0))</f>
        <v>0</v>
      </c>
      <c r="D91" s="28">
        <f>IF($C$4="Neattiecināmās izmaksas",IF('3a+c+n'!$Q91="N",'3a+c+n'!D91,0))</f>
        <v>0</v>
      </c>
      <c r="E91" s="59"/>
      <c r="F91" s="81"/>
      <c r="G91" s="28"/>
      <c r="H91" s="28">
        <f>IF($C$4="Neattiecināmās izmaksas",IF('3a+c+n'!$Q91="N",'3a+c+n'!H91,0))</f>
        <v>0</v>
      </c>
      <c r="I91" s="28"/>
      <c r="J91" s="28"/>
      <c r="K91" s="59">
        <f>IF($C$4="Neattiecināmās izmaksas",IF('3a+c+n'!$Q91="N",'3a+c+n'!K91,0))</f>
        <v>0</v>
      </c>
      <c r="L91" s="110">
        <f>IF($C$4="Neattiecināmās izmaksas",IF('3a+c+n'!$Q91="N",'3a+c+n'!L91,0))</f>
        <v>0</v>
      </c>
      <c r="M91" s="28">
        <f>IF($C$4="Neattiecināmās izmaksas",IF('3a+c+n'!$Q91="N",'3a+c+n'!M91,0))</f>
        <v>0</v>
      </c>
      <c r="N91" s="28">
        <f>IF($C$4="Neattiecināmās izmaksas",IF('3a+c+n'!$Q91="N",'3a+c+n'!N91,0))</f>
        <v>0</v>
      </c>
      <c r="O91" s="28">
        <f>IF($C$4="Neattiecināmās izmaksas",IF('3a+c+n'!$Q91="N",'3a+c+n'!O91,0))</f>
        <v>0</v>
      </c>
      <c r="P91" s="59">
        <f>IF($C$4="Neattiecināmās izmaksas",IF('3a+c+n'!$Q91="N",'3a+c+n'!P91,0))</f>
        <v>0</v>
      </c>
    </row>
    <row r="92" spans="1:16" x14ac:dyDescent="0.2">
      <c r="A92" s="64">
        <f>IF(P92=0,0,IF(COUNTBLANK(P92)=1,0,COUNTA($P$14:P92)))</f>
        <v>0</v>
      </c>
      <c r="B92" s="28">
        <f>IF($C$4="Neattiecināmās izmaksas",IF('3a+c+n'!$Q92="N",'3a+c+n'!B92,0))</f>
        <v>0</v>
      </c>
      <c r="C92" s="28">
        <f>IF($C$4="Neattiecināmās izmaksas",IF('3a+c+n'!$Q92="N",'3a+c+n'!C92,0))</f>
        <v>0</v>
      </c>
      <c r="D92" s="28">
        <f>IF($C$4="Neattiecināmās izmaksas",IF('3a+c+n'!$Q92="N",'3a+c+n'!D92,0))</f>
        <v>0</v>
      </c>
      <c r="E92" s="59"/>
      <c r="F92" s="81"/>
      <c r="G92" s="28"/>
      <c r="H92" s="28">
        <f>IF($C$4="Neattiecināmās izmaksas",IF('3a+c+n'!$Q92="N",'3a+c+n'!H92,0))</f>
        <v>0</v>
      </c>
      <c r="I92" s="28"/>
      <c r="J92" s="28"/>
      <c r="K92" s="59">
        <f>IF($C$4="Neattiecināmās izmaksas",IF('3a+c+n'!$Q92="N",'3a+c+n'!K92,0))</f>
        <v>0</v>
      </c>
      <c r="L92" s="110">
        <f>IF($C$4="Neattiecināmās izmaksas",IF('3a+c+n'!$Q92="N",'3a+c+n'!L92,0))</f>
        <v>0</v>
      </c>
      <c r="M92" s="28">
        <f>IF($C$4="Neattiecināmās izmaksas",IF('3a+c+n'!$Q92="N",'3a+c+n'!M92,0))</f>
        <v>0</v>
      </c>
      <c r="N92" s="28">
        <f>IF($C$4="Neattiecināmās izmaksas",IF('3a+c+n'!$Q92="N",'3a+c+n'!N92,0))</f>
        <v>0</v>
      </c>
      <c r="O92" s="28">
        <f>IF($C$4="Neattiecināmās izmaksas",IF('3a+c+n'!$Q92="N",'3a+c+n'!O92,0))</f>
        <v>0</v>
      </c>
      <c r="P92" s="59">
        <f>IF($C$4="Neattiecināmās izmaksas",IF('3a+c+n'!$Q92="N",'3a+c+n'!P92,0))</f>
        <v>0</v>
      </c>
    </row>
    <row r="93" spans="1:16" x14ac:dyDescent="0.2">
      <c r="A93" s="64">
        <f>IF(P93=0,0,IF(COUNTBLANK(P93)=1,0,COUNTA($P$14:P93)))</f>
        <v>0</v>
      </c>
      <c r="B93" s="28">
        <f>IF($C$4="Neattiecināmās izmaksas",IF('3a+c+n'!$Q93="N",'3a+c+n'!B93,0))</f>
        <v>0</v>
      </c>
      <c r="C93" s="28">
        <f>IF($C$4="Neattiecināmās izmaksas",IF('3a+c+n'!$Q93="N",'3a+c+n'!C93,0))</f>
        <v>0</v>
      </c>
      <c r="D93" s="28">
        <f>IF($C$4="Neattiecināmās izmaksas",IF('3a+c+n'!$Q93="N",'3a+c+n'!D93,0))</f>
        <v>0</v>
      </c>
      <c r="E93" s="59"/>
      <c r="F93" s="81"/>
      <c r="G93" s="28"/>
      <c r="H93" s="28">
        <f>IF($C$4="Neattiecināmās izmaksas",IF('3a+c+n'!$Q93="N",'3a+c+n'!H93,0))</f>
        <v>0</v>
      </c>
      <c r="I93" s="28"/>
      <c r="J93" s="28"/>
      <c r="K93" s="59">
        <f>IF($C$4="Neattiecināmās izmaksas",IF('3a+c+n'!$Q93="N",'3a+c+n'!K93,0))</f>
        <v>0</v>
      </c>
      <c r="L93" s="110">
        <f>IF($C$4="Neattiecināmās izmaksas",IF('3a+c+n'!$Q93="N",'3a+c+n'!L93,0))</f>
        <v>0</v>
      </c>
      <c r="M93" s="28">
        <f>IF($C$4="Neattiecināmās izmaksas",IF('3a+c+n'!$Q93="N",'3a+c+n'!M93,0))</f>
        <v>0</v>
      </c>
      <c r="N93" s="28">
        <f>IF($C$4="Neattiecināmās izmaksas",IF('3a+c+n'!$Q93="N",'3a+c+n'!N93,0))</f>
        <v>0</v>
      </c>
      <c r="O93" s="28">
        <f>IF($C$4="Neattiecināmās izmaksas",IF('3a+c+n'!$Q93="N",'3a+c+n'!O93,0))</f>
        <v>0</v>
      </c>
      <c r="P93" s="59">
        <f>IF($C$4="Neattiecināmās izmaksas",IF('3a+c+n'!$Q93="N",'3a+c+n'!P93,0))</f>
        <v>0</v>
      </c>
    </row>
    <row r="94" spans="1:16" x14ac:dyDescent="0.2">
      <c r="A94" s="64">
        <f>IF(P94=0,0,IF(COUNTBLANK(P94)=1,0,COUNTA($P$14:P94)))</f>
        <v>0</v>
      </c>
      <c r="B94" s="28">
        <f>IF($C$4="Neattiecināmās izmaksas",IF('3a+c+n'!$Q94="N",'3a+c+n'!B94,0))</f>
        <v>0</v>
      </c>
      <c r="C94" s="28">
        <f>IF($C$4="Neattiecināmās izmaksas",IF('3a+c+n'!$Q94="N",'3a+c+n'!C94,0))</f>
        <v>0</v>
      </c>
      <c r="D94" s="28">
        <f>IF($C$4="Neattiecināmās izmaksas",IF('3a+c+n'!$Q94="N",'3a+c+n'!D94,0))</f>
        <v>0</v>
      </c>
      <c r="E94" s="59"/>
      <c r="F94" s="81"/>
      <c r="G94" s="28"/>
      <c r="H94" s="28">
        <f>IF($C$4="Neattiecināmās izmaksas",IF('3a+c+n'!$Q94="N",'3a+c+n'!H94,0))</f>
        <v>0</v>
      </c>
      <c r="I94" s="28"/>
      <c r="J94" s="28"/>
      <c r="K94" s="59">
        <f>IF($C$4="Neattiecināmās izmaksas",IF('3a+c+n'!$Q94="N",'3a+c+n'!K94,0))</f>
        <v>0</v>
      </c>
      <c r="L94" s="110">
        <f>IF($C$4="Neattiecināmās izmaksas",IF('3a+c+n'!$Q94="N",'3a+c+n'!L94,0))</f>
        <v>0</v>
      </c>
      <c r="M94" s="28">
        <f>IF($C$4="Neattiecināmās izmaksas",IF('3a+c+n'!$Q94="N",'3a+c+n'!M94,0))</f>
        <v>0</v>
      </c>
      <c r="N94" s="28">
        <f>IF($C$4="Neattiecināmās izmaksas",IF('3a+c+n'!$Q94="N",'3a+c+n'!N94,0))</f>
        <v>0</v>
      </c>
      <c r="O94" s="28">
        <f>IF($C$4="Neattiecināmās izmaksas",IF('3a+c+n'!$Q94="N",'3a+c+n'!O94,0))</f>
        <v>0</v>
      </c>
      <c r="P94" s="59">
        <f>IF($C$4="Neattiecināmās izmaksas",IF('3a+c+n'!$Q94="N",'3a+c+n'!P94,0))</f>
        <v>0</v>
      </c>
    </row>
    <row r="95" spans="1:16" x14ac:dyDescent="0.2">
      <c r="A95" s="64">
        <f>IF(P95=0,0,IF(COUNTBLANK(P95)=1,0,COUNTA($P$14:P95)))</f>
        <v>0</v>
      </c>
      <c r="B95" s="28">
        <f>IF($C$4="Neattiecināmās izmaksas",IF('3a+c+n'!$Q95="N",'3a+c+n'!B95,0))</f>
        <v>0</v>
      </c>
      <c r="C95" s="28">
        <f>IF($C$4="Neattiecināmās izmaksas",IF('3a+c+n'!$Q95="N",'3a+c+n'!C95,0))</f>
        <v>0</v>
      </c>
      <c r="D95" s="28">
        <f>IF($C$4="Neattiecināmās izmaksas",IF('3a+c+n'!$Q95="N",'3a+c+n'!D95,0))</f>
        <v>0</v>
      </c>
      <c r="E95" s="59"/>
      <c r="F95" s="81"/>
      <c r="G95" s="28"/>
      <c r="H95" s="28">
        <f>IF($C$4="Neattiecināmās izmaksas",IF('3a+c+n'!$Q95="N",'3a+c+n'!H95,0))</f>
        <v>0</v>
      </c>
      <c r="I95" s="28"/>
      <c r="J95" s="28"/>
      <c r="K95" s="59">
        <f>IF($C$4="Neattiecināmās izmaksas",IF('3a+c+n'!$Q95="N",'3a+c+n'!K95,0))</f>
        <v>0</v>
      </c>
      <c r="L95" s="110">
        <f>IF($C$4="Neattiecināmās izmaksas",IF('3a+c+n'!$Q95="N",'3a+c+n'!L95,0))</f>
        <v>0</v>
      </c>
      <c r="M95" s="28">
        <f>IF($C$4="Neattiecināmās izmaksas",IF('3a+c+n'!$Q95="N",'3a+c+n'!M95,0))</f>
        <v>0</v>
      </c>
      <c r="N95" s="28">
        <f>IF($C$4="Neattiecināmās izmaksas",IF('3a+c+n'!$Q95="N",'3a+c+n'!N95,0))</f>
        <v>0</v>
      </c>
      <c r="O95" s="28">
        <f>IF($C$4="Neattiecināmās izmaksas",IF('3a+c+n'!$Q95="N",'3a+c+n'!O95,0))</f>
        <v>0</v>
      </c>
      <c r="P95" s="59">
        <f>IF($C$4="Neattiecināmās izmaksas",IF('3a+c+n'!$Q95="N",'3a+c+n'!P95,0))</f>
        <v>0</v>
      </c>
    </row>
    <row r="96" spans="1:16" x14ac:dyDescent="0.2">
      <c r="A96" s="64">
        <f>IF(P96=0,0,IF(COUNTBLANK(P96)=1,0,COUNTA($P$14:P96)))</f>
        <v>0</v>
      </c>
      <c r="B96" s="28">
        <f>IF($C$4="Neattiecināmās izmaksas",IF('3a+c+n'!$Q96="N",'3a+c+n'!B96,0))</f>
        <v>0</v>
      </c>
      <c r="C96" s="28">
        <f>IF($C$4="Neattiecināmās izmaksas",IF('3a+c+n'!$Q96="N",'3a+c+n'!C96,0))</f>
        <v>0</v>
      </c>
      <c r="D96" s="28">
        <f>IF($C$4="Neattiecināmās izmaksas",IF('3a+c+n'!$Q96="N",'3a+c+n'!D96,0))</f>
        <v>0</v>
      </c>
      <c r="E96" s="59"/>
      <c r="F96" s="81"/>
      <c r="G96" s="28"/>
      <c r="H96" s="28">
        <f>IF($C$4="Neattiecināmās izmaksas",IF('3a+c+n'!$Q96="N",'3a+c+n'!H96,0))</f>
        <v>0</v>
      </c>
      <c r="I96" s="28"/>
      <c r="J96" s="28"/>
      <c r="K96" s="59">
        <f>IF($C$4="Neattiecināmās izmaksas",IF('3a+c+n'!$Q96="N",'3a+c+n'!K96,0))</f>
        <v>0</v>
      </c>
      <c r="L96" s="110">
        <f>IF($C$4="Neattiecināmās izmaksas",IF('3a+c+n'!$Q96="N",'3a+c+n'!L96,0))</f>
        <v>0</v>
      </c>
      <c r="M96" s="28">
        <f>IF($C$4="Neattiecināmās izmaksas",IF('3a+c+n'!$Q96="N",'3a+c+n'!M96,0))</f>
        <v>0</v>
      </c>
      <c r="N96" s="28">
        <f>IF($C$4="Neattiecināmās izmaksas",IF('3a+c+n'!$Q96="N",'3a+c+n'!N96,0))</f>
        <v>0</v>
      </c>
      <c r="O96" s="28">
        <f>IF($C$4="Neattiecināmās izmaksas",IF('3a+c+n'!$Q96="N",'3a+c+n'!O96,0))</f>
        <v>0</v>
      </c>
      <c r="P96" s="59">
        <f>IF($C$4="Neattiecināmās izmaksas",IF('3a+c+n'!$Q96="N",'3a+c+n'!P96,0))</f>
        <v>0</v>
      </c>
    </row>
    <row r="97" spans="1:16" x14ac:dyDescent="0.2">
      <c r="A97" s="64">
        <f>IF(P97=0,0,IF(COUNTBLANK(P97)=1,0,COUNTA($P$14:P97)))</f>
        <v>0</v>
      </c>
      <c r="B97" s="28">
        <f>IF($C$4="Neattiecināmās izmaksas",IF('3a+c+n'!$Q97="N",'3a+c+n'!B97,0))</f>
        <v>0</v>
      </c>
      <c r="C97" s="28">
        <f>IF($C$4="Neattiecināmās izmaksas",IF('3a+c+n'!$Q97="N",'3a+c+n'!C97,0))</f>
        <v>0</v>
      </c>
      <c r="D97" s="28">
        <f>IF($C$4="Neattiecināmās izmaksas",IF('3a+c+n'!$Q97="N",'3a+c+n'!D97,0))</f>
        <v>0</v>
      </c>
      <c r="E97" s="59"/>
      <c r="F97" s="81"/>
      <c r="G97" s="28"/>
      <c r="H97" s="28">
        <f>IF($C$4="Neattiecināmās izmaksas",IF('3a+c+n'!$Q97="N",'3a+c+n'!H97,0))</f>
        <v>0</v>
      </c>
      <c r="I97" s="28"/>
      <c r="J97" s="28"/>
      <c r="K97" s="59">
        <f>IF($C$4="Neattiecināmās izmaksas",IF('3a+c+n'!$Q97="N",'3a+c+n'!K97,0))</f>
        <v>0</v>
      </c>
      <c r="L97" s="110">
        <f>IF($C$4="Neattiecināmās izmaksas",IF('3a+c+n'!$Q97="N",'3a+c+n'!L97,0))</f>
        <v>0</v>
      </c>
      <c r="M97" s="28">
        <f>IF($C$4="Neattiecināmās izmaksas",IF('3a+c+n'!$Q97="N",'3a+c+n'!M97,0))</f>
        <v>0</v>
      </c>
      <c r="N97" s="28">
        <f>IF($C$4="Neattiecināmās izmaksas",IF('3a+c+n'!$Q97="N",'3a+c+n'!N97,0))</f>
        <v>0</v>
      </c>
      <c r="O97" s="28">
        <f>IF($C$4="Neattiecināmās izmaksas",IF('3a+c+n'!$Q97="N",'3a+c+n'!O97,0))</f>
        <v>0</v>
      </c>
      <c r="P97" s="59">
        <f>IF($C$4="Neattiecināmās izmaksas",IF('3a+c+n'!$Q97="N",'3a+c+n'!P97,0))</f>
        <v>0</v>
      </c>
    </row>
    <row r="98" spans="1:16" x14ac:dyDescent="0.2">
      <c r="A98" s="64">
        <f>IF(P98=0,0,IF(COUNTBLANK(P98)=1,0,COUNTA($P$14:P98)))</f>
        <v>0</v>
      </c>
      <c r="B98" s="28">
        <f>IF($C$4="Neattiecināmās izmaksas",IF('3a+c+n'!$Q98="N",'3a+c+n'!B98,0))</f>
        <v>0</v>
      </c>
      <c r="C98" s="28">
        <f>IF($C$4="Neattiecināmās izmaksas",IF('3a+c+n'!$Q98="N",'3a+c+n'!C98,0))</f>
        <v>0</v>
      </c>
      <c r="D98" s="28">
        <f>IF($C$4="Neattiecināmās izmaksas",IF('3a+c+n'!$Q98="N",'3a+c+n'!D98,0))</f>
        <v>0</v>
      </c>
      <c r="E98" s="59"/>
      <c r="F98" s="81"/>
      <c r="G98" s="28"/>
      <c r="H98" s="28">
        <f>IF($C$4="Neattiecināmās izmaksas",IF('3a+c+n'!$Q98="N",'3a+c+n'!H98,0))</f>
        <v>0</v>
      </c>
      <c r="I98" s="28"/>
      <c r="J98" s="28"/>
      <c r="K98" s="59">
        <f>IF($C$4="Neattiecināmās izmaksas",IF('3a+c+n'!$Q98="N",'3a+c+n'!K98,0))</f>
        <v>0</v>
      </c>
      <c r="L98" s="110">
        <f>IF($C$4="Neattiecināmās izmaksas",IF('3a+c+n'!$Q98="N",'3a+c+n'!L98,0))</f>
        <v>0</v>
      </c>
      <c r="M98" s="28">
        <f>IF($C$4="Neattiecināmās izmaksas",IF('3a+c+n'!$Q98="N",'3a+c+n'!M98,0))</f>
        <v>0</v>
      </c>
      <c r="N98" s="28">
        <f>IF($C$4="Neattiecināmās izmaksas",IF('3a+c+n'!$Q98="N",'3a+c+n'!N98,0))</f>
        <v>0</v>
      </c>
      <c r="O98" s="28">
        <f>IF($C$4="Neattiecināmās izmaksas",IF('3a+c+n'!$Q98="N",'3a+c+n'!O98,0))</f>
        <v>0</v>
      </c>
      <c r="P98" s="59">
        <f>IF($C$4="Neattiecināmās izmaksas",IF('3a+c+n'!$Q98="N",'3a+c+n'!P98,0))</f>
        <v>0</v>
      </c>
    </row>
    <row r="99" spans="1:16" x14ac:dyDescent="0.2">
      <c r="A99" s="64">
        <f>IF(P99=0,0,IF(COUNTBLANK(P99)=1,0,COUNTA($P$14:P99)))</f>
        <v>0</v>
      </c>
      <c r="B99" s="28">
        <f>IF($C$4="Neattiecināmās izmaksas",IF('3a+c+n'!$Q99="N",'3a+c+n'!B99,0))</f>
        <v>0</v>
      </c>
      <c r="C99" s="28">
        <f>IF($C$4="Neattiecināmās izmaksas",IF('3a+c+n'!$Q99="N",'3a+c+n'!C99,0))</f>
        <v>0</v>
      </c>
      <c r="D99" s="28">
        <f>IF($C$4="Neattiecināmās izmaksas",IF('3a+c+n'!$Q99="N",'3a+c+n'!D99,0))</f>
        <v>0</v>
      </c>
      <c r="E99" s="59"/>
      <c r="F99" s="81"/>
      <c r="G99" s="28"/>
      <c r="H99" s="28">
        <f>IF($C$4="Neattiecināmās izmaksas",IF('3a+c+n'!$Q99="N",'3a+c+n'!H99,0))</f>
        <v>0</v>
      </c>
      <c r="I99" s="28"/>
      <c r="J99" s="28"/>
      <c r="K99" s="59">
        <f>IF($C$4="Neattiecināmās izmaksas",IF('3a+c+n'!$Q99="N",'3a+c+n'!K99,0))</f>
        <v>0</v>
      </c>
      <c r="L99" s="110">
        <f>IF($C$4="Neattiecināmās izmaksas",IF('3a+c+n'!$Q99="N",'3a+c+n'!L99,0))</f>
        <v>0</v>
      </c>
      <c r="M99" s="28">
        <f>IF($C$4="Neattiecināmās izmaksas",IF('3a+c+n'!$Q99="N",'3a+c+n'!M99,0))</f>
        <v>0</v>
      </c>
      <c r="N99" s="28">
        <f>IF($C$4="Neattiecināmās izmaksas",IF('3a+c+n'!$Q99="N",'3a+c+n'!N99,0))</f>
        <v>0</v>
      </c>
      <c r="O99" s="28">
        <f>IF($C$4="Neattiecināmās izmaksas",IF('3a+c+n'!$Q99="N",'3a+c+n'!O99,0))</f>
        <v>0</v>
      </c>
      <c r="P99" s="59">
        <f>IF($C$4="Neattiecināmās izmaksas",IF('3a+c+n'!$Q99="N",'3a+c+n'!P99,0))</f>
        <v>0</v>
      </c>
    </row>
    <row r="100" spans="1:16" ht="12" thickBot="1" x14ac:dyDescent="0.25">
      <c r="A100" s="64">
        <f>IF(P100=0,0,IF(COUNTBLANK(P100)=1,0,COUNTA($P$14:P100)))</f>
        <v>0</v>
      </c>
      <c r="B100" s="28">
        <f>IF($C$4="Neattiecināmās izmaksas",IF('3a+c+n'!$Q100="N",'3a+c+n'!B100,0))</f>
        <v>0</v>
      </c>
      <c r="C100" s="28">
        <f>IF($C$4="Neattiecināmās izmaksas",IF('3a+c+n'!$Q100="N",'3a+c+n'!C100,0))</f>
        <v>0</v>
      </c>
      <c r="D100" s="28">
        <f>IF($C$4="Neattiecināmās izmaksas",IF('3a+c+n'!$Q100="N",'3a+c+n'!D100,0))</f>
        <v>0</v>
      </c>
      <c r="E100" s="59"/>
      <c r="F100" s="81"/>
      <c r="G100" s="28"/>
      <c r="H100" s="28">
        <f>IF($C$4="Neattiecināmās izmaksas",IF('3a+c+n'!$Q100="N",'3a+c+n'!H100,0))</f>
        <v>0</v>
      </c>
      <c r="I100" s="28"/>
      <c r="J100" s="28"/>
      <c r="K100" s="59">
        <f>IF($C$4="Neattiecināmās izmaksas",IF('3a+c+n'!$Q100="N",'3a+c+n'!K100,0))</f>
        <v>0</v>
      </c>
      <c r="L100" s="110">
        <f>IF($C$4="Neattiecināmās izmaksas",IF('3a+c+n'!$Q100="N",'3a+c+n'!L100,0))</f>
        <v>0</v>
      </c>
      <c r="M100" s="28">
        <f>IF($C$4="Neattiecināmās izmaksas",IF('3a+c+n'!$Q100="N",'3a+c+n'!M100,0))</f>
        <v>0</v>
      </c>
      <c r="N100" s="28">
        <f>IF($C$4="Neattiecināmās izmaksas",IF('3a+c+n'!$Q100="N",'3a+c+n'!N100,0))</f>
        <v>0</v>
      </c>
      <c r="O100" s="28">
        <f>IF($C$4="Neattiecināmās izmaksas",IF('3a+c+n'!$Q100="N",'3a+c+n'!O100,0))</f>
        <v>0</v>
      </c>
      <c r="P100" s="59">
        <f>IF($C$4="Neattiecināmās izmaksas",IF('3a+c+n'!$Q100="N",'3a+c+n'!P100,0))</f>
        <v>0</v>
      </c>
    </row>
    <row r="101" spans="1:16" ht="12" customHeight="1" thickBot="1" x14ac:dyDescent="0.25">
      <c r="A101" s="261" t="s">
        <v>63</v>
      </c>
      <c r="B101" s="262"/>
      <c r="C101" s="262"/>
      <c r="D101" s="262"/>
      <c r="E101" s="262"/>
      <c r="F101" s="262"/>
      <c r="G101" s="262"/>
      <c r="H101" s="262"/>
      <c r="I101" s="262"/>
      <c r="J101" s="262"/>
      <c r="K101" s="263"/>
      <c r="L101" s="111">
        <f>SUM(L14:L100)</f>
        <v>0</v>
      </c>
      <c r="M101" s="112">
        <f>SUM(M14:M100)</f>
        <v>0</v>
      </c>
      <c r="N101" s="112">
        <f>SUM(N14:N100)</f>
        <v>0</v>
      </c>
      <c r="O101" s="112">
        <f>SUM(O14:O100)</f>
        <v>0</v>
      </c>
      <c r="P101" s="113">
        <f>SUM(P14:P100)</f>
        <v>0</v>
      </c>
    </row>
    <row r="102" spans="1:16" x14ac:dyDescent="0.2">
      <c r="A102" s="20"/>
      <c r="B102" s="20"/>
      <c r="C102" s="20"/>
      <c r="D102" s="20"/>
      <c r="E102" s="20"/>
      <c r="F102" s="20"/>
      <c r="G102" s="20"/>
      <c r="H102" s="20"/>
      <c r="I102" s="20"/>
      <c r="J102" s="20"/>
      <c r="K102" s="20"/>
      <c r="L102" s="20"/>
      <c r="M102" s="20"/>
      <c r="N102" s="20"/>
      <c r="O102" s="20"/>
      <c r="P102" s="20"/>
    </row>
    <row r="103" spans="1:16" x14ac:dyDescent="0.2">
      <c r="A103" s="20"/>
      <c r="B103" s="20"/>
      <c r="C103" s="20"/>
      <c r="D103" s="20"/>
      <c r="E103" s="20"/>
      <c r="F103" s="20"/>
      <c r="G103" s="20"/>
      <c r="H103" s="20"/>
      <c r="I103" s="20"/>
      <c r="J103" s="20"/>
      <c r="K103" s="20"/>
      <c r="L103" s="20"/>
      <c r="M103" s="20"/>
      <c r="N103" s="20"/>
      <c r="O103" s="20"/>
      <c r="P103" s="20"/>
    </row>
    <row r="104" spans="1:16" x14ac:dyDescent="0.2">
      <c r="A104" s="1" t="s">
        <v>14</v>
      </c>
      <c r="B104" s="20"/>
      <c r="C104" s="264">
        <f>'Kops n'!C36:H36</f>
        <v>0</v>
      </c>
      <c r="D104" s="264"/>
      <c r="E104" s="264"/>
      <c r="F104" s="264"/>
      <c r="G104" s="264"/>
      <c r="H104" s="264"/>
      <c r="I104" s="20"/>
      <c r="J104" s="20"/>
      <c r="K104" s="20"/>
      <c r="L104" s="20"/>
      <c r="M104" s="20"/>
      <c r="N104" s="20"/>
      <c r="O104" s="20"/>
      <c r="P104" s="20"/>
    </row>
    <row r="105" spans="1:16" x14ac:dyDescent="0.2">
      <c r="A105" s="20"/>
      <c r="B105" s="20"/>
      <c r="C105" s="186" t="s">
        <v>15</v>
      </c>
      <c r="D105" s="186"/>
      <c r="E105" s="186"/>
      <c r="F105" s="186"/>
      <c r="G105" s="186"/>
      <c r="H105" s="186"/>
      <c r="I105" s="20"/>
      <c r="J105" s="20"/>
      <c r="K105" s="20"/>
      <c r="L105" s="20"/>
      <c r="M105" s="20"/>
      <c r="N105" s="20"/>
      <c r="O105" s="20"/>
      <c r="P105" s="20"/>
    </row>
    <row r="106" spans="1:16" x14ac:dyDescent="0.2">
      <c r="A106" s="20"/>
      <c r="B106" s="20"/>
      <c r="C106" s="20"/>
      <c r="D106" s="20"/>
      <c r="E106" s="20"/>
      <c r="F106" s="20"/>
      <c r="G106" s="20"/>
      <c r="H106" s="20"/>
      <c r="I106" s="20"/>
      <c r="J106" s="20"/>
      <c r="K106" s="20"/>
      <c r="L106" s="20"/>
      <c r="M106" s="20"/>
      <c r="N106" s="20"/>
      <c r="O106" s="20"/>
      <c r="P106" s="20"/>
    </row>
    <row r="107" spans="1:16"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6" x14ac:dyDescent="0.2">
      <c r="A108" s="20"/>
      <c r="B108" s="20"/>
      <c r="C108" s="20"/>
      <c r="D108" s="20"/>
      <c r="E108" s="20"/>
      <c r="F108" s="20"/>
      <c r="G108" s="20"/>
      <c r="H108" s="20"/>
      <c r="I108" s="20"/>
      <c r="J108" s="20"/>
      <c r="K108" s="20"/>
      <c r="L108" s="20"/>
      <c r="M108" s="20"/>
      <c r="N108" s="20"/>
      <c r="O108" s="20"/>
      <c r="P108" s="20"/>
    </row>
    <row r="109" spans="1:16" x14ac:dyDescent="0.2">
      <c r="A109" s="1" t="s">
        <v>41</v>
      </c>
      <c r="B109" s="20"/>
      <c r="C109" s="264">
        <f>'Kops n'!C41:H41</f>
        <v>0</v>
      </c>
      <c r="D109" s="264"/>
      <c r="E109" s="264"/>
      <c r="F109" s="264"/>
      <c r="G109" s="264"/>
      <c r="H109" s="264"/>
      <c r="I109" s="20"/>
      <c r="J109" s="20"/>
      <c r="K109" s="20"/>
      <c r="L109" s="20"/>
      <c r="M109" s="20"/>
      <c r="N109" s="20"/>
      <c r="O109" s="20"/>
      <c r="P109" s="20"/>
    </row>
    <row r="110" spans="1:16" x14ac:dyDescent="0.2">
      <c r="A110" s="20"/>
      <c r="B110" s="20"/>
      <c r="C110" s="186" t="s">
        <v>15</v>
      </c>
      <c r="D110" s="186"/>
      <c r="E110" s="186"/>
      <c r="F110" s="186"/>
      <c r="G110" s="186"/>
      <c r="H110" s="186"/>
      <c r="I110" s="20"/>
      <c r="J110" s="20"/>
      <c r="K110" s="20"/>
      <c r="L110" s="20"/>
      <c r="M110" s="20"/>
      <c r="N110" s="20"/>
      <c r="O110" s="20"/>
      <c r="P110" s="20"/>
    </row>
    <row r="111" spans="1:16" x14ac:dyDescent="0.2">
      <c r="A111" s="20"/>
      <c r="B111" s="20"/>
      <c r="C111" s="20"/>
      <c r="D111" s="20"/>
      <c r="E111" s="20"/>
      <c r="F111" s="20"/>
      <c r="G111" s="20"/>
      <c r="H111" s="20"/>
      <c r="I111" s="20"/>
      <c r="J111" s="20"/>
      <c r="K111" s="20"/>
      <c r="L111" s="20"/>
      <c r="M111" s="20"/>
      <c r="N111" s="20"/>
      <c r="O111" s="20"/>
      <c r="P111" s="20"/>
    </row>
    <row r="112" spans="1:16" x14ac:dyDescent="0.2">
      <c r="A112" s="104" t="s">
        <v>16</v>
      </c>
      <c r="B112" s="52"/>
      <c r="C112" s="116">
        <f>'Kops n'!C44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L12:P12"/>
    <mergeCell ref="A101:K101"/>
    <mergeCell ref="C104:H104"/>
    <mergeCell ref="C105:H105"/>
    <mergeCell ref="A107:D107"/>
    <mergeCell ref="C109:H109"/>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101:K101">
    <cfRule type="containsText" dxfId="280" priority="3" operator="containsText" text="Tiešās izmaksas kopā, t. sk. darba devēja sociālais nodoklis __.__% ">
      <formula>NOT(ISERROR(SEARCH("Tiešās izmaksas kopā, t. sk. darba devēja sociālais nodoklis __.__% ",A101)))</formula>
    </cfRule>
  </conditionalFormatting>
  <conditionalFormatting sqref="A14:P100">
    <cfRule type="cellIs" dxfId="279" priority="1" operator="equal">
      <formula>0</formula>
    </cfRule>
  </conditionalFormatting>
  <conditionalFormatting sqref="C2:I2 D5:L8 N9:O9 L101:P101 C104:H104 C109:H109 C112">
    <cfRule type="cellIs" dxfId="278" priority="2" operator="equal">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5CE3-C67B-4CC0-9B27-628B28EAE2C6}">
  <sheetPr codeName="Sheet16">
    <tabColor rgb="FF92D050"/>
  </sheetPr>
  <dimension ref="A1:Q51"/>
  <sheetViews>
    <sheetView topLeftCell="A34" workbookViewId="0">
      <selection activeCell="K24" sqref="K24"/>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4</v>
      </c>
      <c r="E1" s="26"/>
      <c r="F1" s="26"/>
      <c r="G1" s="26"/>
      <c r="H1" s="26"/>
      <c r="I1" s="26"/>
      <c r="J1" s="26"/>
      <c r="N1" s="30"/>
      <c r="O1" s="31"/>
      <c r="P1" s="32"/>
    </row>
    <row r="2" spans="1:17" x14ac:dyDescent="0.2">
      <c r="A2" s="33"/>
      <c r="B2" s="33"/>
      <c r="C2" s="252" t="s">
        <v>395</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P39</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32" t="s">
        <v>183</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33.75" x14ac:dyDescent="0.2">
      <c r="A15" s="40">
        <v>1</v>
      </c>
      <c r="B15" s="28" t="s">
        <v>96</v>
      </c>
      <c r="C15" s="140" t="s">
        <v>177</v>
      </c>
      <c r="D15" s="141" t="s">
        <v>76</v>
      </c>
      <c r="E15" s="183">
        <v>462.00000000000006</v>
      </c>
      <c r="F15" s="184"/>
      <c r="G15" s="144"/>
      <c r="H15" s="49">
        <f>F15*G15</f>
        <v>0</v>
      </c>
      <c r="I15" s="144"/>
      <c r="J15" s="185"/>
      <c r="K15" s="50">
        <f t="shared" ref="K15:K38" si="0">SUM(H15:J15)</f>
        <v>0</v>
      </c>
      <c r="L15" s="51">
        <f t="shared" ref="L15:L38" si="1">E15*F15</f>
        <v>0</v>
      </c>
      <c r="M15" s="49">
        <f t="shared" ref="M15:M38" si="2">H15*E15</f>
        <v>0</v>
      </c>
      <c r="N15" s="49">
        <f t="shared" ref="N15:N38" si="3">I15*E15</f>
        <v>0</v>
      </c>
      <c r="O15" s="49">
        <f t="shared" ref="O15:O38" si="4">J15*E15</f>
        <v>0</v>
      </c>
      <c r="P15" s="108">
        <f t="shared" ref="P15:P38" si="5">SUM(M15:O15)</f>
        <v>0</v>
      </c>
      <c r="Q15" s="77" t="s">
        <v>47</v>
      </c>
    </row>
    <row r="16" spans="1:17" ht="45" x14ac:dyDescent="0.2">
      <c r="A16" s="40">
        <v>2</v>
      </c>
      <c r="B16" s="28" t="s">
        <v>96</v>
      </c>
      <c r="C16" s="140" t="s">
        <v>178</v>
      </c>
      <c r="D16" s="141" t="s">
        <v>179</v>
      </c>
      <c r="E16" s="142">
        <v>8</v>
      </c>
      <c r="F16" s="145"/>
      <c r="G16" s="144"/>
      <c r="H16" s="49">
        <f t="shared" ref="H16:H38" si="6">F16*G16</f>
        <v>0</v>
      </c>
      <c r="I16" s="144"/>
      <c r="J16" s="144"/>
      <c r="K16" s="50">
        <f t="shared" si="0"/>
        <v>0</v>
      </c>
      <c r="L16" s="51">
        <f t="shared" si="1"/>
        <v>0</v>
      </c>
      <c r="M16" s="49">
        <f t="shared" si="2"/>
        <v>0</v>
      </c>
      <c r="N16" s="49">
        <f t="shared" si="3"/>
        <v>0</v>
      </c>
      <c r="O16" s="49">
        <f t="shared" si="4"/>
        <v>0</v>
      </c>
      <c r="P16" s="108">
        <f t="shared" si="5"/>
        <v>0</v>
      </c>
      <c r="Q16" s="77" t="s">
        <v>47</v>
      </c>
    </row>
    <row r="17" spans="1:17" ht="45" x14ac:dyDescent="0.2">
      <c r="A17" s="40">
        <v>3</v>
      </c>
      <c r="B17" s="28" t="s">
        <v>96</v>
      </c>
      <c r="C17" s="140" t="s">
        <v>180</v>
      </c>
      <c r="D17" s="141" t="s">
        <v>179</v>
      </c>
      <c r="E17" s="142">
        <v>6</v>
      </c>
      <c r="F17" s="145"/>
      <c r="G17" s="144"/>
      <c r="H17" s="49">
        <f t="shared" si="6"/>
        <v>0</v>
      </c>
      <c r="I17" s="144"/>
      <c r="J17" s="144"/>
      <c r="K17" s="50">
        <f t="shared" si="0"/>
        <v>0</v>
      </c>
      <c r="L17" s="51">
        <f t="shared" si="1"/>
        <v>0</v>
      </c>
      <c r="M17" s="49">
        <f t="shared" si="2"/>
        <v>0</v>
      </c>
      <c r="N17" s="49">
        <f t="shared" si="3"/>
        <v>0</v>
      </c>
      <c r="O17" s="49">
        <f t="shared" si="4"/>
        <v>0</v>
      </c>
      <c r="P17" s="108">
        <f t="shared" si="5"/>
        <v>0</v>
      </c>
      <c r="Q17" s="77" t="s">
        <v>47</v>
      </c>
    </row>
    <row r="18" spans="1:17" ht="56.25" x14ac:dyDescent="0.2">
      <c r="A18" s="40">
        <v>4</v>
      </c>
      <c r="B18" s="28" t="s">
        <v>96</v>
      </c>
      <c r="C18" s="140" t="s">
        <v>181</v>
      </c>
      <c r="D18" s="141" t="s">
        <v>179</v>
      </c>
      <c r="E18" s="142">
        <v>1</v>
      </c>
      <c r="F18" s="145"/>
      <c r="G18" s="144"/>
      <c r="H18" s="49">
        <f t="shared" si="6"/>
        <v>0</v>
      </c>
      <c r="I18" s="144"/>
      <c r="J18" s="144"/>
      <c r="K18" s="50">
        <f t="shared" si="0"/>
        <v>0</v>
      </c>
      <c r="L18" s="51">
        <f t="shared" si="1"/>
        <v>0</v>
      </c>
      <c r="M18" s="49">
        <f t="shared" si="2"/>
        <v>0</v>
      </c>
      <c r="N18" s="49">
        <f t="shared" si="3"/>
        <v>0</v>
      </c>
      <c r="O18" s="49">
        <f t="shared" si="4"/>
        <v>0</v>
      </c>
      <c r="P18" s="108">
        <f t="shared" si="5"/>
        <v>0</v>
      </c>
      <c r="Q18" s="77" t="s">
        <v>47</v>
      </c>
    </row>
    <row r="19" spans="1:17" ht="56.25" x14ac:dyDescent="0.2">
      <c r="A19" s="40">
        <v>5</v>
      </c>
      <c r="B19" s="28" t="s">
        <v>96</v>
      </c>
      <c r="C19" s="140" t="s">
        <v>387</v>
      </c>
      <c r="D19" s="141" t="s">
        <v>179</v>
      </c>
      <c r="E19" s="142">
        <v>5</v>
      </c>
      <c r="F19" s="145"/>
      <c r="G19" s="144"/>
      <c r="H19" s="49">
        <f t="shared" ref="H19" si="7">F19*G19</f>
        <v>0</v>
      </c>
      <c r="I19" s="144"/>
      <c r="J19" s="144"/>
      <c r="K19" s="50">
        <f t="shared" ref="K19" si="8">SUM(H19:J19)</f>
        <v>0</v>
      </c>
      <c r="L19" s="51">
        <f t="shared" ref="L19" si="9">E19*F19</f>
        <v>0</v>
      </c>
      <c r="M19" s="49">
        <f t="shared" ref="M19" si="10">H19*E19</f>
        <v>0</v>
      </c>
      <c r="N19" s="49">
        <f t="shared" ref="N19" si="11">I19*E19</f>
        <v>0</v>
      </c>
      <c r="O19" s="49">
        <f t="shared" ref="O19" si="12">J19*E19</f>
        <v>0</v>
      </c>
      <c r="P19" s="108">
        <f t="shared" ref="P19" si="13">SUM(M19:O19)</f>
        <v>0</v>
      </c>
      <c r="Q19" s="77" t="s">
        <v>47</v>
      </c>
    </row>
    <row r="20" spans="1:17" ht="22.5" x14ac:dyDescent="0.2">
      <c r="A20" s="40">
        <v>6</v>
      </c>
      <c r="B20" s="28" t="s">
        <v>96</v>
      </c>
      <c r="C20" s="143" t="s">
        <v>182</v>
      </c>
      <c r="D20" s="141" t="s">
        <v>179</v>
      </c>
      <c r="E20" s="142">
        <v>68</v>
      </c>
      <c r="F20" s="145"/>
      <c r="G20" s="144"/>
      <c r="H20" s="49">
        <f t="shared" si="6"/>
        <v>0</v>
      </c>
      <c r="I20" s="144"/>
      <c r="J20" s="144"/>
      <c r="K20" s="50">
        <f t="shared" si="0"/>
        <v>0</v>
      </c>
      <c r="L20" s="51">
        <f t="shared" si="1"/>
        <v>0</v>
      </c>
      <c r="M20" s="49">
        <f t="shared" si="2"/>
        <v>0</v>
      </c>
      <c r="N20" s="49">
        <f t="shared" si="3"/>
        <v>0</v>
      </c>
      <c r="O20" s="49">
        <f t="shared" si="4"/>
        <v>0</v>
      </c>
      <c r="P20" s="108">
        <f t="shared" si="5"/>
        <v>0</v>
      </c>
      <c r="Q20" s="77" t="s">
        <v>47</v>
      </c>
    </row>
    <row r="21" spans="1:17" x14ac:dyDescent="0.2">
      <c r="A21" s="40">
        <v>7</v>
      </c>
      <c r="B21" s="93"/>
      <c r="C21" s="146" t="s">
        <v>185</v>
      </c>
      <c r="D21" s="28"/>
      <c r="E21" s="59"/>
      <c r="F21" s="51"/>
      <c r="G21" s="49"/>
      <c r="H21" s="49">
        <f t="shared" si="6"/>
        <v>0</v>
      </c>
      <c r="I21" s="49"/>
      <c r="J21" s="49"/>
      <c r="K21" s="50">
        <f t="shared" si="0"/>
        <v>0</v>
      </c>
      <c r="L21" s="51">
        <f t="shared" si="1"/>
        <v>0</v>
      </c>
      <c r="M21" s="49">
        <f t="shared" si="2"/>
        <v>0</v>
      </c>
      <c r="N21" s="49">
        <f t="shared" si="3"/>
        <v>0</v>
      </c>
      <c r="O21" s="49">
        <f t="shared" si="4"/>
        <v>0</v>
      </c>
      <c r="P21" s="108">
        <f t="shared" si="5"/>
        <v>0</v>
      </c>
      <c r="Q21" s="77"/>
    </row>
    <row r="22" spans="1:17" ht="33.75" x14ac:dyDescent="0.2">
      <c r="A22" s="40">
        <v>8</v>
      </c>
      <c r="B22" s="28" t="s">
        <v>96</v>
      </c>
      <c r="C22" s="140" t="s">
        <v>186</v>
      </c>
      <c r="D22" s="141" t="s">
        <v>179</v>
      </c>
      <c r="E22" s="147">
        <v>2</v>
      </c>
      <c r="F22" s="145"/>
      <c r="G22" s="144"/>
      <c r="H22" s="49">
        <f t="shared" si="6"/>
        <v>0</v>
      </c>
      <c r="I22" s="144"/>
      <c r="J22" s="144"/>
      <c r="K22" s="50">
        <f t="shared" si="0"/>
        <v>0</v>
      </c>
      <c r="L22" s="51">
        <f t="shared" si="1"/>
        <v>0</v>
      </c>
      <c r="M22" s="49">
        <f t="shared" si="2"/>
        <v>0</v>
      </c>
      <c r="N22" s="49">
        <f t="shared" si="3"/>
        <v>0</v>
      </c>
      <c r="O22" s="49">
        <f t="shared" si="4"/>
        <v>0</v>
      </c>
      <c r="P22" s="108">
        <f t="shared" si="5"/>
        <v>0</v>
      </c>
      <c r="Q22" s="77" t="s">
        <v>47</v>
      </c>
    </row>
    <row r="23" spans="1:17" ht="22.5" x14ac:dyDescent="0.2">
      <c r="A23" s="40">
        <v>9</v>
      </c>
      <c r="B23" s="28" t="s">
        <v>96</v>
      </c>
      <c r="C23" s="140" t="s">
        <v>187</v>
      </c>
      <c r="D23" s="141" t="s">
        <v>179</v>
      </c>
      <c r="E23" s="148">
        <v>2</v>
      </c>
      <c r="F23" s="145"/>
      <c r="G23" s="144"/>
      <c r="H23" s="49">
        <f t="shared" si="6"/>
        <v>0</v>
      </c>
      <c r="I23" s="144"/>
      <c r="J23" s="144"/>
      <c r="K23" s="50">
        <f t="shared" si="0"/>
        <v>0</v>
      </c>
      <c r="L23" s="51">
        <f t="shared" si="1"/>
        <v>0</v>
      </c>
      <c r="M23" s="49">
        <f t="shared" si="2"/>
        <v>0</v>
      </c>
      <c r="N23" s="49">
        <f t="shared" si="3"/>
        <v>0</v>
      </c>
      <c r="O23" s="49">
        <f t="shared" si="4"/>
        <v>0</v>
      </c>
      <c r="P23" s="108">
        <f t="shared" si="5"/>
        <v>0</v>
      </c>
      <c r="Q23" s="77" t="s">
        <v>47</v>
      </c>
    </row>
    <row r="24" spans="1:17" x14ac:dyDescent="0.2">
      <c r="A24" s="40">
        <v>10</v>
      </c>
      <c r="B24" s="93"/>
      <c r="C24" s="146" t="s">
        <v>188</v>
      </c>
      <c r="D24" s="28"/>
      <c r="E24" s="59"/>
      <c r="F24" s="51"/>
      <c r="G24" s="49"/>
      <c r="H24" s="49">
        <f t="shared" si="6"/>
        <v>0</v>
      </c>
      <c r="I24" s="49"/>
      <c r="J24" s="49"/>
      <c r="K24" s="50">
        <f t="shared" si="0"/>
        <v>0</v>
      </c>
      <c r="L24" s="51">
        <f t="shared" si="1"/>
        <v>0</v>
      </c>
      <c r="M24" s="49">
        <f t="shared" si="2"/>
        <v>0</v>
      </c>
      <c r="N24" s="49">
        <f t="shared" si="3"/>
        <v>0</v>
      </c>
      <c r="O24" s="49">
        <f t="shared" si="4"/>
        <v>0</v>
      </c>
      <c r="P24" s="108">
        <f t="shared" si="5"/>
        <v>0</v>
      </c>
      <c r="Q24" s="77"/>
    </row>
    <row r="25" spans="1:17" ht="22.5" x14ac:dyDescent="0.2">
      <c r="A25" s="40">
        <v>11</v>
      </c>
      <c r="B25" s="28" t="s">
        <v>96</v>
      </c>
      <c r="C25" s="140" t="s">
        <v>189</v>
      </c>
      <c r="D25" s="141" t="s">
        <v>179</v>
      </c>
      <c r="E25" s="147">
        <v>2</v>
      </c>
      <c r="F25" s="145"/>
      <c r="G25" s="144"/>
      <c r="H25" s="49">
        <f t="shared" si="6"/>
        <v>0</v>
      </c>
      <c r="I25" s="144"/>
      <c r="J25" s="144"/>
      <c r="K25" s="50">
        <f t="shared" si="0"/>
        <v>0</v>
      </c>
      <c r="L25" s="51">
        <f t="shared" si="1"/>
        <v>0</v>
      </c>
      <c r="M25" s="49">
        <f t="shared" si="2"/>
        <v>0</v>
      </c>
      <c r="N25" s="49">
        <f t="shared" si="3"/>
        <v>0</v>
      </c>
      <c r="O25" s="49">
        <f t="shared" si="4"/>
        <v>0</v>
      </c>
      <c r="P25" s="108">
        <f t="shared" si="5"/>
        <v>0</v>
      </c>
      <c r="Q25" s="77" t="s">
        <v>55</v>
      </c>
    </row>
    <row r="26" spans="1:17" ht="22.5" x14ac:dyDescent="0.2">
      <c r="A26" s="40">
        <v>12</v>
      </c>
      <c r="B26" s="28" t="s">
        <v>96</v>
      </c>
      <c r="C26" s="140" t="s">
        <v>190</v>
      </c>
      <c r="D26" s="141" t="s">
        <v>179</v>
      </c>
      <c r="E26" s="148">
        <v>2</v>
      </c>
      <c r="F26" s="145"/>
      <c r="G26" s="144"/>
      <c r="H26" s="49">
        <f t="shared" si="6"/>
        <v>0</v>
      </c>
      <c r="I26" s="144"/>
      <c r="J26" s="144"/>
      <c r="K26" s="50">
        <f t="shared" si="0"/>
        <v>0</v>
      </c>
      <c r="L26" s="51">
        <f t="shared" si="1"/>
        <v>0</v>
      </c>
      <c r="M26" s="49">
        <f t="shared" si="2"/>
        <v>0</v>
      </c>
      <c r="N26" s="49">
        <f t="shared" si="3"/>
        <v>0</v>
      </c>
      <c r="O26" s="49">
        <f t="shared" si="4"/>
        <v>0</v>
      </c>
      <c r="P26" s="108">
        <f t="shared" si="5"/>
        <v>0</v>
      </c>
      <c r="Q26" s="77" t="s">
        <v>55</v>
      </c>
    </row>
    <row r="27" spans="1:17" ht="22.5" x14ac:dyDescent="0.2">
      <c r="A27" s="40">
        <v>13</v>
      </c>
      <c r="B27" s="28" t="s">
        <v>96</v>
      </c>
      <c r="C27" s="140" t="s">
        <v>191</v>
      </c>
      <c r="D27" s="141" t="s">
        <v>179</v>
      </c>
      <c r="E27" s="147">
        <v>2</v>
      </c>
      <c r="F27" s="145"/>
      <c r="G27" s="144"/>
      <c r="H27" s="49">
        <f t="shared" si="6"/>
        <v>0</v>
      </c>
      <c r="I27" s="144"/>
      <c r="J27" s="144"/>
      <c r="K27" s="50">
        <f t="shared" si="0"/>
        <v>0</v>
      </c>
      <c r="L27" s="51">
        <f t="shared" si="1"/>
        <v>0</v>
      </c>
      <c r="M27" s="49">
        <f t="shared" si="2"/>
        <v>0</v>
      </c>
      <c r="N27" s="49">
        <f t="shared" si="3"/>
        <v>0</v>
      </c>
      <c r="O27" s="49">
        <f t="shared" si="4"/>
        <v>0</v>
      </c>
      <c r="P27" s="108">
        <f t="shared" si="5"/>
        <v>0</v>
      </c>
      <c r="Q27" s="77" t="s">
        <v>55</v>
      </c>
    </row>
    <row r="28" spans="1:17" ht="22.5" x14ac:dyDescent="0.2">
      <c r="A28" s="40">
        <v>14</v>
      </c>
      <c r="B28" s="28" t="s">
        <v>96</v>
      </c>
      <c r="C28" s="140" t="s">
        <v>192</v>
      </c>
      <c r="D28" s="141" t="s">
        <v>179</v>
      </c>
      <c r="E28" s="148">
        <v>18</v>
      </c>
      <c r="F28" s="145"/>
      <c r="G28" s="144"/>
      <c r="H28" s="49">
        <f t="shared" si="6"/>
        <v>0</v>
      </c>
      <c r="I28" s="144"/>
      <c r="J28" s="144"/>
      <c r="K28" s="50">
        <f t="shared" si="0"/>
        <v>0</v>
      </c>
      <c r="L28" s="51">
        <f t="shared" si="1"/>
        <v>0</v>
      </c>
      <c r="M28" s="49">
        <f t="shared" si="2"/>
        <v>0</v>
      </c>
      <c r="N28" s="49">
        <f t="shared" si="3"/>
        <v>0</v>
      </c>
      <c r="O28" s="49">
        <f t="shared" si="4"/>
        <v>0</v>
      </c>
      <c r="P28" s="108">
        <f t="shared" si="5"/>
        <v>0</v>
      </c>
      <c r="Q28" s="77" t="s">
        <v>55</v>
      </c>
    </row>
    <row r="29" spans="1:17" ht="22.5" x14ac:dyDescent="0.2">
      <c r="A29" s="40">
        <v>15</v>
      </c>
      <c r="B29" s="28" t="s">
        <v>96</v>
      </c>
      <c r="C29" s="140" t="s">
        <v>193</v>
      </c>
      <c r="D29" s="141" t="s">
        <v>179</v>
      </c>
      <c r="E29" s="147">
        <v>2</v>
      </c>
      <c r="F29" s="145"/>
      <c r="G29" s="144"/>
      <c r="H29" s="49">
        <f t="shared" si="6"/>
        <v>0</v>
      </c>
      <c r="I29" s="144"/>
      <c r="J29" s="144"/>
      <c r="K29" s="50">
        <f t="shared" si="0"/>
        <v>0</v>
      </c>
      <c r="L29" s="51">
        <f t="shared" si="1"/>
        <v>0</v>
      </c>
      <c r="M29" s="49">
        <f t="shared" si="2"/>
        <v>0</v>
      </c>
      <c r="N29" s="49">
        <f t="shared" si="3"/>
        <v>0</v>
      </c>
      <c r="O29" s="49">
        <f t="shared" si="4"/>
        <v>0</v>
      </c>
      <c r="P29" s="108">
        <f t="shared" si="5"/>
        <v>0</v>
      </c>
      <c r="Q29" s="77" t="s">
        <v>55</v>
      </c>
    </row>
    <row r="30" spans="1:17" ht="22.5" x14ac:dyDescent="0.2">
      <c r="A30" s="40">
        <v>16</v>
      </c>
      <c r="B30" s="28" t="s">
        <v>96</v>
      </c>
      <c r="C30" s="140" t="s">
        <v>194</v>
      </c>
      <c r="D30" s="141" t="s">
        <v>179</v>
      </c>
      <c r="E30" s="148">
        <v>4</v>
      </c>
      <c r="F30" s="145"/>
      <c r="G30" s="144"/>
      <c r="H30" s="49">
        <f t="shared" si="6"/>
        <v>0</v>
      </c>
      <c r="I30" s="144"/>
      <c r="J30" s="144"/>
      <c r="K30" s="50">
        <f t="shared" si="0"/>
        <v>0</v>
      </c>
      <c r="L30" s="51">
        <f t="shared" si="1"/>
        <v>0</v>
      </c>
      <c r="M30" s="49">
        <f t="shared" si="2"/>
        <v>0</v>
      </c>
      <c r="N30" s="49">
        <f t="shared" si="3"/>
        <v>0</v>
      </c>
      <c r="O30" s="49">
        <f t="shared" si="4"/>
        <v>0</v>
      </c>
      <c r="P30" s="108">
        <f t="shared" si="5"/>
        <v>0</v>
      </c>
      <c r="Q30" s="77" t="s">
        <v>55</v>
      </c>
    </row>
    <row r="31" spans="1:17" ht="22.5" x14ac:dyDescent="0.2">
      <c r="A31" s="40">
        <v>17</v>
      </c>
      <c r="B31" s="28" t="s">
        <v>96</v>
      </c>
      <c r="C31" s="140" t="s">
        <v>195</v>
      </c>
      <c r="D31" s="141" t="s">
        <v>179</v>
      </c>
      <c r="E31" s="147">
        <v>2</v>
      </c>
      <c r="F31" s="145"/>
      <c r="G31" s="144"/>
      <c r="H31" s="49">
        <f t="shared" si="6"/>
        <v>0</v>
      </c>
      <c r="I31" s="144"/>
      <c r="J31" s="144"/>
      <c r="K31" s="50">
        <f t="shared" si="0"/>
        <v>0</v>
      </c>
      <c r="L31" s="51">
        <f t="shared" si="1"/>
        <v>0</v>
      </c>
      <c r="M31" s="49">
        <f t="shared" si="2"/>
        <v>0</v>
      </c>
      <c r="N31" s="49">
        <f t="shared" si="3"/>
        <v>0</v>
      </c>
      <c r="O31" s="49">
        <f t="shared" si="4"/>
        <v>0</v>
      </c>
      <c r="P31" s="108">
        <f t="shared" si="5"/>
        <v>0</v>
      </c>
      <c r="Q31" s="77" t="s">
        <v>55</v>
      </c>
    </row>
    <row r="32" spans="1:17" x14ac:dyDescent="0.2">
      <c r="A32" s="40">
        <v>18</v>
      </c>
      <c r="B32" s="93"/>
      <c r="C32" s="146" t="s">
        <v>196</v>
      </c>
      <c r="D32" s="28"/>
      <c r="E32" s="59"/>
      <c r="F32" s="51"/>
      <c r="G32" s="49"/>
      <c r="H32" s="49">
        <f t="shared" si="6"/>
        <v>0</v>
      </c>
      <c r="I32" s="49"/>
      <c r="J32" s="49"/>
      <c r="K32" s="50">
        <f t="shared" si="0"/>
        <v>0</v>
      </c>
      <c r="L32" s="51">
        <f t="shared" si="1"/>
        <v>0</v>
      </c>
      <c r="M32" s="49">
        <f t="shared" si="2"/>
        <v>0</v>
      </c>
      <c r="N32" s="49">
        <f t="shared" si="3"/>
        <v>0</v>
      </c>
      <c r="O32" s="49">
        <f t="shared" si="4"/>
        <v>0</v>
      </c>
      <c r="P32" s="108">
        <f t="shared" si="5"/>
        <v>0</v>
      </c>
      <c r="Q32" s="77"/>
    </row>
    <row r="33" spans="1:17" ht="22.5" x14ac:dyDescent="0.2">
      <c r="A33" s="40">
        <v>19</v>
      </c>
      <c r="B33" s="28" t="s">
        <v>96</v>
      </c>
      <c r="C33" s="143" t="s">
        <v>197</v>
      </c>
      <c r="D33" s="149" t="s">
        <v>76</v>
      </c>
      <c r="E33" s="150">
        <v>148.5</v>
      </c>
      <c r="F33" s="145"/>
      <c r="G33" s="144"/>
      <c r="H33" s="49">
        <f t="shared" si="6"/>
        <v>0</v>
      </c>
      <c r="I33" s="144"/>
      <c r="J33" s="144"/>
      <c r="K33" s="50">
        <f t="shared" si="0"/>
        <v>0</v>
      </c>
      <c r="L33" s="51">
        <f t="shared" si="1"/>
        <v>0</v>
      </c>
      <c r="M33" s="49">
        <f t="shared" si="2"/>
        <v>0</v>
      </c>
      <c r="N33" s="49">
        <f t="shared" si="3"/>
        <v>0</v>
      </c>
      <c r="O33" s="49">
        <f t="shared" si="4"/>
        <v>0</v>
      </c>
      <c r="P33" s="108">
        <f t="shared" si="5"/>
        <v>0</v>
      </c>
      <c r="Q33" s="77" t="s">
        <v>47</v>
      </c>
    </row>
    <row r="34" spans="1:17" ht="45" x14ac:dyDescent="0.2">
      <c r="A34" s="40">
        <v>20</v>
      </c>
      <c r="B34" s="28" t="s">
        <v>96</v>
      </c>
      <c r="C34" s="151" t="s">
        <v>198</v>
      </c>
      <c r="D34" s="149" t="s">
        <v>77</v>
      </c>
      <c r="E34" s="150">
        <v>20</v>
      </c>
      <c r="F34" s="145"/>
      <c r="G34" s="144"/>
      <c r="H34" s="49">
        <f t="shared" si="6"/>
        <v>0</v>
      </c>
      <c r="I34" s="144"/>
      <c r="J34" s="144"/>
      <c r="K34" s="50">
        <f t="shared" si="0"/>
        <v>0</v>
      </c>
      <c r="L34" s="51">
        <f t="shared" si="1"/>
        <v>0</v>
      </c>
      <c r="M34" s="49">
        <f t="shared" si="2"/>
        <v>0</v>
      </c>
      <c r="N34" s="49">
        <f t="shared" si="3"/>
        <v>0</v>
      </c>
      <c r="O34" s="49">
        <f t="shared" si="4"/>
        <v>0</v>
      </c>
      <c r="P34" s="108">
        <f t="shared" si="5"/>
        <v>0</v>
      </c>
      <c r="Q34" s="77" t="s">
        <v>47</v>
      </c>
    </row>
    <row r="35" spans="1:17" x14ac:dyDescent="0.2">
      <c r="A35" s="40">
        <v>21</v>
      </c>
      <c r="B35" s="93"/>
      <c r="C35" s="146" t="s">
        <v>199</v>
      </c>
      <c r="D35" s="28"/>
      <c r="E35" s="59"/>
      <c r="F35" s="51"/>
      <c r="G35" s="49"/>
      <c r="H35" s="49">
        <f t="shared" si="6"/>
        <v>0</v>
      </c>
      <c r="I35" s="49"/>
      <c r="J35" s="49"/>
      <c r="K35" s="50">
        <f t="shared" si="0"/>
        <v>0</v>
      </c>
      <c r="L35" s="51">
        <f t="shared" si="1"/>
        <v>0</v>
      </c>
      <c r="M35" s="49">
        <f t="shared" si="2"/>
        <v>0</v>
      </c>
      <c r="N35" s="49">
        <f t="shared" si="3"/>
        <v>0</v>
      </c>
      <c r="O35" s="49">
        <f t="shared" si="4"/>
        <v>0</v>
      </c>
      <c r="P35" s="108">
        <f t="shared" si="5"/>
        <v>0</v>
      </c>
      <c r="Q35" s="77"/>
    </row>
    <row r="36" spans="1:17" ht="33.75" x14ac:dyDescent="0.2">
      <c r="A36" s="40">
        <v>22</v>
      </c>
      <c r="B36" s="28" t="s">
        <v>96</v>
      </c>
      <c r="C36" s="151" t="s">
        <v>200</v>
      </c>
      <c r="D36" s="141" t="s">
        <v>179</v>
      </c>
      <c r="E36" s="150">
        <v>28</v>
      </c>
      <c r="F36" s="145"/>
      <c r="G36" s="144"/>
      <c r="H36" s="49">
        <f t="shared" si="6"/>
        <v>0</v>
      </c>
      <c r="I36" s="144"/>
      <c r="J36" s="144"/>
      <c r="K36" s="50">
        <f t="shared" si="0"/>
        <v>0</v>
      </c>
      <c r="L36" s="51">
        <f t="shared" si="1"/>
        <v>0</v>
      </c>
      <c r="M36" s="49">
        <f t="shared" si="2"/>
        <v>0</v>
      </c>
      <c r="N36" s="49">
        <f t="shared" si="3"/>
        <v>0</v>
      </c>
      <c r="O36" s="49">
        <f t="shared" si="4"/>
        <v>0</v>
      </c>
      <c r="P36" s="108">
        <f t="shared" si="5"/>
        <v>0</v>
      </c>
      <c r="Q36" s="77" t="s">
        <v>47</v>
      </c>
    </row>
    <row r="37" spans="1:17" ht="45" x14ac:dyDescent="0.2">
      <c r="A37" s="40">
        <v>23</v>
      </c>
      <c r="B37" s="28" t="s">
        <v>96</v>
      </c>
      <c r="C37" s="151" t="s">
        <v>201</v>
      </c>
      <c r="D37" s="149" t="s">
        <v>179</v>
      </c>
      <c r="E37" s="150">
        <v>18</v>
      </c>
      <c r="F37" s="145"/>
      <c r="G37" s="144"/>
      <c r="H37" s="49">
        <f t="shared" si="6"/>
        <v>0</v>
      </c>
      <c r="I37" s="144"/>
      <c r="J37" s="144"/>
      <c r="K37" s="50">
        <f t="shared" si="0"/>
        <v>0</v>
      </c>
      <c r="L37" s="51">
        <f t="shared" si="1"/>
        <v>0</v>
      </c>
      <c r="M37" s="49">
        <f t="shared" si="2"/>
        <v>0</v>
      </c>
      <c r="N37" s="49">
        <f t="shared" si="3"/>
        <v>0</v>
      </c>
      <c r="O37" s="49">
        <f t="shared" si="4"/>
        <v>0</v>
      </c>
      <c r="P37" s="108">
        <f t="shared" si="5"/>
        <v>0</v>
      </c>
      <c r="Q37" s="77" t="s">
        <v>47</v>
      </c>
    </row>
    <row r="38" spans="1:17" ht="22.5" x14ac:dyDescent="0.2">
      <c r="A38" s="40">
        <v>24</v>
      </c>
      <c r="B38" s="28" t="s">
        <v>96</v>
      </c>
      <c r="C38" s="151" t="s">
        <v>202</v>
      </c>
      <c r="D38" s="149" t="s">
        <v>179</v>
      </c>
      <c r="E38" s="150">
        <v>6</v>
      </c>
      <c r="F38" s="145"/>
      <c r="G38" s="144"/>
      <c r="H38" s="49">
        <f t="shared" si="6"/>
        <v>0</v>
      </c>
      <c r="I38" s="144"/>
      <c r="J38" s="144"/>
      <c r="K38" s="50">
        <f t="shared" si="0"/>
        <v>0</v>
      </c>
      <c r="L38" s="51">
        <f t="shared" si="1"/>
        <v>0</v>
      </c>
      <c r="M38" s="49">
        <f t="shared" si="2"/>
        <v>0</v>
      </c>
      <c r="N38" s="49">
        <f t="shared" si="3"/>
        <v>0</v>
      </c>
      <c r="O38" s="49">
        <f t="shared" si="4"/>
        <v>0</v>
      </c>
      <c r="P38" s="108">
        <f t="shared" si="5"/>
        <v>0</v>
      </c>
      <c r="Q38" s="77" t="s">
        <v>47</v>
      </c>
    </row>
    <row r="39" spans="1:17" ht="12" customHeight="1" thickBot="1" x14ac:dyDescent="0.25">
      <c r="A39" s="261" t="s">
        <v>63</v>
      </c>
      <c r="B39" s="262"/>
      <c r="C39" s="262"/>
      <c r="D39" s="262"/>
      <c r="E39" s="262"/>
      <c r="F39" s="262"/>
      <c r="G39" s="262"/>
      <c r="H39" s="262"/>
      <c r="I39" s="262"/>
      <c r="J39" s="262"/>
      <c r="K39" s="263"/>
      <c r="L39" s="74">
        <f>SUM(L14:L38)</f>
        <v>0</v>
      </c>
      <c r="M39" s="75">
        <f>SUM(M14:M38)</f>
        <v>0</v>
      </c>
      <c r="N39" s="75">
        <f>SUM(N14:N38)</f>
        <v>0</v>
      </c>
      <c r="O39" s="75">
        <f>SUM(O14:O38)</f>
        <v>0</v>
      </c>
      <c r="P39" s="76">
        <f>SUM(P14:P38)</f>
        <v>0</v>
      </c>
    </row>
    <row r="40" spans="1:17" x14ac:dyDescent="0.2">
      <c r="A40" s="20"/>
      <c r="B40" s="20"/>
      <c r="C40" s="20"/>
      <c r="D40" s="20"/>
      <c r="E40" s="20"/>
      <c r="F40" s="20"/>
      <c r="G40" s="20"/>
      <c r="H40" s="20"/>
      <c r="I40" s="20"/>
      <c r="J40" s="20"/>
      <c r="K40" s="20"/>
      <c r="L40" s="20"/>
      <c r="M40" s="20"/>
      <c r="N40" s="20"/>
      <c r="O40" s="20"/>
      <c r="P40" s="20"/>
    </row>
    <row r="41" spans="1:17" x14ac:dyDescent="0.2">
      <c r="A41" s="20"/>
      <c r="B41" s="20"/>
      <c r="C41" s="20"/>
      <c r="D41" s="20"/>
      <c r="E41" s="20"/>
      <c r="F41" s="20"/>
      <c r="G41" s="20"/>
      <c r="H41" s="20"/>
      <c r="I41" s="20"/>
      <c r="J41" s="20"/>
      <c r="K41" s="20"/>
      <c r="L41" s="20"/>
      <c r="M41" s="20"/>
      <c r="N41" s="20"/>
      <c r="O41" s="20"/>
      <c r="P41" s="20"/>
    </row>
    <row r="42" spans="1:17" x14ac:dyDescent="0.2">
      <c r="A42" s="1" t="s">
        <v>14</v>
      </c>
      <c r="B42" s="20"/>
      <c r="C42" s="264">
        <f>'Kops n'!C36:H36</f>
        <v>0</v>
      </c>
      <c r="D42" s="264"/>
      <c r="E42" s="264"/>
      <c r="F42" s="264"/>
      <c r="G42" s="264"/>
      <c r="H42" s="264"/>
      <c r="I42" s="20"/>
      <c r="J42" s="20"/>
      <c r="K42" s="20"/>
      <c r="L42" s="20"/>
      <c r="M42" s="20"/>
      <c r="N42" s="20"/>
      <c r="O42" s="20"/>
      <c r="P42" s="20"/>
    </row>
    <row r="43" spans="1:17" x14ac:dyDescent="0.2">
      <c r="A43" s="20"/>
      <c r="B43" s="20"/>
      <c r="C43" s="186" t="s">
        <v>15</v>
      </c>
      <c r="D43" s="186"/>
      <c r="E43" s="186"/>
      <c r="F43" s="186"/>
      <c r="G43" s="186"/>
      <c r="H43" s="186"/>
      <c r="I43" s="20"/>
      <c r="J43" s="20"/>
      <c r="K43" s="20"/>
      <c r="L43" s="20"/>
      <c r="M43" s="20"/>
      <c r="N43" s="20"/>
      <c r="O43" s="20"/>
      <c r="P43" s="20"/>
    </row>
    <row r="44" spans="1:17" x14ac:dyDescent="0.2">
      <c r="A44" s="20"/>
      <c r="B44" s="20"/>
      <c r="C44" s="20"/>
      <c r="D44" s="20"/>
      <c r="E44" s="20"/>
      <c r="F44" s="20"/>
      <c r="G44" s="20"/>
      <c r="H44" s="20"/>
      <c r="I44" s="20"/>
      <c r="J44" s="20"/>
      <c r="K44" s="20"/>
      <c r="L44" s="20"/>
      <c r="M44" s="20"/>
      <c r="N44" s="20"/>
      <c r="O44" s="20"/>
      <c r="P44" s="20"/>
    </row>
    <row r="45" spans="1:17" x14ac:dyDescent="0.2">
      <c r="A45" s="227" t="str">
        <f>'Kops n'!A39:D39</f>
        <v>Tāme sastādīta 2023. gada __._________</v>
      </c>
      <c r="B45" s="228"/>
      <c r="C45" s="228"/>
      <c r="D45" s="228"/>
      <c r="E45" s="20"/>
      <c r="F45" s="20"/>
      <c r="G45" s="20"/>
      <c r="H45" s="20"/>
      <c r="I45" s="20"/>
      <c r="J45" s="20"/>
      <c r="K45" s="20"/>
      <c r="L45" s="20"/>
      <c r="M45" s="20"/>
      <c r="N45" s="20"/>
      <c r="O45" s="20"/>
      <c r="P45" s="20"/>
    </row>
    <row r="46" spans="1:17" x14ac:dyDescent="0.2">
      <c r="A46" s="20"/>
      <c r="B46" s="20"/>
      <c r="C46" s="20"/>
      <c r="D46" s="20"/>
      <c r="E46" s="20"/>
      <c r="F46" s="20"/>
      <c r="G46" s="20"/>
      <c r="H46" s="20"/>
      <c r="I46" s="20"/>
      <c r="J46" s="20"/>
      <c r="K46" s="20"/>
      <c r="L46" s="20"/>
      <c r="M46" s="20"/>
      <c r="N46" s="20"/>
      <c r="O46" s="20"/>
      <c r="P46" s="20"/>
    </row>
    <row r="47" spans="1:17" x14ac:dyDescent="0.2">
      <c r="A47" s="1" t="s">
        <v>41</v>
      </c>
      <c r="B47" s="20"/>
      <c r="C47" s="264">
        <f>'Kops n'!C41:H41</f>
        <v>0</v>
      </c>
      <c r="D47" s="264"/>
      <c r="E47" s="264"/>
      <c r="F47" s="264"/>
      <c r="G47" s="264"/>
      <c r="H47" s="264"/>
      <c r="I47" s="20"/>
      <c r="J47" s="20"/>
      <c r="K47" s="20"/>
      <c r="L47" s="20"/>
      <c r="M47" s="20"/>
      <c r="N47" s="20"/>
      <c r="O47" s="20"/>
      <c r="P47" s="20"/>
    </row>
    <row r="48" spans="1:17" x14ac:dyDescent="0.2">
      <c r="A48" s="20"/>
      <c r="B48" s="20"/>
      <c r="C48" s="186" t="s">
        <v>15</v>
      </c>
      <c r="D48" s="186"/>
      <c r="E48" s="186"/>
      <c r="F48" s="186"/>
      <c r="G48" s="186"/>
      <c r="H48" s="186"/>
      <c r="I48" s="20"/>
      <c r="J48" s="20"/>
      <c r="K48" s="20"/>
      <c r="L48" s="20"/>
      <c r="M48" s="20"/>
      <c r="N48" s="20"/>
      <c r="O48" s="20"/>
      <c r="P48" s="20"/>
    </row>
    <row r="49" spans="1:16" x14ac:dyDescent="0.2">
      <c r="A49" s="20"/>
      <c r="B49" s="20"/>
      <c r="C49" s="20"/>
      <c r="D49" s="20"/>
      <c r="E49" s="20"/>
      <c r="F49" s="20"/>
      <c r="G49" s="20"/>
      <c r="H49" s="20"/>
      <c r="I49" s="20"/>
      <c r="J49" s="20"/>
      <c r="K49" s="20"/>
      <c r="L49" s="20"/>
      <c r="M49" s="20"/>
      <c r="N49" s="20"/>
      <c r="O49" s="20"/>
      <c r="P49" s="20"/>
    </row>
    <row r="50" spans="1:16" x14ac:dyDescent="0.2">
      <c r="A50" s="104" t="s">
        <v>16</v>
      </c>
      <c r="B50" s="52"/>
      <c r="C50" s="116">
        <f>'Kops n'!C44</f>
        <v>0</v>
      </c>
      <c r="D50" s="52"/>
      <c r="E50" s="20"/>
      <c r="F50" s="20"/>
      <c r="G50" s="20"/>
      <c r="H50" s="20"/>
      <c r="I50" s="20"/>
      <c r="J50" s="20"/>
      <c r="K50" s="20"/>
      <c r="L50" s="20"/>
      <c r="M50" s="20"/>
      <c r="N50" s="20"/>
      <c r="O50" s="20"/>
      <c r="P50" s="20"/>
    </row>
    <row r="51" spans="1:16" x14ac:dyDescent="0.2">
      <c r="A51" s="20"/>
      <c r="B51" s="20"/>
      <c r="C51" s="20"/>
      <c r="D51" s="20"/>
      <c r="E51" s="20"/>
      <c r="F51" s="20"/>
      <c r="G51" s="20"/>
      <c r="H51" s="20"/>
      <c r="I51" s="20"/>
      <c r="J51" s="20"/>
      <c r="K51" s="20"/>
      <c r="L51" s="20"/>
      <c r="M51" s="20"/>
      <c r="N51" s="20"/>
      <c r="O51" s="20"/>
      <c r="P51" s="20"/>
    </row>
  </sheetData>
  <mergeCells count="23">
    <mergeCell ref="C48:H48"/>
    <mergeCell ref="L12:P12"/>
    <mergeCell ref="A39:K39"/>
    <mergeCell ref="C42:H42"/>
    <mergeCell ref="C43:H43"/>
    <mergeCell ref="A45:D45"/>
    <mergeCell ref="C47:H47"/>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9:F9">
    <cfRule type="containsText" dxfId="277" priority="86"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38">
    <cfRule type="cellIs" dxfId="276" priority="1" operator="equal">
      <formula>0</formula>
    </cfRule>
  </conditionalFormatting>
  <conditionalFormatting sqref="A39:K39">
    <cfRule type="containsText" dxfId="275" priority="72" operator="containsText" text="Tiešās izmaksas kopā, t. sk. darba devēja sociālais nodoklis __.__% ">
      <formula>NOT(ISERROR(SEARCH("Tiešās izmaksas kopā, t. sk. darba devēja sociālais nodoklis __.__% ",A39)))</formula>
    </cfRule>
  </conditionalFormatting>
  <conditionalFormatting sqref="C42:H42">
    <cfRule type="cellIs" dxfId="274" priority="79" operator="equal">
      <formula>0</formula>
    </cfRule>
  </conditionalFormatting>
  <conditionalFormatting sqref="C47:H47">
    <cfRule type="cellIs" dxfId="273" priority="80" operator="equal">
      <formula>0</formula>
    </cfRule>
  </conditionalFormatting>
  <conditionalFormatting sqref="C2:I2">
    <cfRule type="cellIs" dxfId="272" priority="85" operator="equal">
      <formula>0</formula>
    </cfRule>
  </conditionalFormatting>
  <conditionalFormatting sqref="C4:I4">
    <cfRule type="cellIs" dxfId="271" priority="77" operator="equal">
      <formula>0</formula>
    </cfRule>
  </conditionalFormatting>
  <conditionalFormatting sqref="D1">
    <cfRule type="cellIs" dxfId="270" priority="74" operator="equal">
      <formula>0</formula>
    </cfRule>
  </conditionalFormatting>
  <conditionalFormatting sqref="D5:L8">
    <cfRule type="cellIs" dxfId="269" priority="75" operator="equal">
      <formula>0</formula>
    </cfRule>
  </conditionalFormatting>
  <conditionalFormatting sqref="I14:J38">
    <cfRule type="cellIs" dxfId="268" priority="8" operator="equal">
      <formula>0</formula>
    </cfRule>
  </conditionalFormatting>
  <conditionalFormatting sqref="L39:P39">
    <cfRule type="cellIs" dxfId="267" priority="78" operator="equal">
      <formula>0</formula>
    </cfRule>
  </conditionalFormatting>
  <conditionalFormatting sqref="N9:O9 H14:H38 K14:P38">
    <cfRule type="cellIs" dxfId="266" priority="87" operator="equal">
      <formula>0</formula>
    </cfRule>
  </conditionalFormatting>
  <conditionalFormatting sqref="Q14:Q38">
    <cfRule type="cellIs" dxfId="265" priority="88" operator="equal">
      <formula>0</formula>
    </cfRule>
  </conditionalFormatting>
  <dataValidations count="1">
    <dataValidation type="list" allowBlank="1" showInputMessage="1" showErrorMessage="1" sqref="Q14:Q38" xr:uid="{3E611BA7-B525-48AF-AB4E-28C0D59C3BC3}">
      <formula1>$Q$9:$Q$12</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82" operator="containsText" id="{7AFE1358-F0C6-4B02-90B5-EC3498E5DD2A}">
            <xm:f>NOT(ISERROR(SEARCH("Tāme sastādīta ____. gada ___. ______________",A45)))</xm:f>
            <xm:f>"Tāme sastādīta ____. gada ___. ______________"</xm:f>
            <x14:dxf>
              <font>
                <color auto="1"/>
              </font>
              <fill>
                <patternFill>
                  <bgColor rgb="FFC6EFCE"/>
                </patternFill>
              </fill>
            </x14:dxf>
          </x14:cfRule>
          <xm:sqref>A45</xm:sqref>
        </x14:conditionalFormatting>
        <x14:conditionalFormatting xmlns:xm="http://schemas.microsoft.com/office/excel/2006/main">
          <x14:cfRule type="containsText" priority="81" operator="containsText" id="{35435533-1B4F-4789-B7B2-252E4C407158}">
            <xm:f>NOT(ISERROR(SEARCH("Sertifikāta Nr. _________________________________",A50)))</xm:f>
            <xm:f>"Sertifikāta Nr. _________________________________"</xm:f>
            <x14:dxf>
              <font>
                <color auto="1"/>
              </font>
              <fill>
                <patternFill>
                  <bgColor rgb="FFC6EFCE"/>
                </patternFill>
              </fill>
            </x14:dxf>
          </x14:cfRule>
          <xm:sqref>A50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8857-FD48-43A0-80FF-65F492627F37}">
  <sheetPr codeName="Sheet17">
    <tabColor rgb="FF92D050"/>
  </sheetPr>
  <dimension ref="A1:P51"/>
  <sheetViews>
    <sheetView workbookViewId="0">
      <selection activeCell="I11" sqref="I11"/>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'4a+c+n'!D1</f>
        <v>4</v>
      </c>
      <c r="E1" s="26"/>
      <c r="F1" s="26"/>
      <c r="G1" s="26"/>
      <c r="H1" s="26"/>
      <c r="I1" s="26"/>
      <c r="J1" s="26"/>
      <c r="N1" s="30"/>
      <c r="O1" s="31"/>
      <c r="P1" s="32"/>
    </row>
    <row r="2" spans="1:16" x14ac:dyDescent="0.2">
      <c r="A2" s="33"/>
      <c r="B2" s="33"/>
      <c r="C2" s="252" t="str">
        <f>'4a+c+n'!C2:I2</f>
        <v>Logi un durvis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P39</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izmaksas",IF('4a+c+n'!$Q14="A",'4a+c+n'!B14,0),0)</f>
        <v>0</v>
      </c>
      <c r="C14" s="27">
        <f>IF($C$4="Attiecināmās izmaksas",IF('4a+c+n'!$Q14="A",'4a+c+n'!C14,0),0)</f>
        <v>0</v>
      </c>
      <c r="D14" s="27">
        <f>IF($C$4="Attiecināmās izmaksas",IF('4a+c+n'!$Q14="A",'4a+c+n'!D14,0),0)</f>
        <v>0</v>
      </c>
      <c r="E14" s="57"/>
      <c r="F14" s="79"/>
      <c r="G14" s="27">
        <f>IF($C$4="Attiecināmās izmaksas",IF('4a+c+n'!$Q14="A",'4a+c+n'!G14,0),0)</f>
        <v>0</v>
      </c>
      <c r="H14" s="27">
        <f>IF($C$4="Attiecināmās izmaksas",IF('4a+c+n'!$Q14="A",'4a+c+n'!H14,0),0)</f>
        <v>0</v>
      </c>
      <c r="I14" s="27"/>
      <c r="J14" s="27"/>
      <c r="K14" s="57">
        <f>IF($C$4="Attiecināmās izmaksas",IF('4a+c+n'!$Q14="A",'4a+c+n'!K14,0),0)</f>
        <v>0</v>
      </c>
      <c r="L14" s="79">
        <f>IF($C$4="Attiecināmās izmaksas",IF('4a+c+n'!$Q14="A",'4a+c+n'!L14,0),0)</f>
        <v>0</v>
      </c>
      <c r="M14" s="27">
        <f>IF($C$4="Attiecināmās izmaksas",IF('4a+c+n'!$Q14="A",'4a+c+n'!M14,0),0)</f>
        <v>0</v>
      </c>
      <c r="N14" s="27">
        <f>IF($C$4="Attiecināmās izmaksas",IF('4a+c+n'!$Q14="A",'4a+c+n'!N14,0),0)</f>
        <v>0</v>
      </c>
      <c r="O14" s="27">
        <f>IF($C$4="Attiecināmās izmaksas",IF('4a+c+n'!$Q14="A",'4a+c+n'!O14,0),0)</f>
        <v>0</v>
      </c>
      <c r="P14" s="57">
        <f>IF($C$4="Attiecināmās izmaksas",IF('4a+c+n'!$Q14="A",'4a+c+n'!P14,0),0)</f>
        <v>0</v>
      </c>
    </row>
    <row r="15" spans="1:16" ht="33.75" x14ac:dyDescent="0.2">
      <c r="A15" s="64">
        <f>IF(P15=0,0,IF(COUNTBLANK(P15)=1,0,COUNTA($P$14:P15)))</f>
        <v>0</v>
      </c>
      <c r="B15" s="28" t="str">
        <f>IF($C$4="Attiecināmās izmaksas",IF('4a+c+n'!$Q15="A",'4a+c+n'!B15,0),0)</f>
        <v>13-00000</v>
      </c>
      <c r="C15" s="28" t="str">
        <f>IF($C$4="Attiecināmās izmaksas",IF('4a+c+n'!$Q15="A",'4a+c+n'!C15,0),0)</f>
        <v>Hidroizolējošas lentas CONTEGA Exo vai ekvivalentas iestrāde pa loga perimetru (visiem logiem)</v>
      </c>
      <c r="D15" s="28" t="str">
        <f>IF($C$4="Attiecināmās izmaksas",IF('4a+c+n'!$Q15="A",'4a+c+n'!D15,0),0)</f>
        <v>tm</v>
      </c>
      <c r="E15" s="59"/>
      <c r="F15" s="81"/>
      <c r="G15" s="28"/>
      <c r="H15" s="28">
        <f>IF($C$4="Attiecināmās izmaksas",IF('4a+c+n'!$Q15="A",'4a+c+n'!H15,0),0)</f>
        <v>0</v>
      </c>
      <c r="I15" s="28"/>
      <c r="J15" s="28"/>
      <c r="K15" s="59">
        <f>IF($C$4="Attiecināmās izmaksas",IF('4a+c+n'!$Q15="A",'4a+c+n'!K15,0),0)</f>
        <v>0</v>
      </c>
      <c r="L15" s="81">
        <f>IF($C$4="Attiecināmās izmaksas",IF('4a+c+n'!$Q15="A",'4a+c+n'!L15,0),0)</f>
        <v>0</v>
      </c>
      <c r="M15" s="28">
        <f>IF($C$4="Attiecināmās izmaksas",IF('4a+c+n'!$Q15="A",'4a+c+n'!M15,0),0)</f>
        <v>0</v>
      </c>
      <c r="N15" s="28">
        <f>IF($C$4="Attiecināmās izmaksas",IF('4a+c+n'!$Q15="A",'4a+c+n'!N15,0),0)</f>
        <v>0</v>
      </c>
      <c r="O15" s="28">
        <f>IF($C$4="Attiecināmās izmaksas",IF('4a+c+n'!$Q15="A",'4a+c+n'!O15,0),0)</f>
        <v>0</v>
      </c>
      <c r="P15" s="59">
        <f>IF($C$4="Attiecināmās izmaksas",IF('4a+c+n'!$Q15="A",'4a+c+n'!P15,0),0)</f>
        <v>0</v>
      </c>
    </row>
    <row r="16" spans="1:16" ht="45" x14ac:dyDescent="0.2">
      <c r="A16" s="64">
        <f>IF(P16=0,0,IF(COUNTBLANK(P16)=1,0,COUNTA($P$14:P16)))</f>
        <v>0</v>
      </c>
      <c r="B16" s="28" t="str">
        <f>IF($C$4="Attiecināmās izmaksas",IF('4a+c+n'!$Q16="A",'4a+c+n'!B16,0),0)</f>
        <v>13-00000</v>
      </c>
      <c r="C16" s="28" t="str">
        <f>IF($C$4="Attiecināmās izmaksas",IF('4a+c+n'!$Q16="A",'4a+c+n'!C16,0),0)</f>
        <v>Jaunu trīs stikla pakešu PVC logu bloku uzstādīšana ( U≤1,1 (W/m2 K). Rāmja profilā paredzēt Temix tipa distanceri. Krāsa atbilstoši krāsu pasai, iekšpuse balta. L01 logu bloks (1400x1400), t.sk, furnitūra</v>
      </c>
      <c r="D16" s="28" t="str">
        <f>IF($C$4="Attiecināmās izmaksas",IF('4a+c+n'!$Q16="A",'4a+c+n'!D16,0),0)</f>
        <v>gab.</v>
      </c>
      <c r="E16" s="59"/>
      <c r="F16" s="81"/>
      <c r="G16" s="28"/>
      <c r="H16" s="28">
        <f>IF($C$4="Attiecināmās izmaksas",IF('4a+c+n'!$Q16="A",'4a+c+n'!H16,0),0)</f>
        <v>0</v>
      </c>
      <c r="I16" s="28"/>
      <c r="J16" s="28"/>
      <c r="K16" s="59">
        <f>IF($C$4="Attiecināmās izmaksas",IF('4a+c+n'!$Q16="A",'4a+c+n'!K16,0),0)</f>
        <v>0</v>
      </c>
      <c r="L16" s="81">
        <f>IF($C$4="Attiecināmās izmaksas",IF('4a+c+n'!$Q16="A",'4a+c+n'!L16,0),0)</f>
        <v>0</v>
      </c>
      <c r="M16" s="28">
        <f>IF($C$4="Attiecināmās izmaksas",IF('4a+c+n'!$Q16="A",'4a+c+n'!M16,0),0)</f>
        <v>0</v>
      </c>
      <c r="N16" s="28">
        <f>IF($C$4="Attiecināmās izmaksas",IF('4a+c+n'!$Q16="A",'4a+c+n'!N16,0),0)</f>
        <v>0</v>
      </c>
      <c r="O16" s="28">
        <f>IF($C$4="Attiecināmās izmaksas",IF('4a+c+n'!$Q16="A",'4a+c+n'!O16,0),0)</f>
        <v>0</v>
      </c>
      <c r="P16" s="59">
        <f>IF($C$4="Attiecināmās izmaksas",IF('4a+c+n'!$Q16="A",'4a+c+n'!P16,0),0)</f>
        <v>0</v>
      </c>
    </row>
    <row r="17" spans="1:16" ht="45" x14ac:dyDescent="0.2">
      <c r="A17" s="64">
        <f>IF(P17=0,0,IF(COUNTBLANK(P17)=1,0,COUNTA($P$14:P17)))</f>
        <v>0</v>
      </c>
      <c r="B17" s="28" t="str">
        <f>IF($C$4="Attiecināmās izmaksas",IF('4a+c+n'!$Q17="A",'4a+c+n'!B17,0),0)</f>
        <v>13-00000</v>
      </c>
      <c r="C17" s="28" t="str">
        <f>IF($C$4="Attiecināmās izmaksas",IF('4a+c+n'!$Q17="A",'4a+c+n'!C17,0),0)</f>
        <v>Jaunu trīs stikla pakešu PVC logu bloku uzstādīšana ( U≤1,1 (W/m2 K). Rāmja profilā paredzēt Temix tipa distanceri. Krāsa atbilstoši krāsu pasai, iekšpuse balta. L02 logu bloks (1900x1000), t.sk, furnitūra</v>
      </c>
      <c r="D17" s="28" t="str">
        <f>IF($C$4="Attiecināmās izmaksas",IF('4a+c+n'!$Q17="A",'4a+c+n'!D17,0),0)</f>
        <v>gab.</v>
      </c>
      <c r="E17" s="59"/>
      <c r="F17" s="81"/>
      <c r="G17" s="28"/>
      <c r="H17" s="28">
        <f>IF($C$4="Attiecināmās izmaksas",IF('4a+c+n'!$Q17="A",'4a+c+n'!H17,0),0)</f>
        <v>0</v>
      </c>
      <c r="I17" s="28"/>
      <c r="J17" s="28"/>
      <c r="K17" s="59">
        <f>IF($C$4="Attiecināmās izmaksas",IF('4a+c+n'!$Q17="A",'4a+c+n'!K17,0),0)</f>
        <v>0</v>
      </c>
      <c r="L17" s="81">
        <f>IF($C$4="Attiecināmās izmaksas",IF('4a+c+n'!$Q17="A",'4a+c+n'!L17,0),0)</f>
        <v>0</v>
      </c>
      <c r="M17" s="28">
        <f>IF($C$4="Attiecināmās izmaksas",IF('4a+c+n'!$Q17="A",'4a+c+n'!M17,0),0)</f>
        <v>0</v>
      </c>
      <c r="N17" s="28">
        <f>IF($C$4="Attiecināmās izmaksas",IF('4a+c+n'!$Q17="A",'4a+c+n'!N17,0),0)</f>
        <v>0</v>
      </c>
      <c r="O17" s="28">
        <f>IF($C$4="Attiecināmās izmaksas",IF('4a+c+n'!$Q17="A",'4a+c+n'!O17,0),0)</f>
        <v>0</v>
      </c>
      <c r="P17" s="59">
        <f>IF($C$4="Attiecināmās izmaksas",IF('4a+c+n'!$Q17="A",'4a+c+n'!P17,0),0)</f>
        <v>0</v>
      </c>
    </row>
    <row r="18" spans="1:16" ht="56.25" x14ac:dyDescent="0.2">
      <c r="A18" s="64">
        <f>IF(P18=0,0,IF(COUNTBLANK(P18)=1,0,COUNTA($P$14:P18)))</f>
        <v>0</v>
      </c>
      <c r="B18" s="28" t="str">
        <f>IF($C$4="Attiecināmās izmaksas",IF('4a+c+n'!$Q18="A",'4a+c+n'!B18,0),0)</f>
        <v>13-00000</v>
      </c>
      <c r="C18" s="28" t="str">
        <f>IF($C$4="Attiecināmās izmaksas",IF('4a+c+n'!$Q18="A",'4a+c+n'!C18,0),0)</f>
        <v>Jaunu trīs stikla pakešu PVC logu bloku uzstādīšana ( U≤1,1 (W/m2 K). Rāmja profilā paredzēt Temix tipa distanceri. Krāsa atbilstoši krāsu pasai, iekšpuse balta. L03 logu bloks (1440x1440;630x2200), t.sk, furnitūra</v>
      </c>
      <c r="D18" s="28" t="str">
        <f>IF($C$4="Attiecināmās izmaksas",IF('4a+c+n'!$Q18="A",'4a+c+n'!D18,0),0)</f>
        <v>gab.</v>
      </c>
      <c r="E18" s="59"/>
      <c r="F18" s="81"/>
      <c r="G18" s="28"/>
      <c r="H18" s="28">
        <f>IF($C$4="Attiecināmās izmaksas",IF('4a+c+n'!$Q18="A",'4a+c+n'!H18,0),0)</f>
        <v>0</v>
      </c>
      <c r="I18" s="28"/>
      <c r="J18" s="28"/>
      <c r="K18" s="59">
        <f>IF($C$4="Attiecināmās izmaksas",IF('4a+c+n'!$Q18="A",'4a+c+n'!K18,0),0)</f>
        <v>0</v>
      </c>
      <c r="L18" s="81">
        <f>IF($C$4="Attiecināmās izmaksas",IF('4a+c+n'!$Q18="A",'4a+c+n'!L18,0),0)</f>
        <v>0</v>
      </c>
      <c r="M18" s="28">
        <f>IF($C$4="Attiecināmās izmaksas",IF('4a+c+n'!$Q18="A",'4a+c+n'!M18,0),0)</f>
        <v>0</v>
      </c>
      <c r="N18" s="28">
        <f>IF($C$4="Attiecināmās izmaksas",IF('4a+c+n'!$Q18="A",'4a+c+n'!N18,0),0)</f>
        <v>0</v>
      </c>
      <c r="O18" s="28">
        <f>IF($C$4="Attiecināmās izmaksas",IF('4a+c+n'!$Q18="A",'4a+c+n'!O18,0),0)</f>
        <v>0</v>
      </c>
      <c r="P18" s="59">
        <f>IF($C$4="Attiecināmās izmaksas",IF('4a+c+n'!$Q18="A",'4a+c+n'!P18,0),0)</f>
        <v>0</v>
      </c>
    </row>
    <row r="19" spans="1:16" ht="56.25" x14ac:dyDescent="0.2">
      <c r="A19" s="64">
        <f>IF(P19=0,0,IF(COUNTBLANK(P19)=1,0,COUNTA($P$14:P19)))</f>
        <v>0</v>
      </c>
      <c r="B19" s="28" t="str">
        <f>IF($C$4="Attiecināmās izmaksas",IF('4a+c+n'!$Q19="A",'4a+c+n'!B19,0),0)</f>
        <v>13-00000</v>
      </c>
      <c r="C19" s="28" t="str">
        <f>IF($C$4="Attiecināmās izmaksas",IF('4a+c+n'!$Q19="A",'4a+c+n'!C19,0),0)</f>
        <v>Jaunu trīs stikla pakešu PVC logu bloku uzstādīšana ( U≤1,1 (W/m2 K). Rāmja profilā paredzēt Temix tipa distanceri. Krāsa atbilstoši krāsu pasai, iekšpuse balta. L04 logu bloks (1440x1440;630x2200), t.sk, furnitūra</v>
      </c>
      <c r="D19" s="28" t="str">
        <f>IF($C$4="Attiecināmās izmaksas",IF('4a+c+n'!$Q19="A",'4a+c+n'!D19,0),0)</f>
        <v>gab.</v>
      </c>
      <c r="E19" s="59"/>
      <c r="F19" s="81"/>
      <c r="G19" s="28"/>
      <c r="H19" s="28">
        <f>IF($C$4="Attiecināmās izmaksas",IF('4a+c+n'!$Q19="A",'4a+c+n'!H19,0),0)</f>
        <v>0</v>
      </c>
      <c r="I19" s="28"/>
      <c r="J19" s="28"/>
      <c r="K19" s="59">
        <f>IF($C$4="Attiecināmās izmaksas",IF('4a+c+n'!$Q19="A",'4a+c+n'!K19,0),0)</f>
        <v>0</v>
      </c>
      <c r="L19" s="81">
        <f>IF($C$4="Attiecināmās izmaksas",IF('4a+c+n'!$Q19="A",'4a+c+n'!L19,0),0)</f>
        <v>0</v>
      </c>
      <c r="M19" s="28">
        <f>IF($C$4="Attiecināmās izmaksas",IF('4a+c+n'!$Q19="A",'4a+c+n'!M19,0),0)</f>
        <v>0</v>
      </c>
      <c r="N19" s="28">
        <f>IF($C$4="Attiecināmās izmaksas",IF('4a+c+n'!$Q19="A",'4a+c+n'!N19,0),0)</f>
        <v>0</v>
      </c>
      <c r="O19" s="28">
        <f>IF($C$4="Attiecināmās izmaksas",IF('4a+c+n'!$Q19="A",'4a+c+n'!O19,0),0)</f>
        <v>0</v>
      </c>
      <c r="P19" s="59">
        <f>IF($C$4="Attiecināmās izmaksas",IF('4a+c+n'!$Q19="A",'4a+c+n'!P19,0),0)</f>
        <v>0</v>
      </c>
    </row>
    <row r="20" spans="1:16" ht="22.5" x14ac:dyDescent="0.2">
      <c r="A20" s="64">
        <f>IF(P20=0,0,IF(COUNTBLANK(P20)=1,0,COUNTA($P$14:P20)))</f>
        <v>0</v>
      </c>
      <c r="B20" s="28" t="str">
        <f>IF($C$4="Attiecināmās izmaksas",IF('4a+c+n'!$Q20="A",'4a+c+n'!B20,0),0)</f>
        <v>13-00000</v>
      </c>
      <c r="C20" s="28" t="str">
        <f>IF($C$4="Attiecināmās izmaksas",IF('4a+c+n'!$Q20="A",'4a+c+n'!C20,0),0)</f>
        <v>Esošo un maināmo logu aprīkošana ar ventilācijas iekārtu GECCO 3 vai ekvivalentu</v>
      </c>
      <c r="D20" s="28" t="str">
        <f>IF($C$4="Attiecināmās izmaksas",IF('4a+c+n'!$Q20="A",'4a+c+n'!D20,0),0)</f>
        <v>gab.</v>
      </c>
      <c r="E20" s="59"/>
      <c r="F20" s="81"/>
      <c r="G20" s="28"/>
      <c r="H20" s="28">
        <f>IF($C$4="Attiecināmās izmaksas",IF('4a+c+n'!$Q20="A",'4a+c+n'!H20,0),0)</f>
        <v>0</v>
      </c>
      <c r="I20" s="28"/>
      <c r="J20" s="28"/>
      <c r="K20" s="59">
        <f>IF($C$4="Attiecināmās izmaksas",IF('4a+c+n'!$Q20="A",'4a+c+n'!K20,0),0)</f>
        <v>0</v>
      </c>
      <c r="L20" s="81">
        <f>IF($C$4="Attiecināmās izmaksas",IF('4a+c+n'!$Q20="A",'4a+c+n'!L20,0),0)</f>
        <v>0</v>
      </c>
      <c r="M20" s="28">
        <f>IF($C$4="Attiecināmās izmaksas",IF('4a+c+n'!$Q20="A",'4a+c+n'!M20,0),0)</f>
        <v>0</v>
      </c>
      <c r="N20" s="28">
        <f>IF($C$4="Attiecināmās izmaksas",IF('4a+c+n'!$Q20="A",'4a+c+n'!N20,0),0)</f>
        <v>0</v>
      </c>
      <c r="O20" s="28">
        <f>IF($C$4="Attiecināmās izmaksas",IF('4a+c+n'!$Q20="A",'4a+c+n'!O20,0),0)</f>
        <v>0</v>
      </c>
      <c r="P20" s="59">
        <f>IF($C$4="Attiecināmās izmaksas",IF('4a+c+n'!$Q20="A",'4a+c+n'!P20,0),0)</f>
        <v>0</v>
      </c>
    </row>
    <row r="21" spans="1:16" x14ac:dyDescent="0.2">
      <c r="A21" s="64">
        <f>IF(P21=0,0,IF(COUNTBLANK(P21)=1,0,COUNTA($P$14:P21)))</f>
        <v>0</v>
      </c>
      <c r="B21" s="28">
        <f>IF($C$4="Attiecināmās izmaksas",IF('4a+c+n'!$Q21="A",'4a+c+n'!B21,0),0)</f>
        <v>0</v>
      </c>
      <c r="C21" s="28">
        <f>IF($C$4="Attiecināmās izmaksas",IF('4a+c+n'!$Q21="A",'4a+c+n'!C21,0),0)</f>
        <v>0</v>
      </c>
      <c r="D21" s="28">
        <f>IF($C$4="Attiecināmās izmaksas",IF('4a+c+n'!$Q21="A",'4a+c+n'!D21,0),0)</f>
        <v>0</v>
      </c>
      <c r="E21" s="59"/>
      <c r="F21" s="81"/>
      <c r="G21" s="28"/>
      <c r="H21" s="28">
        <f>IF($C$4="Attiecināmās izmaksas",IF('4a+c+n'!$Q21="A",'4a+c+n'!H21,0),0)</f>
        <v>0</v>
      </c>
      <c r="I21" s="28"/>
      <c r="J21" s="28"/>
      <c r="K21" s="59">
        <f>IF($C$4="Attiecināmās izmaksas",IF('4a+c+n'!$Q21="A",'4a+c+n'!K21,0),0)</f>
        <v>0</v>
      </c>
      <c r="L21" s="81">
        <f>IF($C$4="Attiecināmās izmaksas",IF('4a+c+n'!$Q21="A",'4a+c+n'!L21,0),0)</f>
        <v>0</v>
      </c>
      <c r="M21" s="28">
        <f>IF($C$4="Attiecināmās izmaksas",IF('4a+c+n'!$Q21="A",'4a+c+n'!M21,0),0)</f>
        <v>0</v>
      </c>
      <c r="N21" s="28">
        <f>IF($C$4="Attiecināmās izmaksas",IF('4a+c+n'!$Q21="A",'4a+c+n'!N21,0),0)</f>
        <v>0</v>
      </c>
      <c r="O21" s="28">
        <f>IF($C$4="Attiecināmās izmaksas",IF('4a+c+n'!$Q21="A",'4a+c+n'!O21,0),0)</f>
        <v>0</v>
      </c>
      <c r="P21" s="59">
        <f>IF($C$4="Attiecināmās izmaksas",IF('4a+c+n'!$Q21="A",'4a+c+n'!P21,0),0)</f>
        <v>0</v>
      </c>
    </row>
    <row r="22" spans="1:16" ht="33.75" x14ac:dyDescent="0.2">
      <c r="A22" s="64">
        <f>IF(P22=0,0,IF(COUNTBLANK(P22)=1,0,COUNTA($P$14:P22)))</f>
        <v>0</v>
      </c>
      <c r="B22" s="28" t="str">
        <f>IF($C$4="Attiecināmās izmaksas",IF('4a+c+n'!$Q22="A",'4a+c+n'!B22,0),0)</f>
        <v>13-00000</v>
      </c>
      <c r="C22" s="28" t="str">
        <f>IF($C$4="Attiecināmās izmaksas",IF('4a+c+n'!$Q22="A",'4a+c+n'!C22,0),0)</f>
        <v>Jaunu PVC durvju bloka uzstādīšana, t.sk. iekšējā apdare, iekšējā difūzijas lenta. Krāsa vienojoties ar Pasūtītāju, iekšpuse un ārpuse vienāda.</v>
      </c>
      <c r="D22" s="28" t="str">
        <f>IF($C$4="Attiecināmās izmaksas",IF('4a+c+n'!$Q22="A",'4a+c+n'!D22,0),0)</f>
        <v>gab.</v>
      </c>
      <c r="E22" s="59"/>
      <c r="F22" s="81"/>
      <c r="G22" s="28"/>
      <c r="H22" s="28">
        <f>IF($C$4="Attiecināmās izmaksas",IF('4a+c+n'!$Q22="A",'4a+c+n'!H22,0),0)</f>
        <v>0</v>
      </c>
      <c r="I22" s="28"/>
      <c r="J22" s="28"/>
      <c r="K22" s="59">
        <f>IF($C$4="Attiecināmās izmaksas",IF('4a+c+n'!$Q22="A",'4a+c+n'!K22,0),0)</f>
        <v>0</v>
      </c>
      <c r="L22" s="81">
        <f>IF($C$4="Attiecināmās izmaksas",IF('4a+c+n'!$Q22="A",'4a+c+n'!L22,0),0)</f>
        <v>0</v>
      </c>
      <c r="M22" s="28">
        <f>IF($C$4="Attiecināmās izmaksas",IF('4a+c+n'!$Q22="A",'4a+c+n'!M22,0),0)</f>
        <v>0</v>
      </c>
      <c r="N22" s="28">
        <f>IF($C$4="Attiecināmās izmaksas",IF('4a+c+n'!$Q22="A",'4a+c+n'!N22,0),0)</f>
        <v>0</v>
      </c>
      <c r="O22" s="28">
        <f>IF($C$4="Attiecināmās izmaksas",IF('4a+c+n'!$Q22="A",'4a+c+n'!O22,0),0)</f>
        <v>0</v>
      </c>
      <c r="P22" s="59">
        <f>IF($C$4="Attiecināmās izmaksas",IF('4a+c+n'!$Q22="A",'4a+c+n'!P22,0),0)</f>
        <v>0</v>
      </c>
    </row>
    <row r="23" spans="1:16" ht="22.5" x14ac:dyDescent="0.2">
      <c r="A23" s="64">
        <f>IF(P23=0,0,IF(COUNTBLANK(P23)=1,0,COUNTA($P$14:P23)))</f>
        <v>0</v>
      </c>
      <c r="B23" s="28" t="str">
        <f>IF($C$4="Attiecināmās izmaksas",IF('4a+c+n'!$Q23="A",'4a+c+n'!B23,0),0)</f>
        <v>13-00000</v>
      </c>
      <c r="C23" s="28" t="str">
        <f>IF($C$4="Attiecināmās izmaksas",IF('4a+c+n'!$Q23="A",'4a+c+n'!C23,0),0)</f>
        <v>D01 PVC durvju (2100 x 950), t.sk, furnitūra. Aprīkojamas ar aizvērējmehānismu, durvju atduru.</v>
      </c>
      <c r="D23" s="28" t="str">
        <f>IF($C$4="Attiecināmās izmaksas",IF('4a+c+n'!$Q23="A",'4a+c+n'!D23,0),0)</f>
        <v>gab.</v>
      </c>
      <c r="E23" s="59"/>
      <c r="F23" s="81"/>
      <c r="G23" s="28"/>
      <c r="H23" s="28">
        <f>IF($C$4="Attiecināmās izmaksas",IF('4a+c+n'!$Q23="A",'4a+c+n'!H23,0),0)</f>
        <v>0</v>
      </c>
      <c r="I23" s="28"/>
      <c r="J23" s="28"/>
      <c r="K23" s="59">
        <f>IF($C$4="Attiecināmās izmaksas",IF('4a+c+n'!$Q23="A",'4a+c+n'!K23,0),0)</f>
        <v>0</v>
      </c>
      <c r="L23" s="81">
        <f>IF($C$4="Attiecināmās izmaksas",IF('4a+c+n'!$Q23="A",'4a+c+n'!L23,0),0)</f>
        <v>0</v>
      </c>
      <c r="M23" s="28">
        <f>IF($C$4="Attiecināmās izmaksas",IF('4a+c+n'!$Q23="A",'4a+c+n'!M23,0),0)</f>
        <v>0</v>
      </c>
      <c r="N23" s="28">
        <f>IF($C$4="Attiecināmās izmaksas",IF('4a+c+n'!$Q23="A",'4a+c+n'!N23,0),0)</f>
        <v>0</v>
      </c>
      <c r="O23" s="28">
        <f>IF($C$4="Attiecināmās izmaksas",IF('4a+c+n'!$Q23="A",'4a+c+n'!O23,0),0)</f>
        <v>0</v>
      </c>
      <c r="P23" s="59">
        <f>IF($C$4="Attiecināmās izmaksas",IF('4a+c+n'!$Q23="A",'4a+c+n'!P23,0),0)</f>
        <v>0</v>
      </c>
    </row>
    <row r="24" spans="1:16" x14ac:dyDescent="0.2">
      <c r="A24" s="64">
        <f>IF(P24=0,0,IF(COUNTBLANK(P24)=1,0,COUNTA($P$14:P24)))</f>
        <v>0</v>
      </c>
      <c r="B24" s="28">
        <f>IF($C$4="Attiecināmās izmaksas",IF('4a+c+n'!$Q24="A",'4a+c+n'!B24,0),0)</f>
        <v>0</v>
      </c>
      <c r="C24" s="28">
        <f>IF($C$4="Attiecināmās izmaksas",IF('4a+c+n'!$Q24="A",'4a+c+n'!C24,0),0)</f>
        <v>0</v>
      </c>
      <c r="D24" s="28">
        <f>IF($C$4="Attiecināmās izmaksas",IF('4a+c+n'!$Q24="A",'4a+c+n'!D24,0),0)</f>
        <v>0</v>
      </c>
      <c r="E24" s="59"/>
      <c r="F24" s="81"/>
      <c r="G24" s="28"/>
      <c r="H24" s="28">
        <f>IF($C$4="Attiecināmās izmaksas",IF('4a+c+n'!$Q24="A",'4a+c+n'!H24,0),0)</f>
        <v>0</v>
      </c>
      <c r="I24" s="28"/>
      <c r="J24" s="28"/>
      <c r="K24" s="59">
        <f>IF($C$4="Attiecināmās izmaksas",IF('4a+c+n'!$Q24="A",'4a+c+n'!K24,0),0)</f>
        <v>0</v>
      </c>
      <c r="L24" s="81">
        <f>IF($C$4="Attiecināmās izmaksas",IF('4a+c+n'!$Q24="A",'4a+c+n'!L24,0),0)</f>
        <v>0</v>
      </c>
      <c r="M24" s="28">
        <f>IF($C$4="Attiecināmās izmaksas",IF('4a+c+n'!$Q24="A",'4a+c+n'!M24,0),0)</f>
        <v>0</v>
      </c>
      <c r="N24" s="28">
        <f>IF($C$4="Attiecināmās izmaksas",IF('4a+c+n'!$Q24="A",'4a+c+n'!N24,0),0)</f>
        <v>0</v>
      </c>
      <c r="O24" s="28">
        <f>IF($C$4="Attiecināmās izmaksas",IF('4a+c+n'!$Q24="A",'4a+c+n'!O24,0),0)</f>
        <v>0</v>
      </c>
      <c r="P24" s="59">
        <f>IF($C$4="Attiecināmās izmaksas",IF('4a+c+n'!$Q24="A",'4a+c+n'!P24,0),0)</f>
        <v>0</v>
      </c>
    </row>
    <row r="25" spans="1:16" x14ac:dyDescent="0.2">
      <c r="A25" s="64">
        <f>IF(P25=0,0,IF(COUNTBLANK(P25)=1,0,COUNTA($P$14:P25)))</f>
        <v>0</v>
      </c>
      <c r="B25" s="28">
        <f>IF($C$4="Attiecināmās izmaksas",IF('4a+c+n'!$Q25="A",'4a+c+n'!B25,0),0)</f>
        <v>0</v>
      </c>
      <c r="C25" s="28">
        <f>IF($C$4="Attiecināmās izmaksas",IF('4a+c+n'!$Q25="A",'4a+c+n'!C25,0),0)</f>
        <v>0</v>
      </c>
      <c r="D25" s="28">
        <f>IF($C$4="Attiecināmās izmaksas",IF('4a+c+n'!$Q25="A",'4a+c+n'!D25,0),0)</f>
        <v>0</v>
      </c>
      <c r="E25" s="59"/>
      <c r="F25" s="81"/>
      <c r="G25" s="28"/>
      <c r="H25" s="28">
        <f>IF($C$4="Attiecināmās izmaksas",IF('4a+c+n'!$Q25="A",'4a+c+n'!H25,0),0)</f>
        <v>0</v>
      </c>
      <c r="I25" s="28"/>
      <c r="J25" s="28"/>
      <c r="K25" s="59">
        <f>IF($C$4="Attiecināmās izmaksas",IF('4a+c+n'!$Q25="A",'4a+c+n'!K25,0),0)</f>
        <v>0</v>
      </c>
      <c r="L25" s="81">
        <f>IF($C$4="Attiecināmās izmaksas",IF('4a+c+n'!$Q25="A",'4a+c+n'!L25,0),0)</f>
        <v>0</v>
      </c>
      <c r="M25" s="28">
        <f>IF($C$4="Attiecināmās izmaksas",IF('4a+c+n'!$Q25="A",'4a+c+n'!M25,0),0)</f>
        <v>0</v>
      </c>
      <c r="N25" s="28">
        <f>IF($C$4="Attiecināmās izmaksas",IF('4a+c+n'!$Q25="A",'4a+c+n'!N25,0),0)</f>
        <v>0</v>
      </c>
      <c r="O25" s="28">
        <f>IF($C$4="Attiecināmās izmaksas",IF('4a+c+n'!$Q25="A",'4a+c+n'!O25,0),0)</f>
        <v>0</v>
      </c>
      <c r="P25" s="59">
        <f>IF($C$4="Attiecināmās izmaksas",IF('4a+c+n'!$Q25="A",'4a+c+n'!P25,0),0)</f>
        <v>0</v>
      </c>
    </row>
    <row r="26" spans="1:16" x14ac:dyDescent="0.2">
      <c r="A26" s="64">
        <f>IF(P26=0,0,IF(COUNTBLANK(P26)=1,0,COUNTA($P$14:P26)))</f>
        <v>0</v>
      </c>
      <c r="B26" s="28">
        <f>IF($C$4="Attiecināmās izmaksas",IF('4a+c+n'!$Q26="A",'4a+c+n'!B26,0),0)</f>
        <v>0</v>
      </c>
      <c r="C26" s="28">
        <f>IF($C$4="Attiecināmās izmaksas",IF('4a+c+n'!$Q26="A",'4a+c+n'!C26,0),0)</f>
        <v>0</v>
      </c>
      <c r="D26" s="28">
        <f>IF($C$4="Attiecināmās izmaksas",IF('4a+c+n'!$Q26="A",'4a+c+n'!D26,0),0)</f>
        <v>0</v>
      </c>
      <c r="E26" s="59"/>
      <c r="F26" s="81"/>
      <c r="G26" s="28"/>
      <c r="H26" s="28">
        <f>IF($C$4="Attiecināmās izmaksas",IF('4a+c+n'!$Q26="A",'4a+c+n'!H26,0),0)</f>
        <v>0</v>
      </c>
      <c r="I26" s="28"/>
      <c r="J26" s="28"/>
      <c r="K26" s="59">
        <f>IF($C$4="Attiecināmās izmaksas",IF('4a+c+n'!$Q26="A",'4a+c+n'!K26,0),0)</f>
        <v>0</v>
      </c>
      <c r="L26" s="81">
        <f>IF($C$4="Attiecināmās izmaksas",IF('4a+c+n'!$Q26="A",'4a+c+n'!L26,0),0)</f>
        <v>0</v>
      </c>
      <c r="M26" s="28">
        <f>IF($C$4="Attiecināmās izmaksas",IF('4a+c+n'!$Q26="A",'4a+c+n'!M26,0),0)</f>
        <v>0</v>
      </c>
      <c r="N26" s="28">
        <f>IF($C$4="Attiecināmās izmaksas",IF('4a+c+n'!$Q26="A",'4a+c+n'!N26,0),0)</f>
        <v>0</v>
      </c>
      <c r="O26" s="28">
        <f>IF($C$4="Attiecināmās izmaksas",IF('4a+c+n'!$Q26="A",'4a+c+n'!O26,0),0)</f>
        <v>0</v>
      </c>
      <c r="P26" s="59">
        <f>IF($C$4="Attiecināmās izmaksas",IF('4a+c+n'!$Q26="A",'4a+c+n'!P26,0),0)</f>
        <v>0</v>
      </c>
    </row>
    <row r="27" spans="1:16" x14ac:dyDescent="0.2">
      <c r="A27" s="64">
        <f>IF(P27=0,0,IF(COUNTBLANK(P27)=1,0,COUNTA($P$14:P27)))</f>
        <v>0</v>
      </c>
      <c r="B27" s="28">
        <f>IF($C$4="Attiecināmās izmaksas",IF('4a+c+n'!$Q27="A",'4a+c+n'!B27,0),0)</f>
        <v>0</v>
      </c>
      <c r="C27" s="28">
        <f>IF($C$4="Attiecināmās izmaksas",IF('4a+c+n'!$Q27="A",'4a+c+n'!C27,0),0)</f>
        <v>0</v>
      </c>
      <c r="D27" s="28">
        <f>IF($C$4="Attiecināmās izmaksas",IF('4a+c+n'!$Q27="A",'4a+c+n'!D27,0),0)</f>
        <v>0</v>
      </c>
      <c r="E27" s="59"/>
      <c r="F27" s="81"/>
      <c r="G27" s="28"/>
      <c r="H27" s="28">
        <f>IF($C$4="Attiecināmās izmaksas",IF('4a+c+n'!$Q27="A",'4a+c+n'!H27,0),0)</f>
        <v>0</v>
      </c>
      <c r="I27" s="28"/>
      <c r="J27" s="28"/>
      <c r="K27" s="59">
        <f>IF($C$4="Attiecināmās izmaksas",IF('4a+c+n'!$Q27="A",'4a+c+n'!K27,0),0)</f>
        <v>0</v>
      </c>
      <c r="L27" s="81">
        <f>IF($C$4="Attiecināmās izmaksas",IF('4a+c+n'!$Q27="A",'4a+c+n'!L27,0),0)</f>
        <v>0</v>
      </c>
      <c r="M27" s="28">
        <f>IF($C$4="Attiecināmās izmaksas",IF('4a+c+n'!$Q27="A",'4a+c+n'!M27,0),0)</f>
        <v>0</v>
      </c>
      <c r="N27" s="28">
        <f>IF($C$4="Attiecināmās izmaksas",IF('4a+c+n'!$Q27="A",'4a+c+n'!N27,0),0)</f>
        <v>0</v>
      </c>
      <c r="O27" s="28">
        <f>IF($C$4="Attiecināmās izmaksas",IF('4a+c+n'!$Q27="A",'4a+c+n'!O27,0),0)</f>
        <v>0</v>
      </c>
      <c r="P27" s="59">
        <f>IF($C$4="Attiecināmās izmaksas",IF('4a+c+n'!$Q27="A",'4a+c+n'!P27,0),0)</f>
        <v>0</v>
      </c>
    </row>
    <row r="28" spans="1:16" x14ac:dyDescent="0.2">
      <c r="A28" s="64">
        <f>IF(P28=0,0,IF(COUNTBLANK(P28)=1,0,COUNTA($P$14:P28)))</f>
        <v>0</v>
      </c>
      <c r="B28" s="28">
        <f>IF($C$4="Attiecināmās izmaksas",IF('4a+c+n'!$Q28="A",'4a+c+n'!B28,0),0)</f>
        <v>0</v>
      </c>
      <c r="C28" s="28">
        <f>IF($C$4="Attiecināmās izmaksas",IF('4a+c+n'!$Q28="A",'4a+c+n'!C28,0),0)</f>
        <v>0</v>
      </c>
      <c r="D28" s="28">
        <f>IF($C$4="Attiecināmās izmaksas",IF('4a+c+n'!$Q28="A",'4a+c+n'!D28,0),0)</f>
        <v>0</v>
      </c>
      <c r="E28" s="59"/>
      <c r="F28" s="81"/>
      <c r="G28" s="28"/>
      <c r="H28" s="28">
        <f>IF($C$4="Attiecināmās izmaksas",IF('4a+c+n'!$Q28="A",'4a+c+n'!H28,0),0)</f>
        <v>0</v>
      </c>
      <c r="I28" s="28"/>
      <c r="J28" s="28"/>
      <c r="K28" s="59">
        <f>IF($C$4="Attiecināmās izmaksas",IF('4a+c+n'!$Q28="A",'4a+c+n'!K28,0),0)</f>
        <v>0</v>
      </c>
      <c r="L28" s="81">
        <f>IF($C$4="Attiecināmās izmaksas",IF('4a+c+n'!$Q28="A",'4a+c+n'!L28,0),0)</f>
        <v>0</v>
      </c>
      <c r="M28" s="28">
        <f>IF($C$4="Attiecināmās izmaksas",IF('4a+c+n'!$Q28="A",'4a+c+n'!M28,0),0)</f>
        <v>0</v>
      </c>
      <c r="N28" s="28">
        <f>IF($C$4="Attiecināmās izmaksas",IF('4a+c+n'!$Q28="A",'4a+c+n'!N28,0),0)</f>
        <v>0</v>
      </c>
      <c r="O28" s="28">
        <f>IF($C$4="Attiecināmās izmaksas",IF('4a+c+n'!$Q28="A",'4a+c+n'!O28,0),0)</f>
        <v>0</v>
      </c>
      <c r="P28" s="59">
        <f>IF($C$4="Attiecināmās izmaksas",IF('4a+c+n'!$Q28="A",'4a+c+n'!P28,0),0)</f>
        <v>0</v>
      </c>
    </row>
    <row r="29" spans="1:16" x14ac:dyDescent="0.2">
      <c r="A29" s="64">
        <f>IF(P29=0,0,IF(COUNTBLANK(P29)=1,0,COUNTA($P$14:P29)))</f>
        <v>0</v>
      </c>
      <c r="B29" s="28">
        <f>IF($C$4="Attiecināmās izmaksas",IF('4a+c+n'!$Q29="A",'4a+c+n'!B29,0),0)</f>
        <v>0</v>
      </c>
      <c r="C29" s="28">
        <f>IF($C$4="Attiecināmās izmaksas",IF('4a+c+n'!$Q29="A",'4a+c+n'!C29,0),0)</f>
        <v>0</v>
      </c>
      <c r="D29" s="28">
        <f>IF($C$4="Attiecināmās izmaksas",IF('4a+c+n'!$Q29="A",'4a+c+n'!D29,0),0)</f>
        <v>0</v>
      </c>
      <c r="E29" s="59"/>
      <c r="F29" s="81"/>
      <c r="G29" s="28"/>
      <c r="H29" s="28">
        <f>IF($C$4="Attiecināmās izmaksas",IF('4a+c+n'!$Q29="A",'4a+c+n'!H29,0),0)</f>
        <v>0</v>
      </c>
      <c r="I29" s="28"/>
      <c r="J29" s="28"/>
      <c r="K29" s="59">
        <f>IF($C$4="Attiecināmās izmaksas",IF('4a+c+n'!$Q29="A",'4a+c+n'!K29,0),0)</f>
        <v>0</v>
      </c>
      <c r="L29" s="81">
        <f>IF($C$4="Attiecināmās izmaksas",IF('4a+c+n'!$Q29="A",'4a+c+n'!L29,0),0)</f>
        <v>0</v>
      </c>
      <c r="M29" s="28">
        <f>IF($C$4="Attiecināmās izmaksas",IF('4a+c+n'!$Q29="A",'4a+c+n'!M29,0),0)</f>
        <v>0</v>
      </c>
      <c r="N29" s="28">
        <f>IF($C$4="Attiecināmās izmaksas",IF('4a+c+n'!$Q29="A",'4a+c+n'!N29,0),0)</f>
        <v>0</v>
      </c>
      <c r="O29" s="28">
        <f>IF($C$4="Attiecināmās izmaksas",IF('4a+c+n'!$Q29="A",'4a+c+n'!O29,0),0)</f>
        <v>0</v>
      </c>
      <c r="P29" s="59">
        <f>IF($C$4="Attiecināmās izmaksas",IF('4a+c+n'!$Q29="A",'4a+c+n'!P29,0),0)</f>
        <v>0</v>
      </c>
    </row>
    <row r="30" spans="1:16" x14ac:dyDescent="0.2">
      <c r="A30" s="64">
        <f>IF(P30=0,0,IF(COUNTBLANK(P30)=1,0,COUNTA($P$14:P30)))</f>
        <v>0</v>
      </c>
      <c r="B30" s="28">
        <f>IF($C$4="Attiecināmās izmaksas",IF('4a+c+n'!$Q30="A",'4a+c+n'!B30,0),0)</f>
        <v>0</v>
      </c>
      <c r="C30" s="28">
        <f>IF($C$4="Attiecināmās izmaksas",IF('4a+c+n'!$Q30="A",'4a+c+n'!C30,0),0)</f>
        <v>0</v>
      </c>
      <c r="D30" s="28">
        <f>IF($C$4="Attiecināmās izmaksas",IF('4a+c+n'!$Q30="A",'4a+c+n'!D30,0),0)</f>
        <v>0</v>
      </c>
      <c r="E30" s="59"/>
      <c r="F30" s="81"/>
      <c r="G30" s="28"/>
      <c r="H30" s="28">
        <f>IF($C$4="Attiecināmās izmaksas",IF('4a+c+n'!$Q30="A",'4a+c+n'!H30,0),0)</f>
        <v>0</v>
      </c>
      <c r="I30" s="28"/>
      <c r="J30" s="28"/>
      <c r="K30" s="59">
        <f>IF($C$4="Attiecināmās izmaksas",IF('4a+c+n'!$Q30="A",'4a+c+n'!K30,0),0)</f>
        <v>0</v>
      </c>
      <c r="L30" s="81">
        <f>IF($C$4="Attiecināmās izmaksas",IF('4a+c+n'!$Q30="A",'4a+c+n'!L30,0),0)</f>
        <v>0</v>
      </c>
      <c r="M30" s="28">
        <f>IF($C$4="Attiecināmās izmaksas",IF('4a+c+n'!$Q30="A",'4a+c+n'!M30,0),0)</f>
        <v>0</v>
      </c>
      <c r="N30" s="28">
        <f>IF($C$4="Attiecināmās izmaksas",IF('4a+c+n'!$Q30="A",'4a+c+n'!N30,0),0)</f>
        <v>0</v>
      </c>
      <c r="O30" s="28">
        <f>IF($C$4="Attiecināmās izmaksas",IF('4a+c+n'!$Q30="A",'4a+c+n'!O30,0),0)</f>
        <v>0</v>
      </c>
      <c r="P30" s="59">
        <f>IF($C$4="Attiecināmās izmaksas",IF('4a+c+n'!$Q30="A",'4a+c+n'!P30,0),0)</f>
        <v>0</v>
      </c>
    </row>
    <row r="31" spans="1:16" x14ac:dyDescent="0.2">
      <c r="A31" s="64">
        <f>IF(P31=0,0,IF(COUNTBLANK(P31)=1,0,COUNTA($P$14:P31)))</f>
        <v>0</v>
      </c>
      <c r="B31" s="28">
        <f>IF($C$4="Attiecināmās izmaksas",IF('4a+c+n'!$Q31="A",'4a+c+n'!B31,0),0)</f>
        <v>0</v>
      </c>
      <c r="C31" s="28">
        <f>IF($C$4="Attiecināmās izmaksas",IF('4a+c+n'!$Q31="A",'4a+c+n'!C31,0),0)</f>
        <v>0</v>
      </c>
      <c r="D31" s="28">
        <f>IF($C$4="Attiecināmās izmaksas",IF('4a+c+n'!$Q31="A",'4a+c+n'!D31,0),0)</f>
        <v>0</v>
      </c>
      <c r="E31" s="59"/>
      <c r="F31" s="81"/>
      <c r="G31" s="28"/>
      <c r="H31" s="28">
        <f>IF($C$4="Attiecināmās izmaksas",IF('4a+c+n'!$Q31="A",'4a+c+n'!H31,0),0)</f>
        <v>0</v>
      </c>
      <c r="I31" s="28"/>
      <c r="J31" s="28"/>
      <c r="K31" s="59">
        <f>IF($C$4="Attiecināmās izmaksas",IF('4a+c+n'!$Q31="A",'4a+c+n'!K31,0),0)</f>
        <v>0</v>
      </c>
      <c r="L31" s="81">
        <f>IF($C$4="Attiecināmās izmaksas",IF('4a+c+n'!$Q31="A",'4a+c+n'!L31,0),0)</f>
        <v>0</v>
      </c>
      <c r="M31" s="28">
        <f>IF($C$4="Attiecināmās izmaksas",IF('4a+c+n'!$Q31="A",'4a+c+n'!M31,0),0)</f>
        <v>0</v>
      </c>
      <c r="N31" s="28">
        <f>IF($C$4="Attiecināmās izmaksas",IF('4a+c+n'!$Q31="A",'4a+c+n'!N31,0),0)</f>
        <v>0</v>
      </c>
      <c r="O31" s="28">
        <f>IF($C$4="Attiecināmās izmaksas",IF('4a+c+n'!$Q31="A",'4a+c+n'!O31,0),0)</f>
        <v>0</v>
      </c>
      <c r="P31" s="59">
        <f>IF($C$4="Attiecināmās izmaksas",IF('4a+c+n'!$Q31="A",'4a+c+n'!P31,0),0)</f>
        <v>0</v>
      </c>
    </row>
    <row r="32" spans="1:16" x14ac:dyDescent="0.2">
      <c r="A32" s="64">
        <f>IF(P32=0,0,IF(COUNTBLANK(P32)=1,0,COUNTA($P$14:P32)))</f>
        <v>0</v>
      </c>
      <c r="B32" s="28">
        <f>IF($C$4="Attiecināmās izmaksas",IF('4a+c+n'!$Q32="A",'4a+c+n'!B32,0),0)</f>
        <v>0</v>
      </c>
      <c r="C32" s="28">
        <f>IF($C$4="Attiecināmās izmaksas",IF('4a+c+n'!$Q32="A",'4a+c+n'!C32,0),0)</f>
        <v>0</v>
      </c>
      <c r="D32" s="28">
        <f>IF($C$4="Attiecināmās izmaksas",IF('4a+c+n'!$Q32="A",'4a+c+n'!D32,0),0)</f>
        <v>0</v>
      </c>
      <c r="E32" s="59"/>
      <c r="F32" s="81"/>
      <c r="G32" s="28"/>
      <c r="H32" s="28">
        <f>IF($C$4="Attiecināmās izmaksas",IF('4a+c+n'!$Q32="A",'4a+c+n'!H32,0),0)</f>
        <v>0</v>
      </c>
      <c r="I32" s="28"/>
      <c r="J32" s="28"/>
      <c r="K32" s="59">
        <f>IF($C$4="Attiecināmās izmaksas",IF('4a+c+n'!$Q32="A",'4a+c+n'!K32,0),0)</f>
        <v>0</v>
      </c>
      <c r="L32" s="81">
        <f>IF($C$4="Attiecināmās izmaksas",IF('4a+c+n'!$Q32="A",'4a+c+n'!L32,0),0)</f>
        <v>0</v>
      </c>
      <c r="M32" s="28">
        <f>IF($C$4="Attiecināmās izmaksas",IF('4a+c+n'!$Q32="A",'4a+c+n'!M32,0),0)</f>
        <v>0</v>
      </c>
      <c r="N32" s="28">
        <f>IF($C$4="Attiecināmās izmaksas",IF('4a+c+n'!$Q32="A",'4a+c+n'!N32,0),0)</f>
        <v>0</v>
      </c>
      <c r="O32" s="28">
        <f>IF($C$4="Attiecināmās izmaksas",IF('4a+c+n'!$Q32="A",'4a+c+n'!O32,0),0)</f>
        <v>0</v>
      </c>
      <c r="P32" s="59">
        <f>IF($C$4="Attiecināmās izmaksas",IF('4a+c+n'!$Q32="A",'4a+c+n'!P32,0),0)</f>
        <v>0</v>
      </c>
    </row>
    <row r="33" spans="1:16" ht="22.5" x14ac:dyDescent="0.2">
      <c r="A33" s="64">
        <f>IF(P33=0,0,IF(COUNTBLANK(P33)=1,0,COUNTA($P$14:P33)))</f>
        <v>0</v>
      </c>
      <c r="B33" s="28" t="str">
        <f>IF($C$4="Attiecināmās izmaksas",IF('4a+c+n'!$Q33="A",'4a+c+n'!B33,0),0)</f>
        <v>13-00000</v>
      </c>
      <c r="C33" s="28" t="str">
        <f>IF($C$4="Attiecināmās izmaksas",IF('4a+c+n'!$Q33="A",'4a+c+n'!C33,0),0)</f>
        <v>Difūzijas lentas CONTEGA SL vai ekvivalentas iestrāde pa perimetru</v>
      </c>
      <c r="D33" s="28" t="str">
        <f>IF($C$4="Attiecināmās izmaksas",IF('4a+c+n'!$Q33="A",'4a+c+n'!D33,0),0)</f>
        <v>tm</v>
      </c>
      <c r="E33" s="59"/>
      <c r="F33" s="81"/>
      <c r="G33" s="28"/>
      <c r="H33" s="28">
        <f>IF($C$4="Attiecināmās izmaksas",IF('4a+c+n'!$Q33="A",'4a+c+n'!H33,0),0)</f>
        <v>0</v>
      </c>
      <c r="I33" s="28"/>
      <c r="J33" s="28"/>
      <c r="K33" s="59">
        <f>IF($C$4="Attiecināmās izmaksas",IF('4a+c+n'!$Q33="A",'4a+c+n'!K33,0),0)</f>
        <v>0</v>
      </c>
      <c r="L33" s="81">
        <f>IF($C$4="Attiecināmās izmaksas",IF('4a+c+n'!$Q33="A",'4a+c+n'!L33,0),0)</f>
        <v>0</v>
      </c>
      <c r="M33" s="28">
        <f>IF($C$4="Attiecināmās izmaksas",IF('4a+c+n'!$Q33="A",'4a+c+n'!M33,0),0)</f>
        <v>0</v>
      </c>
      <c r="N33" s="28">
        <f>IF($C$4="Attiecināmās izmaksas",IF('4a+c+n'!$Q33="A",'4a+c+n'!N33,0),0)</f>
        <v>0</v>
      </c>
      <c r="O33" s="28">
        <f>IF($C$4="Attiecināmās izmaksas",IF('4a+c+n'!$Q33="A",'4a+c+n'!O33,0),0)</f>
        <v>0</v>
      </c>
      <c r="P33" s="59">
        <f>IF($C$4="Attiecināmās izmaksas",IF('4a+c+n'!$Q33="A",'4a+c+n'!P33,0),0)</f>
        <v>0</v>
      </c>
    </row>
    <row r="34" spans="1:16" ht="45" x14ac:dyDescent="0.2">
      <c r="A34" s="64">
        <f>IF(P34=0,0,IF(COUNTBLANK(P34)=1,0,COUNTA($P$14:P34)))</f>
        <v>0</v>
      </c>
      <c r="B34" s="28" t="str">
        <f>IF($C$4="Attiecināmās izmaksas",IF('4a+c+n'!$Q34="A",'4a+c+n'!B34,0),0)</f>
        <v>13-00000</v>
      </c>
      <c r="C34" s="28" t="str">
        <f>IF($C$4="Attiecināmās izmaksas",IF('4a+c+n'!$Q34="A",'4a+c+n'!C34,0),0)</f>
        <v>Dzīvokļu logu iekšējā apdare, t.sk. PVC palodze (balta), riģipša plāksnes apšūšanai, kā arī špaktele  virsmas sagatavošanai, kā arī krāsošana toni saskaņojot ar Pasūtāju.</v>
      </c>
      <c r="D34" s="28" t="str">
        <f>IF($C$4="Attiecināmās izmaksas",IF('4a+c+n'!$Q34="A",'4a+c+n'!D34,0),0)</f>
        <v>kompl</v>
      </c>
      <c r="E34" s="59"/>
      <c r="F34" s="81"/>
      <c r="G34" s="28"/>
      <c r="H34" s="28">
        <f>IF($C$4="Attiecināmās izmaksas",IF('4a+c+n'!$Q34="A",'4a+c+n'!H34,0),0)</f>
        <v>0</v>
      </c>
      <c r="I34" s="28"/>
      <c r="J34" s="28"/>
      <c r="K34" s="59">
        <f>IF($C$4="Attiecināmās izmaksas",IF('4a+c+n'!$Q34="A",'4a+c+n'!K34,0),0)</f>
        <v>0</v>
      </c>
      <c r="L34" s="81">
        <f>IF($C$4="Attiecināmās izmaksas",IF('4a+c+n'!$Q34="A",'4a+c+n'!L34,0),0)</f>
        <v>0</v>
      </c>
      <c r="M34" s="28">
        <f>IF($C$4="Attiecināmās izmaksas",IF('4a+c+n'!$Q34="A",'4a+c+n'!M34,0),0)</f>
        <v>0</v>
      </c>
      <c r="N34" s="28">
        <f>IF($C$4="Attiecināmās izmaksas",IF('4a+c+n'!$Q34="A",'4a+c+n'!N34,0),0)</f>
        <v>0</v>
      </c>
      <c r="O34" s="28">
        <f>IF($C$4="Attiecināmās izmaksas",IF('4a+c+n'!$Q34="A",'4a+c+n'!O34,0),0)</f>
        <v>0</v>
      </c>
      <c r="P34" s="59">
        <f>IF($C$4="Attiecināmās izmaksas",IF('4a+c+n'!$Q34="A",'4a+c+n'!P34,0),0)</f>
        <v>0</v>
      </c>
    </row>
    <row r="35" spans="1:16" x14ac:dyDescent="0.2">
      <c r="A35" s="64">
        <f>IF(P35=0,0,IF(COUNTBLANK(P35)=1,0,COUNTA($P$14:P35)))</f>
        <v>0</v>
      </c>
      <c r="B35" s="28">
        <f>IF($C$4="Attiecināmās izmaksas",IF('4a+c+n'!$Q35="A",'4a+c+n'!B35,0),0)</f>
        <v>0</v>
      </c>
      <c r="C35" s="28">
        <f>IF($C$4="Attiecināmās izmaksas",IF('4a+c+n'!$Q35="A",'4a+c+n'!C35,0),0)</f>
        <v>0</v>
      </c>
      <c r="D35" s="28">
        <f>IF($C$4="Attiecināmās izmaksas",IF('4a+c+n'!$Q35="A",'4a+c+n'!D35,0),0)</f>
        <v>0</v>
      </c>
      <c r="E35" s="59"/>
      <c r="F35" s="81"/>
      <c r="G35" s="28"/>
      <c r="H35" s="28">
        <f>IF($C$4="Attiecināmās izmaksas",IF('4a+c+n'!$Q35="A",'4a+c+n'!H35,0),0)</f>
        <v>0</v>
      </c>
      <c r="I35" s="28"/>
      <c r="J35" s="28"/>
      <c r="K35" s="59">
        <f>IF($C$4="Attiecināmās izmaksas",IF('4a+c+n'!$Q35="A",'4a+c+n'!K35,0),0)</f>
        <v>0</v>
      </c>
      <c r="L35" s="81">
        <f>IF($C$4="Attiecināmās izmaksas",IF('4a+c+n'!$Q35="A",'4a+c+n'!L35,0),0)</f>
        <v>0</v>
      </c>
      <c r="M35" s="28">
        <f>IF($C$4="Attiecināmās izmaksas",IF('4a+c+n'!$Q35="A",'4a+c+n'!M35,0),0)</f>
        <v>0</v>
      </c>
      <c r="N35" s="28">
        <f>IF($C$4="Attiecināmās izmaksas",IF('4a+c+n'!$Q35="A",'4a+c+n'!N35,0),0)</f>
        <v>0</v>
      </c>
      <c r="O35" s="28">
        <f>IF($C$4="Attiecināmās izmaksas",IF('4a+c+n'!$Q35="A",'4a+c+n'!O35,0),0)</f>
        <v>0</v>
      </c>
      <c r="P35" s="59">
        <f>IF($C$4="Attiecināmās izmaksas",IF('4a+c+n'!$Q35="A",'4a+c+n'!P35,0),0)</f>
        <v>0</v>
      </c>
    </row>
    <row r="36" spans="1:16" ht="33.75" x14ac:dyDescent="0.2">
      <c r="A36" s="64">
        <f>IF(P36=0,0,IF(COUNTBLANK(P36)=1,0,COUNTA($P$14:P36)))</f>
        <v>0</v>
      </c>
      <c r="B36" s="28" t="str">
        <f>IF($C$4="Attiecināmās izmaksas",IF('4a+c+n'!$Q36="A",'4a+c+n'!B36,0),0)</f>
        <v>13-00000</v>
      </c>
      <c r="C36" s="28" t="str">
        <f>IF($C$4="Attiecināmās izmaksas",IF('4a+c+n'!$Q36="A",'4a+c+n'!C36,0),0)</f>
        <v>Plastmasas ventilācijas reste R01 100x100mm montāža, t.sk. Stiprinājumi, gofrēta caurule diametrs d=100mm, l=500mm. Krāsa atbilstoši krāsu pasei.</v>
      </c>
      <c r="D36" s="28" t="str">
        <f>IF($C$4="Attiecināmās izmaksas",IF('4a+c+n'!$Q36="A",'4a+c+n'!D36,0),0)</f>
        <v>gab.</v>
      </c>
      <c r="E36" s="59"/>
      <c r="F36" s="81"/>
      <c r="G36" s="28"/>
      <c r="H36" s="28">
        <f>IF($C$4="Attiecināmās izmaksas",IF('4a+c+n'!$Q36="A",'4a+c+n'!H36,0),0)</f>
        <v>0</v>
      </c>
      <c r="I36" s="28"/>
      <c r="J36" s="28"/>
      <c r="K36" s="59">
        <f>IF($C$4="Attiecināmās izmaksas",IF('4a+c+n'!$Q36="A",'4a+c+n'!K36,0),0)</f>
        <v>0</v>
      </c>
      <c r="L36" s="81">
        <f>IF($C$4="Attiecināmās izmaksas",IF('4a+c+n'!$Q36="A",'4a+c+n'!L36,0),0)</f>
        <v>0</v>
      </c>
      <c r="M36" s="28">
        <f>IF($C$4="Attiecināmās izmaksas",IF('4a+c+n'!$Q36="A",'4a+c+n'!M36,0),0)</f>
        <v>0</v>
      </c>
      <c r="N36" s="28">
        <f>IF($C$4="Attiecināmās izmaksas",IF('4a+c+n'!$Q36="A",'4a+c+n'!N36,0),0)</f>
        <v>0</v>
      </c>
      <c r="O36" s="28">
        <f>IF($C$4="Attiecināmās izmaksas",IF('4a+c+n'!$Q36="A",'4a+c+n'!O36,0),0)</f>
        <v>0</v>
      </c>
      <c r="P36" s="59">
        <f>IF($C$4="Attiecināmās izmaksas",IF('4a+c+n'!$Q36="A",'4a+c+n'!P36,0),0)</f>
        <v>0</v>
      </c>
    </row>
    <row r="37" spans="1:16" ht="45" x14ac:dyDescent="0.2">
      <c r="A37" s="64">
        <f>IF(P37=0,0,IF(COUNTBLANK(P37)=1,0,COUNTA($P$14:P37)))</f>
        <v>0</v>
      </c>
      <c r="B37" s="28" t="str">
        <f>IF($C$4="Attiecināmās izmaksas",IF('4a+c+n'!$Q37="A",'4a+c+n'!B37,0),0)</f>
        <v>13-00000</v>
      </c>
      <c r="C37" s="28" t="str">
        <f>IF($C$4="Attiecināmās izmaksas",IF('4a+c+n'!$Q37="A",'4a+c+n'!C37,0),0)</f>
        <v>Plastmasa ventilācijas reste R02 500x200mm montāža, t.sk. Stiprinājumi un plastmasas kvadrāt caurule no fasādes līdz dzīvoklim l=400mm. Krāsa atbilstoši krāsu pasei.</v>
      </c>
      <c r="D37" s="28" t="str">
        <f>IF($C$4="Attiecināmās izmaksas",IF('4a+c+n'!$Q37="A",'4a+c+n'!D37,0),0)</f>
        <v>gab.</v>
      </c>
      <c r="E37" s="59"/>
      <c r="F37" s="81"/>
      <c r="G37" s="28"/>
      <c r="H37" s="28">
        <f>IF($C$4="Attiecināmās izmaksas",IF('4a+c+n'!$Q37="A",'4a+c+n'!H37,0),0)</f>
        <v>0</v>
      </c>
      <c r="I37" s="28"/>
      <c r="J37" s="28"/>
      <c r="K37" s="59">
        <f>IF($C$4="Attiecināmās izmaksas",IF('4a+c+n'!$Q37="A",'4a+c+n'!K37,0),0)</f>
        <v>0</v>
      </c>
      <c r="L37" s="81">
        <f>IF($C$4="Attiecināmās izmaksas",IF('4a+c+n'!$Q37="A",'4a+c+n'!L37,0),0)</f>
        <v>0</v>
      </c>
      <c r="M37" s="28">
        <f>IF($C$4="Attiecināmās izmaksas",IF('4a+c+n'!$Q37="A",'4a+c+n'!M37,0),0)</f>
        <v>0</v>
      </c>
      <c r="N37" s="28">
        <f>IF($C$4="Attiecināmās izmaksas",IF('4a+c+n'!$Q37="A",'4a+c+n'!N37,0),0)</f>
        <v>0</v>
      </c>
      <c r="O37" s="28">
        <f>IF($C$4="Attiecināmās izmaksas",IF('4a+c+n'!$Q37="A",'4a+c+n'!O37,0),0)</f>
        <v>0</v>
      </c>
      <c r="P37" s="59">
        <f>IF($C$4="Attiecināmās izmaksas",IF('4a+c+n'!$Q37="A",'4a+c+n'!P37,0),0)</f>
        <v>0</v>
      </c>
    </row>
    <row r="38" spans="1:16" ht="22.5" x14ac:dyDescent="0.2">
      <c r="A38" s="64">
        <f>IF(P38=0,0,IF(COUNTBLANK(P38)=1,0,COUNTA($P$14:P38)))</f>
        <v>0</v>
      </c>
      <c r="B38" s="28" t="str">
        <f>IF($C$4="Attiecināmās izmaksas",IF('4a+c+n'!$Q38="A",'4a+c+n'!B38,0),0)</f>
        <v>13-00000</v>
      </c>
      <c r="C38" s="28" t="str">
        <f>IF($C$4="Attiecināmās izmaksas",IF('4a+c+n'!$Q38="A",'4a+c+n'!C38,0),0)</f>
        <v>Metāla ventilācijas reste R03 600x150mm montāža, t.sk. stiprinājumi. Krāsa atbilstoši krāsu pasei.</v>
      </c>
      <c r="D38" s="28" t="str">
        <f>IF($C$4="Attiecināmās izmaksas",IF('4a+c+n'!$Q38="A",'4a+c+n'!D38,0),0)</f>
        <v>gab.</v>
      </c>
      <c r="E38" s="59"/>
      <c r="F38" s="81"/>
      <c r="G38" s="28"/>
      <c r="H38" s="28">
        <f>IF($C$4="Attiecināmās izmaksas",IF('4a+c+n'!$Q38="A",'4a+c+n'!H38,0),0)</f>
        <v>0</v>
      </c>
      <c r="I38" s="28"/>
      <c r="J38" s="28"/>
      <c r="K38" s="59">
        <f>IF($C$4="Attiecināmās izmaksas",IF('4a+c+n'!$Q38="A",'4a+c+n'!K38,0),0)</f>
        <v>0</v>
      </c>
      <c r="L38" s="81">
        <f>IF($C$4="Attiecināmās izmaksas",IF('4a+c+n'!$Q38="A",'4a+c+n'!L38,0),0)</f>
        <v>0</v>
      </c>
      <c r="M38" s="28">
        <f>IF($C$4="Attiecināmās izmaksas",IF('4a+c+n'!$Q38="A",'4a+c+n'!M38,0),0)</f>
        <v>0</v>
      </c>
      <c r="N38" s="28">
        <f>IF($C$4="Attiecināmās izmaksas",IF('4a+c+n'!$Q38="A",'4a+c+n'!N38,0),0)</f>
        <v>0</v>
      </c>
      <c r="O38" s="28">
        <f>IF($C$4="Attiecināmās izmaksas",IF('4a+c+n'!$Q38="A",'4a+c+n'!O38,0),0)</f>
        <v>0</v>
      </c>
      <c r="P38" s="59">
        <f>IF($C$4="Attiecināmās izmaksas",IF('4a+c+n'!$Q38="A",'4a+c+n'!P38,0),0)</f>
        <v>0</v>
      </c>
    </row>
    <row r="39" spans="1:16" ht="12" customHeight="1" thickBot="1" x14ac:dyDescent="0.25">
      <c r="A39" s="261" t="s">
        <v>63</v>
      </c>
      <c r="B39" s="262"/>
      <c r="C39" s="262"/>
      <c r="D39" s="262"/>
      <c r="E39" s="262"/>
      <c r="F39" s="262"/>
      <c r="G39" s="262"/>
      <c r="H39" s="262"/>
      <c r="I39" s="262"/>
      <c r="J39" s="262"/>
      <c r="K39" s="263"/>
      <c r="L39" s="74">
        <f>SUM(L14:L38)</f>
        <v>0</v>
      </c>
      <c r="M39" s="75">
        <f>SUM(M14:M38)</f>
        <v>0</v>
      </c>
      <c r="N39" s="75">
        <f>SUM(N14:N38)</f>
        <v>0</v>
      </c>
      <c r="O39" s="75">
        <f>SUM(O14:O38)</f>
        <v>0</v>
      </c>
      <c r="P39" s="76">
        <f>SUM(P14:P38)</f>
        <v>0</v>
      </c>
    </row>
    <row r="40" spans="1:16" x14ac:dyDescent="0.2">
      <c r="A40" s="20"/>
      <c r="B40" s="20"/>
      <c r="C40" s="20"/>
      <c r="D40" s="20"/>
      <c r="E40" s="20"/>
      <c r="F40" s="20"/>
      <c r="G40" s="20"/>
      <c r="H40" s="20"/>
      <c r="I40" s="20"/>
      <c r="J40" s="20"/>
      <c r="K40" s="20"/>
      <c r="L40" s="20"/>
      <c r="M40" s="20"/>
      <c r="N40" s="20"/>
      <c r="O40" s="20"/>
      <c r="P40" s="20"/>
    </row>
    <row r="41" spans="1:16" x14ac:dyDescent="0.2">
      <c r="A41" s="20"/>
      <c r="B41" s="20"/>
      <c r="C41" s="20"/>
      <c r="D41" s="20"/>
      <c r="E41" s="20"/>
      <c r="F41" s="20"/>
      <c r="G41" s="20"/>
      <c r="H41" s="20"/>
      <c r="I41" s="20"/>
      <c r="J41" s="20"/>
      <c r="K41" s="20"/>
      <c r="L41" s="20"/>
      <c r="M41" s="20"/>
      <c r="N41" s="20"/>
      <c r="O41" s="20"/>
      <c r="P41" s="20"/>
    </row>
    <row r="42" spans="1:16" x14ac:dyDescent="0.2">
      <c r="A42" s="1" t="s">
        <v>14</v>
      </c>
      <c r="B42" s="20"/>
      <c r="C42" s="264">
        <f>'Kops n'!C36:H36</f>
        <v>0</v>
      </c>
      <c r="D42" s="264"/>
      <c r="E42" s="264"/>
      <c r="F42" s="264"/>
      <c r="G42" s="264"/>
      <c r="H42" s="264"/>
      <c r="I42" s="20"/>
      <c r="J42" s="20"/>
      <c r="K42" s="20"/>
      <c r="L42" s="20"/>
      <c r="M42" s="20"/>
      <c r="N42" s="20"/>
      <c r="O42" s="20"/>
      <c r="P42" s="20"/>
    </row>
    <row r="43" spans="1:16" x14ac:dyDescent="0.2">
      <c r="A43" s="20"/>
      <c r="B43" s="20"/>
      <c r="C43" s="186" t="s">
        <v>15</v>
      </c>
      <c r="D43" s="186"/>
      <c r="E43" s="186"/>
      <c r="F43" s="186"/>
      <c r="G43" s="186"/>
      <c r="H43" s="186"/>
      <c r="I43" s="20"/>
      <c r="J43" s="20"/>
      <c r="K43" s="20"/>
      <c r="L43" s="20"/>
      <c r="M43" s="20"/>
      <c r="N43" s="20"/>
      <c r="O43" s="20"/>
      <c r="P43" s="20"/>
    </row>
    <row r="44" spans="1:16" x14ac:dyDescent="0.2">
      <c r="A44" s="20"/>
      <c r="B44" s="20"/>
      <c r="C44" s="20"/>
      <c r="D44" s="20"/>
      <c r="E44" s="20"/>
      <c r="F44" s="20"/>
      <c r="G44" s="20"/>
      <c r="H44" s="20"/>
      <c r="I44" s="20"/>
      <c r="J44" s="20"/>
      <c r="K44" s="20"/>
      <c r="L44" s="20"/>
      <c r="M44" s="20"/>
      <c r="N44" s="20"/>
      <c r="O44" s="20"/>
      <c r="P44" s="20"/>
    </row>
    <row r="45" spans="1:16" x14ac:dyDescent="0.2">
      <c r="A45" s="227" t="str">
        <f>'Kops n'!A39:D39</f>
        <v>Tāme sastādīta 2023. gada __._________</v>
      </c>
      <c r="B45" s="228"/>
      <c r="C45" s="228"/>
      <c r="D45" s="228"/>
      <c r="E45" s="20"/>
      <c r="F45" s="20"/>
      <c r="G45" s="20"/>
      <c r="H45" s="20"/>
      <c r="I45" s="20"/>
      <c r="J45" s="20"/>
      <c r="K45" s="20"/>
      <c r="L45" s="20"/>
      <c r="M45" s="20"/>
      <c r="N45" s="20"/>
      <c r="O45" s="20"/>
      <c r="P45" s="20"/>
    </row>
    <row r="46" spans="1:16" x14ac:dyDescent="0.2">
      <c r="A46" s="20"/>
      <c r="B46" s="20"/>
      <c r="C46" s="20"/>
      <c r="D46" s="20"/>
      <c r="E46" s="20"/>
      <c r="F46" s="20"/>
      <c r="G46" s="20"/>
      <c r="H46" s="20"/>
      <c r="I46" s="20"/>
      <c r="J46" s="20"/>
      <c r="K46" s="20"/>
      <c r="L46" s="20"/>
      <c r="M46" s="20"/>
      <c r="N46" s="20"/>
      <c r="O46" s="20"/>
      <c r="P46" s="20"/>
    </row>
    <row r="47" spans="1:16" x14ac:dyDescent="0.2">
      <c r="A47" s="1" t="s">
        <v>41</v>
      </c>
      <c r="B47" s="20"/>
      <c r="C47" s="264">
        <f>'Kops n'!C41:H41</f>
        <v>0</v>
      </c>
      <c r="D47" s="264"/>
      <c r="E47" s="264"/>
      <c r="F47" s="264"/>
      <c r="G47" s="264"/>
      <c r="H47" s="264"/>
      <c r="I47" s="20"/>
      <c r="J47" s="20"/>
      <c r="K47" s="20"/>
      <c r="L47" s="20"/>
      <c r="M47" s="20"/>
      <c r="N47" s="20"/>
      <c r="O47" s="20"/>
      <c r="P47" s="20"/>
    </row>
    <row r="48" spans="1:16" x14ac:dyDescent="0.2">
      <c r="A48" s="20"/>
      <c r="B48" s="20"/>
      <c r="C48" s="186" t="s">
        <v>15</v>
      </c>
      <c r="D48" s="186"/>
      <c r="E48" s="186"/>
      <c r="F48" s="186"/>
      <c r="G48" s="186"/>
      <c r="H48" s="186"/>
      <c r="I48" s="20"/>
      <c r="J48" s="20"/>
      <c r="K48" s="20"/>
      <c r="L48" s="20"/>
      <c r="M48" s="20"/>
      <c r="N48" s="20"/>
      <c r="O48" s="20"/>
      <c r="P48" s="20"/>
    </row>
    <row r="49" spans="1:16" x14ac:dyDescent="0.2">
      <c r="A49" s="20"/>
      <c r="B49" s="20"/>
      <c r="C49" s="20"/>
      <c r="D49" s="20"/>
      <c r="E49" s="20"/>
      <c r="F49" s="20"/>
      <c r="G49" s="20"/>
      <c r="H49" s="20"/>
      <c r="I49" s="20"/>
      <c r="J49" s="20"/>
      <c r="K49" s="20"/>
      <c r="L49" s="20"/>
      <c r="M49" s="20"/>
      <c r="N49" s="20"/>
      <c r="O49" s="20"/>
      <c r="P49" s="20"/>
    </row>
    <row r="50" spans="1:16" x14ac:dyDescent="0.2">
      <c r="A50" s="104" t="s">
        <v>16</v>
      </c>
      <c r="B50" s="52"/>
      <c r="C50" s="116">
        <f>'Kops n'!C44</f>
        <v>0</v>
      </c>
      <c r="D50" s="52"/>
      <c r="E50" s="20"/>
      <c r="F50" s="20"/>
      <c r="G50" s="20"/>
      <c r="H50" s="20"/>
      <c r="I50" s="20"/>
      <c r="J50" s="20"/>
      <c r="K50" s="20"/>
      <c r="L50" s="20"/>
      <c r="M50" s="20"/>
      <c r="N50" s="20"/>
      <c r="O50" s="20"/>
      <c r="P50" s="20"/>
    </row>
    <row r="51" spans="1:16" x14ac:dyDescent="0.2">
      <c r="A51" s="20"/>
      <c r="B51" s="20"/>
      <c r="C51" s="20"/>
      <c r="D51" s="20"/>
      <c r="E51" s="20"/>
      <c r="F51" s="20"/>
      <c r="G51" s="20"/>
      <c r="H51" s="20"/>
      <c r="I51" s="20"/>
      <c r="J51" s="20"/>
      <c r="K51" s="20"/>
      <c r="L51" s="20"/>
      <c r="M51" s="20"/>
      <c r="N51" s="20"/>
      <c r="O51" s="20"/>
      <c r="P51" s="20"/>
    </row>
  </sheetData>
  <mergeCells count="23">
    <mergeCell ref="C48:H48"/>
    <mergeCell ref="C4:I4"/>
    <mergeCell ref="F12:K12"/>
    <mergeCell ref="A9:F9"/>
    <mergeCell ref="J9:M9"/>
    <mergeCell ref="D8:L8"/>
    <mergeCell ref="A39:K39"/>
    <mergeCell ref="C42:H42"/>
    <mergeCell ref="C43:H43"/>
    <mergeCell ref="A45:D45"/>
    <mergeCell ref="C47:H47"/>
    <mergeCell ref="N9:O9"/>
    <mergeCell ref="A12:A13"/>
    <mergeCell ref="B12:B13"/>
    <mergeCell ref="C12:C13"/>
    <mergeCell ref="D12:D13"/>
    <mergeCell ref="E12:E13"/>
    <mergeCell ref="L12:P12"/>
    <mergeCell ref="C2:I2"/>
    <mergeCell ref="C3:I3"/>
    <mergeCell ref="D5:L5"/>
    <mergeCell ref="D6:L6"/>
    <mergeCell ref="D7:L7"/>
  </mergeCells>
  <conditionalFormatting sqref="A39:K39">
    <cfRule type="containsText" dxfId="262" priority="3" operator="containsText" text="Tiešās izmaksas kopā, t. sk. darba devēja sociālais nodoklis __.__% ">
      <formula>NOT(ISERROR(SEARCH("Tiešās izmaksas kopā, t. sk. darba devēja sociālais nodoklis __.__% ",A39)))</formula>
    </cfRule>
  </conditionalFormatting>
  <conditionalFormatting sqref="A14:P38">
    <cfRule type="cellIs" dxfId="261" priority="1" operator="equal">
      <formula>0</formula>
    </cfRule>
  </conditionalFormatting>
  <conditionalFormatting sqref="C2:I2 D5:L8 N9:O9 L39:P39 C42:H42 C47:H47 C50">
    <cfRule type="cellIs" dxfId="260" priority="2" operator="equal">
      <formula>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33D2-5B6D-4FB8-A7B2-36B83F51C5B5}">
  <sheetPr>
    <tabColor rgb="FF92D050"/>
  </sheetPr>
  <dimension ref="A1:P50"/>
  <sheetViews>
    <sheetView workbookViewId="0">
      <selection activeCell="H9" sqref="H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'4a+c+n'!D1</f>
        <v>4</v>
      </c>
      <c r="E1" s="26"/>
      <c r="F1" s="26"/>
      <c r="G1" s="26"/>
      <c r="H1" s="26"/>
      <c r="I1" s="26"/>
      <c r="J1" s="26"/>
      <c r="N1" s="30"/>
      <c r="O1" s="31"/>
      <c r="P1" s="32"/>
    </row>
    <row r="2" spans="1:16" x14ac:dyDescent="0.2">
      <c r="A2" s="33"/>
      <c r="B2" s="33"/>
      <c r="C2" s="252" t="str">
        <f>'4a+c+n'!C2:I2</f>
        <v>Logi un durvis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P38</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izmaksas",IF('4a+c+n'!$Q14="C",'4a+c+n'!B14,0))</f>
        <v>0</v>
      </c>
      <c r="C14" s="27">
        <f>IF($C$4="citu pasākumu izmaksas",IF('4a+c+n'!$Q14="C",'4a+c+n'!C14,0))</f>
        <v>0</v>
      </c>
      <c r="D14" s="27">
        <f>IF($C$4="citu pasākumu izmaksas",IF('4a+c+n'!$Q14="C",'4a+c+n'!D14,0))</f>
        <v>0</v>
      </c>
      <c r="E14" s="57"/>
      <c r="F14" s="79"/>
      <c r="G14" s="27">
        <f>IF($C$4="citu pasākumu izmaksas",IF('4a+c+n'!$Q14="C",'4a+c+n'!G14,0))</f>
        <v>0</v>
      </c>
      <c r="H14" s="27">
        <f>IF($C$4="citu pasākumu izmaksas",IF('4a+c+n'!$Q14="C",'4a+c+n'!H14,0))</f>
        <v>0</v>
      </c>
      <c r="I14" s="27"/>
      <c r="J14" s="27"/>
      <c r="K14" s="57">
        <f>IF($C$4="citu pasākumu izmaksas",IF('4a+c+n'!$Q14="C",'4a+c+n'!K14,0))</f>
        <v>0</v>
      </c>
      <c r="L14" s="109">
        <f>IF($C$4="citu pasākumu izmaksas",IF('4a+c+n'!$Q14="C",'4a+c+n'!L14,0))</f>
        <v>0</v>
      </c>
      <c r="M14" s="27">
        <f>IF($C$4="citu pasākumu izmaksas",IF('4a+c+n'!$Q14="C",'4a+c+n'!M14,0))</f>
        <v>0</v>
      </c>
      <c r="N14" s="27">
        <f>IF($C$4="citu pasākumu izmaksas",IF('4a+c+n'!$Q14="C",'4a+c+n'!N14,0))</f>
        <v>0</v>
      </c>
      <c r="O14" s="27">
        <f>IF($C$4="citu pasākumu izmaksas",IF('4a+c+n'!$Q14="C",'4a+c+n'!O14,0))</f>
        <v>0</v>
      </c>
      <c r="P14" s="57">
        <f>IF($C$4="citu pasākumu izmaksas",IF('4a+c+n'!$Q14="C",'4a+c+n'!P14,0))</f>
        <v>0</v>
      </c>
    </row>
    <row r="15" spans="1:16" x14ac:dyDescent="0.2">
      <c r="A15" s="64">
        <f>IF(P15=0,0,IF(COUNTBLANK(P15)=1,0,COUNTA($P$14:P15)))</f>
        <v>0</v>
      </c>
      <c r="B15" s="28">
        <f>IF($C$4="citu pasākumu izmaksas",IF('4a+c+n'!$Q15="C",'4a+c+n'!B15,0))</f>
        <v>0</v>
      </c>
      <c r="C15" s="28">
        <f>IF($C$4="citu pasākumu izmaksas",IF('4a+c+n'!$Q15="C",'4a+c+n'!C15,0))</f>
        <v>0</v>
      </c>
      <c r="D15" s="28">
        <f>IF($C$4="citu pasākumu izmaksas",IF('4a+c+n'!$Q15="C",'4a+c+n'!D15,0))</f>
        <v>0</v>
      </c>
      <c r="E15" s="59"/>
      <c r="F15" s="81"/>
      <c r="G15" s="28"/>
      <c r="H15" s="28">
        <f>IF($C$4="citu pasākumu izmaksas",IF('4a+c+n'!$Q15="C",'4a+c+n'!H15,0))</f>
        <v>0</v>
      </c>
      <c r="I15" s="28"/>
      <c r="J15" s="28"/>
      <c r="K15" s="59">
        <f>IF($C$4="citu pasākumu izmaksas",IF('4a+c+n'!$Q15="C",'4a+c+n'!K15,0))</f>
        <v>0</v>
      </c>
      <c r="L15" s="110">
        <f>IF($C$4="citu pasākumu izmaksas",IF('4a+c+n'!$Q15="C",'4a+c+n'!L15,0))</f>
        <v>0</v>
      </c>
      <c r="M15" s="28">
        <f>IF($C$4="citu pasākumu izmaksas",IF('4a+c+n'!$Q15="C",'4a+c+n'!M15,0))</f>
        <v>0</v>
      </c>
      <c r="N15" s="28">
        <f>IF($C$4="citu pasākumu izmaksas",IF('4a+c+n'!$Q15="C",'4a+c+n'!N15,0))</f>
        <v>0</v>
      </c>
      <c r="O15" s="28">
        <f>IF($C$4="citu pasākumu izmaksas",IF('4a+c+n'!$Q15="C",'4a+c+n'!O15,0))</f>
        <v>0</v>
      </c>
      <c r="P15" s="59">
        <f>IF($C$4="citu pasākumu izmaksas",IF('4a+c+n'!$Q15="C",'4a+c+n'!P15,0))</f>
        <v>0</v>
      </c>
    </row>
    <row r="16" spans="1:16" x14ac:dyDescent="0.2">
      <c r="A16" s="64">
        <f>IF(P16=0,0,IF(COUNTBLANK(P16)=1,0,COUNTA($P$14:P16)))</f>
        <v>0</v>
      </c>
      <c r="B16" s="28">
        <f>IF($C$4="citu pasākumu izmaksas",IF('4a+c+n'!$Q16="C",'4a+c+n'!B16,0))</f>
        <v>0</v>
      </c>
      <c r="C16" s="28">
        <f>IF($C$4="citu pasākumu izmaksas",IF('4a+c+n'!$Q16="C",'4a+c+n'!C16,0))</f>
        <v>0</v>
      </c>
      <c r="D16" s="28">
        <f>IF($C$4="citu pasākumu izmaksas",IF('4a+c+n'!$Q16="C",'4a+c+n'!D16,0))</f>
        <v>0</v>
      </c>
      <c r="E16" s="59"/>
      <c r="F16" s="81"/>
      <c r="G16" s="28"/>
      <c r="H16" s="28">
        <f>IF($C$4="citu pasākumu izmaksas",IF('4a+c+n'!$Q16="C",'4a+c+n'!H16,0))</f>
        <v>0</v>
      </c>
      <c r="I16" s="28"/>
      <c r="J16" s="28"/>
      <c r="K16" s="59">
        <f>IF($C$4="citu pasākumu izmaksas",IF('4a+c+n'!$Q16="C",'4a+c+n'!K16,0))</f>
        <v>0</v>
      </c>
      <c r="L16" s="110">
        <f>IF($C$4="citu pasākumu izmaksas",IF('4a+c+n'!$Q16="C",'4a+c+n'!L16,0))</f>
        <v>0</v>
      </c>
      <c r="M16" s="28">
        <f>IF($C$4="citu pasākumu izmaksas",IF('4a+c+n'!$Q16="C",'4a+c+n'!M16,0))</f>
        <v>0</v>
      </c>
      <c r="N16" s="28">
        <f>IF($C$4="citu pasākumu izmaksas",IF('4a+c+n'!$Q16="C",'4a+c+n'!N16,0))</f>
        <v>0</v>
      </c>
      <c r="O16" s="28">
        <f>IF($C$4="citu pasākumu izmaksas",IF('4a+c+n'!$Q16="C",'4a+c+n'!O16,0))</f>
        <v>0</v>
      </c>
      <c r="P16" s="59">
        <f>IF($C$4="citu pasākumu izmaksas",IF('4a+c+n'!$Q16="C",'4a+c+n'!P16,0))</f>
        <v>0</v>
      </c>
    </row>
    <row r="17" spans="1:16" x14ac:dyDescent="0.2">
      <c r="A17" s="64">
        <f>IF(P17=0,0,IF(COUNTBLANK(P17)=1,0,COUNTA($P$14:P17)))</f>
        <v>0</v>
      </c>
      <c r="B17" s="28">
        <f>IF($C$4="citu pasākumu izmaksas",IF('4a+c+n'!$Q17="C",'4a+c+n'!B17,0))</f>
        <v>0</v>
      </c>
      <c r="C17" s="28">
        <f>IF($C$4="citu pasākumu izmaksas",IF('4a+c+n'!$Q17="C",'4a+c+n'!C17,0))</f>
        <v>0</v>
      </c>
      <c r="D17" s="28">
        <f>IF($C$4="citu pasākumu izmaksas",IF('4a+c+n'!$Q17="C",'4a+c+n'!D17,0))</f>
        <v>0</v>
      </c>
      <c r="E17" s="59"/>
      <c r="F17" s="81"/>
      <c r="G17" s="28"/>
      <c r="H17" s="28">
        <f>IF($C$4="citu pasākumu izmaksas",IF('4a+c+n'!$Q17="C",'4a+c+n'!H17,0))</f>
        <v>0</v>
      </c>
      <c r="I17" s="28"/>
      <c r="J17" s="28"/>
      <c r="K17" s="59">
        <f>IF($C$4="citu pasākumu izmaksas",IF('4a+c+n'!$Q17="C",'4a+c+n'!K17,0))</f>
        <v>0</v>
      </c>
      <c r="L17" s="110">
        <f>IF($C$4="citu pasākumu izmaksas",IF('4a+c+n'!$Q17="C",'4a+c+n'!L17,0))</f>
        <v>0</v>
      </c>
      <c r="M17" s="28">
        <f>IF($C$4="citu pasākumu izmaksas",IF('4a+c+n'!$Q17="C",'4a+c+n'!M17,0))</f>
        <v>0</v>
      </c>
      <c r="N17" s="28">
        <f>IF($C$4="citu pasākumu izmaksas",IF('4a+c+n'!$Q17="C",'4a+c+n'!N17,0))</f>
        <v>0</v>
      </c>
      <c r="O17" s="28">
        <f>IF($C$4="citu pasākumu izmaksas",IF('4a+c+n'!$Q17="C",'4a+c+n'!O17,0))</f>
        <v>0</v>
      </c>
      <c r="P17" s="59">
        <f>IF($C$4="citu pasākumu izmaksas",IF('4a+c+n'!$Q17="C",'4a+c+n'!P17,0))</f>
        <v>0</v>
      </c>
    </row>
    <row r="18" spans="1:16" x14ac:dyDescent="0.2">
      <c r="A18" s="64">
        <f>IF(P18=0,0,IF(COUNTBLANK(P18)=1,0,COUNTA($P$14:P18)))</f>
        <v>0</v>
      </c>
      <c r="B18" s="28">
        <f>IF($C$4="citu pasākumu izmaksas",IF('4a+c+n'!$Q18="C",'4a+c+n'!B18,0))</f>
        <v>0</v>
      </c>
      <c r="C18" s="28">
        <f>IF($C$4="citu pasākumu izmaksas",IF('4a+c+n'!$Q18="C",'4a+c+n'!C18,0))</f>
        <v>0</v>
      </c>
      <c r="D18" s="28">
        <f>IF($C$4="citu pasākumu izmaksas",IF('4a+c+n'!$Q18="C",'4a+c+n'!D18,0))</f>
        <v>0</v>
      </c>
      <c r="E18" s="59"/>
      <c r="F18" s="81"/>
      <c r="G18" s="28"/>
      <c r="H18" s="28">
        <f>IF($C$4="citu pasākumu izmaksas",IF('4a+c+n'!$Q18="C",'4a+c+n'!H18,0))</f>
        <v>0</v>
      </c>
      <c r="I18" s="28"/>
      <c r="J18" s="28"/>
      <c r="K18" s="59">
        <f>IF($C$4="citu pasākumu izmaksas",IF('4a+c+n'!$Q18="C",'4a+c+n'!K18,0))</f>
        <v>0</v>
      </c>
      <c r="L18" s="110">
        <f>IF($C$4="citu pasākumu izmaksas",IF('4a+c+n'!$Q18="C",'4a+c+n'!L18,0))</f>
        <v>0</v>
      </c>
      <c r="M18" s="28">
        <f>IF($C$4="citu pasākumu izmaksas",IF('4a+c+n'!$Q18="C",'4a+c+n'!M18,0))</f>
        <v>0</v>
      </c>
      <c r="N18" s="28">
        <f>IF($C$4="citu pasākumu izmaksas",IF('4a+c+n'!$Q18="C",'4a+c+n'!N18,0))</f>
        <v>0</v>
      </c>
      <c r="O18" s="28">
        <f>IF($C$4="citu pasākumu izmaksas",IF('4a+c+n'!$Q18="C",'4a+c+n'!O18,0))</f>
        <v>0</v>
      </c>
      <c r="P18" s="59">
        <f>IF($C$4="citu pasākumu izmaksas",IF('4a+c+n'!$Q18="C",'4a+c+n'!P18,0))</f>
        <v>0</v>
      </c>
    </row>
    <row r="19" spans="1:16" x14ac:dyDescent="0.2">
      <c r="A19" s="64">
        <f>IF(P19=0,0,IF(COUNTBLANK(P19)=1,0,COUNTA($P$14:P19)))</f>
        <v>0</v>
      </c>
      <c r="B19" s="28">
        <f>IF($C$4="citu pasākumu izmaksas",IF('4a+c+n'!$Q20="C",'4a+c+n'!B20,0))</f>
        <v>0</v>
      </c>
      <c r="C19" s="28">
        <f>IF($C$4="citu pasākumu izmaksas",IF('4a+c+n'!$Q20="C",'4a+c+n'!C20,0))</f>
        <v>0</v>
      </c>
      <c r="D19" s="28">
        <f>IF($C$4="citu pasākumu izmaksas",IF('4a+c+n'!$Q20="C",'4a+c+n'!D20,0))</f>
        <v>0</v>
      </c>
      <c r="E19" s="59"/>
      <c r="F19" s="81"/>
      <c r="G19" s="28"/>
      <c r="H19" s="28">
        <f>IF($C$4="citu pasākumu izmaksas",IF('4a+c+n'!$Q20="C",'4a+c+n'!H20,0))</f>
        <v>0</v>
      </c>
      <c r="I19" s="28"/>
      <c r="J19" s="28"/>
      <c r="K19" s="59">
        <f>IF($C$4="citu pasākumu izmaksas",IF('4a+c+n'!$Q20="C",'4a+c+n'!K20,0))</f>
        <v>0</v>
      </c>
      <c r="L19" s="110">
        <f>IF($C$4="citu pasākumu izmaksas",IF('4a+c+n'!$Q20="C",'4a+c+n'!L20,0))</f>
        <v>0</v>
      </c>
      <c r="M19" s="28">
        <f>IF($C$4="citu pasākumu izmaksas",IF('4a+c+n'!$Q20="C",'4a+c+n'!M20,0))</f>
        <v>0</v>
      </c>
      <c r="N19" s="28">
        <f>IF($C$4="citu pasākumu izmaksas",IF('4a+c+n'!$Q20="C",'4a+c+n'!N20,0))</f>
        <v>0</v>
      </c>
      <c r="O19" s="28">
        <f>IF($C$4="citu pasākumu izmaksas",IF('4a+c+n'!$Q20="C",'4a+c+n'!O20,0))</f>
        <v>0</v>
      </c>
      <c r="P19" s="59">
        <f>IF($C$4="citu pasākumu izmaksas",IF('4a+c+n'!$Q20="C",'4a+c+n'!P20,0))</f>
        <v>0</v>
      </c>
    </row>
    <row r="20" spans="1:16" x14ac:dyDescent="0.2">
      <c r="A20" s="64">
        <f>IF(P20=0,0,IF(COUNTBLANK(P20)=1,0,COUNTA($P$14:P20)))</f>
        <v>0</v>
      </c>
      <c r="B20" s="28">
        <f>IF($C$4="citu pasākumu izmaksas",IF('4a+c+n'!$Q21="C",'4a+c+n'!B21,0))</f>
        <v>0</v>
      </c>
      <c r="C20" s="28">
        <f>IF($C$4="citu pasākumu izmaksas",IF('4a+c+n'!$Q21="C",'4a+c+n'!C21,0))</f>
        <v>0</v>
      </c>
      <c r="D20" s="28">
        <f>IF($C$4="citu pasākumu izmaksas",IF('4a+c+n'!$Q21="C",'4a+c+n'!D21,0))</f>
        <v>0</v>
      </c>
      <c r="E20" s="59"/>
      <c r="F20" s="81"/>
      <c r="G20" s="28"/>
      <c r="H20" s="28">
        <f>IF($C$4="citu pasākumu izmaksas",IF('4a+c+n'!$Q21="C",'4a+c+n'!H21,0))</f>
        <v>0</v>
      </c>
      <c r="I20" s="28"/>
      <c r="J20" s="28"/>
      <c r="K20" s="59">
        <f>IF($C$4="citu pasākumu izmaksas",IF('4a+c+n'!$Q21="C",'4a+c+n'!K21,0))</f>
        <v>0</v>
      </c>
      <c r="L20" s="110">
        <f>IF($C$4="citu pasākumu izmaksas",IF('4a+c+n'!$Q21="C",'4a+c+n'!L21,0))</f>
        <v>0</v>
      </c>
      <c r="M20" s="28">
        <f>IF($C$4="citu pasākumu izmaksas",IF('4a+c+n'!$Q21="C",'4a+c+n'!M21,0))</f>
        <v>0</v>
      </c>
      <c r="N20" s="28">
        <f>IF($C$4="citu pasākumu izmaksas",IF('4a+c+n'!$Q21="C",'4a+c+n'!N21,0))</f>
        <v>0</v>
      </c>
      <c r="O20" s="28">
        <f>IF($C$4="citu pasākumu izmaksas",IF('4a+c+n'!$Q21="C",'4a+c+n'!O21,0))</f>
        <v>0</v>
      </c>
      <c r="P20" s="59">
        <f>IF($C$4="citu pasākumu izmaksas",IF('4a+c+n'!$Q21="C",'4a+c+n'!P21,0))</f>
        <v>0</v>
      </c>
    </row>
    <row r="21" spans="1:16" x14ac:dyDescent="0.2">
      <c r="A21" s="64">
        <f>IF(P21=0,0,IF(COUNTBLANK(P21)=1,0,COUNTA($P$14:P21)))</f>
        <v>0</v>
      </c>
      <c r="B21" s="28">
        <f>IF($C$4="citu pasākumu izmaksas",IF('4a+c+n'!$Q22="C",'4a+c+n'!B22,0))</f>
        <v>0</v>
      </c>
      <c r="C21" s="28">
        <f>IF($C$4="citu pasākumu izmaksas",IF('4a+c+n'!$Q22="C",'4a+c+n'!C22,0))</f>
        <v>0</v>
      </c>
      <c r="D21" s="28">
        <f>IF($C$4="citu pasākumu izmaksas",IF('4a+c+n'!$Q22="C",'4a+c+n'!D22,0))</f>
        <v>0</v>
      </c>
      <c r="E21" s="59"/>
      <c r="F21" s="81"/>
      <c r="G21" s="28"/>
      <c r="H21" s="28">
        <f>IF($C$4="citu pasākumu izmaksas",IF('4a+c+n'!$Q22="C",'4a+c+n'!H22,0))</f>
        <v>0</v>
      </c>
      <c r="I21" s="28"/>
      <c r="J21" s="28"/>
      <c r="K21" s="59">
        <f>IF($C$4="citu pasākumu izmaksas",IF('4a+c+n'!$Q22="C",'4a+c+n'!K22,0))</f>
        <v>0</v>
      </c>
      <c r="L21" s="110">
        <f>IF($C$4="citu pasākumu izmaksas",IF('4a+c+n'!$Q22="C",'4a+c+n'!L22,0))</f>
        <v>0</v>
      </c>
      <c r="M21" s="28">
        <f>IF($C$4="citu pasākumu izmaksas",IF('4a+c+n'!$Q22="C",'4a+c+n'!M22,0))</f>
        <v>0</v>
      </c>
      <c r="N21" s="28">
        <f>IF($C$4="citu pasākumu izmaksas",IF('4a+c+n'!$Q22="C",'4a+c+n'!N22,0))</f>
        <v>0</v>
      </c>
      <c r="O21" s="28">
        <f>IF($C$4="citu pasākumu izmaksas",IF('4a+c+n'!$Q22="C",'4a+c+n'!O22,0))</f>
        <v>0</v>
      </c>
      <c r="P21" s="59">
        <f>IF($C$4="citu pasākumu izmaksas",IF('4a+c+n'!$Q22="C",'4a+c+n'!P22,0))</f>
        <v>0</v>
      </c>
    </row>
    <row r="22" spans="1:16" x14ac:dyDescent="0.2">
      <c r="A22" s="64">
        <f>IF(P22=0,0,IF(COUNTBLANK(P22)=1,0,COUNTA($P$14:P22)))</f>
        <v>0</v>
      </c>
      <c r="B22" s="28">
        <f>IF($C$4="citu pasākumu izmaksas",IF('4a+c+n'!$Q23="C",'4a+c+n'!B23,0))</f>
        <v>0</v>
      </c>
      <c r="C22" s="28">
        <f>IF($C$4="citu pasākumu izmaksas",IF('4a+c+n'!$Q23="C",'4a+c+n'!C23,0))</f>
        <v>0</v>
      </c>
      <c r="D22" s="28">
        <f>IF($C$4="citu pasākumu izmaksas",IF('4a+c+n'!$Q23="C",'4a+c+n'!D23,0))</f>
        <v>0</v>
      </c>
      <c r="E22" s="59"/>
      <c r="F22" s="81"/>
      <c r="G22" s="28"/>
      <c r="H22" s="28">
        <f>IF($C$4="citu pasākumu izmaksas",IF('4a+c+n'!$Q23="C",'4a+c+n'!H23,0))</f>
        <v>0</v>
      </c>
      <c r="I22" s="28"/>
      <c r="J22" s="28"/>
      <c r="K22" s="59">
        <f>IF($C$4="citu pasākumu izmaksas",IF('4a+c+n'!$Q23="C",'4a+c+n'!K23,0))</f>
        <v>0</v>
      </c>
      <c r="L22" s="110">
        <f>IF($C$4="citu pasākumu izmaksas",IF('4a+c+n'!$Q23="C",'4a+c+n'!L23,0))</f>
        <v>0</v>
      </c>
      <c r="M22" s="28">
        <f>IF($C$4="citu pasākumu izmaksas",IF('4a+c+n'!$Q23="C",'4a+c+n'!M23,0))</f>
        <v>0</v>
      </c>
      <c r="N22" s="28">
        <f>IF($C$4="citu pasākumu izmaksas",IF('4a+c+n'!$Q23="C",'4a+c+n'!N23,0))</f>
        <v>0</v>
      </c>
      <c r="O22" s="28">
        <f>IF($C$4="citu pasākumu izmaksas",IF('4a+c+n'!$Q23="C",'4a+c+n'!O23,0))</f>
        <v>0</v>
      </c>
      <c r="P22" s="59">
        <f>IF($C$4="citu pasākumu izmaksas",IF('4a+c+n'!$Q23="C",'4a+c+n'!P23,0))</f>
        <v>0</v>
      </c>
    </row>
    <row r="23" spans="1:16" x14ac:dyDescent="0.2">
      <c r="A23" s="64">
        <f>IF(P23=0,0,IF(COUNTBLANK(P23)=1,0,COUNTA($P$14:P23)))</f>
        <v>0</v>
      </c>
      <c r="B23" s="28">
        <f>IF($C$4="citu pasākumu izmaksas",IF('4a+c+n'!$Q24="C",'4a+c+n'!B24,0))</f>
        <v>0</v>
      </c>
      <c r="C23" s="28">
        <f>IF($C$4="citu pasākumu izmaksas",IF('4a+c+n'!$Q24="C",'4a+c+n'!C24,0))</f>
        <v>0</v>
      </c>
      <c r="D23" s="28">
        <f>IF($C$4="citu pasākumu izmaksas",IF('4a+c+n'!$Q24="C",'4a+c+n'!D24,0))</f>
        <v>0</v>
      </c>
      <c r="E23" s="59"/>
      <c r="F23" s="81"/>
      <c r="G23" s="28"/>
      <c r="H23" s="28">
        <f>IF($C$4="citu pasākumu izmaksas",IF('4a+c+n'!$Q24="C",'4a+c+n'!H24,0))</f>
        <v>0</v>
      </c>
      <c r="I23" s="28"/>
      <c r="J23" s="28"/>
      <c r="K23" s="59">
        <f>IF($C$4="citu pasākumu izmaksas",IF('4a+c+n'!$Q24="C",'4a+c+n'!K24,0))</f>
        <v>0</v>
      </c>
      <c r="L23" s="110">
        <f>IF($C$4="citu pasākumu izmaksas",IF('4a+c+n'!$Q24="C",'4a+c+n'!L24,0))</f>
        <v>0</v>
      </c>
      <c r="M23" s="28">
        <f>IF($C$4="citu pasākumu izmaksas",IF('4a+c+n'!$Q24="C",'4a+c+n'!M24,0))</f>
        <v>0</v>
      </c>
      <c r="N23" s="28">
        <f>IF($C$4="citu pasākumu izmaksas",IF('4a+c+n'!$Q24="C",'4a+c+n'!N24,0))</f>
        <v>0</v>
      </c>
      <c r="O23" s="28">
        <f>IF($C$4="citu pasākumu izmaksas",IF('4a+c+n'!$Q24="C",'4a+c+n'!O24,0))</f>
        <v>0</v>
      </c>
      <c r="P23" s="59">
        <f>IF($C$4="citu pasākumu izmaksas",IF('4a+c+n'!$Q24="C",'4a+c+n'!P24,0))</f>
        <v>0</v>
      </c>
    </row>
    <row r="24" spans="1:16" x14ac:dyDescent="0.2">
      <c r="A24" s="64">
        <f>IF(P24=0,0,IF(COUNTBLANK(P24)=1,0,COUNTA($P$14:P24)))</f>
        <v>0</v>
      </c>
      <c r="B24" s="28">
        <f>IF($C$4="citu pasākumu izmaksas",IF('4a+c+n'!$Q25="C",'4a+c+n'!B25,0))</f>
        <v>0</v>
      </c>
      <c r="C24" s="28">
        <f>IF($C$4="citu pasākumu izmaksas",IF('4a+c+n'!$Q25="C",'4a+c+n'!C25,0))</f>
        <v>0</v>
      </c>
      <c r="D24" s="28">
        <f>IF($C$4="citu pasākumu izmaksas",IF('4a+c+n'!$Q25="C",'4a+c+n'!D25,0))</f>
        <v>0</v>
      </c>
      <c r="E24" s="59"/>
      <c r="F24" s="81"/>
      <c r="G24" s="28"/>
      <c r="H24" s="28">
        <f>IF($C$4="citu pasākumu izmaksas",IF('4a+c+n'!$Q25="C",'4a+c+n'!H25,0))</f>
        <v>0</v>
      </c>
      <c r="I24" s="28"/>
      <c r="J24" s="28"/>
      <c r="K24" s="59">
        <f>IF($C$4="citu pasākumu izmaksas",IF('4a+c+n'!$Q25="C",'4a+c+n'!K25,0))</f>
        <v>0</v>
      </c>
      <c r="L24" s="110">
        <f>IF($C$4="citu pasākumu izmaksas",IF('4a+c+n'!$Q25="C",'4a+c+n'!L25,0))</f>
        <v>0</v>
      </c>
      <c r="M24" s="28">
        <f>IF($C$4="citu pasākumu izmaksas",IF('4a+c+n'!$Q25="C",'4a+c+n'!M25,0))</f>
        <v>0</v>
      </c>
      <c r="N24" s="28">
        <f>IF($C$4="citu pasākumu izmaksas",IF('4a+c+n'!$Q25="C",'4a+c+n'!N25,0))</f>
        <v>0</v>
      </c>
      <c r="O24" s="28">
        <f>IF($C$4="citu pasākumu izmaksas",IF('4a+c+n'!$Q25="C",'4a+c+n'!O25,0))</f>
        <v>0</v>
      </c>
      <c r="P24" s="59">
        <f>IF($C$4="citu pasākumu izmaksas",IF('4a+c+n'!$Q25="C",'4a+c+n'!P25,0))</f>
        <v>0</v>
      </c>
    </row>
    <row r="25" spans="1:16" x14ac:dyDescent="0.2">
      <c r="A25" s="64">
        <f>IF(P25=0,0,IF(COUNTBLANK(P25)=1,0,COUNTA($P$14:P25)))</f>
        <v>0</v>
      </c>
      <c r="B25" s="28">
        <f>IF($C$4="citu pasākumu izmaksas",IF('4a+c+n'!$Q26="C",'4a+c+n'!B26,0))</f>
        <v>0</v>
      </c>
      <c r="C25" s="28">
        <f>IF($C$4="citu pasākumu izmaksas",IF('4a+c+n'!$Q26="C",'4a+c+n'!C26,0))</f>
        <v>0</v>
      </c>
      <c r="D25" s="28">
        <f>IF($C$4="citu pasākumu izmaksas",IF('4a+c+n'!$Q26="C",'4a+c+n'!D26,0))</f>
        <v>0</v>
      </c>
      <c r="E25" s="59"/>
      <c r="F25" s="81"/>
      <c r="G25" s="28"/>
      <c r="H25" s="28">
        <f>IF($C$4="citu pasākumu izmaksas",IF('4a+c+n'!$Q26="C",'4a+c+n'!H26,0))</f>
        <v>0</v>
      </c>
      <c r="I25" s="28"/>
      <c r="J25" s="28"/>
      <c r="K25" s="59">
        <f>IF($C$4="citu pasākumu izmaksas",IF('4a+c+n'!$Q26="C",'4a+c+n'!K26,0))</f>
        <v>0</v>
      </c>
      <c r="L25" s="110">
        <f>IF($C$4="citu pasākumu izmaksas",IF('4a+c+n'!$Q26="C",'4a+c+n'!L26,0))</f>
        <v>0</v>
      </c>
      <c r="M25" s="28">
        <f>IF($C$4="citu pasākumu izmaksas",IF('4a+c+n'!$Q26="C",'4a+c+n'!M26,0))</f>
        <v>0</v>
      </c>
      <c r="N25" s="28">
        <f>IF($C$4="citu pasākumu izmaksas",IF('4a+c+n'!$Q26="C",'4a+c+n'!N26,0))</f>
        <v>0</v>
      </c>
      <c r="O25" s="28">
        <f>IF($C$4="citu pasākumu izmaksas",IF('4a+c+n'!$Q26="C",'4a+c+n'!O26,0))</f>
        <v>0</v>
      </c>
      <c r="P25" s="59">
        <f>IF($C$4="citu pasākumu izmaksas",IF('4a+c+n'!$Q26="C",'4a+c+n'!P26,0))</f>
        <v>0</v>
      </c>
    </row>
    <row r="26" spans="1:16" x14ac:dyDescent="0.2">
      <c r="A26" s="64">
        <f>IF(P26=0,0,IF(COUNTBLANK(P26)=1,0,COUNTA($P$14:P26)))</f>
        <v>0</v>
      </c>
      <c r="B26" s="28">
        <f>IF($C$4="citu pasākumu izmaksas",IF('4a+c+n'!$Q27="C",'4a+c+n'!B27,0))</f>
        <v>0</v>
      </c>
      <c r="C26" s="28">
        <f>IF($C$4="citu pasākumu izmaksas",IF('4a+c+n'!$Q27="C",'4a+c+n'!C27,0))</f>
        <v>0</v>
      </c>
      <c r="D26" s="28">
        <f>IF($C$4="citu pasākumu izmaksas",IF('4a+c+n'!$Q27="C",'4a+c+n'!D27,0))</f>
        <v>0</v>
      </c>
      <c r="E26" s="59"/>
      <c r="F26" s="81"/>
      <c r="G26" s="28"/>
      <c r="H26" s="28">
        <f>IF($C$4="citu pasākumu izmaksas",IF('4a+c+n'!$Q27="C",'4a+c+n'!H27,0))</f>
        <v>0</v>
      </c>
      <c r="I26" s="28"/>
      <c r="J26" s="28"/>
      <c r="K26" s="59">
        <f>IF($C$4="citu pasākumu izmaksas",IF('4a+c+n'!$Q27="C",'4a+c+n'!K27,0))</f>
        <v>0</v>
      </c>
      <c r="L26" s="110">
        <f>IF($C$4="citu pasākumu izmaksas",IF('4a+c+n'!$Q27="C",'4a+c+n'!L27,0))</f>
        <v>0</v>
      </c>
      <c r="M26" s="28">
        <f>IF($C$4="citu pasākumu izmaksas",IF('4a+c+n'!$Q27="C",'4a+c+n'!M27,0))</f>
        <v>0</v>
      </c>
      <c r="N26" s="28">
        <f>IF($C$4="citu pasākumu izmaksas",IF('4a+c+n'!$Q27="C",'4a+c+n'!N27,0))</f>
        <v>0</v>
      </c>
      <c r="O26" s="28">
        <f>IF($C$4="citu pasākumu izmaksas",IF('4a+c+n'!$Q27="C",'4a+c+n'!O27,0))</f>
        <v>0</v>
      </c>
      <c r="P26" s="59">
        <f>IF($C$4="citu pasākumu izmaksas",IF('4a+c+n'!$Q27="C",'4a+c+n'!P27,0))</f>
        <v>0</v>
      </c>
    </row>
    <row r="27" spans="1:16" x14ac:dyDescent="0.2">
      <c r="A27" s="64">
        <f>IF(P27=0,0,IF(COUNTBLANK(P27)=1,0,COUNTA($P$14:P27)))</f>
        <v>0</v>
      </c>
      <c r="B27" s="28">
        <f>IF($C$4="citu pasākumu izmaksas",IF('4a+c+n'!$Q28="C",'4a+c+n'!B28,0))</f>
        <v>0</v>
      </c>
      <c r="C27" s="28">
        <f>IF($C$4="citu pasākumu izmaksas",IF('4a+c+n'!$Q28="C",'4a+c+n'!C28,0))</f>
        <v>0</v>
      </c>
      <c r="D27" s="28">
        <f>IF($C$4="citu pasākumu izmaksas",IF('4a+c+n'!$Q28="C",'4a+c+n'!D28,0))</f>
        <v>0</v>
      </c>
      <c r="E27" s="59"/>
      <c r="F27" s="81"/>
      <c r="G27" s="28"/>
      <c r="H27" s="28">
        <f>IF($C$4="citu pasākumu izmaksas",IF('4a+c+n'!$Q28="C",'4a+c+n'!H28,0))</f>
        <v>0</v>
      </c>
      <c r="I27" s="28"/>
      <c r="J27" s="28"/>
      <c r="K27" s="59">
        <f>IF($C$4="citu pasākumu izmaksas",IF('4a+c+n'!$Q28="C",'4a+c+n'!K28,0))</f>
        <v>0</v>
      </c>
      <c r="L27" s="110">
        <f>IF($C$4="citu pasākumu izmaksas",IF('4a+c+n'!$Q28="C",'4a+c+n'!L28,0))</f>
        <v>0</v>
      </c>
      <c r="M27" s="28">
        <f>IF($C$4="citu pasākumu izmaksas",IF('4a+c+n'!$Q28="C",'4a+c+n'!M28,0))</f>
        <v>0</v>
      </c>
      <c r="N27" s="28">
        <f>IF($C$4="citu pasākumu izmaksas",IF('4a+c+n'!$Q28="C",'4a+c+n'!N28,0))</f>
        <v>0</v>
      </c>
      <c r="O27" s="28">
        <f>IF($C$4="citu pasākumu izmaksas",IF('4a+c+n'!$Q28="C",'4a+c+n'!O28,0))</f>
        <v>0</v>
      </c>
      <c r="P27" s="59">
        <f>IF($C$4="citu pasākumu izmaksas",IF('4a+c+n'!$Q28="C",'4a+c+n'!P28,0))</f>
        <v>0</v>
      </c>
    </row>
    <row r="28" spans="1:16" x14ac:dyDescent="0.2">
      <c r="A28" s="64">
        <f>IF(P28=0,0,IF(COUNTBLANK(P28)=1,0,COUNTA($P$14:P28)))</f>
        <v>0</v>
      </c>
      <c r="B28" s="28">
        <f>IF($C$4="citu pasākumu izmaksas",IF('4a+c+n'!$Q29="C",'4a+c+n'!B29,0))</f>
        <v>0</v>
      </c>
      <c r="C28" s="28">
        <f>IF($C$4="citu pasākumu izmaksas",IF('4a+c+n'!$Q29="C",'4a+c+n'!C29,0))</f>
        <v>0</v>
      </c>
      <c r="D28" s="28">
        <f>IF($C$4="citu pasākumu izmaksas",IF('4a+c+n'!$Q29="C",'4a+c+n'!D29,0))</f>
        <v>0</v>
      </c>
      <c r="E28" s="59"/>
      <c r="F28" s="81"/>
      <c r="G28" s="28"/>
      <c r="H28" s="28">
        <f>IF($C$4="citu pasākumu izmaksas",IF('4a+c+n'!$Q29="C",'4a+c+n'!H29,0))</f>
        <v>0</v>
      </c>
      <c r="I28" s="28"/>
      <c r="J28" s="28"/>
      <c r="K28" s="59">
        <f>IF($C$4="citu pasākumu izmaksas",IF('4a+c+n'!$Q29="C",'4a+c+n'!K29,0))</f>
        <v>0</v>
      </c>
      <c r="L28" s="110">
        <f>IF($C$4="citu pasākumu izmaksas",IF('4a+c+n'!$Q29="C",'4a+c+n'!L29,0))</f>
        <v>0</v>
      </c>
      <c r="M28" s="28">
        <f>IF($C$4="citu pasākumu izmaksas",IF('4a+c+n'!$Q29="C",'4a+c+n'!M29,0))</f>
        <v>0</v>
      </c>
      <c r="N28" s="28">
        <f>IF($C$4="citu pasākumu izmaksas",IF('4a+c+n'!$Q29="C",'4a+c+n'!N29,0))</f>
        <v>0</v>
      </c>
      <c r="O28" s="28">
        <f>IF($C$4="citu pasākumu izmaksas",IF('4a+c+n'!$Q29="C",'4a+c+n'!O29,0))</f>
        <v>0</v>
      </c>
      <c r="P28" s="59">
        <f>IF($C$4="citu pasākumu izmaksas",IF('4a+c+n'!$Q29="C",'4a+c+n'!P29,0))</f>
        <v>0</v>
      </c>
    </row>
    <row r="29" spans="1:16" x14ac:dyDescent="0.2">
      <c r="A29" s="64">
        <f>IF(P29=0,0,IF(COUNTBLANK(P29)=1,0,COUNTA($P$14:P29)))</f>
        <v>0</v>
      </c>
      <c r="B29" s="28">
        <f>IF($C$4="citu pasākumu izmaksas",IF('4a+c+n'!$Q30="C",'4a+c+n'!B30,0))</f>
        <v>0</v>
      </c>
      <c r="C29" s="28">
        <f>IF($C$4="citu pasākumu izmaksas",IF('4a+c+n'!$Q30="C",'4a+c+n'!C30,0))</f>
        <v>0</v>
      </c>
      <c r="D29" s="28">
        <f>IF($C$4="citu pasākumu izmaksas",IF('4a+c+n'!$Q30="C",'4a+c+n'!D30,0))</f>
        <v>0</v>
      </c>
      <c r="E29" s="59"/>
      <c r="F29" s="81"/>
      <c r="G29" s="28"/>
      <c r="H29" s="28">
        <f>IF($C$4="citu pasākumu izmaksas",IF('4a+c+n'!$Q30="C",'4a+c+n'!H30,0))</f>
        <v>0</v>
      </c>
      <c r="I29" s="28"/>
      <c r="J29" s="28"/>
      <c r="K29" s="59">
        <f>IF($C$4="citu pasākumu izmaksas",IF('4a+c+n'!$Q30="C",'4a+c+n'!K30,0))</f>
        <v>0</v>
      </c>
      <c r="L29" s="110">
        <f>IF($C$4="citu pasākumu izmaksas",IF('4a+c+n'!$Q30="C",'4a+c+n'!L30,0))</f>
        <v>0</v>
      </c>
      <c r="M29" s="28">
        <f>IF($C$4="citu pasākumu izmaksas",IF('4a+c+n'!$Q30="C",'4a+c+n'!M30,0))</f>
        <v>0</v>
      </c>
      <c r="N29" s="28">
        <f>IF($C$4="citu pasākumu izmaksas",IF('4a+c+n'!$Q30="C",'4a+c+n'!N30,0))</f>
        <v>0</v>
      </c>
      <c r="O29" s="28">
        <f>IF($C$4="citu pasākumu izmaksas",IF('4a+c+n'!$Q30="C",'4a+c+n'!O30,0))</f>
        <v>0</v>
      </c>
      <c r="P29" s="59">
        <f>IF($C$4="citu pasākumu izmaksas",IF('4a+c+n'!$Q30="C",'4a+c+n'!P30,0))</f>
        <v>0</v>
      </c>
    </row>
    <row r="30" spans="1:16" x14ac:dyDescent="0.2">
      <c r="A30" s="64">
        <f>IF(P30=0,0,IF(COUNTBLANK(P30)=1,0,COUNTA($P$14:P30)))</f>
        <v>0</v>
      </c>
      <c r="B30" s="28">
        <f>IF($C$4="citu pasākumu izmaksas",IF('4a+c+n'!$Q31="C",'4a+c+n'!B31,0))</f>
        <v>0</v>
      </c>
      <c r="C30" s="28">
        <f>IF($C$4="citu pasākumu izmaksas",IF('4a+c+n'!$Q31="C",'4a+c+n'!C31,0))</f>
        <v>0</v>
      </c>
      <c r="D30" s="28">
        <f>IF($C$4="citu pasākumu izmaksas",IF('4a+c+n'!$Q31="C",'4a+c+n'!D31,0))</f>
        <v>0</v>
      </c>
      <c r="E30" s="59"/>
      <c r="F30" s="81"/>
      <c r="G30" s="28"/>
      <c r="H30" s="28">
        <f>IF($C$4="citu pasākumu izmaksas",IF('4a+c+n'!$Q31="C",'4a+c+n'!H31,0))</f>
        <v>0</v>
      </c>
      <c r="I30" s="28"/>
      <c r="J30" s="28"/>
      <c r="K30" s="59">
        <f>IF($C$4="citu pasākumu izmaksas",IF('4a+c+n'!$Q31="C",'4a+c+n'!K31,0))</f>
        <v>0</v>
      </c>
      <c r="L30" s="110">
        <f>IF($C$4="citu pasākumu izmaksas",IF('4a+c+n'!$Q31="C",'4a+c+n'!L31,0))</f>
        <v>0</v>
      </c>
      <c r="M30" s="28">
        <f>IF($C$4="citu pasākumu izmaksas",IF('4a+c+n'!$Q31="C",'4a+c+n'!M31,0))</f>
        <v>0</v>
      </c>
      <c r="N30" s="28">
        <f>IF($C$4="citu pasākumu izmaksas",IF('4a+c+n'!$Q31="C",'4a+c+n'!N31,0))</f>
        <v>0</v>
      </c>
      <c r="O30" s="28">
        <f>IF($C$4="citu pasākumu izmaksas",IF('4a+c+n'!$Q31="C",'4a+c+n'!O31,0))</f>
        <v>0</v>
      </c>
      <c r="P30" s="59">
        <f>IF($C$4="citu pasākumu izmaksas",IF('4a+c+n'!$Q31="C",'4a+c+n'!P31,0))</f>
        <v>0</v>
      </c>
    </row>
    <row r="31" spans="1:16" x14ac:dyDescent="0.2">
      <c r="A31" s="64">
        <f>IF(P31=0,0,IF(COUNTBLANK(P31)=1,0,COUNTA($P$14:P31)))</f>
        <v>0</v>
      </c>
      <c r="B31" s="28">
        <f>IF($C$4="citu pasākumu izmaksas",IF('4a+c+n'!$Q32="C",'4a+c+n'!B32,0))</f>
        <v>0</v>
      </c>
      <c r="C31" s="28">
        <f>IF($C$4="citu pasākumu izmaksas",IF('4a+c+n'!$Q32="C",'4a+c+n'!C32,0))</f>
        <v>0</v>
      </c>
      <c r="D31" s="28">
        <f>IF($C$4="citu pasākumu izmaksas",IF('4a+c+n'!$Q32="C",'4a+c+n'!D32,0))</f>
        <v>0</v>
      </c>
      <c r="E31" s="59"/>
      <c r="F31" s="81"/>
      <c r="G31" s="28"/>
      <c r="H31" s="28">
        <f>IF($C$4="citu pasākumu izmaksas",IF('4a+c+n'!$Q32="C",'4a+c+n'!H32,0))</f>
        <v>0</v>
      </c>
      <c r="I31" s="28"/>
      <c r="J31" s="28"/>
      <c r="K31" s="59">
        <f>IF($C$4="citu pasākumu izmaksas",IF('4a+c+n'!$Q32="C",'4a+c+n'!K32,0))</f>
        <v>0</v>
      </c>
      <c r="L31" s="110">
        <f>IF($C$4="citu pasākumu izmaksas",IF('4a+c+n'!$Q32="C",'4a+c+n'!L32,0))</f>
        <v>0</v>
      </c>
      <c r="M31" s="28">
        <f>IF($C$4="citu pasākumu izmaksas",IF('4a+c+n'!$Q32="C",'4a+c+n'!M32,0))</f>
        <v>0</v>
      </c>
      <c r="N31" s="28">
        <f>IF($C$4="citu pasākumu izmaksas",IF('4a+c+n'!$Q32="C",'4a+c+n'!N32,0))</f>
        <v>0</v>
      </c>
      <c r="O31" s="28">
        <f>IF($C$4="citu pasākumu izmaksas",IF('4a+c+n'!$Q32="C",'4a+c+n'!O32,0))</f>
        <v>0</v>
      </c>
      <c r="P31" s="59">
        <f>IF($C$4="citu pasākumu izmaksas",IF('4a+c+n'!$Q32="C",'4a+c+n'!P32,0))</f>
        <v>0</v>
      </c>
    </row>
    <row r="32" spans="1:16" x14ac:dyDescent="0.2">
      <c r="A32" s="64">
        <f>IF(P32=0,0,IF(COUNTBLANK(P32)=1,0,COUNTA($P$14:P32)))</f>
        <v>0</v>
      </c>
      <c r="B32" s="28">
        <f>IF($C$4="citu pasākumu izmaksas",IF('4a+c+n'!$Q33="C",'4a+c+n'!B33,0))</f>
        <v>0</v>
      </c>
      <c r="C32" s="28">
        <f>IF($C$4="citu pasākumu izmaksas",IF('4a+c+n'!$Q33="C",'4a+c+n'!C33,0))</f>
        <v>0</v>
      </c>
      <c r="D32" s="28">
        <f>IF($C$4="citu pasākumu izmaksas",IF('4a+c+n'!$Q33="C",'4a+c+n'!D33,0))</f>
        <v>0</v>
      </c>
      <c r="E32" s="59"/>
      <c r="F32" s="81"/>
      <c r="G32" s="28"/>
      <c r="H32" s="28">
        <f>IF($C$4="citu pasākumu izmaksas",IF('4a+c+n'!$Q33="C",'4a+c+n'!H33,0))</f>
        <v>0</v>
      </c>
      <c r="I32" s="28"/>
      <c r="J32" s="28"/>
      <c r="K32" s="59">
        <f>IF($C$4="citu pasākumu izmaksas",IF('4a+c+n'!$Q33="C",'4a+c+n'!K33,0))</f>
        <v>0</v>
      </c>
      <c r="L32" s="110">
        <f>IF($C$4="citu pasākumu izmaksas",IF('4a+c+n'!$Q33="C",'4a+c+n'!L33,0))</f>
        <v>0</v>
      </c>
      <c r="M32" s="28">
        <f>IF($C$4="citu pasākumu izmaksas",IF('4a+c+n'!$Q33="C",'4a+c+n'!M33,0))</f>
        <v>0</v>
      </c>
      <c r="N32" s="28">
        <f>IF($C$4="citu pasākumu izmaksas",IF('4a+c+n'!$Q33="C",'4a+c+n'!N33,0))</f>
        <v>0</v>
      </c>
      <c r="O32" s="28">
        <f>IF($C$4="citu pasākumu izmaksas",IF('4a+c+n'!$Q33="C",'4a+c+n'!O33,0))</f>
        <v>0</v>
      </c>
      <c r="P32" s="59">
        <f>IF($C$4="citu pasākumu izmaksas",IF('4a+c+n'!$Q33="C",'4a+c+n'!P33,0))</f>
        <v>0</v>
      </c>
    </row>
    <row r="33" spans="1:16" x14ac:dyDescent="0.2">
      <c r="A33" s="64">
        <f>IF(P33=0,0,IF(COUNTBLANK(P33)=1,0,COUNTA($P$14:P33)))</f>
        <v>0</v>
      </c>
      <c r="B33" s="28">
        <f>IF($C$4="citu pasākumu izmaksas",IF('4a+c+n'!$Q34="C",'4a+c+n'!B34,0))</f>
        <v>0</v>
      </c>
      <c r="C33" s="28">
        <f>IF($C$4="citu pasākumu izmaksas",IF('4a+c+n'!$Q34="C",'4a+c+n'!C34,0))</f>
        <v>0</v>
      </c>
      <c r="D33" s="28">
        <f>IF($C$4="citu pasākumu izmaksas",IF('4a+c+n'!$Q34="C",'4a+c+n'!D34,0))</f>
        <v>0</v>
      </c>
      <c r="E33" s="59"/>
      <c r="F33" s="81"/>
      <c r="G33" s="28"/>
      <c r="H33" s="28">
        <f>IF($C$4="citu pasākumu izmaksas",IF('4a+c+n'!$Q34="C",'4a+c+n'!H34,0))</f>
        <v>0</v>
      </c>
      <c r="I33" s="28"/>
      <c r="J33" s="28"/>
      <c r="K33" s="59">
        <f>IF($C$4="citu pasākumu izmaksas",IF('4a+c+n'!$Q34="C",'4a+c+n'!K34,0))</f>
        <v>0</v>
      </c>
      <c r="L33" s="110">
        <f>IF($C$4="citu pasākumu izmaksas",IF('4a+c+n'!$Q34="C",'4a+c+n'!L34,0))</f>
        <v>0</v>
      </c>
      <c r="M33" s="28">
        <f>IF($C$4="citu pasākumu izmaksas",IF('4a+c+n'!$Q34="C",'4a+c+n'!M34,0))</f>
        <v>0</v>
      </c>
      <c r="N33" s="28">
        <f>IF($C$4="citu pasākumu izmaksas",IF('4a+c+n'!$Q34="C",'4a+c+n'!N34,0))</f>
        <v>0</v>
      </c>
      <c r="O33" s="28">
        <f>IF($C$4="citu pasākumu izmaksas",IF('4a+c+n'!$Q34="C",'4a+c+n'!O34,0))</f>
        <v>0</v>
      </c>
      <c r="P33" s="59">
        <f>IF($C$4="citu pasākumu izmaksas",IF('4a+c+n'!$Q34="C",'4a+c+n'!P34,0))</f>
        <v>0</v>
      </c>
    </row>
    <row r="34" spans="1:16" x14ac:dyDescent="0.2">
      <c r="A34" s="64">
        <f>IF(P34=0,0,IF(COUNTBLANK(P34)=1,0,COUNTA($P$14:P34)))</f>
        <v>0</v>
      </c>
      <c r="B34" s="28">
        <f>IF($C$4="citu pasākumu izmaksas",IF('4a+c+n'!$Q35="C",'4a+c+n'!B35,0))</f>
        <v>0</v>
      </c>
      <c r="C34" s="28">
        <f>IF($C$4="citu pasākumu izmaksas",IF('4a+c+n'!$Q35="C",'4a+c+n'!C35,0))</f>
        <v>0</v>
      </c>
      <c r="D34" s="28">
        <f>IF($C$4="citu pasākumu izmaksas",IF('4a+c+n'!$Q35="C",'4a+c+n'!D35,0))</f>
        <v>0</v>
      </c>
      <c r="E34" s="59"/>
      <c r="F34" s="81"/>
      <c r="G34" s="28"/>
      <c r="H34" s="28">
        <f>IF($C$4="citu pasākumu izmaksas",IF('4a+c+n'!$Q35="C",'4a+c+n'!H35,0))</f>
        <v>0</v>
      </c>
      <c r="I34" s="28"/>
      <c r="J34" s="28"/>
      <c r="K34" s="59">
        <f>IF($C$4="citu pasākumu izmaksas",IF('4a+c+n'!$Q35="C",'4a+c+n'!K35,0))</f>
        <v>0</v>
      </c>
      <c r="L34" s="110">
        <f>IF($C$4="citu pasākumu izmaksas",IF('4a+c+n'!$Q35="C",'4a+c+n'!L35,0))</f>
        <v>0</v>
      </c>
      <c r="M34" s="28">
        <f>IF($C$4="citu pasākumu izmaksas",IF('4a+c+n'!$Q35="C",'4a+c+n'!M35,0))</f>
        <v>0</v>
      </c>
      <c r="N34" s="28">
        <f>IF($C$4="citu pasākumu izmaksas",IF('4a+c+n'!$Q35="C",'4a+c+n'!N35,0))</f>
        <v>0</v>
      </c>
      <c r="O34" s="28">
        <f>IF($C$4="citu pasākumu izmaksas",IF('4a+c+n'!$Q35="C",'4a+c+n'!O35,0))</f>
        <v>0</v>
      </c>
      <c r="P34" s="59">
        <f>IF($C$4="citu pasākumu izmaksas",IF('4a+c+n'!$Q35="C",'4a+c+n'!P35,0))</f>
        <v>0</v>
      </c>
    </row>
    <row r="35" spans="1:16" x14ac:dyDescent="0.2">
      <c r="A35" s="64">
        <f>IF(P35=0,0,IF(COUNTBLANK(P35)=1,0,COUNTA($P$14:P35)))</f>
        <v>0</v>
      </c>
      <c r="B35" s="28">
        <f>IF($C$4="citu pasākumu izmaksas",IF('4a+c+n'!$Q36="C",'4a+c+n'!B36,0))</f>
        <v>0</v>
      </c>
      <c r="C35" s="28">
        <f>IF($C$4="citu pasākumu izmaksas",IF('4a+c+n'!$Q36="C",'4a+c+n'!C36,0))</f>
        <v>0</v>
      </c>
      <c r="D35" s="28">
        <f>IF($C$4="citu pasākumu izmaksas",IF('4a+c+n'!$Q36="C",'4a+c+n'!D36,0))</f>
        <v>0</v>
      </c>
      <c r="E35" s="59"/>
      <c r="F35" s="81"/>
      <c r="G35" s="28"/>
      <c r="H35" s="28">
        <f>IF($C$4="citu pasākumu izmaksas",IF('4a+c+n'!$Q36="C",'4a+c+n'!H36,0))</f>
        <v>0</v>
      </c>
      <c r="I35" s="28"/>
      <c r="J35" s="28"/>
      <c r="K35" s="59">
        <f>IF($C$4="citu pasākumu izmaksas",IF('4a+c+n'!$Q36="C",'4a+c+n'!K36,0))</f>
        <v>0</v>
      </c>
      <c r="L35" s="110">
        <f>IF($C$4="citu pasākumu izmaksas",IF('4a+c+n'!$Q36="C",'4a+c+n'!L36,0))</f>
        <v>0</v>
      </c>
      <c r="M35" s="28">
        <f>IF($C$4="citu pasākumu izmaksas",IF('4a+c+n'!$Q36="C",'4a+c+n'!M36,0))</f>
        <v>0</v>
      </c>
      <c r="N35" s="28">
        <f>IF($C$4="citu pasākumu izmaksas",IF('4a+c+n'!$Q36="C",'4a+c+n'!N36,0))</f>
        <v>0</v>
      </c>
      <c r="O35" s="28">
        <f>IF($C$4="citu pasākumu izmaksas",IF('4a+c+n'!$Q36="C",'4a+c+n'!O36,0))</f>
        <v>0</v>
      </c>
      <c r="P35" s="59">
        <f>IF($C$4="citu pasākumu izmaksas",IF('4a+c+n'!$Q36="C",'4a+c+n'!P36,0))</f>
        <v>0</v>
      </c>
    </row>
    <row r="36" spans="1:16" x14ac:dyDescent="0.2">
      <c r="A36" s="64">
        <f>IF(P36=0,0,IF(COUNTBLANK(P36)=1,0,COUNTA($P$14:P36)))</f>
        <v>0</v>
      </c>
      <c r="B36" s="28">
        <f>IF($C$4="citu pasākumu izmaksas",IF('4a+c+n'!$Q37="C",'4a+c+n'!B37,0))</f>
        <v>0</v>
      </c>
      <c r="C36" s="28">
        <f>IF($C$4="citu pasākumu izmaksas",IF('4a+c+n'!$Q37="C",'4a+c+n'!C37,0))</f>
        <v>0</v>
      </c>
      <c r="D36" s="28">
        <f>IF($C$4="citu pasākumu izmaksas",IF('4a+c+n'!$Q37="C",'4a+c+n'!D37,0))</f>
        <v>0</v>
      </c>
      <c r="E36" s="59"/>
      <c r="F36" s="81"/>
      <c r="G36" s="28"/>
      <c r="H36" s="28">
        <f>IF($C$4="citu pasākumu izmaksas",IF('4a+c+n'!$Q37="C",'4a+c+n'!H37,0))</f>
        <v>0</v>
      </c>
      <c r="I36" s="28"/>
      <c r="J36" s="28"/>
      <c r="K36" s="59">
        <f>IF($C$4="citu pasākumu izmaksas",IF('4a+c+n'!$Q37="C",'4a+c+n'!K37,0))</f>
        <v>0</v>
      </c>
      <c r="L36" s="110">
        <f>IF($C$4="citu pasākumu izmaksas",IF('4a+c+n'!$Q37="C",'4a+c+n'!L37,0))</f>
        <v>0</v>
      </c>
      <c r="M36" s="28">
        <f>IF($C$4="citu pasākumu izmaksas",IF('4a+c+n'!$Q37="C",'4a+c+n'!M37,0))</f>
        <v>0</v>
      </c>
      <c r="N36" s="28">
        <f>IF($C$4="citu pasākumu izmaksas",IF('4a+c+n'!$Q37="C",'4a+c+n'!N37,0))</f>
        <v>0</v>
      </c>
      <c r="O36" s="28">
        <f>IF($C$4="citu pasākumu izmaksas",IF('4a+c+n'!$Q37="C",'4a+c+n'!O37,0))</f>
        <v>0</v>
      </c>
      <c r="P36" s="59">
        <f>IF($C$4="citu pasākumu izmaksas",IF('4a+c+n'!$Q37="C",'4a+c+n'!P37,0))</f>
        <v>0</v>
      </c>
    </row>
    <row r="37" spans="1:16" ht="12" thickBot="1" x14ac:dyDescent="0.25">
      <c r="A37" s="64">
        <f>IF(P37=0,0,IF(COUNTBLANK(P37)=1,0,COUNTA($P$14:P37)))</f>
        <v>0</v>
      </c>
      <c r="B37" s="28">
        <f>IF($C$4="citu pasākumu izmaksas",IF('4a+c+n'!$Q38="C",'4a+c+n'!B38,0))</f>
        <v>0</v>
      </c>
      <c r="C37" s="28">
        <f>IF($C$4="citu pasākumu izmaksas",IF('4a+c+n'!$Q38="C",'4a+c+n'!C38,0))</f>
        <v>0</v>
      </c>
      <c r="D37" s="28">
        <f>IF($C$4="citu pasākumu izmaksas",IF('4a+c+n'!$Q38="C",'4a+c+n'!D38,0))</f>
        <v>0</v>
      </c>
      <c r="E37" s="59"/>
      <c r="F37" s="81"/>
      <c r="G37" s="28"/>
      <c r="H37" s="28">
        <f>IF($C$4="citu pasākumu izmaksas",IF('4a+c+n'!$Q38="C",'4a+c+n'!H38,0))</f>
        <v>0</v>
      </c>
      <c r="I37" s="28"/>
      <c r="J37" s="28"/>
      <c r="K37" s="59">
        <f>IF($C$4="citu pasākumu izmaksas",IF('4a+c+n'!$Q38="C",'4a+c+n'!K38,0))</f>
        <v>0</v>
      </c>
      <c r="L37" s="110">
        <f>IF($C$4="citu pasākumu izmaksas",IF('4a+c+n'!$Q38="C",'4a+c+n'!L38,0))</f>
        <v>0</v>
      </c>
      <c r="M37" s="28">
        <f>IF($C$4="citu pasākumu izmaksas",IF('4a+c+n'!$Q38="C",'4a+c+n'!M38,0))</f>
        <v>0</v>
      </c>
      <c r="N37" s="28">
        <f>IF($C$4="citu pasākumu izmaksas",IF('4a+c+n'!$Q38="C",'4a+c+n'!N38,0))</f>
        <v>0</v>
      </c>
      <c r="O37" s="28">
        <f>IF($C$4="citu pasākumu izmaksas",IF('4a+c+n'!$Q38="C",'4a+c+n'!O38,0))</f>
        <v>0</v>
      </c>
      <c r="P37" s="59">
        <f>IF($C$4="citu pasākumu izmaksas",IF('4a+c+n'!$Q38="C",'4a+c+n'!P38,0))</f>
        <v>0</v>
      </c>
    </row>
    <row r="38" spans="1:16" ht="12" customHeight="1" thickBot="1" x14ac:dyDescent="0.25">
      <c r="A38" s="261" t="s">
        <v>63</v>
      </c>
      <c r="B38" s="262"/>
      <c r="C38" s="262"/>
      <c r="D38" s="262"/>
      <c r="E38" s="262"/>
      <c r="F38" s="262"/>
      <c r="G38" s="262"/>
      <c r="H38" s="262"/>
      <c r="I38" s="262"/>
      <c r="J38" s="262"/>
      <c r="K38" s="263"/>
      <c r="L38" s="111">
        <f>SUM(L14:L37)</f>
        <v>0</v>
      </c>
      <c r="M38" s="112">
        <f>SUM(M14:M37)</f>
        <v>0</v>
      </c>
      <c r="N38" s="112">
        <f>SUM(N14:N37)</f>
        <v>0</v>
      </c>
      <c r="O38" s="112">
        <f>SUM(O14:O37)</f>
        <v>0</v>
      </c>
      <c r="P38" s="113">
        <f>SUM(P14:P37)</f>
        <v>0</v>
      </c>
    </row>
    <row r="39" spans="1:16" x14ac:dyDescent="0.2">
      <c r="A39" s="20"/>
      <c r="B39" s="20"/>
      <c r="C39" s="20"/>
      <c r="D39" s="20"/>
      <c r="E39" s="20"/>
      <c r="F39" s="20"/>
      <c r="G39" s="20"/>
      <c r="H39" s="20"/>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 t="s">
        <v>14</v>
      </c>
      <c r="B41" s="20"/>
      <c r="C41" s="264">
        <f>'Kops c'!C36:H36</f>
        <v>0</v>
      </c>
      <c r="D41" s="264"/>
      <c r="E41" s="264"/>
      <c r="F41" s="264"/>
      <c r="G41" s="264"/>
      <c r="H41" s="264"/>
      <c r="I41" s="20"/>
      <c r="J41" s="20"/>
      <c r="K41" s="20"/>
      <c r="L41" s="20"/>
      <c r="M41" s="20"/>
      <c r="N41" s="20"/>
      <c r="O41" s="20"/>
      <c r="P41" s="20"/>
    </row>
    <row r="42" spans="1:16" x14ac:dyDescent="0.2">
      <c r="A42" s="20"/>
      <c r="B42" s="20"/>
      <c r="C42" s="186" t="s">
        <v>15</v>
      </c>
      <c r="D42" s="186"/>
      <c r="E42" s="186"/>
      <c r="F42" s="186"/>
      <c r="G42" s="186"/>
      <c r="H42" s="186"/>
      <c r="I42" s="20"/>
      <c r="J42" s="20"/>
      <c r="K42" s="20"/>
      <c r="L42" s="20"/>
      <c r="M42" s="20"/>
      <c r="N42" s="20"/>
      <c r="O42" s="20"/>
      <c r="P42" s="20"/>
    </row>
    <row r="43" spans="1:16" x14ac:dyDescent="0.2">
      <c r="A43" s="20"/>
      <c r="B43" s="20"/>
      <c r="C43" s="20"/>
      <c r="D43" s="20"/>
      <c r="E43" s="20"/>
      <c r="F43" s="20"/>
      <c r="G43" s="20"/>
      <c r="H43" s="20"/>
      <c r="I43" s="20"/>
      <c r="J43" s="20"/>
      <c r="K43" s="20"/>
      <c r="L43" s="20"/>
      <c r="M43" s="20"/>
      <c r="N43" s="20"/>
      <c r="O43" s="20"/>
      <c r="P43" s="20"/>
    </row>
    <row r="44" spans="1:16" x14ac:dyDescent="0.2">
      <c r="A44" s="227" t="str">
        <f>'Kops n'!A39:D39</f>
        <v>Tāme sastādīta 2023. gada __._________</v>
      </c>
      <c r="B44" s="228"/>
      <c r="C44" s="228"/>
      <c r="D44" s="228"/>
      <c r="E44" s="20"/>
      <c r="F44" s="20"/>
      <c r="G44" s="20"/>
      <c r="H44" s="20"/>
      <c r="I44" s="20"/>
      <c r="J44" s="20"/>
      <c r="K44" s="20"/>
      <c r="L44" s="20"/>
      <c r="M44" s="20"/>
      <c r="N44" s="20"/>
      <c r="O44" s="20"/>
      <c r="P44" s="20"/>
    </row>
    <row r="45" spans="1:16" x14ac:dyDescent="0.2">
      <c r="A45" s="20"/>
      <c r="B45" s="20"/>
      <c r="C45" s="20"/>
      <c r="D45" s="20"/>
      <c r="E45" s="20"/>
      <c r="F45" s="20"/>
      <c r="G45" s="20"/>
      <c r="H45" s="20"/>
      <c r="I45" s="20"/>
      <c r="J45" s="20"/>
      <c r="K45" s="20"/>
      <c r="L45" s="20"/>
      <c r="M45" s="20"/>
      <c r="N45" s="20"/>
      <c r="O45" s="20"/>
      <c r="P45" s="20"/>
    </row>
    <row r="46" spans="1:16" x14ac:dyDescent="0.2">
      <c r="A46" s="1" t="s">
        <v>41</v>
      </c>
      <c r="B46" s="20"/>
      <c r="C46" s="264">
        <f>'Kops c'!C41:H41</f>
        <v>0</v>
      </c>
      <c r="D46" s="264"/>
      <c r="E46" s="264"/>
      <c r="F46" s="264"/>
      <c r="G46" s="264"/>
      <c r="H46" s="264"/>
      <c r="I46" s="20"/>
      <c r="J46" s="20"/>
      <c r="K46" s="20"/>
      <c r="L46" s="20"/>
      <c r="M46" s="20"/>
      <c r="N46" s="20"/>
      <c r="O46" s="20"/>
      <c r="P46" s="20"/>
    </row>
    <row r="47" spans="1:16" x14ac:dyDescent="0.2">
      <c r="A47" s="20"/>
      <c r="B47" s="20"/>
      <c r="C47" s="186" t="s">
        <v>15</v>
      </c>
      <c r="D47" s="186"/>
      <c r="E47" s="186"/>
      <c r="F47" s="186"/>
      <c r="G47" s="186"/>
      <c r="H47" s="186"/>
      <c r="I47" s="20"/>
      <c r="J47" s="20"/>
      <c r="K47" s="20"/>
      <c r="L47" s="20"/>
      <c r="M47" s="20"/>
      <c r="N47" s="20"/>
      <c r="O47" s="20"/>
      <c r="P47" s="20"/>
    </row>
    <row r="48" spans="1:16" x14ac:dyDescent="0.2">
      <c r="A48" s="20"/>
      <c r="B48" s="20"/>
      <c r="C48" s="20"/>
      <c r="D48" s="20"/>
      <c r="E48" s="20"/>
      <c r="F48" s="20"/>
      <c r="G48" s="20"/>
      <c r="H48" s="20"/>
      <c r="I48" s="20"/>
      <c r="J48" s="20"/>
      <c r="K48" s="20"/>
      <c r="L48" s="20"/>
      <c r="M48" s="20"/>
      <c r="N48" s="20"/>
      <c r="O48" s="20"/>
      <c r="P48" s="20"/>
    </row>
    <row r="49" spans="1:16" x14ac:dyDescent="0.2">
      <c r="A49" s="104" t="s">
        <v>16</v>
      </c>
      <c r="B49" s="52"/>
      <c r="C49" s="116">
        <f>'Kops c'!C44</f>
        <v>0</v>
      </c>
      <c r="D49" s="52"/>
      <c r="E49" s="20"/>
      <c r="F49" s="20"/>
      <c r="G49" s="20"/>
      <c r="H49" s="20"/>
      <c r="I49" s="20"/>
      <c r="J49" s="20"/>
      <c r="K49" s="20"/>
      <c r="L49" s="20"/>
      <c r="M49" s="20"/>
      <c r="N49" s="20"/>
      <c r="O49" s="20"/>
      <c r="P49" s="20"/>
    </row>
    <row r="50" spans="1:16" x14ac:dyDescent="0.2">
      <c r="A50" s="20"/>
      <c r="B50" s="20"/>
      <c r="C50" s="20"/>
      <c r="D50" s="20"/>
      <c r="E50" s="20"/>
      <c r="F50" s="20"/>
      <c r="G50" s="20"/>
      <c r="H50" s="20"/>
      <c r="I50" s="20"/>
      <c r="J50" s="20"/>
      <c r="K50" s="20"/>
      <c r="L50" s="20"/>
      <c r="M50" s="20"/>
      <c r="N50" s="20"/>
      <c r="O50" s="20"/>
      <c r="P50" s="20"/>
    </row>
  </sheetData>
  <mergeCells count="23">
    <mergeCell ref="C47:H47"/>
    <mergeCell ref="L12:P12"/>
    <mergeCell ref="A38:K38"/>
    <mergeCell ref="C41:H41"/>
    <mergeCell ref="C42:H42"/>
    <mergeCell ref="A44:D44"/>
    <mergeCell ref="C46:H46"/>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38:K38">
    <cfRule type="containsText" dxfId="259" priority="3" operator="containsText" text="Tiešās izmaksas kopā, t. sk. darba devēja sociālais nodoklis __.__% ">
      <formula>NOT(ISERROR(SEARCH("Tiešās izmaksas kopā, t. sk. darba devēja sociālais nodoklis __.__% ",A38)))</formula>
    </cfRule>
  </conditionalFormatting>
  <conditionalFormatting sqref="A14:P37">
    <cfRule type="cellIs" dxfId="258" priority="1" operator="equal">
      <formula>0</formula>
    </cfRule>
  </conditionalFormatting>
  <conditionalFormatting sqref="C2:I2 D5:L8 N9:O9 L38:P38 C41:H41 C46:H46 C49">
    <cfRule type="cellIs" dxfId="257" priority="2" operator="equal">
      <formula>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2B8F-CB42-4191-98DF-53192F608E69}">
  <sheetPr codeName="Sheet18">
    <tabColor rgb="FF92D050"/>
  </sheetPr>
  <dimension ref="A1:P50"/>
  <sheetViews>
    <sheetView workbookViewId="0">
      <selection activeCell="H9" sqref="H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'4a+c+n'!D1</f>
        <v>4</v>
      </c>
      <c r="E1" s="26"/>
      <c r="F1" s="26"/>
      <c r="G1" s="26"/>
      <c r="H1" s="26"/>
      <c r="I1" s="26"/>
      <c r="J1" s="26"/>
      <c r="N1" s="30"/>
      <c r="O1" s="31"/>
      <c r="P1" s="32"/>
    </row>
    <row r="2" spans="1:16" x14ac:dyDescent="0.2">
      <c r="A2" s="33"/>
      <c r="B2" s="33"/>
      <c r="C2" s="252" t="str">
        <f>'4a+c+n'!C2:I2</f>
        <v>Logi un durvis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P38</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izmaksas",IF('4a+c+n'!$Q14="N",'4a+c+n'!B14,0))</f>
        <v>0</v>
      </c>
      <c r="C14" s="27">
        <f>IF($C$4="Neattiecināmās izmaksas",IF('4a+c+n'!$Q14="N",'4a+c+n'!C14,0))</f>
        <v>0</v>
      </c>
      <c r="D14" s="27">
        <f>IF($C$4="Neattiecināmās izmaksas",IF('4a+c+n'!$Q14="N",'4a+c+n'!D14,0))</f>
        <v>0</v>
      </c>
      <c r="E14" s="57"/>
      <c r="F14" s="79"/>
      <c r="G14" s="27">
        <f>IF($C$4="Neattiecināmās izmaksas",IF('4a+c+n'!$Q14="N",'4a+c+n'!G14,0))</f>
        <v>0</v>
      </c>
      <c r="H14" s="27">
        <f>IF($C$4="Neattiecināmās izmaksas",IF('4a+c+n'!$Q14="N",'4a+c+n'!H14,0))</f>
        <v>0</v>
      </c>
      <c r="I14" s="27"/>
      <c r="J14" s="27"/>
      <c r="K14" s="57">
        <f>IF($C$4="Neattiecināmās izmaksas",IF('4a+c+n'!$Q14="N",'4a+c+n'!K14,0))</f>
        <v>0</v>
      </c>
      <c r="L14" s="109">
        <f>IF($C$4="Neattiecināmās izmaksas",IF('4a+c+n'!$Q14="N",'4a+c+n'!L14,0))</f>
        <v>0</v>
      </c>
      <c r="M14" s="27">
        <f>IF($C$4="Neattiecināmās izmaksas",IF('4a+c+n'!$Q14="N",'4a+c+n'!M14,0))</f>
        <v>0</v>
      </c>
      <c r="N14" s="27">
        <f>IF($C$4="Neattiecināmās izmaksas",IF('4a+c+n'!$Q14="N",'4a+c+n'!N14,0))</f>
        <v>0</v>
      </c>
      <c r="O14" s="27">
        <f>IF($C$4="Neattiecināmās izmaksas",IF('4a+c+n'!$Q14="N",'4a+c+n'!O14,0))</f>
        <v>0</v>
      </c>
      <c r="P14" s="57">
        <f>IF($C$4="Neattiecināmās izmaksas",IF('4a+c+n'!$Q14="N",'4a+c+n'!P14,0))</f>
        <v>0</v>
      </c>
    </row>
    <row r="15" spans="1:16" x14ac:dyDescent="0.2">
      <c r="A15" s="64">
        <f>IF(P15=0,0,IF(COUNTBLANK(P15)=1,0,COUNTA($P$14:P15)))</f>
        <v>0</v>
      </c>
      <c r="B15" s="28">
        <f>IF($C$4="Neattiecināmās izmaksas",IF('4a+c+n'!$Q15="N",'4a+c+n'!B15,0))</f>
        <v>0</v>
      </c>
      <c r="C15" s="28">
        <f>IF($C$4="Neattiecināmās izmaksas",IF('4a+c+n'!$Q15="N",'4a+c+n'!C15,0))</f>
        <v>0</v>
      </c>
      <c r="D15" s="28">
        <f>IF($C$4="Neattiecināmās izmaksas",IF('4a+c+n'!$Q15="N",'4a+c+n'!D15,0))</f>
        <v>0</v>
      </c>
      <c r="E15" s="59"/>
      <c r="F15" s="81"/>
      <c r="G15" s="28"/>
      <c r="H15" s="28">
        <f>IF($C$4="Neattiecināmās izmaksas",IF('4a+c+n'!$Q15="N",'4a+c+n'!H15,0))</f>
        <v>0</v>
      </c>
      <c r="I15" s="28"/>
      <c r="J15" s="28"/>
      <c r="K15" s="59">
        <f>IF($C$4="Neattiecināmās izmaksas",IF('4a+c+n'!$Q15="N",'4a+c+n'!K15,0))</f>
        <v>0</v>
      </c>
      <c r="L15" s="110">
        <f>IF($C$4="Neattiecināmās izmaksas",IF('4a+c+n'!$Q15="N",'4a+c+n'!L15,0))</f>
        <v>0</v>
      </c>
      <c r="M15" s="28">
        <f>IF($C$4="Neattiecināmās izmaksas",IF('4a+c+n'!$Q15="N",'4a+c+n'!M15,0))</f>
        <v>0</v>
      </c>
      <c r="N15" s="28">
        <f>IF($C$4="Neattiecināmās izmaksas",IF('4a+c+n'!$Q15="N",'4a+c+n'!N15,0))</f>
        <v>0</v>
      </c>
      <c r="O15" s="28">
        <f>IF($C$4="Neattiecināmās izmaksas",IF('4a+c+n'!$Q15="N",'4a+c+n'!O15,0))</f>
        <v>0</v>
      </c>
      <c r="P15" s="59">
        <f>IF($C$4="Neattiecināmās izmaksas",IF('4a+c+n'!$Q15="N",'4a+c+n'!P15,0))</f>
        <v>0</v>
      </c>
    </row>
    <row r="16" spans="1:16" x14ac:dyDescent="0.2">
      <c r="A16" s="64">
        <f>IF(P16=0,0,IF(COUNTBLANK(P16)=1,0,COUNTA($P$14:P16)))</f>
        <v>0</v>
      </c>
      <c r="B16" s="28">
        <f>IF($C$4="Neattiecināmās izmaksas",IF('4a+c+n'!$Q16="N",'4a+c+n'!B16,0))</f>
        <v>0</v>
      </c>
      <c r="C16" s="28">
        <f>IF($C$4="Neattiecināmās izmaksas",IF('4a+c+n'!$Q16="N",'4a+c+n'!C16,0))</f>
        <v>0</v>
      </c>
      <c r="D16" s="28">
        <f>IF($C$4="Neattiecināmās izmaksas",IF('4a+c+n'!$Q16="N",'4a+c+n'!D16,0))</f>
        <v>0</v>
      </c>
      <c r="E16" s="59"/>
      <c r="F16" s="81"/>
      <c r="G16" s="28"/>
      <c r="H16" s="28">
        <f>IF($C$4="Neattiecināmās izmaksas",IF('4a+c+n'!$Q16="N",'4a+c+n'!H16,0))</f>
        <v>0</v>
      </c>
      <c r="I16" s="28"/>
      <c r="J16" s="28"/>
      <c r="K16" s="59">
        <f>IF($C$4="Neattiecināmās izmaksas",IF('4a+c+n'!$Q16="N",'4a+c+n'!K16,0))</f>
        <v>0</v>
      </c>
      <c r="L16" s="110">
        <f>IF($C$4="Neattiecināmās izmaksas",IF('4a+c+n'!$Q16="N",'4a+c+n'!L16,0))</f>
        <v>0</v>
      </c>
      <c r="M16" s="28">
        <f>IF($C$4="Neattiecināmās izmaksas",IF('4a+c+n'!$Q16="N",'4a+c+n'!M16,0))</f>
        <v>0</v>
      </c>
      <c r="N16" s="28">
        <f>IF($C$4="Neattiecināmās izmaksas",IF('4a+c+n'!$Q16="N",'4a+c+n'!N16,0))</f>
        <v>0</v>
      </c>
      <c r="O16" s="28">
        <f>IF($C$4="Neattiecināmās izmaksas",IF('4a+c+n'!$Q16="N",'4a+c+n'!O16,0))</f>
        <v>0</v>
      </c>
      <c r="P16" s="59">
        <f>IF($C$4="Neattiecināmās izmaksas",IF('4a+c+n'!$Q16="N",'4a+c+n'!P16,0))</f>
        <v>0</v>
      </c>
    </row>
    <row r="17" spans="1:16" x14ac:dyDescent="0.2">
      <c r="A17" s="64">
        <f>IF(P17=0,0,IF(COUNTBLANK(P17)=1,0,COUNTA($P$14:P17)))</f>
        <v>0</v>
      </c>
      <c r="B17" s="28">
        <f>IF($C$4="Neattiecināmās izmaksas",IF('4a+c+n'!$Q17="N",'4a+c+n'!B17,0))</f>
        <v>0</v>
      </c>
      <c r="C17" s="28">
        <f>IF($C$4="Neattiecināmās izmaksas",IF('4a+c+n'!$Q17="N",'4a+c+n'!C17,0))</f>
        <v>0</v>
      </c>
      <c r="D17" s="28">
        <f>IF($C$4="Neattiecināmās izmaksas",IF('4a+c+n'!$Q17="N",'4a+c+n'!D17,0))</f>
        <v>0</v>
      </c>
      <c r="E17" s="59"/>
      <c r="F17" s="81"/>
      <c r="G17" s="28"/>
      <c r="H17" s="28">
        <f>IF($C$4="Neattiecināmās izmaksas",IF('4a+c+n'!$Q17="N",'4a+c+n'!H17,0))</f>
        <v>0</v>
      </c>
      <c r="I17" s="28"/>
      <c r="J17" s="28"/>
      <c r="K17" s="59">
        <f>IF($C$4="Neattiecināmās izmaksas",IF('4a+c+n'!$Q17="N",'4a+c+n'!K17,0))</f>
        <v>0</v>
      </c>
      <c r="L17" s="110">
        <f>IF($C$4="Neattiecināmās izmaksas",IF('4a+c+n'!$Q17="N",'4a+c+n'!L17,0))</f>
        <v>0</v>
      </c>
      <c r="M17" s="28">
        <f>IF($C$4="Neattiecināmās izmaksas",IF('4a+c+n'!$Q17="N",'4a+c+n'!M17,0))</f>
        <v>0</v>
      </c>
      <c r="N17" s="28">
        <f>IF($C$4="Neattiecināmās izmaksas",IF('4a+c+n'!$Q17="N",'4a+c+n'!N17,0))</f>
        <v>0</v>
      </c>
      <c r="O17" s="28">
        <f>IF($C$4="Neattiecināmās izmaksas",IF('4a+c+n'!$Q17="N",'4a+c+n'!O17,0))</f>
        <v>0</v>
      </c>
      <c r="P17" s="59">
        <f>IF($C$4="Neattiecināmās izmaksas",IF('4a+c+n'!$Q17="N",'4a+c+n'!P17,0))</f>
        <v>0</v>
      </c>
    </row>
    <row r="18" spans="1:16" x14ac:dyDescent="0.2">
      <c r="A18" s="64">
        <f>IF(P18=0,0,IF(COUNTBLANK(P18)=1,0,COUNTA($P$14:P18)))</f>
        <v>0</v>
      </c>
      <c r="B18" s="28">
        <f>IF($C$4="Neattiecināmās izmaksas",IF('4a+c+n'!$Q18="N",'4a+c+n'!B18,0))</f>
        <v>0</v>
      </c>
      <c r="C18" s="28">
        <f>IF($C$4="Neattiecināmās izmaksas",IF('4a+c+n'!$Q18="N",'4a+c+n'!C18,0))</f>
        <v>0</v>
      </c>
      <c r="D18" s="28">
        <f>IF($C$4="Neattiecināmās izmaksas",IF('4a+c+n'!$Q18="N",'4a+c+n'!D18,0))</f>
        <v>0</v>
      </c>
      <c r="E18" s="59"/>
      <c r="F18" s="81"/>
      <c r="G18" s="28"/>
      <c r="H18" s="28">
        <f>IF($C$4="Neattiecināmās izmaksas",IF('4a+c+n'!$Q18="N",'4a+c+n'!H18,0))</f>
        <v>0</v>
      </c>
      <c r="I18" s="28"/>
      <c r="J18" s="28"/>
      <c r="K18" s="59">
        <f>IF($C$4="Neattiecināmās izmaksas",IF('4a+c+n'!$Q18="N",'4a+c+n'!K18,0))</f>
        <v>0</v>
      </c>
      <c r="L18" s="110">
        <f>IF($C$4="Neattiecināmās izmaksas",IF('4a+c+n'!$Q18="N",'4a+c+n'!L18,0))</f>
        <v>0</v>
      </c>
      <c r="M18" s="28">
        <f>IF($C$4="Neattiecināmās izmaksas",IF('4a+c+n'!$Q18="N",'4a+c+n'!M18,0))</f>
        <v>0</v>
      </c>
      <c r="N18" s="28">
        <f>IF($C$4="Neattiecināmās izmaksas",IF('4a+c+n'!$Q18="N",'4a+c+n'!N18,0))</f>
        <v>0</v>
      </c>
      <c r="O18" s="28">
        <f>IF($C$4="Neattiecināmās izmaksas",IF('4a+c+n'!$Q18="N",'4a+c+n'!O18,0))</f>
        <v>0</v>
      </c>
      <c r="P18" s="59">
        <f>IF($C$4="Neattiecināmās izmaksas",IF('4a+c+n'!$Q18="N",'4a+c+n'!P18,0))</f>
        <v>0</v>
      </c>
    </row>
    <row r="19" spans="1:16" x14ac:dyDescent="0.2">
      <c r="A19" s="64">
        <f>IF(P19=0,0,IF(COUNTBLANK(P19)=1,0,COUNTA($P$14:P19)))</f>
        <v>0</v>
      </c>
      <c r="B19" s="28">
        <f>IF($C$4="Neattiecināmās izmaksas",IF('4a+c+n'!$Q20="N",'4a+c+n'!B20,0))</f>
        <v>0</v>
      </c>
      <c r="C19" s="28">
        <f>IF($C$4="Neattiecināmās izmaksas",IF('4a+c+n'!$Q20="N",'4a+c+n'!C20,0))</f>
        <v>0</v>
      </c>
      <c r="D19" s="28">
        <f>IF($C$4="Neattiecināmās izmaksas",IF('4a+c+n'!$Q20="N",'4a+c+n'!D20,0))</f>
        <v>0</v>
      </c>
      <c r="E19" s="59"/>
      <c r="F19" s="81"/>
      <c r="G19" s="28"/>
      <c r="H19" s="28">
        <f>IF($C$4="Neattiecināmās izmaksas",IF('4a+c+n'!$Q20="N",'4a+c+n'!H20,0))</f>
        <v>0</v>
      </c>
      <c r="I19" s="28"/>
      <c r="J19" s="28"/>
      <c r="K19" s="59">
        <f>IF($C$4="Neattiecināmās izmaksas",IF('4a+c+n'!$Q20="N",'4a+c+n'!K20,0))</f>
        <v>0</v>
      </c>
      <c r="L19" s="110">
        <f>IF($C$4="Neattiecināmās izmaksas",IF('4a+c+n'!$Q20="N",'4a+c+n'!L20,0))</f>
        <v>0</v>
      </c>
      <c r="M19" s="28">
        <f>IF($C$4="Neattiecināmās izmaksas",IF('4a+c+n'!$Q20="N",'4a+c+n'!M20,0))</f>
        <v>0</v>
      </c>
      <c r="N19" s="28">
        <f>IF($C$4="Neattiecināmās izmaksas",IF('4a+c+n'!$Q20="N",'4a+c+n'!N20,0))</f>
        <v>0</v>
      </c>
      <c r="O19" s="28">
        <f>IF($C$4="Neattiecināmās izmaksas",IF('4a+c+n'!$Q20="N",'4a+c+n'!O20,0))</f>
        <v>0</v>
      </c>
      <c r="P19" s="59">
        <f>IF($C$4="Neattiecināmās izmaksas",IF('4a+c+n'!$Q20="N",'4a+c+n'!P20,0))</f>
        <v>0</v>
      </c>
    </row>
    <row r="20" spans="1:16" x14ac:dyDescent="0.2">
      <c r="A20" s="64">
        <f>IF(P20=0,0,IF(COUNTBLANK(P20)=1,0,COUNTA($P$14:P20)))</f>
        <v>0</v>
      </c>
      <c r="B20" s="28">
        <f>IF($C$4="Neattiecināmās izmaksas",IF('4a+c+n'!$Q21="N",'4a+c+n'!B21,0))</f>
        <v>0</v>
      </c>
      <c r="C20" s="28">
        <f>IF($C$4="Neattiecināmās izmaksas",IF('4a+c+n'!$Q21="N",'4a+c+n'!C21,0))</f>
        <v>0</v>
      </c>
      <c r="D20" s="28">
        <f>IF($C$4="Neattiecināmās izmaksas",IF('4a+c+n'!$Q21="N",'4a+c+n'!D21,0))</f>
        <v>0</v>
      </c>
      <c r="E20" s="59"/>
      <c r="F20" s="81"/>
      <c r="G20" s="28"/>
      <c r="H20" s="28">
        <f>IF($C$4="Neattiecināmās izmaksas",IF('4a+c+n'!$Q21="N",'4a+c+n'!H21,0))</f>
        <v>0</v>
      </c>
      <c r="I20" s="28"/>
      <c r="J20" s="28"/>
      <c r="K20" s="59">
        <f>IF($C$4="Neattiecināmās izmaksas",IF('4a+c+n'!$Q21="N",'4a+c+n'!K21,0))</f>
        <v>0</v>
      </c>
      <c r="L20" s="110">
        <f>IF($C$4="Neattiecināmās izmaksas",IF('4a+c+n'!$Q21="N",'4a+c+n'!L21,0))</f>
        <v>0</v>
      </c>
      <c r="M20" s="28">
        <f>IF($C$4="Neattiecināmās izmaksas",IF('4a+c+n'!$Q21="N",'4a+c+n'!M21,0))</f>
        <v>0</v>
      </c>
      <c r="N20" s="28">
        <f>IF($C$4="Neattiecināmās izmaksas",IF('4a+c+n'!$Q21="N",'4a+c+n'!N21,0))</f>
        <v>0</v>
      </c>
      <c r="O20" s="28">
        <f>IF($C$4="Neattiecināmās izmaksas",IF('4a+c+n'!$Q21="N",'4a+c+n'!O21,0))</f>
        <v>0</v>
      </c>
      <c r="P20" s="59">
        <f>IF($C$4="Neattiecināmās izmaksas",IF('4a+c+n'!$Q21="N",'4a+c+n'!P21,0))</f>
        <v>0</v>
      </c>
    </row>
    <row r="21" spans="1:16" x14ac:dyDescent="0.2">
      <c r="A21" s="64">
        <f>IF(P21=0,0,IF(COUNTBLANK(P21)=1,0,COUNTA($P$14:P21)))</f>
        <v>0</v>
      </c>
      <c r="B21" s="28">
        <f>IF($C$4="Neattiecināmās izmaksas",IF('4a+c+n'!$Q22="N",'4a+c+n'!B22,0))</f>
        <v>0</v>
      </c>
      <c r="C21" s="28">
        <f>IF($C$4="Neattiecināmās izmaksas",IF('4a+c+n'!$Q22="N",'4a+c+n'!C22,0))</f>
        <v>0</v>
      </c>
      <c r="D21" s="28">
        <f>IF($C$4="Neattiecināmās izmaksas",IF('4a+c+n'!$Q22="N",'4a+c+n'!D22,0))</f>
        <v>0</v>
      </c>
      <c r="E21" s="59"/>
      <c r="F21" s="81"/>
      <c r="G21" s="28"/>
      <c r="H21" s="28">
        <f>IF($C$4="Neattiecināmās izmaksas",IF('4a+c+n'!$Q22="N",'4a+c+n'!H22,0))</f>
        <v>0</v>
      </c>
      <c r="I21" s="28"/>
      <c r="J21" s="28"/>
      <c r="K21" s="59">
        <f>IF($C$4="Neattiecināmās izmaksas",IF('4a+c+n'!$Q22="N",'4a+c+n'!K22,0))</f>
        <v>0</v>
      </c>
      <c r="L21" s="110">
        <f>IF($C$4="Neattiecināmās izmaksas",IF('4a+c+n'!$Q22="N",'4a+c+n'!L22,0))</f>
        <v>0</v>
      </c>
      <c r="M21" s="28">
        <f>IF($C$4="Neattiecināmās izmaksas",IF('4a+c+n'!$Q22="N",'4a+c+n'!M22,0))</f>
        <v>0</v>
      </c>
      <c r="N21" s="28">
        <f>IF($C$4="Neattiecināmās izmaksas",IF('4a+c+n'!$Q22="N",'4a+c+n'!N22,0))</f>
        <v>0</v>
      </c>
      <c r="O21" s="28">
        <f>IF($C$4="Neattiecināmās izmaksas",IF('4a+c+n'!$Q22="N",'4a+c+n'!O22,0))</f>
        <v>0</v>
      </c>
      <c r="P21" s="59">
        <f>IF($C$4="Neattiecināmās izmaksas",IF('4a+c+n'!$Q22="N",'4a+c+n'!P22,0))</f>
        <v>0</v>
      </c>
    </row>
    <row r="22" spans="1:16" x14ac:dyDescent="0.2">
      <c r="A22" s="64">
        <f>IF(P22=0,0,IF(COUNTBLANK(P22)=1,0,COUNTA($P$14:P22)))</f>
        <v>0</v>
      </c>
      <c r="B22" s="28">
        <f>IF($C$4="Neattiecināmās izmaksas",IF('4a+c+n'!$Q23="N",'4a+c+n'!B23,0))</f>
        <v>0</v>
      </c>
      <c r="C22" s="28">
        <f>IF($C$4="Neattiecināmās izmaksas",IF('4a+c+n'!$Q23="N",'4a+c+n'!C23,0))</f>
        <v>0</v>
      </c>
      <c r="D22" s="28">
        <f>IF($C$4="Neattiecināmās izmaksas",IF('4a+c+n'!$Q23="N",'4a+c+n'!D23,0))</f>
        <v>0</v>
      </c>
      <c r="E22" s="59"/>
      <c r="F22" s="81"/>
      <c r="G22" s="28"/>
      <c r="H22" s="28">
        <f>IF($C$4="Neattiecināmās izmaksas",IF('4a+c+n'!$Q23="N",'4a+c+n'!H23,0))</f>
        <v>0</v>
      </c>
      <c r="I22" s="28"/>
      <c r="J22" s="28"/>
      <c r="K22" s="59">
        <f>IF($C$4="Neattiecināmās izmaksas",IF('4a+c+n'!$Q23="N",'4a+c+n'!K23,0))</f>
        <v>0</v>
      </c>
      <c r="L22" s="110">
        <f>IF($C$4="Neattiecināmās izmaksas",IF('4a+c+n'!$Q23="N",'4a+c+n'!L23,0))</f>
        <v>0</v>
      </c>
      <c r="M22" s="28">
        <f>IF($C$4="Neattiecināmās izmaksas",IF('4a+c+n'!$Q23="N",'4a+c+n'!M23,0))</f>
        <v>0</v>
      </c>
      <c r="N22" s="28">
        <f>IF($C$4="Neattiecināmās izmaksas",IF('4a+c+n'!$Q23="N",'4a+c+n'!N23,0))</f>
        <v>0</v>
      </c>
      <c r="O22" s="28">
        <f>IF($C$4="Neattiecināmās izmaksas",IF('4a+c+n'!$Q23="N",'4a+c+n'!O23,0))</f>
        <v>0</v>
      </c>
      <c r="P22" s="59">
        <f>IF($C$4="Neattiecināmās izmaksas",IF('4a+c+n'!$Q23="N",'4a+c+n'!P23,0))</f>
        <v>0</v>
      </c>
    </row>
    <row r="23" spans="1:16" x14ac:dyDescent="0.2">
      <c r="A23" s="64">
        <f>IF(P23=0,0,IF(COUNTBLANK(P23)=1,0,COUNTA($P$14:P23)))</f>
        <v>0</v>
      </c>
      <c r="B23" s="28">
        <f>IF($C$4="Neattiecināmās izmaksas",IF('4a+c+n'!$Q24="N",'4a+c+n'!B24,0))</f>
        <v>0</v>
      </c>
      <c r="C23" s="28">
        <f>IF($C$4="Neattiecināmās izmaksas",IF('4a+c+n'!$Q24="N",'4a+c+n'!C24,0))</f>
        <v>0</v>
      </c>
      <c r="D23" s="28">
        <f>IF($C$4="Neattiecināmās izmaksas",IF('4a+c+n'!$Q24="N",'4a+c+n'!D24,0))</f>
        <v>0</v>
      </c>
      <c r="E23" s="59"/>
      <c r="F23" s="81"/>
      <c r="G23" s="28"/>
      <c r="H23" s="28">
        <f>IF($C$4="Neattiecināmās izmaksas",IF('4a+c+n'!$Q24="N",'4a+c+n'!H24,0))</f>
        <v>0</v>
      </c>
      <c r="I23" s="28"/>
      <c r="J23" s="28"/>
      <c r="K23" s="59">
        <f>IF($C$4="Neattiecināmās izmaksas",IF('4a+c+n'!$Q24="N",'4a+c+n'!K24,0))</f>
        <v>0</v>
      </c>
      <c r="L23" s="110">
        <f>IF($C$4="Neattiecināmās izmaksas",IF('4a+c+n'!$Q24="N",'4a+c+n'!L24,0))</f>
        <v>0</v>
      </c>
      <c r="M23" s="28">
        <f>IF($C$4="Neattiecināmās izmaksas",IF('4a+c+n'!$Q24="N",'4a+c+n'!M24,0))</f>
        <v>0</v>
      </c>
      <c r="N23" s="28">
        <f>IF($C$4="Neattiecināmās izmaksas",IF('4a+c+n'!$Q24="N",'4a+c+n'!N24,0))</f>
        <v>0</v>
      </c>
      <c r="O23" s="28">
        <f>IF($C$4="Neattiecināmās izmaksas",IF('4a+c+n'!$Q24="N",'4a+c+n'!O24,0))</f>
        <v>0</v>
      </c>
      <c r="P23" s="59">
        <f>IF($C$4="Neattiecināmās izmaksas",IF('4a+c+n'!$Q24="N",'4a+c+n'!P24,0))</f>
        <v>0</v>
      </c>
    </row>
    <row r="24" spans="1:16" ht="22.5" x14ac:dyDescent="0.2">
      <c r="A24" s="64">
        <f>IF(P24=0,0,IF(COUNTBLANK(P24)=1,0,COUNTA($P$14:P24)))</f>
        <v>0</v>
      </c>
      <c r="B24" s="28" t="str">
        <f>IF($C$4="Neattiecināmās izmaksas",IF('4a+c+n'!$Q25="N",'4a+c+n'!B25,0))</f>
        <v>13-00000</v>
      </c>
      <c r="C24" s="28" t="str">
        <f>IF($C$4="Neattiecināmās izmaksas",IF('4a+c+n'!$Q25="N",'4a+c+n'!C25,0))</f>
        <v>Autonomais kontrolieris ar EM 125KHz nolasītāju un sifratoru</v>
      </c>
      <c r="D24" s="28" t="str">
        <f>IF($C$4="Neattiecināmās izmaksas",IF('4a+c+n'!$Q25="N",'4a+c+n'!D25,0))</f>
        <v>gab.</v>
      </c>
      <c r="E24" s="59"/>
      <c r="F24" s="81"/>
      <c r="G24" s="28"/>
      <c r="H24" s="28">
        <f>IF($C$4="Neattiecināmās izmaksas",IF('4a+c+n'!$Q25="N",'4a+c+n'!H25,0))</f>
        <v>0</v>
      </c>
      <c r="I24" s="28"/>
      <c r="J24" s="28"/>
      <c r="K24" s="59">
        <f>IF($C$4="Neattiecināmās izmaksas",IF('4a+c+n'!$Q25="N",'4a+c+n'!K25,0))</f>
        <v>0</v>
      </c>
      <c r="L24" s="110">
        <f>IF($C$4="Neattiecināmās izmaksas",IF('4a+c+n'!$Q25="N",'4a+c+n'!L25,0))</f>
        <v>0</v>
      </c>
      <c r="M24" s="28">
        <f>IF($C$4="Neattiecināmās izmaksas",IF('4a+c+n'!$Q25="N",'4a+c+n'!M25,0))</f>
        <v>0</v>
      </c>
      <c r="N24" s="28">
        <f>IF($C$4="Neattiecināmās izmaksas",IF('4a+c+n'!$Q25="N",'4a+c+n'!N25,0))</f>
        <v>0</v>
      </c>
      <c r="O24" s="28">
        <f>IF($C$4="Neattiecināmās izmaksas",IF('4a+c+n'!$Q25="N",'4a+c+n'!O25,0))</f>
        <v>0</v>
      </c>
      <c r="P24" s="59">
        <f>IF($C$4="Neattiecināmās izmaksas",IF('4a+c+n'!$Q25="N",'4a+c+n'!P25,0))</f>
        <v>0</v>
      </c>
    </row>
    <row r="25" spans="1:16" ht="22.5" x14ac:dyDescent="0.2">
      <c r="A25" s="64">
        <f>IF(P25=0,0,IF(COUNTBLANK(P25)=1,0,COUNTA($P$14:P25)))</f>
        <v>0</v>
      </c>
      <c r="B25" s="28" t="str">
        <f>IF($C$4="Neattiecināmās izmaksas",IF('4a+c+n'!$Q26="N",'4a+c+n'!B26,0))</f>
        <v>13-00000</v>
      </c>
      <c r="C25" s="28" t="str">
        <f>IF($C$4="Neattiecināmās izmaksas",IF('4a+c+n'!$Q26="N",'4a+c+n'!C26,0))</f>
        <v>ZTP1203B ~12v 3A UPS barošanas bloks vai ekvivalents</v>
      </c>
      <c r="D25" s="28" t="str">
        <f>IF($C$4="Neattiecināmās izmaksas",IF('4a+c+n'!$Q26="N",'4a+c+n'!D26,0))</f>
        <v>gab.</v>
      </c>
      <c r="E25" s="59"/>
      <c r="F25" s="81"/>
      <c r="G25" s="28"/>
      <c r="H25" s="28">
        <f>IF($C$4="Neattiecināmās izmaksas",IF('4a+c+n'!$Q26="N",'4a+c+n'!H26,0))</f>
        <v>0</v>
      </c>
      <c r="I25" s="28"/>
      <c r="J25" s="28"/>
      <c r="K25" s="59">
        <f>IF($C$4="Neattiecināmās izmaksas",IF('4a+c+n'!$Q26="N",'4a+c+n'!K26,0))</f>
        <v>0</v>
      </c>
      <c r="L25" s="110">
        <f>IF($C$4="Neattiecināmās izmaksas",IF('4a+c+n'!$Q26="N",'4a+c+n'!L26,0))</f>
        <v>0</v>
      </c>
      <c r="M25" s="28">
        <f>IF($C$4="Neattiecināmās izmaksas",IF('4a+c+n'!$Q26="N",'4a+c+n'!M26,0))</f>
        <v>0</v>
      </c>
      <c r="N25" s="28">
        <f>IF($C$4="Neattiecināmās izmaksas",IF('4a+c+n'!$Q26="N",'4a+c+n'!N26,0))</f>
        <v>0</v>
      </c>
      <c r="O25" s="28">
        <f>IF($C$4="Neattiecināmās izmaksas",IF('4a+c+n'!$Q26="N",'4a+c+n'!O26,0))</f>
        <v>0</v>
      </c>
      <c r="P25" s="59">
        <f>IF($C$4="Neattiecināmās izmaksas",IF('4a+c+n'!$Q26="N",'4a+c+n'!P26,0))</f>
        <v>0</v>
      </c>
    </row>
    <row r="26" spans="1:16" ht="22.5" x14ac:dyDescent="0.2">
      <c r="A26" s="64">
        <f>IF(P26=0,0,IF(COUNTBLANK(P26)=1,0,COUNTA($P$14:P26)))</f>
        <v>0</v>
      </c>
      <c r="B26" s="28" t="str">
        <f>IF($C$4="Neattiecināmās izmaksas",IF('4a+c+n'!$Q27="N",'4a+c+n'!B27,0))</f>
        <v>13-00000</v>
      </c>
      <c r="C26" s="28" t="str">
        <f>IF($C$4="Neattiecināmās izmaksas",IF('4a+c+n'!$Q27="N",'4a+c+n'!C27,0))</f>
        <v>Poga druvju aizvēršanai NO/NC</v>
      </c>
      <c r="D26" s="28" t="str">
        <f>IF($C$4="Neattiecināmās izmaksas",IF('4a+c+n'!$Q27="N",'4a+c+n'!D27,0))</f>
        <v>gab.</v>
      </c>
      <c r="E26" s="59"/>
      <c r="F26" s="81"/>
      <c r="G26" s="28"/>
      <c r="H26" s="28">
        <f>IF($C$4="Neattiecināmās izmaksas",IF('4a+c+n'!$Q27="N",'4a+c+n'!H27,0))</f>
        <v>0</v>
      </c>
      <c r="I26" s="28"/>
      <c r="J26" s="28"/>
      <c r="K26" s="59">
        <f>IF($C$4="Neattiecināmās izmaksas",IF('4a+c+n'!$Q27="N",'4a+c+n'!K27,0))</f>
        <v>0</v>
      </c>
      <c r="L26" s="110">
        <f>IF($C$4="Neattiecināmās izmaksas",IF('4a+c+n'!$Q27="N",'4a+c+n'!L27,0))</f>
        <v>0</v>
      </c>
      <c r="M26" s="28">
        <f>IF($C$4="Neattiecināmās izmaksas",IF('4a+c+n'!$Q27="N",'4a+c+n'!M27,0))</f>
        <v>0</v>
      </c>
      <c r="N26" s="28">
        <f>IF($C$4="Neattiecināmās izmaksas",IF('4a+c+n'!$Q27="N",'4a+c+n'!N27,0))</f>
        <v>0</v>
      </c>
      <c r="O26" s="28">
        <f>IF($C$4="Neattiecināmās izmaksas",IF('4a+c+n'!$Q27="N",'4a+c+n'!O27,0))</f>
        <v>0</v>
      </c>
      <c r="P26" s="59">
        <f>IF($C$4="Neattiecināmās izmaksas",IF('4a+c+n'!$Q27="N",'4a+c+n'!P27,0))</f>
        <v>0</v>
      </c>
    </row>
    <row r="27" spans="1:16" ht="22.5" x14ac:dyDescent="0.2">
      <c r="A27" s="64">
        <f>IF(P27=0,0,IF(COUNTBLANK(P27)=1,0,COUNTA($P$14:P27)))</f>
        <v>0</v>
      </c>
      <c r="B27" s="28" t="str">
        <f>IF($C$4="Neattiecināmās izmaksas",IF('4a+c+n'!$Q28="N",'4a+c+n'!B28,0))</f>
        <v>13-00000</v>
      </c>
      <c r="C27" s="28" t="str">
        <f>IF($C$4="Neattiecināmās izmaksas",IF('4a+c+n'!$Q28="N",'4a+c+n'!C28,0))</f>
        <v>Čips</v>
      </c>
      <c r="D27" s="28" t="str">
        <f>IF($C$4="Neattiecināmās izmaksas",IF('4a+c+n'!$Q28="N",'4a+c+n'!D28,0))</f>
        <v>gab.</v>
      </c>
      <c r="E27" s="59"/>
      <c r="F27" s="81"/>
      <c r="G27" s="28"/>
      <c r="H27" s="28">
        <f>IF($C$4="Neattiecināmās izmaksas",IF('4a+c+n'!$Q28="N",'4a+c+n'!H28,0))</f>
        <v>0</v>
      </c>
      <c r="I27" s="28"/>
      <c r="J27" s="28"/>
      <c r="K27" s="59">
        <f>IF($C$4="Neattiecināmās izmaksas",IF('4a+c+n'!$Q28="N",'4a+c+n'!K28,0))</f>
        <v>0</v>
      </c>
      <c r="L27" s="110">
        <f>IF($C$4="Neattiecināmās izmaksas",IF('4a+c+n'!$Q28="N",'4a+c+n'!L28,0))</f>
        <v>0</v>
      </c>
      <c r="M27" s="28">
        <f>IF($C$4="Neattiecināmās izmaksas",IF('4a+c+n'!$Q28="N",'4a+c+n'!M28,0))</f>
        <v>0</v>
      </c>
      <c r="N27" s="28">
        <f>IF($C$4="Neattiecināmās izmaksas",IF('4a+c+n'!$Q28="N",'4a+c+n'!N28,0))</f>
        <v>0</v>
      </c>
      <c r="O27" s="28">
        <f>IF($C$4="Neattiecināmās izmaksas",IF('4a+c+n'!$Q28="N",'4a+c+n'!O28,0))</f>
        <v>0</v>
      </c>
      <c r="P27" s="59">
        <f>IF($C$4="Neattiecināmās izmaksas",IF('4a+c+n'!$Q28="N",'4a+c+n'!P28,0))</f>
        <v>0</v>
      </c>
    </row>
    <row r="28" spans="1:16" ht="22.5" x14ac:dyDescent="0.2">
      <c r="A28" s="64">
        <f>IF(P28=0,0,IF(COUNTBLANK(P28)=1,0,COUNTA($P$14:P28)))</f>
        <v>0</v>
      </c>
      <c r="B28" s="28" t="str">
        <f>IF($C$4="Neattiecināmās izmaksas",IF('4a+c+n'!$Q29="N",'4a+c+n'!B29,0))</f>
        <v>13-00000</v>
      </c>
      <c r="C28" s="28" t="str">
        <f>IF($C$4="Neattiecināmās izmaksas",IF('4a+c+n'!$Q29="N",'4a+c+n'!C29,0))</f>
        <v>Yale magnēts 270kg, 12-24V vai ekvivalents</v>
      </c>
      <c r="D28" s="28" t="str">
        <f>IF($C$4="Neattiecināmās izmaksas",IF('4a+c+n'!$Q29="N",'4a+c+n'!D29,0))</f>
        <v>gab.</v>
      </c>
      <c r="E28" s="59"/>
      <c r="F28" s="81"/>
      <c r="G28" s="28"/>
      <c r="H28" s="28">
        <f>IF($C$4="Neattiecināmās izmaksas",IF('4a+c+n'!$Q29="N",'4a+c+n'!H29,0))</f>
        <v>0</v>
      </c>
      <c r="I28" s="28"/>
      <c r="J28" s="28"/>
      <c r="K28" s="59">
        <f>IF($C$4="Neattiecināmās izmaksas",IF('4a+c+n'!$Q29="N",'4a+c+n'!K29,0))</f>
        <v>0</v>
      </c>
      <c r="L28" s="110">
        <f>IF($C$4="Neattiecināmās izmaksas",IF('4a+c+n'!$Q29="N",'4a+c+n'!L29,0))</f>
        <v>0</v>
      </c>
      <c r="M28" s="28">
        <f>IF($C$4="Neattiecināmās izmaksas",IF('4a+c+n'!$Q29="N",'4a+c+n'!M29,0))</f>
        <v>0</v>
      </c>
      <c r="N28" s="28">
        <f>IF($C$4="Neattiecināmās izmaksas",IF('4a+c+n'!$Q29="N",'4a+c+n'!N29,0))</f>
        <v>0</v>
      </c>
      <c r="O28" s="28">
        <f>IF($C$4="Neattiecināmās izmaksas",IF('4a+c+n'!$Q29="N",'4a+c+n'!O29,0))</f>
        <v>0</v>
      </c>
      <c r="P28" s="59">
        <f>IF($C$4="Neattiecināmās izmaksas",IF('4a+c+n'!$Q29="N",'4a+c+n'!P29,0))</f>
        <v>0</v>
      </c>
    </row>
    <row r="29" spans="1:16" ht="22.5" x14ac:dyDescent="0.2">
      <c r="A29" s="64">
        <f>IF(P29=0,0,IF(COUNTBLANK(P29)=1,0,COUNTA($P$14:P29)))</f>
        <v>0</v>
      </c>
      <c r="B29" s="28" t="str">
        <f>IF($C$4="Neattiecināmās izmaksas",IF('4a+c+n'!$Q30="N",'4a+c+n'!B30,0))</f>
        <v>13-00000</v>
      </c>
      <c r="C29" s="28" t="str">
        <f>IF($C$4="Neattiecināmās izmaksas",IF('4a+c+n'!$Q30="N",'4a+c+n'!C30,0))</f>
        <v xml:space="preserve">0402 Tonic Line vai ekvivalents rokturis, poga </v>
      </c>
      <c r="D29" s="28" t="str">
        <f>IF($C$4="Neattiecināmās izmaksas",IF('4a+c+n'!$Q30="N",'4a+c+n'!D30,0))</f>
        <v>gab.</v>
      </c>
      <c r="E29" s="59"/>
      <c r="F29" s="81"/>
      <c r="G29" s="28"/>
      <c r="H29" s="28">
        <f>IF($C$4="Neattiecināmās izmaksas",IF('4a+c+n'!$Q30="N",'4a+c+n'!H30,0))</f>
        <v>0</v>
      </c>
      <c r="I29" s="28"/>
      <c r="J29" s="28"/>
      <c r="K29" s="59">
        <f>IF($C$4="Neattiecināmās izmaksas",IF('4a+c+n'!$Q30="N",'4a+c+n'!K30,0))</f>
        <v>0</v>
      </c>
      <c r="L29" s="110">
        <f>IF($C$4="Neattiecināmās izmaksas",IF('4a+c+n'!$Q30="N",'4a+c+n'!L30,0))</f>
        <v>0</v>
      </c>
      <c r="M29" s="28">
        <f>IF($C$4="Neattiecināmās izmaksas",IF('4a+c+n'!$Q30="N",'4a+c+n'!M30,0))</f>
        <v>0</v>
      </c>
      <c r="N29" s="28">
        <f>IF($C$4="Neattiecināmās izmaksas",IF('4a+c+n'!$Q30="N",'4a+c+n'!N30,0))</f>
        <v>0</v>
      </c>
      <c r="O29" s="28">
        <f>IF($C$4="Neattiecināmās izmaksas",IF('4a+c+n'!$Q30="N",'4a+c+n'!O30,0))</f>
        <v>0</v>
      </c>
      <c r="P29" s="59">
        <f>IF($C$4="Neattiecināmās izmaksas",IF('4a+c+n'!$Q30="N",'4a+c+n'!P30,0))</f>
        <v>0</v>
      </c>
    </row>
    <row r="30" spans="1:16" ht="22.5" x14ac:dyDescent="0.2">
      <c r="A30" s="64">
        <f>IF(P30=0,0,IF(COUNTBLANK(P30)=1,0,COUNTA($P$14:P30)))</f>
        <v>0</v>
      </c>
      <c r="B30" s="28" t="str">
        <f>IF($C$4="Neattiecināmās izmaksas",IF('4a+c+n'!$Q31="N",'4a+c+n'!B31,0))</f>
        <v>13-00000</v>
      </c>
      <c r="C30" s="28" t="str">
        <f>IF($C$4="Neattiecināmās izmaksas",IF('4a+c+n'!$Q31="N",'4a+c+n'!C31,0))</f>
        <v>Montāža/demontāža</v>
      </c>
      <c r="D30" s="28" t="str">
        <f>IF($C$4="Neattiecināmās izmaksas",IF('4a+c+n'!$Q31="N",'4a+c+n'!D31,0))</f>
        <v>gab.</v>
      </c>
      <c r="E30" s="59"/>
      <c r="F30" s="81"/>
      <c r="G30" s="28"/>
      <c r="H30" s="28">
        <f>IF($C$4="Neattiecināmās izmaksas",IF('4a+c+n'!$Q31="N",'4a+c+n'!H31,0))</f>
        <v>0</v>
      </c>
      <c r="I30" s="28"/>
      <c r="J30" s="28"/>
      <c r="K30" s="59">
        <f>IF($C$4="Neattiecināmās izmaksas",IF('4a+c+n'!$Q31="N",'4a+c+n'!K31,0))</f>
        <v>0</v>
      </c>
      <c r="L30" s="110">
        <f>IF($C$4="Neattiecināmās izmaksas",IF('4a+c+n'!$Q31="N",'4a+c+n'!L31,0))</f>
        <v>0</v>
      </c>
      <c r="M30" s="28">
        <f>IF($C$4="Neattiecināmās izmaksas",IF('4a+c+n'!$Q31="N",'4a+c+n'!M31,0))</f>
        <v>0</v>
      </c>
      <c r="N30" s="28">
        <f>IF($C$4="Neattiecināmās izmaksas",IF('4a+c+n'!$Q31="N",'4a+c+n'!N31,0))</f>
        <v>0</v>
      </c>
      <c r="O30" s="28">
        <f>IF($C$4="Neattiecināmās izmaksas",IF('4a+c+n'!$Q31="N",'4a+c+n'!O31,0))</f>
        <v>0</v>
      </c>
      <c r="P30" s="59">
        <f>IF($C$4="Neattiecināmās izmaksas",IF('4a+c+n'!$Q31="N",'4a+c+n'!P31,0))</f>
        <v>0</v>
      </c>
    </row>
    <row r="31" spans="1:16" x14ac:dyDescent="0.2">
      <c r="A31" s="64">
        <f>IF(P31=0,0,IF(COUNTBLANK(P31)=1,0,COUNTA($P$14:P31)))</f>
        <v>0</v>
      </c>
      <c r="B31" s="28">
        <f>IF($C$4="Neattiecināmās izmaksas",IF('4a+c+n'!$Q32="N",'4a+c+n'!B32,0))</f>
        <v>0</v>
      </c>
      <c r="C31" s="28">
        <f>IF($C$4="Neattiecināmās izmaksas",IF('4a+c+n'!$Q32="N",'4a+c+n'!C32,0))</f>
        <v>0</v>
      </c>
      <c r="D31" s="28">
        <f>IF($C$4="Neattiecināmās izmaksas",IF('4a+c+n'!$Q32="N",'4a+c+n'!D32,0))</f>
        <v>0</v>
      </c>
      <c r="E31" s="59"/>
      <c r="F31" s="81"/>
      <c r="G31" s="28"/>
      <c r="H31" s="28">
        <f>IF($C$4="Neattiecināmās izmaksas",IF('4a+c+n'!$Q32="N",'4a+c+n'!H32,0))</f>
        <v>0</v>
      </c>
      <c r="I31" s="28"/>
      <c r="J31" s="28"/>
      <c r="K31" s="59">
        <f>IF($C$4="Neattiecināmās izmaksas",IF('4a+c+n'!$Q32="N",'4a+c+n'!K32,0))</f>
        <v>0</v>
      </c>
      <c r="L31" s="110">
        <f>IF($C$4="Neattiecināmās izmaksas",IF('4a+c+n'!$Q32="N",'4a+c+n'!L32,0))</f>
        <v>0</v>
      </c>
      <c r="M31" s="28">
        <f>IF($C$4="Neattiecināmās izmaksas",IF('4a+c+n'!$Q32="N",'4a+c+n'!M32,0))</f>
        <v>0</v>
      </c>
      <c r="N31" s="28">
        <f>IF($C$4="Neattiecināmās izmaksas",IF('4a+c+n'!$Q32="N",'4a+c+n'!N32,0))</f>
        <v>0</v>
      </c>
      <c r="O31" s="28">
        <f>IF($C$4="Neattiecināmās izmaksas",IF('4a+c+n'!$Q32="N",'4a+c+n'!O32,0))</f>
        <v>0</v>
      </c>
      <c r="P31" s="59">
        <f>IF($C$4="Neattiecināmās izmaksas",IF('4a+c+n'!$Q32="N",'4a+c+n'!P32,0))</f>
        <v>0</v>
      </c>
    </row>
    <row r="32" spans="1:16" x14ac:dyDescent="0.2">
      <c r="A32" s="64">
        <f>IF(P32=0,0,IF(COUNTBLANK(P32)=1,0,COUNTA($P$14:P32)))</f>
        <v>0</v>
      </c>
      <c r="B32" s="28">
        <f>IF($C$4="Neattiecināmās izmaksas",IF('4a+c+n'!$Q33="N",'4a+c+n'!B33,0))</f>
        <v>0</v>
      </c>
      <c r="C32" s="28">
        <f>IF($C$4="Neattiecināmās izmaksas",IF('4a+c+n'!$Q33="N",'4a+c+n'!C33,0))</f>
        <v>0</v>
      </c>
      <c r="D32" s="28">
        <f>IF($C$4="Neattiecināmās izmaksas",IF('4a+c+n'!$Q33="N",'4a+c+n'!D33,0))</f>
        <v>0</v>
      </c>
      <c r="E32" s="59"/>
      <c r="F32" s="81"/>
      <c r="G32" s="28"/>
      <c r="H32" s="28">
        <f>IF($C$4="Neattiecināmās izmaksas",IF('4a+c+n'!$Q33="N",'4a+c+n'!H33,0))</f>
        <v>0</v>
      </c>
      <c r="I32" s="28"/>
      <c r="J32" s="28"/>
      <c r="K32" s="59">
        <f>IF($C$4="Neattiecināmās izmaksas",IF('4a+c+n'!$Q33="N",'4a+c+n'!K33,0))</f>
        <v>0</v>
      </c>
      <c r="L32" s="110">
        <f>IF($C$4="Neattiecināmās izmaksas",IF('4a+c+n'!$Q33="N",'4a+c+n'!L33,0))</f>
        <v>0</v>
      </c>
      <c r="M32" s="28">
        <f>IF($C$4="Neattiecināmās izmaksas",IF('4a+c+n'!$Q33="N",'4a+c+n'!M33,0))</f>
        <v>0</v>
      </c>
      <c r="N32" s="28">
        <f>IF($C$4="Neattiecināmās izmaksas",IF('4a+c+n'!$Q33="N",'4a+c+n'!N33,0))</f>
        <v>0</v>
      </c>
      <c r="O32" s="28">
        <f>IF($C$4="Neattiecināmās izmaksas",IF('4a+c+n'!$Q33="N",'4a+c+n'!O33,0))</f>
        <v>0</v>
      </c>
      <c r="P32" s="59">
        <f>IF($C$4="Neattiecināmās izmaksas",IF('4a+c+n'!$Q33="N",'4a+c+n'!P33,0))</f>
        <v>0</v>
      </c>
    </row>
    <row r="33" spans="1:16" x14ac:dyDescent="0.2">
      <c r="A33" s="64">
        <f>IF(P33=0,0,IF(COUNTBLANK(P33)=1,0,COUNTA($P$14:P33)))</f>
        <v>0</v>
      </c>
      <c r="B33" s="28">
        <f>IF($C$4="Neattiecināmās izmaksas",IF('4a+c+n'!$Q34="N",'4a+c+n'!B34,0))</f>
        <v>0</v>
      </c>
      <c r="C33" s="28">
        <f>IF($C$4="Neattiecināmās izmaksas",IF('4a+c+n'!$Q34="N",'4a+c+n'!C34,0))</f>
        <v>0</v>
      </c>
      <c r="D33" s="28">
        <f>IF($C$4="Neattiecināmās izmaksas",IF('4a+c+n'!$Q34="N",'4a+c+n'!D34,0))</f>
        <v>0</v>
      </c>
      <c r="E33" s="59"/>
      <c r="F33" s="81"/>
      <c r="G33" s="28"/>
      <c r="H33" s="28">
        <f>IF($C$4="Neattiecināmās izmaksas",IF('4a+c+n'!$Q34="N",'4a+c+n'!H34,0))</f>
        <v>0</v>
      </c>
      <c r="I33" s="28"/>
      <c r="J33" s="28"/>
      <c r="K33" s="59">
        <f>IF($C$4="Neattiecināmās izmaksas",IF('4a+c+n'!$Q34="N",'4a+c+n'!K34,0))</f>
        <v>0</v>
      </c>
      <c r="L33" s="110">
        <f>IF($C$4="Neattiecināmās izmaksas",IF('4a+c+n'!$Q34="N",'4a+c+n'!L34,0))</f>
        <v>0</v>
      </c>
      <c r="M33" s="28">
        <f>IF($C$4="Neattiecināmās izmaksas",IF('4a+c+n'!$Q34="N",'4a+c+n'!M34,0))</f>
        <v>0</v>
      </c>
      <c r="N33" s="28">
        <f>IF($C$4="Neattiecināmās izmaksas",IF('4a+c+n'!$Q34="N",'4a+c+n'!N34,0))</f>
        <v>0</v>
      </c>
      <c r="O33" s="28">
        <f>IF($C$4="Neattiecināmās izmaksas",IF('4a+c+n'!$Q34="N",'4a+c+n'!O34,0))</f>
        <v>0</v>
      </c>
      <c r="P33" s="59">
        <f>IF($C$4="Neattiecināmās izmaksas",IF('4a+c+n'!$Q34="N",'4a+c+n'!P34,0))</f>
        <v>0</v>
      </c>
    </row>
    <row r="34" spans="1:16" x14ac:dyDescent="0.2">
      <c r="A34" s="64">
        <f>IF(P34=0,0,IF(COUNTBLANK(P34)=1,0,COUNTA($P$14:P34)))</f>
        <v>0</v>
      </c>
      <c r="B34" s="28">
        <f>IF($C$4="Neattiecināmās izmaksas",IF('4a+c+n'!$Q35="N",'4a+c+n'!B35,0))</f>
        <v>0</v>
      </c>
      <c r="C34" s="28">
        <f>IF($C$4="Neattiecināmās izmaksas",IF('4a+c+n'!$Q35="N",'4a+c+n'!C35,0))</f>
        <v>0</v>
      </c>
      <c r="D34" s="28">
        <f>IF($C$4="Neattiecināmās izmaksas",IF('4a+c+n'!$Q35="N",'4a+c+n'!D35,0))</f>
        <v>0</v>
      </c>
      <c r="E34" s="59"/>
      <c r="F34" s="81"/>
      <c r="G34" s="28"/>
      <c r="H34" s="28">
        <f>IF($C$4="Neattiecināmās izmaksas",IF('4a+c+n'!$Q35="N",'4a+c+n'!H35,0))</f>
        <v>0</v>
      </c>
      <c r="I34" s="28"/>
      <c r="J34" s="28"/>
      <c r="K34" s="59">
        <f>IF($C$4="Neattiecināmās izmaksas",IF('4a+c+n'!$Q35="N",'4a+c+n'!K35,0))</f>
        <v>0</v>
      </c>
      <c r="L34" s="110">
        <f>IF($C$4="Neattiecināmās izmaksas",IF('4a+c+n'!$Q35="N",'4a+c+n'!L35,0))</f>
        <v>0</v>
      </c>
      <c r="M34" s="28">
        <f>IF($C$4="Neattiecināmās izmaksas",IF('4a+c+n'!$Q35="N",'4a+c+n'!M35,0))</f>
        <v>0</v>
      </c>
      <c r="N34" s="28">
        <f>IF($C$4="Neattiecināmās izmaksas",IF('4a+c+n'!$Q35="N",'4a+c+n'!N35,0))</f>
        <v>0</v>
      </c>
      <c r="O34" s="28">
        <f>IF($C$4="Neattiecināmās izmaksas",IF('4a+c+n'!$Q35="N",'4a+c+n'!O35,0))</f>
        <v>0</v>
      </c>
      <c r="P34" s="59">
        <f>IF($C$4="Neattiecināmās izmaksas",IF('4a+c+n'!$Q35="N",'4a+c+n'!P35,0))</f>
        <v>0</v>
      </c>
    </row>
    <row r="35" spans="1:16" x14ac:dyDescent="0.2">
      <c r="A35" s="64">
        <f>IF(P35=0,0,IF(COUNTBLANK(P35)=1,0,COUNTA($P$14:P35)))</f>
        <v>0</v>
      </c>
      <c r="B35" s="28">
        <f>IF($C$4="Neattiecināmās izmaksas",IF('4a+c+n'!$Q36="N",'4a+c+n'!B36,0))</f>
        <v>0</v>
      </c>
      <c r="C35" s="28">
        <f>IF($C$4="Neattiecināmās izmaksas",IF('4a+c+n'!$Q36="N",'4a+c+n'!C36,0))</f>
        <v>0</v>
      </c>
      <c r="D35" s="28">
        <f>IF($C$4="Neattiecināmās izmaksas",IF('4a+c+n'!$Q36="N",'4a+c+n'!D36,0))</f>
        <v>0</v>
      </c>
      <c r="E35" s="59"/>
      <c r="F35" s="81"/>
      <c r="G35" s="28"/>
      <c r="H35" s="28">
        <f>IF($C$4="Neattiecināmās izmaksas",IF('4a+c+n'!$Q36="N",'4a+c+n'!H36,0))</f>
        <v>0</v>
      </c>
      <c r="I35" s="28"/>
      <c r="J35" s="28"/>
      <c r="K35" s="59">
        <f>IF($C$4="Neattiecināmās izmaksas",IF('4a+c+n'!$Q36="N",'4a+c+n'!K36,0))</f>
        <v>0</v>
      </c>
      <c r="L35" s="110">
        <f>IF($C$4="Neattiecināmās izmaksas",IF('4a+c+n'!$Q36="N",'4a+c+n'!L36,0))</f>
        <v>0</v>
      </c>
      <c r="M35" s="28">
        <f>IF($C$4="Neattiecināmās izmaksas",IF('4a+c+n'!$Q36="N",'4a+c+n'!M36,0))</f>
        <v>0</v>
      </c>
      <c r="N35" s="28">
        <f>IF($C$4="Neattiecināmās izmaksas",IF('4a+c+n'!$Q36="N",'4a+c+n'!N36,0))</f>
        <v>0</v>
      </c>
      <c r="O35" s="28">
        <f>IF($C$4="Neattiecināmās izmaksas",IF('4a+c+n'!$Q36="N",'4a+c+n'!O36,0))</f>
        <v>0</v>
      </c>
      <c r="P35" s="59">
        <f>IF($C$4="Neattiecināmās izmaksas",IF('4a+c+n'!$Q36="N",'4a+c+n'!P36,0))</f>
        <v>0</v>
      </c>
    </row>
    <row r="36" spans="1:16" x14ac:dyDescent="0.2">
      <c r="A36" s="64">
        <f>IF(P36=0,0,IF(COUNTBLANK(P36)=1,0,COUNTA($P$14:P36)))</f>
        <v>0</v>
      </c>
      <c r="B36" s="28">
        <f>IF($C$4="Neattiecināmās izmaksas",IF('4a+c+n'!$Q37="N",'4a+c+n'!B37,0))</f>
        <v>0</v>
      </c>
      <c r="C36" s="28">
        <f>IF($C$4="Neattiecināmās izmaksas",IF('4a+c+n'!$Q37="N",'4a+c+n'!C37,0))</f>
        <v>0</v>
      </c>
      <c r="D36" s="28">
        <f>IF($C$4="Neattiecināmās izmaksas",IF('4a+c+n'!$Q37="N",'4a+c+n'!D37,0))</f>
        <v>0</v>
      </c>
      <c r="E36" s="59"/>
      <c r="F36" s="81"/>
      <c r="G36" s="28"/>
      <c r="H36" s="28">
        <f>IF($C$4="Neattiecināmās izmaksas",IF('4a+c+n'!$Q37="N",'4a+c+n'!H37,0))</f>
        <v>0</v>
      </c>
      <c r="I36" s="28"/>
      <c r="J36" s="28"/>
      <c r="K36" s="59">
        <f>IF($C$4="Neattiecināmās izmaksas",IF('4a+c+n'!$Q37="N",'4a+c+n'!K37,0))</f>
        <v>0</v>
      </c>
      <c r="L36" s="110">
        <f>IF($C$4="Neattiecināmās izmaksas",IF('4a+c+n'!$Q37="N",'4a+c+n'!L37,0))</f>
        <v>0</v>
      </c>
      <c r="M36" s="28">
        <f>IF($C$4="Neattiecināmās izmaksas",IF('4a+c+n'!$Q37="N",'4a+c+n'!M37,0))</f>
        <v>0</v>
      </c>
      <c r="N36" s="28">
        <f>IF($C$4="Neattiecināmās izmaksas",IF('4a+c+n'!$Q37="N",'4a+c+n'!N37,0))</f>
        <v>0</v>
      </c>
      <c r="O36" s="28">
        <f>IF($C$4="Neattiecināmās izmaksas",IF('4a+c+n'!$Q37="N",'4a+c+n'!O37,0))</f>
        <v>0</v>
      </c>
      <c r="P36" s="59">
        <f>IF($C$4="Neattiecināmās izmaksas",IF('4a+c+n'!$Q37="N",'4a+c+n'!P37,0))</f>
        <v>0</v>
      </c>
    </row>
    <row r="37" spans="1:16" ht="12" thickBot="1" x14ac:dyDescent="0.25">
      <c r="A37" s="64">
        <f>IF(P37=0,0,IF(COUNTBLANK(P37)=1,0,COUNTA($P$14:P37)))</f>
        <v>0</v>
      </c>
      <c r="B37" s="28">
        <f>IF($C$4="Neattiecināmās izmaksas",IF('4a+c+n'!$Q38="N",'4a+c+n'!B38,0))</f>
        <v>0</v>
      </c>
      <c r="C37" s="28">
        <f>IF($C$4="Neattiecināmās izmaksas",IF('4a+c+n'!$Q38="N",'4a+c+n'!C38,0))</f>
        <v>0</v>
      </c>
      <c r="D37" s="28">
        <f>IF($C$4="Neattiecināmās izmaksas",IF('4a+c+n'!$Q38="N",'4a+c+n'!D38,0))</f>
        <v>0</v>
      </c>
      <c r="E37" s="59"/>
      <c r="F37" s="81"/>
      <c r="G37" s="28"/>
      <c r="H37" s="28">
        <f>IF($C$4="Neattiecināmās izmaksas",IF('4a+c+n'!$Q38="N",'4a+c+n'!H38,0))</f>
        <v>0</v>
      </c>
      <c r="I37" s="28"/>
      <c r="J37" s="28"/>
      <c r="K37" s="59">
        <f>IF($C$4="Neattiecināmās izmaksas",IF('4a+c+n'!$Q38="N",'4a+c+n'!K38,0))</f>
        <v>0</v>
      </c>
      <c r="L37" s="110">
        <f>IF($C$4="Neattiecināmās izmaksas",IF('4a+c+n'!$Q38="N",'4a+c+n'!L38,0))</f>
        <v>0</v>
      </c>
      <c r="M37" s="28">
        <f>IF($C$4="Neattiecināmās izmaksas",IF('4a+c+n'!$Q38="N",'4a+c+n'!M38,0))</f>
        <v>0</v>
      </c>
      <c r="N37" s="28">
        <f>IF($C$4="Neattiecināmās izmaksas",IF('4a+c+n'!$Q38="N",'4a+c+n'!N38,0))</f>
        <v>0</v>
      </c>
      <c r="O37" s="28">
        <f>IF($C$4="Neattiecināmās izmaksas",IF('4a+c+n'!$Q38="N",'4a+c+n'!O38,0))</f>
        <v>0</v>
      </c>
      <c r="P37" s="59">
        <f>IF($C$4="Neattiecināmās izmaksas",IF('4a+c+n'!$Q38="N",'4a+c+n'!P38,0))</f>
        <v>0</v>
      </c>
    </row>
    <row r="38" spans="1:16" ht="12" customHeight="1" thickBot="1" x14ac:dyDescent="0.25">
      <c r="A38" s="261" t="s">
        <v>63</v>
      </c>
      <c r="B38" s="262"/>
      <c r="C38" s="262"/>
      <c r="D38" s="262"/>
      <c r="E38" s="262"/>
      <c r="F38" s="262"/>
      <c r="G38" s="262"/>
      <c r="H38" s="262"/>
      <c r="I38" s="262"/>
      <c r="J38" s="262"/>
      <c r="K38" s="263"/>
      <c r="L38" s="111">
        <f>SUM(L14:L37)</f>
        <v>0</v>
      </c>
      <c r="M38" s="112">
        <f>SUM(M14:M37)</f>
        <v>0</v>
      </c>
      <c r="N38" s="112">
        <f>SUM(N14:N37)</f>
        <v>0</v>
      </c>
      <c r="O38" s="112">
        <f>SUM(O14:O37)</f>
        <v>0</v>
      </c>
      <c r="P38" s="113">
        <f>SUM(P14:P37)</f>
        <v>0</v>
      </c>
    </row>
    <row r="39" spans="1:16" x14ac:dyDescent="0.2">
      <c r="A39" s="20"/>
      <c r="B39" s="20"/>
      <c r="C39" s="20"/>
      <c r="D39" s="20"/>
      <c r="E39" s="20"/>
      <c r="F39" s="20"/>
      <c r="G39" s="20"/>
      <c r="H39" s="20"/>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 t="s">
        <v>14</v>
      </c>
      <c r="B41" s="20"/>
      <c r="C41" s="264">
        <f>'Kops n'!C36:H36</f>
        <v>0</v>
      </c>
      <c r="D41" s="264"/>
      <c r="E41" s="264"/>
      <c r="F41" s="264"/>
      <c r="G41" s="264"/>
      <c r="H41" s="264"/>
      <c r="I41" s="20"/>
      <c r="J41" s="20"/>
      <c r="K41" s="20"/>
      <c r="L41" s="20"/>
      <c r="M41" s="20"/>
      <c r="N41" s="20"/>
      <c r="O41" s="20"/>
      <c r="P41" s="20"/>
    </row>
    <row r="42" spans="1:16" x14ac:dyDescent="0.2">
      <c r="A42" s="20"/>
      <c r="B42" s="20"/>
      <c r="C42" s="186" t="s">
        <v>15</v>
      </c>
      <c r="D42" s="186"/>
      <c r="E42" s="186"/>
      <c r="F42" s="186"/>
      <c r="G42" s="186"/>
      <c r="H42" s="186"/>
      <c r="I42" s="20"/>
      <c r="J42" s="20"/>
      <c r="K42" s="20"/>
      <c r="L42" s="20"/>
      <c r="M42" s="20"/>
      <c r="N42" s="20"/>
      <c r="O42" s="20"/>
      <c r="P42" s="20"/>
    </row>
    <row r="43" spans="1:16" x14ac:dyDescent="0.2">
      <c r="A43" s="20"/>
      <c r="B43" s="20"/>
      <c r="C43" s="20"/>
      <c r="D43" s="20"/>
      <c r="E43" s="20"/>
      <c r="F43" s="20"/>
      <c r="G43" s="20"/>
      <c r="H43" s="20"/>
      <c r="I43" s="20"/>
      <c r="J43" s="20"/>
      <c r="K43" s="20"/>
      <c r="L43" s="20"/>
      <c r="M43" s="20"/>
      <c r="N43" s="20"/>
      <c r="O43" s="20"/>
      <c r="P43" s="20"/>
    </row>
    <row r="44" spans="1:16" x14ac:dyDescent="0.2">
      <c r="A44" s="227" t="str">
        <f>'Kops n'!A39:D39</f>
        <v>Tāme sastādīta 2023. gada __._________</v>
      </c>
      <c r="B44" s="228"/>
      <c r="C44" s="228"/>
      <c r="D44" s="228"/>
      <c r="E44" s="20"/>
      <c r="F44" s="20"/>
      <c r="G44" s="20"/>
      <c r="H44" s="20"/>
      <c r="I44" s="20"/>
      <c r="J44" s="20"/>
      <c r="K44" s="20"/>
      <c r="L44" s="20"/>
      <c r="M44" s="20"/>
      <c r="N44" s="20"/>
      <c r="O44" s="20"/>
      <c r="P44" s="20"/>
    </row>
    <row r="45" spans="1:16" x14ac:dyDescent="0.2">
      <c r="A45" s="20"/>
      <c r="B45" s="20"/>
      <c r="C45" s="20"/>
      <c r="D45" s="20"/>
      <c r="E45" s="20"/>
      <c r="F45" s="20"/>
      <c r="G45" s="20"/>
      <c r="H45" s="20"/>
      <c r="I45" s="20"/>
      <c r="J45" s="20"/>
      <c r="K45" s="20"/>
      <c r="L45" s="20"/>
      <c r="M45" s="20"/>
      <c r="N45" s="20"/>
      <c r="O45" s="20"/>
      <c r="P45" s="20"/>
    </row>
    <row r="46" spans="1:16" x14ac:dyDescent="0.2">
      <c r="A46" s="1" t="s">
        <v>41</v>
      </c>
      <c r="B46" s="20"/>
      <c r="C46" s="264">
        <f>'Kops n'!C41:H41</f>
        <v>0</v>
      </c>
      <c r="D46" s="264"/>
      <c r="E46" s="264"/>
      <c r="F46" s="264"/>
      <c r="G46" s="264"/>
      <c r="H46" s="264"/>
      <c r="I46" s="20"/>
      <c r="J46" s="20"/>
      <c r="K46" s="20"/>
      <c r="L46" s="20"/>
      <c r="M46" s="20"/>
      <c r="N46" s="20"/>
      <c r="O46" s="20"/>
      <c r="P46" s="20"/>
    </row>
    <row r="47" spans="1:16" x14ac:dyDescent="0.2">
      <c r="A47" s="20"/>
      <c r="B47" s="20"/>
      <c r="C47" s="186" t="s">
        <v>15</v>
      </c>
      <c r="D47" s="186"/>
      <c r="E47" s="186"/>
      <c r="F47" s="186"/>
      <c r="G47" s="186"/>
      <c r="H47" s="186"/>
      <c r="I47" s="20"/>
      <c r="J47" s="20"/>
      <c r="K47" s="20"/>
      <c r="L47" s="20"/>
      <c r="M47" s="20"/>
      <c r="N47" s="20"/>
      <c r="O47" s="20"/>
      <c r="P47" s="20"/>
    </row>
    <row r="48" spans="1:16" x14ac:dyDescent="0.2">
      <c r="A48" s="20"/>
      <c r="B48" s="20"/>
      <c r="C48" s="20"/>
      <c r="D48" s="20"/>
      <c r="E48" s="20"/>
      <c r="F48" s="20"/>
      <c r="G48" s="20"/>
      <c r="H48" s="20"/>
      <c r="I48" s="20"/>
      <c r="J48" s="20"/>
      <c r="K48" s="20"/>
      <c r="L48" s="20"/>
      <c r="M48" s="20"/>
      <c r="N48" s="20"/>
      <c r="O48" s="20"/>
      <c r="P48" s="20"/>
    </row>
    <row r="49" spans="1:16" x14ac:dyDescent="0.2">
      <c r="A49" s="104" t="s">
        <v>16</v>
      </c>
      <c r="B49" s="52"/>
      <c r="C49" s="116">
        <f>'Kops n'!C44</f>
        <v>0</v>
      </c>
      <c r="D49" s="52"/>
      <c r="E49" s="20"/>
      <c r="F49" s="20"/>
      <c r="G49" s="20"/>
      <c r="H49" s="20"/>
      <c r="I49" s="20"/>
      <c r="J49" s="20"/>
      <c r="K49" s="20"/>
      <c r="L49" s="20"/>
      <c r="M49" s="20"/>
      <c r="N49" s="20"/>
      <c r="O49" s="20"/>
      <c r="P49" s="20"/>
    </row>
    <row r="50" spans="1:16" x14ac:dyDescent="0.2">
      <c r="A50" s="20"/>
      <c r="B50" s="20"/>
      <c r="C50" s="20"/>
      <c r="D50" s="20"/>
      <c r="E50" s="20"/>
      <c r="F50" s="20"/>
      <c r="G50" s="20"/>
      <c r="H50" s="20"/>
      <c r="I50" s="20"/>
      <c r="J50" s="20"/>
      <c r="K50" s="20"/>
      <c r="L50" s="20"/>
      <c r="M50" s="20"/>
      <c r="N50" s="20"/>
      <c r="O50" s="20"/>
      <c r="P50" s="20"/>
    </row>
  </sheetData>
  <mergeCells count="23">
    <mergeCell ref="C47:H47"/>
    <mergeCell ref="L12:P12"/>
    <mergeCell ref="A38:K38"/>
    <mergeCell ref="C41:H41"/>
    <mergeCell ref="C42:H42"/>
    <mergeCell ref="A44:D44"/>
    <mergeCell ref="C46:H46"/>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38:K38">
    <cfRule type="containsText" dxfId="256" priority="3" operator="containsText" text="Tiešās izmaksas kopā, t. sk. darba devēja sociālais nodoklis __.__% ">
      <formula>NOT(ISERROR(SEARCH("Tiešās izmaksas kopā, t. sk. darba devēja sociālais nodoklis __.__% ",A38)))</formula>
    </cfRule>
  </conditionalFormatting>
  <conditionalFormatting sqref="A14:P37">
    <cfRule type="cellIs" dxfId="255" priority="1" operator="equal">
      <formula>0</formula>
    </cfRule>
  </conditionalFormatting>
  <conditionalFormatting sqref="C2:I2 D5:L8 N9:O9 L38:P38 C41:H41 C46:H46 C49">
    <cfRule type="cellIs" dxfId="254" priority="2" operator="equal">
      <formula>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9218-F37C-4C76-8CBC-80FF1A169B86}">
  <sheetPr codeName="Sheet19">
    <tabColor rgb="FF00B050"/>
  </sheetPr>
  <dimension ref="A1:Q42"/>
  <sheetViews>
    <sheetView topLeftCell="A19" zoomScale="85" zoomScaleNormal="85" workbookViewId="0">
      <selection activeCell="G53" sqref="G5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5</v>
      </c>
      <c r="E1" s="26"/>
      <c r="F1" s="26"/>
      <c r="G1" s="26"/>
      <c r="H1" s="26"/>
      <c r="I1" s="26"/>
      <c r="J1" s="26"/>
      <c r="N1" s="30"/>
      <c r="O1" s="31"/>
      <c r="P1" s="32"/>
    </row>
    <row r="2" spans="1:17" x14ac:dyDescent="0.2">
      <c r="A2" s="33"/>
      <c r="B2" s="33"/>
      <c r="C2" s="252" t="s">
        <v>396</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P30</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203</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33.75" x14ac:dyDescent="0.2">
      <c r="A15" s="40">
        <v>1</v>
      </c>
      <c r="B15" s="28" t="s">
        <v>94</v>
      </c>
      <c r="C15" s="136" t="s">
        <v>204</v>
      </c>
      <c r="D15" s="153" t="s">
        <v>77</v>
      </c>
      <c r="E15" s="154">
        <v>1</v>
      </c>
      <c r="F15" s="139"/>
      <c r="G15" s="144"/>
      <c r="H15" s="49">
        <f>F15*G15</f>
        <v>0</v>
      </c>
      <c r="I15" s="135"/>
      <c r="J15" s="135"/>
      <c r="K15" s="50">
        <f t="shared" ref="K15:K29" si="0">SUM(H15:J15)</f>
        <v>0</v>
      </c>
      <c r="L15" s="51">
        <f t="shared" ref="L15:L29" si="1">E15*F15</f>
        <v>0</v>
      </c>
      <c r="M15" s="49">
        <f t="shared" ref="M15:M29" si="2">H15*E15</f>
        <v>0</v>
      </c>
      <c r="N15" s="49">
        <f t="shared" ref="N15:N29" si="3">I15*E15</f>
        <v>0</v>
      </c>
      <c r="O15" s="49">
        <f t="shared" ref="O15:O29" si="4">J15*E15</f>
        <v>0</v>
      </c>
      <c r="P15" s="108">
        <f t="shared" ref="P15:P29" si="5">SUM(M15:O15)</f>
        <v>0</v>
      </c>
      <c r="Q15" s="77" t="s">
        <v>47</v>
      </c>
    </row>
    <row r="16" spans="1:17" x14ac:dyDescent="0.2">
      <c r="A16" s="40">
        <v>2</v>
      </c>
      <c r="B16" s="93"/>
      <c r="C16" s="146" t="s">
        <v>205</v>
      </c>
      <c r="D16" s="28"/>
      <c r="E16" s="59"/>
      <c r="F16" s="51"/>
      <c r="G16" s="49"/>
      <c r="H16" s="49">
        <f t="shared" ref="H16:H29" si="6">F16*G16</f>
        <v>0</v>
      </c>
      <c r="I16" s="49"/>
      <c r="J16" s="49"/>
      <c r="K16" s="50">
        <f t="shared" si="0"/>
        <v>0</v>
      </c>
      <c r="L16" s="51">
        <f t="shared" si="1"/>
        <v>0</v>
      </c>
      <c r="M16" s="49">
        <f t="shared" si="2"/>
        <v>0</v>
      </c>
      <c r="N16" s="49">
        <f t="shared" si="3"/>
        <v>0</v>
      </c>
      <c r="O16" s="49">
        <f t="shared" si="4"/>
        <v>0</v>
      </c>
      <c r="P16" s="108">
        <f t="shared" si="5"/>
        <v>0</v>
      </c>
      <c r="Q16" s="77"/>
    </row>
    <row r="17" spans="1:17" ht="33.75" x14ac:dyDescent="0.2">
      <c r="A17" s="40">
        <v>3</v>
      </c>
      <c r="B17" s="28" t="s">
        <v>96</v>
      </c>
      <c r="C17" s="155" t="s">
        <v>206</v>
      </c>
      <c r="D17" s="153" t="s">
        <v>77</v>
      </c>
      <c r="E17" s="154">
        <v>1</v>
      </c>
      <c r="F17" s="139"/>
      <c r="G17" s="144"/>
      <c r="H17" s="49">
        <f t="shared" si="6"/>
        <v>0</v>
      </c>
      <c r="I17" s="135"/>
      <c r="J17" s="135"/>
      <c r="K17" s="50">
        <f t="shared" si="0"/>
        <v>0</v>
      </c>
      <c r="L17" s="51">
        <f t="shared" si="1"/>
        <v>0</v>
      </c>
      <c r="M17" s="49">
        <f t="shared" si="2"/>
        <v>0</v>
      </c>
      <c r="N17" s="49">
        <f t="shared" si="3"/>
        <v>0</v>
      </c>
      <c r="O17" s="49">
        <f t="shared" si="4"/>
        <v>0</v>
      </c>
      <c r="P17" s="108">
        <f t="shared" si="5"/>
        <v>0</v>
      </c>
      <c r="Q17" s="77" t="s">
        <v>47</v>
      </c>
    </row>
    <row r="18" spans="1:17" ht="22.5" x14ac:dyDescent="0.2">
      <c r="A18" s="40">
        <v>4</v>
      </c>
      <c r="B18" s="93"/>
      <c r="C18" s="146" t="s">
        <v>207</v>
      </c>
      <c r="D18" s="28"/>
      <c r="E18" s="59"/>
      <c r="F18" s="51"/>
      <c r="G18" s="49"/>
      <c r="H18" s="49">
        <f t="shared" si="6"/>
        <v>0</v>
      </c>
      <c r="I18" s="49"/>
      <c r="J18" s="49"/>
      <c r="K18" s="50">
        <f t="shared" si="0"/>
        <v>0</v>
      </c>
      <c r="L18" s="51">
        <f t="shared" si="1"/>
        <v>0</v>
      </c>
      <c r="M18" s="49">
        <f t="shared" si="2"/>
        <v>0</v>
      </c>
      <c r="N18" s="49">
        <f t="shared" si="3"/>
        <v>0</v>
      </c>
      <c r="O18" s="49">
        <f t="shared" si="4"/>
        <v>0</v>
      </c>
      <c r="P18" s="108">
        <f t="shared" si="5"/>
        <v>0</v>
      </c>
      <c r="Q18" s="77"/>
    </row>
    <row r="19" spans="1:17" ht="22.5" x14ac:dyDescent="0.2">
      <c r="A19" s="40">
        <v>5</v>
      </c>
      <c r="B19" s="28" t="s">
        <v>96</v>
      </c>
      <c r="C19" s="136" t="s">
        <v>208</v>
      </c>
      <c r="D19" s="133" t="s">
        <v>102</v>
      </c>
      <c r="E19" s="154">
        <v>26</v>
      </c>
      <c r="F19" s="135"/>
      <c r="G19" s="144"/>
      <c r="H19" s="49">
        <f t="shared" si="6"/>
        <v>0</v>
      </c>
      <c r="I19" s="135"/>
      <c r="J19" s="135"/>
      <c r="K19" s="50">
        <f t="shared" si="0"/>
        <v>0</v>
      </c>
      <c r="L19" s="51">
        <f t="shared" si="1"/>
        <v>0</v>
      </c>
      <c r="M19" s="49">
        <f t="shared" si="2"/>
        <v>0</v>
      </c>
      <c r="N19" s="49">
        <f t="shared" si="3"/>
        <v>0</v>
      </c>
      <c r="O19" s="49">
        <f t="shared" si="4"/>
        <v>0</v>
      </c>
      <c r="P19" s="108">
        <f t="shared" si="5"/>
        <v>0</v>
      </c>
      <c r="Q19" s="77" t="s">
        <v>47</v>
      </c>
    </row>
    <row r="20" spans="1:17" ht="33.75" x14ac:dyDescent="0.2">
      <c r="A20" s="40">
        <v>6</v>
      </c>
      <c r="B20" s="28" t="s">
        <v>96</v>
      </c>
      <c r="C20" s="136" t="s">
        <v>209</v>
      </c>
      <c r="D20" s="133" t="s">
        <v>113</v>
      </c>
      <c r="E20" s="134">
        <v>130</v>
      </c>
      <c r="F20" s="135"/>
      <c r="G20" s="144"/>
      <c r="H20" s="49">
        <f t="shared" si="6"/>
        <v>0</v>
      </c>
      <c r="I20" s="135"/>
      <c r="J20" s="135"/>
      <c r="K20" s="50">
        <f t="shared" si="0"/>
        <v>0</v>
      </c>
      <c r="L20" s="51">
        <f t="shared" si="1"/>
        <v>0</v>
      </c>
      <c r="M20" s="49">
        <f t="shared" si="2"/>
        <v>0</v>
      </c>
      <c r="N20" s="49">
        <f t="shared" si="3"/>
        <v>0</v>
      </c>
      <c r="O20" s="49">
        <f t="shared" si="4"/>
        <v>0</v>
      </c>
      <c r="P20" s="108">
        <f t="shared" si="5"/>
        <v>0</v>
      </c>
      <c r="Q20" s="77" t="s">
        <v>47</v>
      </c>
    </row>
    <row r="21" spans="1:17" ht="22.5" x14ac:dyDescent="0.2">
      <c r="A21" s="40">
        <v>7</v>
      </c>
      <c r="B21" s="28" t="s">
        <v>96</v>
      </c>
      <c r="C21" s="136" t="s">
        <v>210</v>
      </c>
      <c r="D21" s="133" t="s">
        <v>102</v>
      </c>
      <c r="E21" s="134">
        <v>26</v>
      </c>
      <c r="F21" s="135"/>
      <c r="G21" s="144"/>
      <c r="H21" s="49">
        <f t="shared" si="6"/>
        <v>0</v>
      </c>
      <c r="I21" s="135"/>
      <c r="J21" s="135"/>
      <c r="K21" s="50">
        <f t="shared" si="0"/>
        <v>0</v>
      </c>
      <c r="L21" s="51">
        <f t="shared" si="1"/>
        <v>0</v>
      </c>
      <c r="M21" s="49">
        <f t="shared" si="2"/>
        <v>0</v>
      </c>
      <c r="N21" s="49">
        <f t="shared" si="3"/>
        <v>0</v>
      </c>
      <c r="O21" s="49">
        <f t="shared" si="4"/>
        <v>0</v>
      </c>
      <c r="P21" s="108">
        <f t="shared" si="5"/>
        <v>0</v>
      </c>
      <c r="Q21" s="77" t="s">
        <v>47</v>
      </c>
    </row>
    <row r="22" spans="1:17" ht="22.5" x14ac:dyDescent="0.2">
      <c r="A22" s="40">
        <v>8</v>
      </c>
      <c r="B22" s="28" t="s">
        <v>96</v>
      </c>
      <c r="C22" s="136" t="s">
        <v>129</v>
      </c>
      <c r="D22" s="133" t="s">
        <v>113</v>
      </c>
      <c r="E22" s="134">
        <v>117</v>
      </c>
      <c r="F22" s="135"/>
      <c r="G22" s="144"/>
      <c r="H22" s="49">
        <f t="shared" si="6"/>
        <v>0</v>
      </c>
      <c r="I22" s="135"/>
      <c r="J22" s="135"/>
      <c r="K22" s="50">
        <f t="shared" si="0"/>
        <v>0</v>
      </c>
      <c r="L22" s="51">
        <f t="shared" si="1"/>
        <v>0</v>
      </c>
      <c r="M22" s="49">
        <f t="shared" si="2"/>
        <v>0</v>
      </c>
      <c r="N22" s="49">
        <f t="shared" si="3"/>
        <v>0</v>
      </c>
      <c r="O22" s="49">
        <f t="shared" si="4"/>
        <v>0</v>
      </c>
      <c r="P22" s="108">
        <f t="shared" si="5"/>
        <v>0</v>
      </c>
      <c r="Q22" s="77" t="s">
        <v>47</v>
      </c>
    </row>
    <row r="23" spans="1:17" ht="22.5" x14ac:dyDescent="0.2">
      <c r="A23" s="40">
        <v>9</v>
      </c>
      <c r="B23" s="28" t="s">
        <v>96</v>
      </c>
      <c r="C23" s="136" t="s">
        <v>211</v>
      </c>
      <c r="D23" s="133" t="s">
        <v>102</v>
      </c>
      <c r="E23" s="134">
        <v>26</v>
      </c>
      <c r="F23" s="135"/>
      <c r="G23" s="144"/>
      <c r="H23" s="49">
        <f t="shared" si="6"/>
        <v>0</v>
      </c>
      <c r="I23" s="135"/>
      <c r="J23" s="135"/>
      <c r="K23" s="50">
        <f t="shared" si="0"/>
        <v>0</v>
      </c>
      <c r="L23" s="51">
        <f t="shared" si="1"/>
        <v>0</v>
      </c>
      <c r="M23" s="49">
        <f t="shared" si="2"/>
        <v>0</v>
      </c>
      <c r="N23" s="49">
        <f t="shared" si="3"/>
        <v>0</v>
      </c>
      <c r="O23" s="49">
        <f t="shared" si="4"/>
        <v>0</v>
      </c>
      <c r="P23" s="108">
        <f t="shared" si="5"/>
        <v>0</v>
      </c>
      <c r="Q23" s="77" t="s">
        <v>47</v>
      </c>
    </row>
    <row r="24" spans="1:17" x14ac:dyDescent="0.2">
      <c r="A24" s="40">
        <v>10</v>
      </c>
      <c r="B24" s="93"/>
      <c r="C24" s="146" t="s">
        <v>212</v>
      </c>
      <c r="D24" s="28"/>
      <c r="E24" s="59"/>
      <c r="F24" s="51"/>
      <c r="G24" s="49"/>
      <c r="H24" s="49">
        <f t="shared" si="6"/>
        <v>0</v>
      </c>
      <c r="I24" s="49"/>
      <c r="J24" s="49"/>
      <c r="K24" s="50">
        <f t="shared" si="0"/>
        <v>0</v>
      </c>
      <c r="L24" s="51">
        <f t="shared" si="1"/>
        <v>0</v>
      </c>
      <c r="M24" s="49">
        <f t="shared" si="2"/>
        <v>0</v>
      </c>
      <c r="N24" s="49">
        <f t="shared" si="3"/>
        <v>0</v>
      </c>
      <c r="O24" s="49">
        <f t="shared" si="4"/>
        <v>0</v>
      </c>
      <c r="P24" s="108">
        <f t="shared" si="5"/>
        <v>0</v>
      </c>
      <c r="Q24" s="77"/>
    </row>
    <row r="25" spans="1:17" ht="67.5" x14ac:dyDescent="0.2">
      <c r="A25" s="40">
        <v>11</v>
      </c>
      <c r="B25" s="28" t="s">
        <v>96</v>
      </c>
      <c r="C25" s="156" t="s">
        <v>213</v>
      </c>
      <c r="D25" s="157" t="s">
        <v>214</v>
      </c>
      <c r="E25" s="158">
        <v>1</v>
      </c>
      <c r="F25" s="139"/>
      <c r="G25" s="144"/>
      <c r="H25" s="49">
        <f t="shared" si="6"/>
        <v>0</v>
      </c>
      <c r="I25" s="135"/>
      <c r="J25" s="135"/>
      <c r="K25" s="50">
        <f t="shared" si="0"/>
        <v>0</v>
      </c>
      <c r="L25" s="51">
        <f t="shared" si="1"/>
        <v>0</v>
      </c>
      <c r="M25" s="49">
        <f t="shared" si="2"/>
        <v>0</v>
      </c>
      <c r="N25" s="49">
        <f t="shared" si="3"/>
        <v>0</v>
      </c>
      <c r="O25" s="49">
        <f t="shared" si="4"/>
        <v>0</v>
      </c>
      <c r="P25" s="108">
        <f t="shared" si="5"/>
        <v>0</v>
      </c>
      <c r="Q25" s="77" t="s">
        <v>47</v>
      </c>
    </row>
    <row r="26" spans="1:17" ht="22.5" x14ac:dyDescent="0.2">
      <c r="A26" s="40">
        <v>12</v>
      </c>
      <c r="B26" s="28" t="s">
        <v>96</v>
      </c>
      <c r="C26" s="156" t="s">
        <v>215</v>
      </c>
      <c r="D26" s="133" t="s">
        <v>102</v>
      </c>
      <c r="E26" s="158">
        <v>393.8</v>
      </c>
      <c r="F26" s="135"/>
      <c r="G26" s="144"/>
      <c r="H26" s="49">
        <f t="shared" si="6"/>
        <v>0</v>
      </c>
      <c r="I26" s="135"/>
      <c r="J26" s="135"/>
      <c r="K26" s="50">
        <f t="shared" si="0"/>
        <v>0</v>
      </c>
      <c r="L26" s="51">
        <f t="shared" si="1"/>
        <v>0</v>
      </c>
      <c r="M26" s="49">
        <f t="shared" si="2"/>
        <v>0</v>
      </c>
      <c r="N26" s="49">
        <f t="shared" si="3"/>
        <v>0</v>
      </c>
      <c r="O26" s="49">
        <f t="shared" si="4"/>
        <v>0</v>
      </c>
      <c r="P26" s="108">
        <f t="shared" si="5"/>
        <v>0</v>
      </c>
      <c r="Q26" s="77" t="s">
        <v>47</v>
      </c>
    </row>
    <row r="27" spans="1:17" ht="22.5" x14ac:dyDescent="0.2">
      <c r="A27" s="40">
        <v>13</v>
      </c>
      <c r="B27" s="28" t="s">
        <v>96</v>
      </c>
      <c r="C27" s="156" t="s">
        <v>216</v>
      </c>
      <c r="D27" s="133" t="s">
        <v>102</v>
      </c>
      <c r="E27" s="158">
        <v>393.8</v>
      </c>
      <c r="F27" s="135"/>
      <c r="G27" s="144"/>
      <c r="H27" s="49">
        <f t="shared" si="6"/>
        <v>0</v>
      </c>
      <c r="I27" s="135"/>
      <c r="J27" s="135"/>
      <c r="K27" s="50">
        <f t="shared" si="0"/>
        <v>0</v>
      </c>
      <c r="L27" s="51">
        <f t="shared" si="1"/>
        <v>0</v>
      </c>
      <c r="M27" s="49">
        <f t="shared" si="2"/>
        <v>0</v>
      </c>
      <c r="N27" s="49">
        <f t="shared" si="3"/>
        <v>0</v>
      </c>
      <c r="O27" s="49">
        <f t="shared" si="4"/>
        <v>0</v>
      </c>
      <c r="P27" s="108">
        <f t="shared" si="5"/>
        <v>0</v>
      </c>
      <c r="Q27" s="77" t="s">
        <v>47</v>
      </c>
    </row>
    <row r="28" spans="1:17" ht="22.5" x14ac:dyDescent="0.2">
      <c r="A28" s="40">
        <v>14</v>
      </c>
      <c r="B28" s="28" t="s">
        <v>96</v>
      </c>
      <c r="C28" s="136" t="s">
        <v>129</v>
      </c>
      <c r="D28" s="157" t="s">
        <v>113</v>
      </c>
      <c r="E28" s="134">
        <v>1772.1000000000001</v>
      </c>
      <c r="F28" s="135"/>
      <c r="G28" s="144"/>
      <c r="H28" s="49">
        <f t="shared" si="6"/>
        <v>0</v>
      </c>
      <c r="I28" s="135"/>
      <c r="J28" s="135"/>
      <c r="K28" s="50">
        <f t="shared" si="0"/>
        <v>0</v>
      </c>
      <c r="L28" s="51">
        <f t="shared" si="1"/>
        <v>0</v>
      </c>
      <c r="M28" s="49">
        <f t="shared" si="2"/>
        <v>0</v>
      </c>
      <c r="N28" s="49">
        <f t="shared" si="3"/>
        <v>0</v>
      </c>
      <c r="O28" s="49">
        <f t="shared" si="4"/>
        <v>0</v>
      </c>
      <c r="P28" s="108">
        <f t="shared" si="5"/>
        <v>0</v>
      </c>
      <c r="Q28" s="77" t="s">
        <v>47</v>
      </c>
    </row>
    <row r="29" spans="1:17" ht="22.5" x14ac:dyDescent="0.2">
      <c r="A29" s="40">
        <v>15</v>
      </c>
      <c r="B29" s="28" t="s">
        <v>96</v>
      </c>
      <c r="C29" s="136" t="s">
        <v>211</v>
      </c>
      <c r="D29" s="133" t="s">
        <v>102</v>
      </c>
      <c r="E29" s="158">
        <v>393.8</v>
      </c>
      <c r="F29" s="135"/>
      <c r="G29" s="144"/>
      <c r="H29" s="49">
        <f t="shared" si="6"/>
        <v>0</v>
      </c>
      <c r="I29" s="135"/>
      <c r="J29" s="135"/>
      <c r="K29" s="50">
        <f t="shared" si="0"/>
        <v>0</v>
      </c>
      <c r="L29" s="51">
        <f t="shared" si="1"/>
        <v>0</v>
      </c>
      <c r="M29" s="49">
        <f t="shared" si="2"/>
        <v>0</v>
      </c>
      <c r="N29" s="49">
        <f t="shared" si="3"/>
        <v>0</v>
      </c>
      <c r="O29" s="49">
        <f t="shared" si="4"/>
        <v>0</v>
      </c>
      <c r="P29" s="108">
        <f t="shared" si="5"/>
        <v>0</v>
      </c>
      <c r="Q29" s="77" t="s">
        <v>47</v>
      </c>
    </row>
    <row r="30" spans="1:17" ht="12" customHeight="1" thickBot="1" x14ac:dyDescent="0.25">
      <c r="A30" s="261" t="s">
        <v>63</v>
      </c>
      <c r="B30" s="262"/>
      <c r="C30" s="262"/>
      <c r="D30" s="262"/>
      <c r="E30" s="262"/>
      <c r="F30" s="262"/>
      <c r="G30" s="262"/>
      <c r="H30" s="262"/>
      <c r="I30" s="262"/>
      <c r="J30" s="262"/>
      <c r="K30" s="263"/>
      <c r="L30" s="74">
        <f>SUM(L14:L29)</f>
        <v>0</v>
      </c>
      <c r="M30" s="75">
        <f>SUM(M14:M29)</f>
        <v>0</v>
      </c>
      <c r="N30" s="75">
        <f>SUM(N14:N29)</f>
        <v>0</v>
      </c>
      <c r="O30" s="75">
        <f>SUM(O14:O29)</f>
        <v>0</v>
      </c>
      <c r="P30" s="76">
        <f>SUM(P14:P29)</f>
        <v>0</v>
      </c>
    </row>
    <row r="31" spans="1:17" x14ac:dyDescent="0.2">
      <c r="A31" s="20"/>
      <c r="B31" s="20"/>
      <c r="C31" s="20"/>
      <c r="D31" s="20"/>
      <c r="E31" s="20"/>
      <c r="F31" s="20"/>
      <c r="G31" s="20"/>
      <c r="H31" s="20"/>
      <c r="I31" s="20"/>
      <c r="J31" s="20"/>
      <c r="K31" s="20"/>
      <c r="L31" s="20"/>
      <c r="M31" s="20"/>
      <c r="N31" s="20"/>
      <c r="O31" s="20"/>
      <c r="P31" s="20"/>
    </row>
    <row r="32" spans="1:17" x14ac:dyDescent="0.2">
      <c r="A32" s="20"/>
      <c r="B32" s="20"/>
      <c r="C32" s="20"/>
      <c r="D32" s="20"/>
      <c r="E32" s="20"/>
      <c r="F32" s="20"/>
      <c r="G32" s="20"/>
      <c r="H32" s="20"/>
      <c r="I32" s="20"/>
      <c r="J32" s="20"/>
      <c r="K32" s="20"/>
      <c r="L32" s="20"/>
      <c r="M32" s="20"/>
      <c r="N32" s="20"/>
      <c r="O32" s="20"/>
      <c r="P32" s="20"/>
    </row>
    <row r="33" spans="1:16" x14ac:dyDescent="0.2">
      <c r="A33" s="1" t="s">
        <v>14</v>
      </c>
      <c r="B33" s="20"/>
      <c r="C33" s="264">
        <f>'Kops n'!C36:H36</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227" t="str">
        <f>'Kops n'!A39:D39</f>
        <v>Tāme sastādīta 2023. gada __._________</v>
      </c>
      <c r="B36" s="228"/>
      <c r="C36" s="228"/>
      <c r="D36" s="228"/>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row r="38" spans="1:16" x14ac:dyDescent="0.2">
      <c r="A38" s="1" t="s">
        <v>41</v>
      </c>
      <c r="B38" s="20"/>
      <c r="C38" s="264">
        <f>'Kops n'!C41:H41</f>
        <v>0</v>
      </c>
      <c r="D38" s="264"/>
      <c r="E38" s="264"/>
      <c r="F38" s="264"/>
      <c r="G38" s="264"/>
      <c r="H38" s="264"/>
      <c r="I38" s="20"/>
      <c r="J38" s="20"/>
      <c r="K38" s="20"/>
      <c r="L38" s="20"/>
      <c r="M38" s="20"/>
      <c r="N38" s="20"/>
      <c r="O38" s="20"/>
      <c r="P38" s="20"/>
    </row>
    <row r="39" spans="1:16" x14ac:dyDescent="0.2">
      <c r="A39" s="20"/>
      <c r="B39" s="20"/>
      <c r="C39" s="186" t="s">
        <v>15</v>
      </c>
      <c r="D39" s="186"/>
      <c r="E39" s="186"/>
      <c r="F39" s="186"/>
      <c r="G39" s="186"/>
      <c r="H39" s="186"/>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04" t="s">
        <v>16</v>
      </c>
      <c r="B41" s="52"/>
      <c r="C41" s="116">
        <f>'Kops n'!C44</f>
        <v>0</v>
      </c>
      <c r="D41" s="52"/>
      <c r="E41" s="20"/>
      <c r="F41" s="20"/>
      <c r="G41" s="20"/>
      <c r="H41" s="20"/>
      <c r="I41" s="20"/>
      <c r="J41" s="20"/>
      <c r="K41" s="20"/>
      <c r="L41" s="20"/>
      <c r="M41" s="20"/>
      <c r="N41" s="20"/>
      <c r="O41" s="20"/>
      <c r="P41" s="20"/>
    </row>
    <row r="42" spans="1:16" x14ac:dyDescent="0.2">
      <c r="A42" s="20"/>
      <c r="B42" s="20"/>
      <c r="C42" s="20"/>
      <c r="D42" s="20"/>
      <c r="E42" s="20"/>
      <c r="F42" s="20"/>
      <c r="G42" s="20"/>
      <c r="H42" s="20"/>
      <c r="I42" s="20"/>
      <c r="J42" s="20"/>
      <c r="K42" s="20"/>
      <c r="L42" s="20"/>
      <c r="M42" s="20"/>
      <c r="N42" s="20"/>
      <c r="O42" s="20"/>
      <c r="P42" s="20"/>
    </row>
  </sheetData>
  <mergeCells count="23">
    <mergeCell ref="C39:H39"/>
    <mergeCell ref="C4:I4"/>
    <mergeCell ref="F12:K12"/>
    <mergeCell ref="A9:F9"/>
    <mergeCell ref="J9:M9"/>
    <mergeCell ref="D8:L8"/>
    <mergeCell ref="A30:K30"/>
    <mergeCell ref="C33:H33"/>
    <mergeCell ref="C34:H34"/>
    <mergeCell ref="A36:D36"/>
    <mergeCell ref="C38:H38"/>
    <mergeCell ref="N9:O9"/>
    <mergeCell ref="A12:A13"/>
    <mergeCell ref="B12:B13"/>
    <mergeCell ref="C12:C13"/>
    <mergeCell ref="D12:D13"/>
    <mergeCell ref="E12:E13"/>
    <mergeCell ref="L12:P12"/>
    <mergeCell ref="C2:I2"/>
    <mergeCell ref="C3:I3"/>
    <mergeCell ref="D5:L5"/>
    <mergeCell ref="D6:L6"/>
    <mergeCell ref="D7:L7"/>
  </mergeCells>
  <conditionalFormatting sqref="A14:B29">
    <cfRule type="cellIs" dxfId="253" priority="62" operator="equal">
      <formula>0</formula>
    </cfRule>
  </conditionalFormatting>
  <conditionalFormatting sqref="A9:F9">
    <cfRule type="containsText" dxfId="252" priority="59" operator="containsText" text="Tāme sastādīta  20__. gada tirgus cenās, pamatojoties uz ___ daļas rasējumiem">
      <formula>NOT(ISERROR(SEARCH("Tāme sastādīta  20__. gada tirgus cenās, pamatojoties uz ___ daļas rasējumiem",A9)))</formula>
    </cfRule>
  </conditionalFormatting>
  <conditionalFormatting sqref="A30:K30">
    <cfRule type="containsText" dxfId="251" priority="44" operator="containsText" text="Tiešās izmaksas kopā, t. sk. darba devēja sociālais nodoklis __.__% ">
      <formula>NOT(ISERROR(SEARCH("Tiešās izmaksas kopā, t. sk. darba devēja sociālais nodoklis __.__% ",A30)))</formula>
    </cfRule>
  </conditionalFormatting>
  <conditionalFormatting sqref="C20">
    <cfRule type="cellIs" dxfId="250" priority="30" operator="equal">
      <formula>0</formula>
    </cfRule>
  </conditionalFormatting>
  <conditionalFormatting sqref="C22:C23">
    <cfRule type="cellIs" dxfId="249" priority="29" operator="equal">
      <formula>0</formula>
    </cfRule>
  </conditionalFormatting>
  <conditionalFormatting sqref="C25:C26">
    <cfRule type="cellIs" dxfId="248" priority="16" operator="equal">
      <formula>0</formula>
    </cfRule>
  </conditionalFormatting>
  <conditionalFormatting sqref="C19:E19">
    <cfRule type="cellIs" dxfId="247" priority="31" operator="equal">
      <formula>0</formula>
    </cfRule>
  </conditionalFormatting>
  <conditionalFormatting sqref="C14:G18">
    <cfRule type="cellIs" dxfId="246" priority="3" operator="equal">
      <formula>0</formula>
    </cfRule>
  </conditionalFormatting>
  <conditionalFormatting sqref="C24:G24">
    <cfRule type="cellIs" dxfId="245" priority="49" operator="equal">
      <formula>0</formula>
    </cfRule>
  </conditionalFormatting>
  <conditionalFormatting sqref="C33:H33">
    <cfRule type="cellIs" dxfId="244" priority="52" operator="equal">
      <formula>0</formula>
    </cfRule>
  </conditionalFormatting>
  <conditionalFormatting sqref="C38:H38">
    <cfRule type="cellIs" dxfId="243" priority="53" operator="equal">
      <formula>0</formula>
    </cfRule>
  </conditionalFormatting>
  <conditionalFormatting sqref="C2:I2">
    <cfRule type="cellIs" dxfId="242" priority="58" operator="equal">
      <formula>0</formula>
    </cfRule>
  </conditionalFormatting>
  <conditionalFormatting sqref="C4:I4">
    <cfRule type="cellIs" dxfId="241" priority="50" operator="equal">
      <formula>0</formula>
    </cfRule>
  </conditionalFormatting>
  <conditionalFormatting sqref="D1">
    <cfRule type="cellIs" dxfId="240" priority="46" operator="equal">
      <formula>0</formula>
    </cfRule>
  </conditionalFormatting>
  <conditionalFormatting sqref="D5:L8">
    <cfRule type="cellIs" dxfId="239" priority="47" operator="equal">
      <formula>0</formula>
    </cfRule>
  </conditionalFormatting>
  <conditionalFormatting sqref="F19:G23">
    <cfRule type="cellIs" dxfId="238" priority="2" operator="equal">
      <formula>0</formula>
    </cfRule>
  </conditionalFormatting>
  <conditionalFormatting sqref="F25:G29">
    <cfRule type="cellIs" dxfId="237" priority="1" operator="equal">
      <formula>0</formula>
    </cfRule>
  </conditionalFormatting>
  <conditionalFormatting sqref="H14:H29">
    <cfRule type="cellIs" dxfId="236" priority="42" operator="equal">
      <formula>0</formula>
    </cfRule>
  </conditionalFormatting>
  <conditionalFormatting sqref="I14:J29">
    <cfRule type="cellIs" dxfId="235" priority="5" operator="equal">
      <formula>0</formula>
    </cfRule>
  </conditionalFormatting>
  <conditionalFormatting sqref="K14:P29">
    <cfRule type="cellIs" dxfId="234" priority="41" operator="equal">
      <formula>0</formula>
    </cfRule>
  </conditionalFormatting>
  <conditionalFormatting sqref="L30:P30">
    <cfRule type="cellIs" dxfId="233" priority="51" operator="equal">
      <formula>0</formula>
    </cfRule>
  </conditionalFormatting>
  <conditionalFormatting sqref="N9:O9">
    <cfRule type="cellIs" dxfId="232" priority="61" operator="equal">
      <formula>0</formula>
    </cfRule>
  </conditionalFormatting>
  <conditionalFormatting sqref="Q14:Q29">
    <cfRule type="cellIs" dxfId="231" priority="40" operator="equal">
      <formula>0</formula>
    </cfRule>
  </conditionalFormatting>
  <dataValidations count="1">
    <dataValidation type="list" allowBlank="1" showInputMessage="1" showErrorMessage="1" sqref="Q14:Q29" xr:uid="{39155E1A-0A01-47D6-A258-692F57DB19DC}">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55" operator="containsText" id="{A741B695-5E60-45D8-944C-2D04D39B2193}">
            <xm:f>NOT(ISERROR(SEARCH("Tāme sastādīta ____. gada ___. ______________",A36)))</xm:f>
            <xm:f>"Tāme sastādīta ____. gada ___. ______________"</xm:f>
            <x14:dxf>
              <font>
                <color auto="1"/>
              </font>
              <fill>
                <patternFill>
                  <bgColor rgb="FFC6EFCE"/>
                </patternFill>
              </fill>
            </x14:dxf>
          </x14:cfRule>
          <xm:sqref>A36</xm:sqref>
        </x14:conditionalFormatting>
        <x14:conditionalFormatting xmlns:xm="http://schemas.microsoft.com/office/excel/2006/main">
          <x14:cfRule type="containsText" priority="54" operator="containsText" id="{443EB233-F567-4949-B038-4ADE85277BE0}">
            <xm:f>NOT(ISERROR(SEARCH("Sertifikāta Nr. _________________________________",A41)))</xm:f>
            <xm:f>"Sertifikāta Nr. _________________________________"</xm:f>
            <x14:dxf>
              <font>
                <color auto="1"/>
              </font>
              <fill>
                <patternFill>
                  <bgColor rgb="FFC6EFCE"/>
                </patternFill>
              </fill>
            </x14:dxf>
          </x14:cfRule>
          <xm:sqref>A41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348E-B470-4C5B-BA18-F95156EB454A}">
  <sheetPr codeName="Sheet21">
    <tabColor rgb="FF00B050"/>
  </sheetPr>
  <dimension ref="A1:P42"/>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'5a+c+n'!D1</f>
        <v>5</v>
      </c>
      <c r="E1" s="26"/>
      <c r="F1" s="26"/>
      <c r="G1" s="26"/>
      <c r="H1" s="26"/>
      <c r="I1" s="26"/>
      <c r="J1" s="26"/>
      <c r="N1" s="30"/>
      <c r="O1" s="31"/>
      <c r="P1" s="32"/>
    </row>
    <row r="2" spans="1:16" x14ac:dyDescent="0.2">
      <c r="A2" s="33"/>
      <c r="B2" s="33"/>
      <c r="C2" s="252" t="str">
        <f>'5a+c+n'!C2:I2</f>
        <v>Pagraba pārseguma siltināšana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P30</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izmaksas",IF('5a+c+n'!$Q14="A",'5a+c+n'!B14,0),0)</f>
        <v>0</v>
      </c>
      <c r="C14" s="27">
        <f>IF($C$4="Attiecināmās izmaksas",IF('5a+c+n'!$Q14="A",'5a+c+n'!C14,0),0)</f>
        <v>0</v>
      </c>
      <c r="D14" s="27">
        <f>IF($C$4="Attiecināmās izmaksas",IF('5a+c+n'!$Q14="A",'5a+c+n'!D14,0),0)</f>
        <v>0</v>
      </c>
      <c r="E14" s="57"/>
      <c r="F14" s="79"/>
      <c r="G14" s="27">
        <f>IF($C$4="Attiecināmās izmaksas",IF('5a+c+n'!$Q14="A",'5a+c+n'!G14,0),0)</f>
        <v>0</v>
      </c>
      <c r="H14" s="27">
        <f>IF($C$4="Attiecināmās izmaksas",IF('5a+c+n'!$Q14="A",'5a+c+n'!H14,0),0)</f>
        <v>0</v>
      </c>
      <c r="I14" s="27"/>
      <c r="J14" s="27"/>
      <c r="K14" s="57">
        <f>IF($C$4="Attiecināmās izmaksas",IF('5a+c+n'!$Q14="A",'5a+c+n'!K14,0),0)</f>
        <v>0</v>
      </c>
      <c r="L14" s="79">
        <f>IF($C$4="Attiecināmās izmaksas",IF('5a+c+n'!$Q14="A",'5a+c+n'!L14,0),0)</f>
        <v>0</v>
      </c>
      <c r="M14" s="27">
        <f>IF($C$4="Attiecināmās izmaksas",IF('5a+c+n'!$Q14="A",'5a+c+n'!M14,0),0)</f>
        <v>0</v>
      </c>
      <c r="N14" s="27">
        <f>IF($C$4="Attiecināmās izmaksas",IF('5a+c+n'!$Q14="A",'5a+c+n'!N14,0),0)</f>
        <v>0</v>
      </c>
      <c r="O14" s="27">
        <f>IF($C$4="Attiecināmās izmaksas",IF('5a+c+n'!$Q14="A",'5a+c+n'!O14,0),0)</f>
        <v>0</v>
      </c>
      <c r="P14" s="57">
        <f>IF($C$4="Attiecināmās izmaksas",IF('5a+c+n'!$Q14="A",'5a+c+n'!P14,0),0)</f>
        <v>0</v>
      </c>
    </row>
    <row r="15" spans="1:16" ht="33.75" x14ac:dyDescent="0.2">
      <c r="A15" s="64">
        <f>IF(P15=0,0,IF(COUNTBLANK(P15)=1,0,COUNTA($P$14:P15)))</f>
        <v>0</v>
      </c>
      <c r="B15" s="28" t="str">
        <f>IF($C$4="Attiecināmās izmaksas",IF('5a+c+n'!$Q15="A",'5a+c+n'!B15,0),0)</f>
        <v>02-00000</v>
      </c>
      <c r="C15" s="28" t="str">
        <f>IF($C$4="Attiecināmās izmaksas",IF('5a+c+n'!$Q15="A",'5a+c+n'!C15,0),0)</f>
        <v>Esošo dzīvokļu īpašnieku noliktavu sienu, durvju saīsināšana (atjaunojot stabilitāti) pagraba griestu siltināšanas izbūves nodrošināšanai</v>
      </c>
      <c r="D15" s="28" t="str">
        <f>IF($C$4="Attiecināmās izmaksas",IF('5a+c+n'!$Q15="A",'5a+c+n'!D15,0),0)</f>
        <v>kompl</v>
      </c>
      <c r="E15" s="59"/>
      <c r="F15" s="81"/>
      <c r="G15" s="28"/>
      <c r="H15" s="28">
        <f>IF($C$4="Attiecināmās izmaksas",IF('5a+c+n'!$Q15="A",'5a+c+n'!H15,0),0)</f>
        <v>0</v>
      </c>
      <c r="I15" s="28"/>
      <c r="J15" s="28"/>
      <c r="K15" s="59">
        <f>IF($C$4="Attiecināmās izmaksas",IF('5a+c+n'!$Q15="A",'5a+c+n'!K15,0),0)</f>
        <v>0</v>
      </c>
      <c r="L15" s="81">
        <f>IF($C$4="Attiecināmās izmaksas",IF('5a+c+n'!$Q15="A",'5a+c+n'!L15,0),0)</f>
        <v>0</v>
      </c>
      <c r="M15" s="28">
        <f>IF($C$4="Attiecināmās izmaksas",IF('5a+c+n'!$Q15="A",'5a+c+n'!M15,0),0)</f>
        <v>0</v>
      </c>
      <c r="N15" s="28">
        <f>IF($C$4="Attiecināmās izmaksas",IF('5a+c+n'!$Q15="A",'5a+c+n'!N15,0),0)</f>
        <v>0</v>
      </c>
      <c r="O15" s="28">
        <f>IF($C$4="Attiecināmās izmaksas",IF('5a+c+n'!$Q15="A",'5a+c+n'!O15,0),0)</f>
        <v>0</v>
      </c>
      <c r="P15" s="59">
        <f>IF($C$4="Attiecināmās izmaksas",IF('5a+c+n'!$Q15="A",'5a+c+n'!P15,0),0)</f>
        <v>0</v>
      </c>
    </row>
    <row r="16" spans="1:16" x14ac:dyDescent="0.2">
      <c r="A16" s="64">
        <f>IF(P16=0,0,IF(COUNTBLANK(P16)=1,0,COUNTA($P$14:P16)))</f>
        <v>0</v>
      </c>
      <c r="B16" s="28">
        <f>IF($C$4="Attiecināmās izmaksas",IF('5a+c+n'!$Q16="A",'5a+c+n'!B16,0),0)</f>
        <v>0</v>
      </c>
      <c r="C16" s="28">
        <f>IF($C$4="Attiecināmās izmaksas",IF('5a+c+n'!$Q16="A",'5a+c+n'!C16,0),0)</f>
        <v>0</v>
      </c>
      <c r="D16" s="28">
        <f>IF($C$4="Attiecināmās izmaksas",IF('5a+c+n'!$Q16="A",'5a+c+n'!D16,0),0)</f>
        <v>0</v>
      </c>
      <c r="E16" s="59"/>
      <c r="F16" s="81"/>
      <c r="G16" s="28"/>
      <c r="H16" s="28">
        <f>IF($C$4="Attiecināmās izmaksas",IF('5a+c+n'!$Q16="A",'5a+c+n'!H16,0),0)</f>
        <v>0</v>
      </c>
      <c r="I16" s="28"/>
      <c r="J16" s="28"/>
      <c r="K16" s="59">
        <f>IF($C$4="Attiecināmās izmaksas",IF('5a+c+n'!$Q16="A",'5a+c+n'!K16,0),0)</f>
        <v>0</v>
      </c>
      <c r="L16" s="81">
        <f>IF($C$4="Attiecināmās izmaksas",IF('5a+c+n'!$Q16="A",'5a+c+n'!L16,0),0)</f>
        <v>0</v>
      </c>
      <c r="M16" s="28">
        <f>IF($C$4="Attiecināmās izmaksas",IF('5a+c+n'!$Q16="A",'5a+c+n'!M16,0),0)</f>
        <v>0</v>
      </c>
      <c r="N16" s="28">
        <f>IF($C$4="Attiecināmās izmaksas",IF('5a+c+n'!$Q16="A",'5a+c+n'!N16,0),0)</f>
        <v>0</v>
      </c>
      <c r="O16" s="28">
        <f>IF($C$4="Attiecināmās izmaksas",IF('5a+c+n'!$Q16="A",'5a+c+n'!O16,0),0)</f>
        <v>0</v>
      </c>
      <c r="P16" s="59">
        <f>IF($C$4="Attiecināmās izmaksas",IF('5a+c+n'!$Q16="A",'5a+c+n'!P16,0),0)</f>
        <v>0</v>
      </c>
    </row>
    <row r="17" spans="1:16" ht="33.75" x14ac:dyDescent="0.2">
      <c r="A17" s="64">
        <f>IF(P17=0,0,IF(COUNTBLANK(P17)=1,0,COUNTA($P$14:P17)))</f>
        <v>0</v>
      </c>
      <c r="B17" s="28" t="str">
        <f>IF($C$4="Attiecināmās izmaksas",IF('5a+c+n'!$Q17="A",'5a+c+n'!B17,0),0)</f>
        <v>13-00000</v>
      </c>
      <c r="C17" s="28" t="str">
        <f>IF($C$4="Attiecināmās izmaksas",IF('5a+c+n'!$Q17="A",'5a+c+n'!C17,0),0)</f>
        <v>Esošo komunikāciju aizsardzības pasākumi t.sk. vadu iznešana virs siltumizolācijas slāņa vai to ievietošana atbilstošās gofrētās caurulēs</v>
      </c>
      <c r="D17" s="28" t="str">
        <f>IF($C$4="Attiecināmās izmaksas",IF('5a+c+n'!$Q17="A",'5a+c+n'!D17,0),0)</f>
        <v>kompl</v>
      </c>
      <c r="E17" s="59"/>
      <c r="F17" s="81"/>
      <c r="G17" s="28"/>
      <c r="H17" s="28">
        <f>IF($C$4="Attiecināmās izmaksas",IF('5a+c+n'!$Q17="A",'5a+c+n'!H17,0),0)</f>
        <v>0</v>
      </c>
      <c r="I17" s="28"/>
      <c r="J17" s="28"/>
      <c r="K17" s="59">
        <f>IF($C$4="Attiecināmās izmaksas",IF('5a+c+n'!$Q17="A",'5a+c+n'!K17,0),0)</f>
        <v>0</v>
      </c>
      <c r="L17" s="81">
        <f>IF($C$4="Attiecināmās izmaksas",IF('5a+c+n'!$Q17="A",'5a+c+n'!L17,0),0)</f>
        <v>0</v>
      </c>
      <c r="M17" s="28">
        <f>IF($C$4="Attiecināmās izmaksas",IF('5a+c+n'!$Q17="A",'5a+c+n'!M17,0),0)</f>
        <v>0</v>
      </c>
      <c r="N17" s="28">
        <f>IF($C$4="Attiecināmās izmaksas",IF('5a+c+n'!$Q17="A",'5a+c+n'!N17,0),0)</f>
        <v>0</v>
      </c>
      <c r="O17" s="28">
        <f>IF($C$4="Attiecināmās izmaksas",IF('5a+c+n'!$Q17="A",'5a+c+n'!O17,0),0)</f>
        <v>0</v>
      </c>
      <c r="P17" s="59">
        <f>IF($C$4="Attiecināmās izmaksas",IF('5a+c+n'!$Q17="A",'5a+c+n'!P17,0),0)</f>
        <v>0</v>
      </c>
    </row>
    <row r="18" spans="1:16" x14ac:dyDescent="0.2">
      <c r="A18" s="64">
        <f>IF(P18=0,0,IF(COUNTBLANK(P18)=1,0,COUNTA($P$14:P18)))</f>
        <v>0</v>
      </c>
      <c r="B18" s="28">
        <f>IF($C$4="Attiecināmās izmaksas",IF('5a+c+n'!$Q18="A",'5a+c+n'!B18,0),0)</f>
        <v>0</v>
      </c>
      <c r="C18" s="28">
        <f>IF($C$4="Attiecināmās izmaksas",IF('5a+c+n'!$Q18="A",'5a+c+n'!C18,0),0)</f>
        <v>0</v>
      </c>
      <c r="D18" s="28">
        <f>IF($C$4="Attiecināmās izmaksas",IF('5a+c+n'!$Q18="A",'5a+c+n'!D18,0),0)</f>
        <v>0</v>
      </c>
      <c r="E18" s="59"/>
      <c r="F18" s="81"/>
      <c r="G18" s="28"/>
      <c r="H18" s="28">
        <f>IF($C$4="Attiecināmās izmaksas",IF('5a+c+n'!$Q18="A",'5a+c+n'!H18,0),0)</f>
        <v>0</v>
      </c>
      <c r="I18" s="28"/>
      <c r="J18" s="28"/>
      <c r="K18" s="59">
        <f>IF($C$4="Attiecināmās izmaksas",IF('5a+c+n'!$Q18="A",'5a+c+n'!K18,0),0)</f>
        <v>0</v>
      </c>
      <c r="L18" s="81">
        <f>IF($C$4="Attiecināmās izmaksas",IF('5a+c+n'!$Q18="A",'5a+c+n'!L18,0),0)</f>
        <v>0</v>
      </c>
      <c r="M18" s="28">
        <f>IF($C$4="Attiecināmās izmaksas",IF('5a+c+n'!$Q18="A",'5a+c+n'!M18,0),0)</f>
        <v>0</v>
      </c>
      <c r="N18" s="28">
        <f>IF($C$4="Attiecināmās izmaksas",IF('5a+c+n'!$Q18="A",'5a+c+n'!N18,0),0)</f>
        <v>0</v>
      </c>
      <c r="O18" s="28">
        <f>IF($C$4="Attiecināmās izmaksas",IF('5a+c+n'!$Q18="A",'5a+c+n'!O18,0),0)</f>
        <v>0</v>
      </c>
      <c r="P18" s="59">
        <f>IF($C$4="Attiecināmās izmaksas",IF('5a+c+n'!$Q18="A",'5a+c+n'!P18,0),0)</f>
        <v>0</v>
      </c>
    </row>
    <row r="19" spans="1:16" ht="22.5" x14ac:dyDescent="0.2">
      <c r="A19" s="64">
        <f>IF(P19=0,0,IF(COUNTBLANK(P19)=1,0,COUNTA($P$14:P19)))</f>
        <v>0</v>
      </c>
      <c r="B19" s="28" t="str">
        <f>IF($C$4="Attiecināmās izmaksas",IF('5a+c+n'!$Q19="A",'5a+c+n'!B19,0),0)</f>
        <v>13-00000</v>
      </c>
      <c r="C19" s="28" t="str">
        <f>IF($C$4="Attiecināmās izmaksas",IF('5a+c+n'!$Q19="A",'5a+c+n'!C19,0),0)</f>
        <v>Virsmas attīrīšana, izlīdzināšana, sagatavošana</v>
      </c>
      <c r="D19" s="28" t="str">
        <f>IF($C$4="Attiecināmās izmaksas",IF('5a+c+n'!$Q19="A",'5a+c+n'!D19,0),0)</f>
        <v>m2</v>
      </c>
      <c r="E19" s="59"/>
      <c r="F19" s="81"/>
      <c r="G19" s="28"/>
      <c r="H19" s="28">
        <f>IF($C$4="Attiecināmās izmaksas",IF('5a+c+n'!$Q19="A",'5a+c+n'!H19,0),0)</f>
        <v>0</v>
      </c>
      <c r="I19" s="28"/>
      <c r="J19" s="28"/>
      <c r="K19" s="59">
        <f>IF($C$4="Attiecināmās izmaksas",IF('5a+c+n'!$Q19="A",'5a+c+n'!K19,0),0)</f>
        <v>0</v>
      </c>
      <c r="L19" s="81">
        <f>IF($C$4="Attiecināmās izmaksas",IF('5a+c+n'!$Q19="A",'5a+c+n'!L19,0),0)</f>
        <v>0</v>
      </c>
      <c r="M19" s="28">
        <f>IF($C$4="Attiecināmās izmaksas",IF('5a+c+n'!$Q19="A",'5a+c+n'!M19,0),0)</f>
        <v>0</v>
      </c>
      <c r="N19" s="28">
        <f>IF($C$4="Attiecināmās izmaksas",IF('5a+c+n'!$Q19="A",'5a+c+n'!N19,0),0)</f>
        <v>0</v>
      </c>
      <c r="O19" s="28">
        <f>IF($C$4="Attiecināmās izmaksas",IF('5a+c+n'!$Q19="A",'5a+c+n'!O19,0),0)</f>
        <v>0</v>
      </c>
      <c r="P19" s="59">
        <f>IF($C$4="Attiecināmās izmaksas",IF('5a+c+n'!$Q19="A",'5a+c+n'!P19,0),0)</f>
        <v>0</v>
      </c>
    </row>
    <row r="20" spans="1:16" ht="33.75" x14ac:dyDescent="0.2">
      <c r="A20" s="64">
        <f>IF(P20=0,0,IF(COUNTBLANK(P20)=1,0,COUNTA($P$14:P20)))</f>
        <v>0</v>
      </c>
      <c r="B20" s="28" t="str">
        <f>IF($C$4="Attiecināmās izmaksas",IF('5a+c+n'!$Q20="A",'5a+c+n'!B20,0),0)</f>
        <v>13-00000</v>
      </c>
      <c r="C20" s="28" t="str">
        <f>IF($C$4="Attiecināmās izmaksas",IF('5a+c+n'!$Q20="A",'5a+c+n'!C20,0),0)</f>
        <v>Siltumizolācijas materiālu stiprināšana ar līmjavu BAUMIT ProContact vai ekvivalentu. Pēc nepieciešamības pirms tam virsmas gruntēšana.</v>
      </c>
      <c r="D20" s="28" t="str">
        <f>IF($C$4="Attiecināmās izmaksas",IF('5a+c+n'!$Q20="A",'5a+c+n'!D20,0),0)</f>
        <v>kg</v>
      </c>
      <c r="E20" s="59"/>
      <c r="F20" s="81"/>
      <c r="G20" s="28"/>
      <c r="H20" s="28">
        <f>IF($C$4="Attiecināmās izmaksas",IF('5a+c+n'!$Q20="A",'5a+c+n'!H20,0),0)</f>
        <v>0</v>
      </c>
      <c r="I20" s="28"/>
      <c r="J20" s="28"/>
      <c r="K20" s="59">
        <f>IF($C$4="Attiecināmās izmaksas",IF('5a+c+n'!$Q20="A",'5a+c+n'!K20,0),0)</f>
        <v>0</v>
      </c>
      <c r="L20" s="81">
        <f>IF($C$4="Attiecināmās izmaksas",IF('5a+c+n'!$Q20="A",'5a+c+n'!L20,0),0)</f>
        <v>0</v>
      </c>
      <c r="M20" s="28">
        <f>IF($C$4="Attiecināmās izmaksas",IF('5a+c+n'!$Q20="A",'5a+c+n'!M20,0),0)</f>
        <v>0</v>
      </c>
      <c r="N20" s="28">
        <f>IF($C$4="Attiecināmās izmaksas",IF('5a+c+n'!$Q20="A",'5a+c+n'!N20,0),0)</f>
        <v>0</v>
      </c>
      <c r="O20" s="28">
        <f>IF($C$4="Attiecināmās izmaksas",IF('5a+c+n'!$Q20="A",'5a+c+n'!O20,0),0)</f>
        <v>0</v>
      </c>
      <c r="P20" s="59">
        <f>IF($C$4="Attiecināmās izmaksas",IF('5a+c+n'!$Q20="A",'5a+c+n'!P20,0),0)</f>
        <v>0</v>
      </c>
    </row>
    <row r="21" spans="1:16" ht="22.5" x14ac:dyDescent="0.2">
      <c r="A21" s="64">
        <f>IF(P21=0,0,IF(COUNTBLANK(P21)=1,0,COUNTA($P$14:P21)))</f>
        <v>0</v>
      </c>
      <c r="B21" s="28" t="str">
        <f>IF($C$4="Attiecināmās izmaksas",IF('5a+c+n'!$Q21="A",'5a+c+n'!B21,0),0)</f>
        <v>13-00000</v>
      </c>
      <c r="C21" s="28" t="str">
        <f>IF($C$4="Attiecināmās izmaksas",IF('5a+c+n'!$Q21="A",'5a+c+n'!C21,0),0)</f>
        <v>Nedegoša akmens vates siltumizolācija plānajām apmetuma sistēmām - λ&lt;=0,036 W/(mK), b=50 mm</v>
      </c>
      <c r="D21" s="28" t="str">
        <f>IF($C$4="Attiecināmās izmaksas",IF('5a+c+n'!$Q21="A",'5a+c+n'!D21,0),0)</f>
        <v>m2</v>
      </c>
      <c r="E21" s="59"/>
      <c r="F21" s="81"/>
      <c r="G21" s="28"/>
      <c r="H21" s="28">
        <f>IF($C$4="Attiecināmās izmaksas",IF('5a+c+n'!$Q21="A",'5a+c+n'!H21,0),0)</f>
        <v>0</v>
      </c>
      <c r="I21" s="28"/>
      <c r="J21" s="28"/>
      <c r="K21" s="59">
        <f>IF($C$4="Attiecināmās izmaksas",IF('5a+c+n'!$Q21="A",'5a+c+n'!K21,0),0)</f>
        <v>0</v>
      </c>
      <c r="L21" s="81">
        <f>IF($C$4="Attiecināmās izmaksas",IF('5a+c+n'!$Q21="A",'5a+c+n'!L21,0),0)</f>
        <v>0</v>
      </c>
      <c r="M21" s="28">
        <f>IF($C$4="Attiecināmās izmaksas",IF('5a+c+n'!$Q21="A",'5a+c+n'!M21,0),0)</f>
        <v>0</v>
      </c>
      <c r="N21" s="28">
        <f>IF($C$4="Attiecināmās izmaksas",IF('5a+c+n'!$Q21="A",'5a+c+n'!N21,0),0)</f>
        <v>0</v>
      </c>
      <c r="O21" s="28">
        <f>IF($C$4="Attiecināmās izmaksas",IF('5a+c+n'!$Q21="A",'5a+c+n'!O21,0),0)</f>
        <v>0</v>
      </c>
      <c r="P21" s="59">
        <f>IF($C$4="Attiecināmās izmaksas",IF('5a+c+n'!$Q21="A",'5a+c+n'!P21,0),0)</f>
        <v>0</v>
      </c>
    </row>
    <row r="22" spans="1:16" ht="22.5" x14ac:dyDescent="0.2">
      <c r="A22" s="64">
        <f>IF(P22=0,0,IF(COUNTBLANK(P22)=1,0,COUNTA($P$14:P22)))</f>
        <v>0</v>
      </c>
      <c r="B22" s="28" t="str">
        <f>IF($C$4="Attiecināmās izmaksas",IF('5a+c+n'!$Q22="A",'5a+c+n'!B22,0),0)</f>
        <v>13-00000</v>
      </c>
      <c r="C22" s="28" t="str">
        <f>IF($C$4="Attiecināmās izmaksas",IF('5a+c+n'!$Q22="A",'5a+c+n'!C22,0),0)</f>
        <v>Armējošā slāņa iestrāde ar javas kārtu BAUMIT ProContact vai ekvivalentu - 1 kārtā</v>
      </c>
      <c r="D22" s="28" t="str">
        <f>IF($C$4="Attiecināmās izmaksas",IF('5a+c+n'!$Q22="A",'5a+c+n'!D22,0),0)</f>
        <v>kg</v>
      </c>
      <c r="E22" s="59"/>
      <c r="F22" s="81"/>
      <c r="G22" s="28"/>
      <c r="H22" s="28">
        <f>IF($C$4="Attiecināmās izmaksas",IF('5a+c+n'!$Q22="A",'5a+c+n'!H22,0),0)</f>
        <v>0</v>
      </c>
      <c r="I22" s="28"/>
      <c r="J22" s="28"/>
      <c r="K22" s="59">
        <f>IF($C$4="Attiecināmās izmaksas",IF('5a+c+n'!$Q22="A",'5a+c+n'!K22,0),0)</f>
        <v>0</v>
      </c>
      <c r="L22" s="81">
        <f>IF($C$4="Attiecināmās izmaksas",IF('5a+c+n'!$Q22="A",'5a+c+n'!L22,0),0)</f>
        <v>0</v>
      </c>
      <c r="M22" s="28">
        <f>IF($C$4="Attiecināmās izmaksas",IF('5a+c+n'!$Q22="A",'5a+c+n'!M22,0),0)</f>
        <v>0</v>
      </c>
      <c r="N22" s="28">
        <f>IF($C$4="Attiecināmās izmaksas",IF('5a+c+n'!$Q22="A",'5a+c+n'!N22,0),0)</f>
        <v>0</v>
      </c>
      <c r="O22" s="28">
        <f>IF($C$4="Attiecināmās izmaksas",IF('5a+c+n'!$Q22="A",'5a+c+n'!O22,0),0)</f>
        <v>0</v>
      </c>
      <c r="P22" s="59">
        <f>IF($C$4="Attiecināmās izmaksas",IF('5a+c+n'!$Q22="A",'5a+c+n'!P22,0),0)</f>
        <v>0</v>
      </c>
    </row>
    <row r="23" spans="1:16" ht="22.5" x14ac:dyDescent="0.2">
      <c r="A23" s="64">
        <f>IF(P23=0,0,IF(COUNTBLANK(P23)=1,0,COUNTA($P$14:P23)))</f>
        <v>0</v>
      </c>
      <c r="B23" s="28" t="str">
        <f>IF($C$4="Attiecināmās izmaksas",IF('5a+c+n'!$Q23="A",'5a+c+n'!B23,0),0)</f>
        <v>13-00000</v>
      </c>
      <c r="C23" s="28" t="str">
        <f>IF($C$4="Attiecināmās izmaksas",IF('5a+c+n'!$Q23="A",'5a+c+n'!C23,0),0)</f>
        <v>Baumit StarTex vai ekvivalents stiklušķiedras siets 160 g/m²  - 1 kārtā</v>
      </c>
      <c r="D23" s="28" t="str">
        <f>IF($C$4="Attiecināmās izmaksas",IF('5a+c+n'!$Q23="A",'5a+c+n'!D23,0),0)</f>
        <v>m2</v>
      </c>
      <c r="E23" s="59"/>
      <c r="F23" s="81"/>
      <c r="G23" s="28"/>
      <c r="H23" s="28">
        <f>IF($C$4="Attiecināmās izmaksas",IF('5a+c+n'!$Q23="A",'5a+c+n'!H23,0),0)</f>
        <v>0</v>
      </c>
      <c r="I23" s="28"/>
      <c r="J23" s="28"/>
      <c r="K23" s="59">
        <f>IF($C$4="Attiecināmās izmaksas",IF('5a+c+n'!$Q23="A",'5a+c+n'!K23,0),0)</f>
        <v>0</v>
      </c>
      <c r="L23" s="81">
        <f>IF($C$4="Attiecināmās izmaksas",IF('5a+c+n'!$Q23="A",'5a+c+n'!L23,0),0)</f>
        <v>0</v>
      </c>
      <c r="M23" s="28">
        <f>IF($C$4="Attiecināmās izmaksas",IF('5a+c+n'!$Q23="A",'5a+c+n'!M23,0),0)</f>
        <v>0</v>
      </c>
      <c r="N23" s="28">
        <f>IF($C$4="Attiecināmās izmaksas",IF('5a+c+n'!$Q23="A",'5a+c+n'!N23,0),0)</f>
        <v>0</v>
      </c>
      <c r="O23" s="28">
        <f>IF($C$4="Attiecināmās izmaksas",IF('5a+c+n'!$Q23="A",'5a+c+n'!O23,0),0)</f>
        <v>0</v>
      </c>
      <c r="P23" s="59">
        <f>IF($C$4="Attiecināmās izmaksas",IF('5a+c+n'!$Q23="A",'5a+c+n'!P23,0),0)</f>
        <v>0</v>
      </c>
    </row>
    <row r="24" spans="1:16" x14ac:dyDescent="0.2">
      <c r="A24" s="64">
        <f>IF(P24=0,0,IF(COUNTBLANK(P24)=1,0,COUNTA($P$14:P24)))</f>
        <v>0</v>
      </c>
      <c r="B24" s="28">
        <f>IF($C$4="Attiecināmās izmaksas",IF('5a+c+n'!$Q24="A",'5a+c+n'!B24,0),0)</f>
        <v>0</v>
      </c>
      <c r="C24" s="28">
        <f>IF($C$4="Attiecināmās izmaksas",IF('5a+c+n'!$Q24="A",'5a+c+n'!C24,0),0)</f>
        <v>0</v>
      </c>
      <c r="D24" s="28">
        <f>IF($C$4="Attiecināmās izmaksas",IF('5a+c+n'!$Q24="A",'5a+c+n'!D24,0),0)</f>
        <v>0</v>
      </c>
      <c r="E24" s="59"/>
      <c r="F24" s="81"/>
      <c r="G24" s="28"/>
      <c r="H24" s="28">
        <f>IF($C$4="Attiecināmās izmaksas",IF('5a+c+n'!$Q24="A",'5a+c+n'!H24,0),0)</f>
        <v>0</v>
      </c>
      <c r="I24" s="28"/>
      <c r="J24" s="28"/>
      <c r="K24" s="59">
        <f>IF($C$4="Attiecināmās izmaksas",IF('5a+c+n'!$Q24="A",'5a+c+n'!K24,0),0)</f>
        <v>0</v>
      </c>
      <c r="L24" s="81">
        <f>IF($C$4="Attiecināmās izmaksas",IF('5a+c+n'!$Q24="A",'5a+c+n'!L24,0),0)</f>
        <v>0</v>
      </c>
      <c r="M24" s="28">
        <f>IF($C$4="Attiecināmās izmaksas",IF('5a+c+n'!$Q24="A",'5a+c+n'!M24,0),0)</f>
        <v>0</v>
      </c>
      <c r="N24" s="28">
        <f>IF($C$4="Attiecināmās izmaksas",IF('5a+c+n'!$Q24="A",'5a+c+n'!N24,0),0)</f>
        <v>0</v>
      </c>
      <c r="O24" s="28">
        <f>IF($C$4="Attiecināmās izmaksas",IF('5a+c+n'!$Q24="A",'5a+c+n'!O24,0),0)</f>
        <v>0</v>
      </c>
      <c r="P24" s="59">
        <f>IF($C$4="Attiecināmās izmaksas",IF('5a+c+n'!$Q24="A",'5a+c+n'!P24,0),0)</f>
        <v>0</v>
      </c>
    </row>
    <row r="25" spans="1:16" ht="67.5" x14ac:dyDescent="0.2">
      <c r="A25" s="64">
        <f>IF(P25=0,0,IF(COUNTBLANK(P25)=1,0,COUNTA($P$14:P25)))</f>
        <v>0</v>
      </c>
      <c r="B25" s="28" t="str">
        <f>IF($C$4="Attiecināmās izmaksas",IF('5a+c+n'!$Q25="A",'5a+c+n'!B25,0),0)</f>
        <v>13-00000</v>
      </c>
      <c r="C25" s="28" t="str">
        <f>IF($C$4="Attiecināmās izmaksas",IF('5a+c+n'!$Q25="A",'5a+c+n'!C25,0),0)</f>
        <v>Esošā pagraba pārseguma tīrīšana, virmsas sagatavošana, t.sk. lokāli novērst javas pildījuma drupšanu no pagraba un kāpņu telpas griestiem. Izkalt esošo bojāto šuvi, veikt gruntēšanu ar Baumit MultiPrimer vai ekvivalentu un šuvi aizpildīt ar poliuretāna hermētiķi.</v>
      </c>
      <c r="D25" s="28" t="str">
        <f>IF($C$4="Attiecināmās izmaksas",IF('5a+c+n'!$Q25="A",'5a+c+n'!D25,0),0)</f>
        <v>kompl.</v>
      </c>
      <c r="E25" s="59"/>
      <c r="F25" s="81"/>
      <c r="G25" s="28"/>
      <c r="H25" s="28">
        <f>IF($C$4="Attiecināmās izmaksas",IF('5a+c+n'!$Q25="A",'5a+c+n'!H25,0),0)</f>
        <v>0</v>
      </c>
      <c r="I25" s="28"/>
      <c r="J25" s="28"/>
      <c r="K25" s="59">
        <f>IF($C$4="Attiecināmās izmaksas",IF('5a+c+n'!$Q25="A",'5a+c+n'!K25,0),0)</f>
        <v>0</v>
      </c>
      <c r="L25" s="81">
        <f>IF($C$4="Attiecināmās izmaksas",IF('5a+c+n'!$Q25="A",'5a+c+n'!L25,0),0)</f>
        <v>0</v>
      </c>
      <c r="M25" s="28">
        <f>IF($C$4="Attiecināmās izmaksas",IF('5a+c+n'!$Q25="A",'5a+c+n'!M25,0),0)</f>
        <v>0</v>
      </c>
      <c r="N25" s="28">
        <f>IF($C$4="Attiecināmās izmaksas",IF('5a+c+n'!$Q25="A",'5a+c+n'!N25,0),0)</f>
        <v>0</v>
      </c>
      <c r="O25" s="28">
        <f>IF($C$4="Attiecināmās izmaksas",IF('5a+c+n'!$Q25="A",'5a+c+n'!O25,0),0)</f>
        <v>0</v>
      </c>
      <c r="P25" s="59">
        <f>IF($C$4="Attiecināmās izmaksas",IF('5a+c+n'!$Q25="A",'5a+c+n'!P25,0),0)</f>
        <v>0</v>
      </c>
    </row>
    <row r="26" spans="1:16" ht="22.5" x14ac:dyDescent="0.2">
      <c r="A26" s="64">
        <f>IF(P26=0,0,IF(COUNTBLANK(P26)=1,0,COUNTA($P$14:P26)))</f>
        <v>0</v>
      </c>
      <c r="B26" s="28" t="str">
        <f>IF($C$4="Attiecināmās izmaksas",IF('5a+c+n'!$Q26="A",'5a+c+n'!B26,0),0)</f>
        <v>13-00000</v>
      </c>
      <c r="C26" s="28" t="str">
        <f>IF($C$4="Attiecināmās izmaksas",IF('5a+c+n'!$Q26="A",'5a+c+n'!C26,0),0)</f>
        <v>Siltumizolācijas plākņšņu līmēšana ar līmjavu Baumit Nivofix vai ekvivalentu</v>
      </c>
      <c r="D26" s="28" t="str">
        <f>IF($C$4="Attiecināmās izmaksas",IF('5a+c+n'!$Q26="A",'5a+c+n'!D26,0),0)</f>
        <v>m2</v>
      </c>
      <c r="E26" s="59"/>
      <c r="F26" s="81"/>
      <c r="G26" s="28"/>
      <c r="H26" s="28">
        <f>IF($C$4="Attiecināmās izmaksas",IF('5a+c+n'!$Q26="A",'5a+c+n'!H26,0),0)</f>
        <v>0</v>
      </c>
      <c r="I26" s="28"/>
      <c r="J26" s="28"/>
      <c r="K26" s="59">
        <f>IF($C$4="Attiecināmās izmaksas",IF('5a+c+n'!$Q26="A",'5a+c+n'!K26,0),0)</f>
        <v>0</v>
      </c>
      <c r="L26" s="81">
        <f>IF($C$4="Attiecināmās izmaksas",IF('5a+c+n'!$Q26="A",'5a+c+n'!L26,0),0)</f>
        <v>0</v>
      </c>
      <c r="M26" s="28">
        <f>IF($C$4="Attiecināmās izmaksas",IF('5a+c+n'!$Q26="A",'5a+c+n'!M26,0),0)</f>
        <v>0</v>
      </c>
      <c r="N26" s="28">
        <f>IF($C$4="Attiecināmās izmaksas",IF('5a+c+n'!$Q26="A",'5a+c+n'!N26,0),0)</f>
        <v>0</v>
      </c>
      <c r="O26" s="28">
        <f>IF($C$4="Attiecināmās izmaksas",IF('5a+c+n'!$Q26="A",'5a+c+n'!O26,0),0)</f>
        <v>0</v>
      </c>
      <c r="P26" s="59">
        <f>IF($C$4="Attiecināmās izmaksas",IF('5a+c+n'!$Q26="A",'5a+c+n'!P26,0),0)</f>
        <v>0</v>
      </c>
    </row>
    <row r="27" spans="1:16" ht="22.5" x14ac:dyDescent="0.2">
      <c r="A27" s="64">
        <f>IF(P27=0,0,IF(COUNTBLANK(P27)=1,0,COUNTA($P$14:P27)))</f>
        <v>0</v>
      </c>
      <c r="B27" s="28" t="str">
        <f>IF($C$4="Attiecināmās izmaksas",IF('5a+c+n'!$Q27="A",'5a+c+n'!B27,0),0)</f>
        <v>13-00000</v>
      </c>
      <c r="C27" s="28" t="str">
        <f>IF($C$4="Attiecināmās izmaksas",IF('5a+c+n'!$Q27="A",'5a+c+n'!C27,0),0)</f>
        <v>Putupolistirola plākņu TENAPORS EPS100 vai ekvivalentu montāža (λ&lt;=0,036 W/(mK))  b=100mm</v>
      </c>
      <c r="D27" s="28" t="str">
        <f>IF($C$4="Attiecināmās izmaksas",IF('5a+c+n'!$Q27="A",'5a+c+n'!D27,0),0)</f>
        <v>m2</v>
      </c>
      <c r="E27" s="59"/>
      <c r="F27" s="81"/>
      <c r="G27" s="28"/>
      <c r="H27" s="28">
        <f>IF($C$4="Attiecināmās izmaksas",IF('5a+c+n'!$Q27="A",'5a+c+n'!H27,0),0)</f>
        <v>0</v>
      </c>
      <c r="I27" s="28"/>
      <c r="J27" s="28"/>
      <c r="K27" s="59">
        <f>IF($C$4="Attiecināmās izmaksas",IF('5a+c+n'!$Q27="A",'5a+c+n'!K27,0),0)</f>
        <v>0</v>
      </c>
      <c r="L27" s="81">
        <f>IF($C$4="Attiecināmās izmaksas",IF('5a+c+n'!$Q27="A",'5a+c+n'!L27,0),0)</f>
        <v>0</v>
      </c>
      <c r="M27" s="28">
        <f>IF($C$4="Attiecināmās izmaksas",IF('5a+c+n'!$Q27="A",'5a+c+n'!M27,0),0)</f>
        <v>0</v>
      </c>
      <c r="N27" s="28">
        <f>IF($C$4="Attiecināmās izmaksas",IF('5a+c+n'!$Q27="A",'5a+c+n'!N27,0),0)</f>
        <v>0</v>
      </c>
      <c r="O27" s="28">
        <f>IF($C$4="Attiecināmās izmaksas",IF('5a+c+n'!$Q27="A",'5a+c+n'!O27,0),0)</f>
        <v>0</v>
      </c>
      <c r="P27" s="59">
        <f>IF($C$4="Attiecināmās izmaksas",IF('5a+c+n'!$Q27="A",'5a+c+n'!P27,0),0)</f>
        <v>0</v>
      </c>
    </row>
    <row r="28" spans="1:16" ht="22.5" x14ac:dyDescent="0.2">
      <c r="A28" s="64">
        <f>IF(P28=0,0,IF(COUNTBLANK(P28)=1,0,COUNTA($P$14:P28)))</f>
        <v>0</v>
      </c>
      <c r="B28" s="28" t="str">
        <f>IF($C$4="Attiecināmās izmaksas",IF('5a+c+n'!$Q28="A",'5a+c+n'!B28,0),0)</f>
        <v>13-00000</v>
      </c>
      <c r="C28" s="28" t="str">
        <f>IF($C$4="Attiecināmās izmaksas",IF('5a+c+n'!$Q28="A",'5a+c+n'!C28,0),0)</f>
        <v>Armējošā slāņa iestrāde ar javas kārtu BAUMIT ProContact vai ekvivalentu - 1 kārtā</v>
      </c>
      <c r="D28" s="28" t="str">
        <f>IF($C$4="Attiecināmās izmaksas",IF('5a+c+n'!$Q28="A",'5a+c+n'!D28,0),0)</f>
        <v>kg</v>
      </c>
      <c r="E28" s="59"/>
      <c r="F28" s="81"/>
      <c r="G28" s="28"/>
      <c r="H28" s="28">
        <f>IF($C$4="Attiecināmās izmaksas",IF('5a+c+n'!$Q28="A",'5a+c+n'!H28,0),0)</f>
        <v>0</v>
      </c>
      <c r="I28" s="28"/>
      <c r="J28" s="28"/>
      <c r="K28" s="59">
        <f>IF($C$4="Attiecināmās izmaksas",IF('5a+c+n'!$Q28="A",'5a+c+n'!K28,0),0)</f>
        <v>0</v>
      </c>
      <c r="L28" s="81">
        <f>IF($C$4="Attiecināmās izmaksas",IF('5a+c+n'!$Q28="A",'5a+c+n'!L28,0),0)</f>
        <v>0</v>
      </c>
      <c r="M28" s="28">
        <f>IF($C$4="Attiecināmās izmaksas",IF('5a+c+n'!$Q28="A",'5a+c+n'!M28,0),0)</f>
        <v>0</v>
      </c>
      <c r="N28" s="28">
        <f>IF($C$4="Attiecināmās izmaksas",IF('5a+c+n'!$Q28="A",'5a+c+n'!N28,0),0)</f>
        <v>0</v>
      </c>
      <c r="O28" s="28">
        <f>IF($C$4="Attiecināmās izmaksas",IF('5a+c+n'!$Q28="A",'5a+c+n'!O28,0),0)</f>
        <v>0</v>
      </c>
      <c r="P28" s="59">
        <f>IF($C$4="Attiecināmās izmaksas",IF('5a+c+n'!$Q28="A",'5a+c+n'!P28,0),0)</f>
        <v>0</v>
      </c>
    </row>
    <row r="29" spans="1:16" ht="22.5" x14ac:dyDescent="0.2">
      <c r="A29" s="64">
        <f>IF(P29=0,0,IF(COUNTBLANK(P29)=1,0,COUNTA($P$14:P29)))</f>
        <v>0</v>
      </c>
      <c r="B29" s="28" t="str">
        <f>IF($C$4="Attiecināmās izmaksas",IF('5a+c+n'!$Q29="A",'5a+c+n'!B29,0),0)</f>
        <v>13-00000</v>
      </c>
      <c r="C29" s="28" t="str">
        <f>IF($C$4="Attiecināmās izmaksas",IF('5a+c+n'!$Q29="A",'5a+c+n'!C29,0),0)</f>
        <v>Baumit StarTex vai ekvivalents stiklušķiedras siets 160 g/m²  - 1 kārtā</v>
      </c>
      <c r="D29" s="28" t="str">
        <f>IF($C$4="Attiecināmās izmaksas",IF('5a+c+n'!$Q29="A",'5a+c+n'!D29,0),0)</f>
        <v>m2</v>
      </c>
      <c r="E29" s="59"/>
      <c r="F29" s="81"/>
      <c r="G29" s="28"/>
      <c r="H29" s="28">
        <f>IF($C$4="Attiecināmās izmaksas",IF('5a+c+n'!$Q29="A",'5a+c+n'!H29,0),0)</f>
        <v>0</v>
      </c>
      <c r="I29" s="28"/>
      <c r="J29" s="28"/>
      <c r="K29" s="59">
        <f>IF($C$4="Attiecināmās izmaksas",IF('5a+c+n'!$Q29="A",'5a+c+n'!K29,0),0)</f>
        <v>0</v>
      </c>
      <c r="L29" s="81">
        <f>IF($C$4="Attiecināmās izmaksas",IF('5a+c+n'!$Q29="A",'5a+c+n'!L29,0),0)</f>
        <v>0</v>
      </c>
      <c r="M29" s="28">
        <f>IF($C$4="Attiecināmās izmaksas",IF('5a+c+n'!$Q29="A",'5a+c+n'!M29,0),0)</f>
        <v>0</v>
      </c>
      <c r="N29" s="28">
        <f>IF($C$4="Attiecināmās izmaksas",IF('5a+c+n'!$Q29="A",'5a+c+n'!N29,0),0)</f>
        <v>0</v>
      </c>
      <c r="O29" s="28">
        <f>IF($C$4="Attiecināmās izmaksas",IF('5a+c+n'!$Q29="A",'5a+c+n'!O29,0),0)</f>
        <v>0</v>
      </c>
      <c r="P29" s="59">
        <f>IF($C$4="Attiecināmās izmaksas",IF('5a+c+n'!$Q29="A",'5a+c+n'!P29,0),0)</f>
        <v>0</v>
      </c>
    </row>
    <row r="30" spans="1:16" ht="12" customHeight="1" thickBot="1" x14ac:dyDescent="0.25">
      <c r="A30" s="261" t="s">
        <v>63</v>
      </c>
      <c r="B30" s="262"/>
      <c r="C30" s="262"/>
      <c r="D30" s="262"/>
      <c r="E30" s="262"/>
      <c r="F30" s="262"/>
      <c r="G30" s="262"/>
      <c r="H30" s="262"/>
      <c r="I30" s="262"/>
      <c r="J30" s="262"/>
      <c r="K30" s="263"/>
      <c r="L30" s="74">
        <f>SUM(L14:L29)</f>
        <v>0</v>
      </c>
      <c r="M30" s="75">
        <f>SUM(M14:M29)</f>
        <v>0</v>
      </c>
      <c r="N30" s="75">
        <f>SUM(N14:N29)</f>
        <v>0</v>
      </c>
      <c r="O30" s="75">
        <f>SUM(O14:O29)</f>
        <v>0</v>
      </c>
      <c r="P30" s="76">
        <f>SUM(P14:P29)</f>
        <v>0</v>
      </c>
    </row>
    <row r="31" spans="1:16" x14ac:dyDescent="0.2">
      <c r="A31" s="20"/>
      <c r="B31" s="20"/>
      <c r="C31" s="20"/>
      <c r="D31" s="20"/>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14</v>
      </c>
      <c r="B33" s="20"/>
      <c r="C33" s="264">
        <f>'Kops n'!C36:H36</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227" t="str">
        <f>'Kops n'!A39:D39</f>
        <v>Tāme sastādīta 2023. gada __._________</v>
      </c>
      <c r="B36" s="228"/>
      <c r="C36" s="228"/>
      <c r="D36" s="228"/>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row r="38" spans="1:16" x14ac:dyDescent="0.2">
      <c r="A38" s="1" t="s">
        <v>41</v>
      </c>
      <c r="B38" s="20"/>
      <c r="C38" s="264">
        <f>'Kops n'!C41:H41</f>
        <v>0</v>
      </c>
      <c r="D38" s="264"/>
      <c r="E38" s="264"/>
      <c r="F38" s="264"/>
      <c r="G38" s="264"/>
      <c r="H38" s="264"/>
      <c r="I38" s="20"/>
      <c r="J38" s="20"/>
      <c r="K38" s="20"/>
      <c r="L38" s="20"/>
      <c r="M38" s="20"/>
      <c r="N38" s="20"/>
      <c r="O38" s="20"/>
      <c r="P38" s="20"/>
    </row>
    <row r="39" spans="1:16" x14ac:dyDescent="0.2">
      <c r="A39" s="20"/>
      <c r="B39" s="20"/>
      <c r="C39" s="186" t="s">
        <v>15</v>
      </c>
      <c r="D39" s="186"/>
      <c r="E39" s="186"/>
      <c r="F39" s="186"/>
      <c r="G39" s="186"/>
      <c r="H39" s="186"/>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04" t="s">
        <v>16</v>
      </c>
      <c r="B41" s="52"/>
      <c r="C41" s="116">
        <f>'Kops n'!C44</f>
        <v>0</v>
      </c>
      <c r="D41" s="52"/>
      <c r="E41" s="20"/>
      <c r="F41" s="20"/>
      <c r="G41" s="20"/>
      <c r="H41" s="20"/>
      <c r="I41" s="20"/>
      <c r="J41" s="20"/>
      <c r="K41" s="20"/>
      <c r="L41" s="20"/>
      <c r="M41" s="20"/>
      <c r="N41" s="20"/>
      <c r="O41" s="20"/>
      <c r="P41" s="20"/>
    </row>
    <row r="42" spans="1:16" x14ac:dyDescent="0.2">
      <c r="A42" s="20"/>
      <c r="B42" s="20"/>
      <c r="C42" s="20"/>
      <c r="D42" s="20"/>
      <c r="E42" s="20"/>
      <c r="F42" s="20"/>
      <c r="G42" s="20"/>
      <c r="H42" s="20"/>
      <c r="I42" s="20"/>
      <c r="J42" s="20"/>
      <c r="K42" s="20"/>
      <c r="L42" s="20"/>
      <c r="M42" s="20"/>
      <c r="N42" s="20"/>
      <c r="O42" s="20"/>
      <c r="P42" s="20"/>
    </row>
  </sheetData>
  <mergeCells count="23">
    <mergeCell ref="C39:H39"/>
    <mergeCell ref="L12:P12"/>
    <mergeCell ref="A30:K30"/>
    <mergeCell ref="C33:H33"/>
    <mergeCell ref="C34:H34"/>
    <mergeCell ref="A36:D36"/>
    <mergeCell ref="C38:H38"/>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30:K30">
    <cfRule type="containsText" dxfId="228" priority="3" operator="containsText" text="Tiešās izmaksas kopā, t. sk. darba devēja sociālais nodoklis __.__% ">
      <formula>NOT(ISERROR(SEARCH("Tiešās izmaksas kopā, t. sk. darba devēja sociālais nodoklis __.__% ",A30)))</formula>
    </cfRule>
  </conditionalFormatting>
  <conditionalFormatting sqref="A14:P29">
    <cfRule type="cellIs" dxfId="227" priority="1" operator="equal">
      <formula>0</formula>
    </cfRule>
  </conditionalFormatting>
  <conditionalFormatting sqref="C2:I2 D5:L8 N9:O9 L30:P30 C33:H33 C38:H38 C41">
    <cfRule type="cellIs" dxfId="226" priority="2"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C847-0BCD-4744-9201-4A545E049521}">
  <sheetPr>
    <tabColor rgb="FF00B050"/>
  </sheetPr>
  <dimension ref="A1:P42"/>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'5a+c+n'!D1</f>
        <v>5</v>
      </c>
      <c r="E1" s="26"/>
      <c r="F1" s="26"/>
      <c r="G1" s="26"/>
      <c r="H1" s="26"/>
      <c r="I1" s="26"/>
      <c r="J1" s="26"/>
      <c r="N1" s="30"/>
      <c r="O1" s="31"/>
      <c r="P1" s="32"/>
    </row>
    <row r="2" spans="1:16" x14ac:dyDescent="0.2">
      <c r="A2" s="33"/>
      <c r="B2" s="33"/>
      <c r="C2" s="252" t="str">
        <f>'5a+c+n'!C2:I2</f>
        <v>Pagraba pārseguma siltināšana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P30</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izmaksas",IF('5a+c+n'!$Q14="C",'5a+c+n'!B14,0))</f>
        <v>0</v>
      </c>
      <c r="C14" s="27">
        <f>IF($C$4="citu pasākumu izmaksas",IF('5a+c+n'!$Q14="C",'5a+c+n'!C14,0))</f>
        <v>0</v>
      </c>
      <c r="D14" s="27">
        <f>IF($C$4="citu pasākumu izmaksas",IF('5a+c+n'!$Q14="C",'5a+c+n'!D14,0))</f>
        <v>0</v>
      </c>
      <c r="E14" s="57"/>
      <c r="F14" s="79"/>
      <c r="G14" s="27">
        <f>IF($C$4="citu pasākumu izmaksas",IF('5a+c+n'!$Q14="C",'5a+c+n'!G14,0))</f>
        <v>0</v>
      </c>
      <c r="H14" s="27">
        <f>IF($C$4="citu pasākumu izmaksas",IF('5a+c+n'!$Q14="C",'5a+c+n'!H14,0))</f>
        <v>0</v>
      </c>
      <c r="I14" s="27"/>
      <c r="J14" s="27"/>
      <c r="K14" s="57">
        <f>IF($C$4="citu pasākumu izmaksas",IF('5a+c+n'!$Q14="C",'5a+c+n'!K14,0))</f>
        <v>0</v>
      </c>
      <c r="L14" s="109">
        <f>IF($C$4="citu pasākumu izmaksas",IF('5a+c+n'!$Q14="C",'5a+c+n'!L14,0))</f>
        <v>0</v>
      </c>
      <c r="M14" s="27">
        <f>IF($C$4="citu pasākumu izmaksas",IF('5a+c+n'!$Q14="C",'5a+c+n'!M14,0))</f>
        <v>0</v>
      </c>
      <c r="N14" s="27">
        <f>IF($C$4="citu pasākumu izmaksas",IF('5a+c+n'!$Q14="C",'5a+c+n'!N14,0))</f>
        <v>0</v>
      </c>
      <c r="O14" s="27">
        <f>IF($C$4="citu pasākumu izmaksas",IF('5a+c+n'!$Q14="C",'5a+c+n'!O14,0))</f>
        <v>0</v>
      </c>
      <c r="P14" s="57">
        <f>IF($C$4="citu pasākumu izmaksas",IF('5a+c+n'!$Q14="C",'5a+c+n'!P14,0))</f>
        <v>0</v>
      </c>
    </row>
    <row r="15" spans="1:16" x14ac:dyDescent="0.2">
      <c r="A15" s="64">
        <f>IF(P15=0,0,IF(COUNTBLANK(P15)=1,0,COUNTA($P$14:P15)))</f>
        <v>0</v>
      </c>
      <c r="B15" s="28">
        <f>IF($C$4="citu pasākumu izmaksas",IF('5a+c+n'!$Q15="C",'5a+c+n'!B15,0))</f>
        <v>0</v>
      </c>
      <c r="C15" s="28">
        <f>IF($C$4="citu pasākumu izmaksas",IF('5a+c+n'!$Q15="C",'5a+c+n'!C15,0))</f>
        <v>0</v>
      </c>
      <c r="D15" s="28">
        <f>IF($C$4="citu pasākumu izmaksas",IF('5a+c+n'!$Q15="C",'5a+c+n'!D15,0))</f>
        <v>0</v>
      </c>
      <c r="E15" s="59"/>
      <c r="F15" s="81"/>
      <c r="G15" s="28"/>
      <c r="H15" s="28">
        <f>IF($C$4="citu pasākumu izmaksas",IF('5a+c+n'!$Q15="C",'5a+c+n'!H15,0))</f>
        <v>0</v>
      </c>
      <c r="I15" s="28"/>
      <c r="J15" s="28"/>
      <c r="K15" s="59">
        <f>IF($C$4="citu pasākumu izmaksas",IF('5a+c+n'!$Q15="C",'5a+c+n'!K15,0))</f>
        <v>0</v>
      </c>
      <c r="L15" s="110">
        <f>IF($C$4="citu pasākumu izmaksas",IF('5a+c+n'!$Q15="C",'5a+c+n'!L15,0))</f>
        <v>0</v>
      </c>
      <c r="M15" s="28">
        <f>IF($C$4="citu pasākumu izmaksas",IF('5a+c+n'!$Q15="C",'5a+c+n'!M15,0))</f>
        <v>0</v>
      </c>
      <c r="N15" s="28">
        <f>IF($C$4="citu pasākumu izmaksas",IF('5a+c+n'!$Q15="C",'5a+c+n'!N15,0))</f>
        <v>0</v>
      </c>
      <c r="O15" s="28">
        <f>IF($C$4="citu pasākumu izmaksas",IF('5a+c+n'!$Q15="C",'5a+c+n'!O15,0))</f>
        <v>0</v>
      </c>
      <c r="P15" s="59">
        <f>IF($C$4="citu pasākumu izmaksas",IF('5a+c+n'!$Q15="C",'5a+c+n'!P15,0))</f>
        <v>0</v>
      </c>
    </row>
    <row r="16" spans="1:16" x14ac:dyDescent="0.2">
      <c r="A16" s="64">
        <f>IF(P16=0,0,IF(COUNTBLANK(P16)=1,0,COUNTA($P$14:P16)))</f>
        <v>0</v>
      </c>
      <c r="B16" s="28">
        <f>IF($C$4="citu pasākumu izmaksas",IF('5a+c+n'!$Q16="C",'5a+c+n'!B16,0))</f>
        <v>0</v>
      </c>
      <c r="C16" s="28">
        <f>IF($C$4="citu pasākumu izmaksas",IF('5a+c+n'!$Q16="C",'5a+c+n'!C16,0))</f>
        <v>0</v>
      </c>
      <c r="D16" s="28">
        <f>IF($C$4="citu pasākumu izmaksas",IF('5a+c+n'!$Q16="C",'5a+c+n'!D16,0))</f>
        <v>0</v>
      </c>
      <c r="E16" s="59"/>
      <c r="F16" s="81"/>
      <c r="G16" s="28"/>
      <c r="H16" s="28">
        <f>IF($C$4="citu pasākumu izmaksas",IF('5a+c+n'!$Q16="C",'5a+c+n'!H16,0))</f>
        <v>0</v>
      </c>
      <c r="I16" s="28"/>
      <c r="J16" s="28"/>
      <c r="K16" s="59">
        <f>IF($C$4="citu pasākumu izmaksas",IF('5a+c+n'!$Q16="C",'5a+c+n'!K16,0))</f>
        <v>0</v>
      </c>
      <c r="L16" s="110">
        <f>IF($C$4="citu pasākumu izmaksas",IF('5a+c+n'!$Q16="C",'5a+c+n'!L16,0))</f>
        <v>0</v>
      </c>
      <c r="M16" s="28">
        <f>IF($C$4="citu pasākumu izmaksas",IF('5a+c+n'!$Q16="C",'5a+c+n'!M16,0))</f>
        <v>0</v>
      </c>
      <c r="N16" s="28">
        <f>IF($C$4="citu pasākumu izmaksas",IF('5a+c+n'!$Q16="C",'5a+c+n'!N16,0))</f>
        <v>0</v>
      </c>
      <c r="O16" s="28">
        <f>IF($C$4="citu pasākumu izmaksas",IF('5a+c+n'!$Q16="C",'5a+c+n'!O16,0))</f>
        <v>0</v>
      </c>
      <c r="P16" s="59">
        <f>IF($C$4="citu pasākumu izmaksas",IF('5a+c+n'!$Q16="C",'5a+c+n'!P16,0))</f>
        <v>0</v>
      </c>
    </row>
    <row r="17" spans="1:16" x14ac:dyDescent="0.2">
      <c r="A17" s="64">
        <f>IF(P17=0,0,IF(COUNTBLANK(P17)=1,0,COUNTA($P$14:P17)))</f>
        <v>0</v>
      </c>
      <c r="B17" s="28">
        <f>IF($C$4="citu pasākumu izmaksas",IF('5a+c+n'!$Q17="C",'5a+c+n'!B17,0))</f>
        <v>0</v>
      </c>
      <c r="C17" s="28">
        <f>IF($C$4="citu pasākumu izmaksas",IF('5a+c+n'!$Q17="C",'5a+c+n'!C17,0))</f>
        <v>0</v>
      </c>
      <c r="D17" s="28">
        <f>IF($C$4="citu pasākumu izmaksas",IF('5a+c+n'!$Q17="C",'5a+c+n'!D17,0))</f>
        <v>0</v>
      </c>
      <c r="E17" s="59"/>
      <c r="F17" s="81"/>
      <c r="G17" s="28"/>
      <c r="H17" s="28">
        <f>IF($C$4="citu pasākumu izmaksas",IF('5a+c+n'!$Q17="C",'5a+c+n'!H17,0))</f>
        <v>0</v>
      </c>
      <c r="I17" s="28"/>
      <c r="J17" s="28"/>
      <c r="K17" s="59">
        <f>IF($C$4="citu pasākumu izmaksas",IF('5a+c+n'!$Q17="C",'5a+c+n'!K17,0))</f>
        <v>0</v>
      </c>
      <c r="L17" s="110">
        <f>IF($C$4="citu pasākumu izmaksas",IF('5a+c+n'!$Q17="C",'5a+c+n'!L17,0))</f>
        <v>0</v>
      </c>
      <c r="M17" s="28">
        <f>IF($C$4="citu pasākumu izmaksas",IF('5a+c+n'!$Q17="C",'5a+c+n'!M17,0))</f>
        <v>0</v>
      </c>
      <c r="N17" s="28">
        <f>IF($C$4="citu pasākumu izmaksas",IF('5a+c+n'!$Q17="C",'5a+c+n'!N17,0))</f>
        <v>0</v>
      </c>
      <c r="O17" s="28">
        <f>IF($C$4="citu pasākumu izmaksas",IF('5a+c+n'!$Q17="C",'5a+c+n'!O17,0))</f>
        <v>0</v>
      </c>
      <c r="P17" s="59">
        <f>IF($C$4="citu pasākumu izmaksas",IF('5a+c+n'!$Q17="C",'5a+c+n'!P17,0))</f>
        <v>0</v>
      </c>
    </row>
    <row r="18" spans="1:16" x14ac:dyDescent="0.2">
      <c r="A18" s="64">
        <f>IF(P18=0,0,IF(COUNTBLANK(P18)=1,0,COUNTA($P$14:P18)))</f>
        <v>0</v>
      </c>
      <c r="B18" s="28">
        <f>IF($C$4="citu pasākumu izmaksas",IF('5a+c+n'!$Q18="C",'5a+c+n'!B18,0))</f>
        <v>0</v>
      </c>
      <c r="C18" s="28">
        <f>IF($C$4="citu pasākumu izmaksas",IF('5a+c+n'!$Q18="C",'5a+c+n'!C18,0))</f>
        <v>0</v>
      </c>
      <c r="D18" s="28">
        <f>IF($C$4="citu pasākumu izmaksas",IF('5a+c+n'!$Q18="C",'5a+c+n'!D18,0))</f>
        <v>0</v>
      </c>
      <c r="E18" s="59"/>
      <c r="F18" s="81"/>
      <c r="G18" s="28"/>
      <c r="H18" s="28">
        <f>IF($C$4="citu pasākumu izmaksas",IF('5a+c+n'!$Q18="C",'5a+c+n'!H18,0))</f>
        <v>0</v>
      </c>
      <c r="I18" s="28"/>
      <c r="J18" s="28"/>
      <c r="K18" s="59">
        <f>IF($C$4="citu pasākumu izmaksas",IF('5a+c+n'!$Q18="C",'5a+c+n'!K18,0))</f>
        <v>0</v>
      </c>
      <c r="L18" s="110">
        <f>IF($C$4="citu pasākumu izmaksas",IF('5a+c+n'!$Q18="C",'5a+c+n'!L18,0))</f>
        <v>0</v>
      </c>
      <c r="M18" s="28">
        <f>IF($C$4="citu pasākumu izmaksas",IF('5a+c+n'!$Q18="C",'5a+c+n'!M18,0))</f>
        <v>0</v>
      </c>
      <c r="N18" s="28">
        <f>IF($C$4="citu pasākumu izmaksas",IF('5a+c+n'!$Q18="C",'5a+c+n'!N18,0))</f>
        <v>0</v>
      </c>
      <c r="O18" s="28">
        <f>IF($C$4="citu pasākumu izmaksas",IF('5a+c+n'!$Q18="C",'5a+c+n'!O18,0))</f>
        <v>0</v>
      </c>
      <c r="P18" s="59">
        <f>IF($C$4="citu pasākumu izmaksas",IF('5a+c+n'!$Q18="C",'5a+c+n'!P18,0))</f>
        <v>0</v>
      </c>
    </row>
    <row r="19" spans="1:16" x14ac:dyDescent="0.2">
      <c r="A19" s="64">
        <f>IF(P19=0,0,IF(COUNTBLANK(P19)=1,0,COUNTA($P$14:P19)))</f>
        <v>0</v>
      </c>
      <c r="B19" s="28">
        <f>IF($C$4="citu pasākumu izmaksas",IF('5a+c+n'!$Q19="C",'5a+c+n'!B19,0))</f>
        <v>0</v>
      </c>
      <c r="C19" s="28">
        <f>IF($C$4="citu pasākumu izmaksas",IF('5a+c+n'!$Q19="C",'5a+c+n'!C19,0))</f>
        <v>0</v>
      </c>
      <c r="D19" s="28">
        <f>IF($C$4="citu pasākumu izmaksas",IF('5a+c+n'!$Q19="C",'5a+c+n'!D19,0))</f>
        <v>0</v>
      </c>
      <c r="E19" s="59"/>
      <c r="F19" s="81"/>
      <c r="G19" s="28"/>
      <c r="H19" s="28">
        <f>IF($C$4="citu pasākumu izmaksas",IF('5a+c+n'!$Q19="C",'5a+c+n'!H19,0))</f>
        <v>0</v>
      </c>
      <c r="I19" s="28"/>
      <c r="J19" s="28"/>
      <c r="K19" s="59">
        <f>IF($C$4="citu pasākumu izmaksas",IF('5a+c+n'!$Q19="C",'5a+c+n'!K19,0))</f>
        <v>0</v>
      </c>
      <c r="L19" s="110">
        <f>IF($C$4="citu pasākumu izmaksas",IF('5a+c+n'!$Q19="C",'5a+c+n'!L19,0))</f>
        <v>0</v>
      </c>
      <c r="M19" s="28">
        <f>IF($C$4="citu pasākumu izmaksas",IF('5a+c+n'!$Q19="C",'5a+c+n'!M19,0))</f>
        <v>0</v>
      </c>
      <c r="N19" s="28">
        <f>IF($C$4="citu pasākumu izmaksas",IF('5a+c+n'!$Q19="C",'5a+c+n'!N19,0))</f>
        <v>0</v>
      </c>
      <c r="O19" s="28">
        <f>IF($C$4="citu pasākumu izmaksas",IF('5a+c+n'!$Q19="C",'5a+c+n'!O19,0))</f>
        <v>0</v>
      </c>
      <c r="P19" s="59">
        <f>IF($C$4="citu pasākumu izmaksas",IF('5a+c+n'!$Q19="C",'5a+c+n'!P19,0))</f>
        <v>0</v>
      </c>
    </row>
    <row r="20" spans="1:16" x14ac:dyDescent="0.2">
      <c r="A20" s="64">
        <f>IF(P20=0,0,IF(COUNTBLANK(P20)=1,0,COUNTA($P$14:P20)))</f>
        <v>0</v>
      </c>
      <c r="B20" s="28">
        <f>IF($C$4="citu pasākumu izmaksas",IF('5a+c+n'!$Q20="C",'5a+c+n'!B20,0))</f>
        <v>0</v>
      </c>
      <c r="C20" s="28">
        <f>IF($C$4="citu pasākumu izmaksas",IF('5a+c+n'!$Q20="C",'5a+c+n'!C20,0))</f>
        <v>0</v>
      </c>
      <c r="D20" s="28">
        <f>IF($C$4="citu pasākumu izmaksas",IF('5a+c+n'!$Q20="C",'5a+c+n'!D20,0))</f>
        <v>0</v>
      </c>
      <c r="E20" s="59"/>
      <c r="F20" s="81"/>
      <c r="G20" s="28"/>
      <c r="H20" s="28">
        <f>IF($C$4="citu pasākumu izmaksas",IF('5a+c+n'!$Q20="C",'5a+c+n'!H20,0))</f>
        <v>0</v>
      </c>
      <c r="I20" s="28"/>
      <c r="J20" s="28"/>
      <c r="K20" s="59">
        <f>IF($C$4="citu pasākumu izmaksas",IF('5a+c+n'!$Q20="C",'5a+c+n'!K20,0))</f>
        <v>0</v>
      </c>
      <c r="L20" s="110">
        <f>IF($C$4="citu pasākumu izmaksas",IF('5a+c+n'!$Q20="C",'5a+c+n'!L20,0))</f>
        <v>0</v>
      </c>
      <c r="M20" s="28">
        <f>IF($C$4="citu pasākumu izmaksas",IF('5a+c+n'!$Q20="C",'5a+c+n'!M20,0))</f>
        <v>0</v>
      </c>
      <c r="N20" s="28">
        <f>IF($C$4="citu pasākumu izmaksas",IF('5a+c+n'!$Q20="C",'5a+c+n'!N20,0))</f>
        <v>0</v>
      </c>
      <c r="O20" s="28">
        <f>IF($C$4="citu pasākumu izmaksas",IF('5a+c+n'!$Q20="C",'5a+c+n'!O20,0))</f>
        <v>0</v>
      </c>
      <c r="P20" s="59">
        <f>IF($C$4="citu pasākumu izmaksas",IF('5a+c+n'!$Q20="C",'5a+c+n'!P20,0))</f>
        <v>0</v>
      </c>
    </row>
    <row r="21" spans="1:16" x14ac:dyDescent="0.2">
      <c r="A21" s="64">
        <f>IF(P21=0,0,IF(COUNTBLANK(P21)=1,0,COUNTA($P$14:P21)))</f>
        <v>0</v>
      </c>
      <c r="B21" s="28">
        <f>IF($C$4="citu pasākumu izmaksas",IF('5a+c+n'!$Q21="C",'5a+c+n'!B21,0))</f>
        <v>0</v>
      </c>
      <c r="C21" s="28">
        <f>IF($C$4="citu pasākumu izmaksas",IF('5a+c+n'!$Q21="C",'5a+c+n'!C21,0))</f>
        <v>0</v>
      </c>
      <c r="D21" s="28">
        <f>IF($C$4="citu pasākumu izmaksas",IF('5a+c+n'!$Q21="C",'5a+c+n'!D21,0))</f>
        <v>0</v>
      </c>
      <c r="E21" s="59"/>
      <c r="F21" s="81"/>
      <c r="G21" s="28"/>
      <c r="H21" s="28">
        <f>IF($C$4="citu pasākumu izmaksas",IF('5a+c+n'!$Q21="C",'5a+c+n'!H21,0))</f>
        <v>0</v>
      </c>
      <c r="I21" s="28"/>
      <c r="J21" s="28"/>
      <c r="K21" s="59">
        <f>IF($C$4="citu pasākumu izmaksas",IF('5a+c+n'!$Q21="C",'5a+c+n'!K21,0))</f>
        <v>0</v>
      </c>
      <c r="L21" s="110">
        <f>IF($C$4="citu pasākumu izmaksas",IF('5a+c+n'!$Q21="C",'5a+c+n'!L21,0))</f>
        <v>0</v>
      </c>
      <c r="M21" s="28">
        <f>IF($C$4="citu pasākumu izmaksas",IF('5a+c+n'!$Q21="C",'5a+c+n'!M21,0))</f>
        <v>0</v>
      </c>
      <c r="N21" s="28">
        <f>IF($C$4="citu pasākumu izmaksas",IF('5a+c+n'!$Q21="C",'5a+c+n'!N21,0))</f>
        <v>0</v>
      </c>
      <c r="O21" s="28">
        <f>IF($C$4="citu pasākumu izmaksas",IF('5a+c+n'!$Q21="C",'5a+c+n'!O21,0))</f>
        <v>0</v>
      </c>
      <c r="P21" s="59">
        <f>IF($C$4="citu pasākumu izmaksas",IF('5a+c+n'!$Q21="C",'5a+c+n'!P21,0))</f>
        <v>0</v>
      </c>
    </row>
    <row r="22" spans="1:16" x14ac:dyDescent="0.2">
      <c r="A22" s="64">
        <f>IF(P22=0,0,IF(COUNTBLANK(P22)=1,0,COUNTA($P$14:P22)))</f>
        <v>0</v>
      </c>
      <c r="B22" s="28">
        <f>IF($C$4="citu pasākumu izmaksas",IF('5a+c+n'!$Q22="C",'5a+c+n'!B22,0))</f>
        <v>0</v>
      </c>
      <c r="C22" s="28">
        <f>IF($C$4="citu pasākumu izmaksas",IF('5a+c+n'!$Q22="C",'5a+c+n'!C22,0))</f>
        <v>0</v>
      </c>
      <c r="D22" s="28">
        <f>IF($C$4="citu pasākumu izmaksas",IF('5a+c+n'!$Q22="C",'5a+c+n'!D22,0))</f>
        <v>0</v>
      </c>
      <c r="E22" s="59"/>
      <c r="F22" s="81"/>
      <c r="G22" s="28"/>
      <c r="H22" s="28">
        <f>IF($C$4="citu pasākumu izmaksas",IF('5a+c+n'!$Q22="C",'5a+c+n'!H22,0))</f>
        <v>0</v>
      </c>
      <c r="I22" s="28"/>
      <c r="J22" s="28"/>
      <c r="K22" s="59">
        <f>IF($C$4="citu pasākumu izmaksas",IF('5a+c+n'!$Q22="C",'5a+c+n'!K22,0))</f>
        <v>0</v>
      </c>
      <c r="L22" s="110">
        <f>IF($C$4="citu pasākumu izmaksas",IF('5a+c+n'!$Q22="C",'5a+c+n'!L22,0))</f>
        <v>0</v>
      </c>
      <c r="M22" s="28">
        <f>IF($C$4="citu pasākumu izmaksas",IF('5a+c+n'!$Q22="C",'5a+c+n'!M22,0))</f>
        <v>0</v>
      </c>
      <c r="N22" s="28">
        <f>IF($C$4="citu pasākumu izmaksas",IF('5a+c+n'!$Q22="C",'5a+c+n'!N22,0))</f>
        <v>0</v>
      </c>
      <c r="O22" s="28">
        <f>IF($C$4="citu pasākumu izmaksas",IF('5a+c+n'!$Q22="C",'5a+c+n'!O22,0))</f>
        <v>0</v>
      </c>
      <c r="P22" s="59">
        <f>IF($C$4="citu pasākumu izmaksas",IF('5a+c+n'!$Q22="C",'5a+c+n'!P22,0))</f>
        <v>0</v>
      </c>
    </row>
    <row r="23" spans="1:16" x14ac:dyDescent="0.2">
      <c r="A23" s="64">
        <f>IF(P23=0,0,IF(COUNTBLANK(P23)=1,0,COUNTA($P$14:P23)))</f>
        <v>0</v>
      </c>
      <c r="B23" s="28">
        <f>IF($C$4="citu pasākumu izmaksas",IF('5a+c+n'!$Q23="C",'5a+c+n'!B23,0))</f>
        <v>0</v>
      </c>
      <c r="C23" s="28">
        <f>IF($C$4="citu pasākumu izmaksas",IF('5a+c+n'!$Q23="C",'5a+c+n'!C23,0))</f>
        <v>0</v>
      </c>
      <c r="D23" s="28">
        <f>IF($C$4="citu pasākumu izmaksas",IF('5a+c+n'!$Q23="C",'5a+c+n'!D23,0))</f>
        <v>0</v>
      </c>
      <c r="E23" s="59"/>
      <c r="F23" s="81"/>
      <c r="G23" s="28"/>
      <c r="H23" s="28">
        <f>IF($C$4="citu pasākumu izmaksas",IF('5a+c+n'!$Q23="C",'5a+c+n'!H23,0))</f>
        <v>0</v>
      </c>
      <c r="I23" s="28"/>
      <c r="J23" s="28"/>
      <c r="K23" s="59">
        <f>IF($C$4="citu pasākumu izmaksas",IF('5a+c+n'!$Q23="C",'5a+c+n'!K23,0))</f>
        <v>0</v>
      </c>
      <c r="L23" s="110">
        <f>IF($C$4="citu pasākumu izmaksas",IF('5a+c+n'!$Q23="C",'5a+c+n'!L23,0))</f>
        <v>0</v>
      </c>
      <c r="M23" s="28">
        <f>IF($C$4="citu pasākumu izmaksas",IF('5a+c+n'!$Q23="C",'5a+c+n'!M23,0))</f>
        <v>0</v>
      </c>
      <c r="N23" s="28">
        <f>IF($C$4="citu pasākumu izmaksas",IF('5a+c+n'!$Q23="C",'5a+c+n'!N23,0))</f>
        <v>0</v>
      </c>
      <c r="O23" s="28">
        <f>IF($C$4="citu pasākumu izmaksas",IF('5a+c+n'!$Q23="C",'5a+c+n'!O23,0))</f>
        <v>0</v>
      </c>
      <c r="P23" s="59">
        <f>IF($C$4="citu pasākumu izmaksas",IF('5a+c+n'!$Q23="C",'5a+c+n'!P23,0))</f>
        <v>0</v>
      </c>
    </row>
    <row r="24" spans="1:16" x14ac:dyDescent="0.2">
      <c r="A24" s="64">
        <f>IF(P24=0,0,IF(COUNTBLANK(P24)=1,0,COUNTA($P$14:P24)))</f>
        <v>0</v>
      </c>
      <c r="B24" s="28">
        <f>IF($C$4="citu pasākumu izmaksas",IF('5a+c+n'!$Q24="C",'5a+c+n'!B24,0))</f>
        <v>0</v>
      </c>
      <c r="C24" s="28">
        <f>IF($C$4="citu pasākumu izmaksas",IF('5a+c+n'!$Q24="C",'5a+c+n'!C24,0))</f>
        <v>0</v>
      </c>
      <c r="D24" s="28">
        <f>IF($C$4="citu pasākumu izmaksas",IF('5a+c+n'!$Q24="C",'5a+c+n'!D24,0))</f>
        <v>0</v>
      </c>
      <c r="E24" s="59"/>
      <c r="F24" s="81"/>
      <c r="G24" s="28"/>
      <c r="H24" s="28">
        <f>IF($C$4="citu pasākumu izmaksas",IF('5a+c+n'!$Q24="C",'5a+c+n'!H24,0))</f>
        <v>0</v>
      </c>
      <c r="I24" s="28"/>
      <c r="J24" s="28"/>
      <c r="K24" s="59">
        <f>IF($C$4="citu pasākumu izmaksas",IF('5a+c+n'!$Q24="C",'5a+c+n'!K24,0))</f>
        <v>0</v>
      </c>
      <c r="L24" s="110">
        <f>IF($C$4="citu pasākumu izmaksas",IF('5a+c+n'!$Q24="C",'5a+c+n'!L24,0))</f>
        <v>0</v>
      </c>
      <c r="M24" s="28">
        <f>IF($C$4="citu pasākumu izmaksas",IF('5a+c+n'!$Q24="C",'5a+c+n'!M24,0))</f>
        <v>0</v>
      </c>
      <c r="N24" s="28">
        <f>IF($C$4="citu pasākumu izmaksas",IF('5a+c+n'!$Q24="C",'5a+c+n'!N24,0))</f>
        <v>0</v>
      </c>
      <c r="O24" s="28">
        <f>IF($C$4="citu pasākumu izmaksas",IF('5a+c+n'!$Q24="C",'5a+c+n'!O24,0))</f>
        <v>0</v>
      </c>
      <c r="P24" s="59">
        <f>IF($C$4="citu pasākumu izmaksas",IF('5a+c+n'!$Q24="C",'5a+c+n'!P24,0))</f>
        <v>0</v>
      </c>
    </row>
    <row r="25" spans="1:16" x14ac:dyDescent="0.2">
      <c r="A25" s="64">
        <f>IF(P25=0,0,IF(COUNTBLANK(P25)=1,0,COUNTA($P$14:P25)))</f>
        <v>0</v>
      </c>
      <c r="B25" s="28">
        <f>IF($C$4="citu pasākumu izmaksas",IF('5a+c+n'!$Q25="C",'5a+c+n'!B25,0))</f>
        <v>0</v>
      </c>
      <c r="C25" s="28">
        <f>IF($C$4="citu pasākumu izmaksas",IF('5a+c+n'!$Q25="C",'5a+c+n'!C25,0))</f>
        <v>0</v>
      </c>
      <c r="D25" s="28">
        <f>IF($C$4="citu pasākumu izmaksas",IF('5a+c+n'!$Q25="C",'5a+c+n'!D25,0))</f>
        <v>0</v>
      </c>
      <c r="E25" s="59"/>
      <c r="F25" s="81"/>
      <c r="G25" s="28"/>
      <c r="H25" s="28">
        <f>IF($C$4="citu pasākumu izmaksas",IF('5a+c+n'!$Q25="C",'5a+c+n'!H25,0))</f>
        <v>0</v>
      </c>
      <c r="I25" s="28"/>
      <c r="J25" s="28"/>
      <c r="K25" s="59">
        <f>IF($C$4="citu pasākumu izmaksas",IF('5a+c+n'!$Q25="C",'5a+c+n'!K25,0))</f>
        <v>0</v>
      </c>
      <c r="L25" s="110">
        <f>IF($C$4="citu pasākumu izmaksas",IF('5a+c+n'!$Q25="C",'5a+c+n'!L25,0))</f>
        <v>0</v>
      </c>
      <c r="M25" s="28">
        <f>IF($C$4="citu pasākumu izmaksas",IF('5a+c+n'!$Q25="C",'5a+c+n'!M25,0))</f>
        <v>0</v>
      </c>
      <c r="N25" s="28">
        <f>IF($C$4="citu pasākumu izmaksas",IF('5a+c+n'!$Q25="C",'5a+c+n'!N25,0))</f>
        <v>0</v>
      </c>
      <c r="O25" s="28">
        <f>IF($C$4="citu pasākumu izmaksas",IF('5a+c+n'!$Q25="C",'5a+c+n'!O25,0))</f>
        <v>0</v>
      </c>
      <c r="P25" s="59">
        <f>IF($C$4="citu pasākumu izmaksas",IF('5a+c+n'!$Q25="C",'5a+c+n'!P25,0))</f>
        <v>0</v>
      </c>
    </row>
    <row r="26" spans="1:16" x14ac:dyDescent="0.2">
      <c r="A26" s="64">
        <f>IF(P26=0,0,IF(COUNTBLANK(P26)=1,0,COUNTA($P$14:P26)))</f>
        <v>0</v>
      </c>
      <c r="B26" s="28">
        <f>IF($C$4="citu pasākumu izmaksas",IF('5a+c+n'!$Q26="C",'5a+c+n'!B26,0))</f>
        <v>0</v>
      </c>
      <c r="C26" s="28">
        <f>IF($C$4="citu pasākumu izmaksas",IF('5a+c+n'!$Q26="C",'5a+c+n'!C26,0))</f>
        <v>0</v>
      </c>
      <c r="D26" s="28">
        <f>IF($C$4="citu pasākumu izmaksas",IF('5a+c+n'!$Q26="C",'5a+c+n'!D26,0))</f>
        <v>0</v>
      </c>
      <c r="E26" s="59"/>
      <c r="F26" s="81"/>
      <c r="G26" s="28"/>
      <c r="H26" s="28">
        <f>IF($C$4="citu pasākumu izmaksas",IF('5a+c+n'!$Q26="C",'5a+c+n'!H26,0))</f>
        <v>0</v>
      </c>
      <c r="I26" s="28"/>
      <c r="J26" s="28"/>
      <c r="K26" s="59">
        <f>IF($C$4="citu pasākumu izmaksas",IF('5a+c+n'!$Q26="C",'5a+c+n'!K26,0))</f>
        <v>0</v>
      </c>
      <c r="L26" s="110">
        <f>IF($C$4="citu pasākumu izmaksas",IF('5a+c+n'!$Q26="C",'5a+c+n'!L26,0))</f>
        <v>0</v>
      </c>
      <c r="M26" s="28">
        <f>IF($C$4="citu pasākumu izmaksas",IF('5a+c+n'!$Q26="C",'5a+c+n'!M26,0))</f>
        <v>0</v>
      </c>
      <c r="N26" s="28">
        <f>IF($C$4="citu pasākumu izmaksas",IF('5a+c+n'!$Q26="C",'5a+c+n'!N26,0))</f>
        <v>0</v>
      </c>
      <c r="O26" s="28">
        <f>IF($C$4="citu pasākumu izmaksas",IF('5a+c+n'!$Q26="C",'5a+c+n'!O26,0))</f>
        <v>0</v>
      </c>
      <c r="P26" s="59">
        <f>IF($C$4="citu pasākumu izmaksas",IF('5a+c+n'!$Q26="C",'5a+c+n'!P26,0))</f>
        <v>0</v>
      </c>
    </row>
    <row r="27" spans="1:16" x14ac:dyDescent="0.2">
      <c r="A27" s="64">
        <f>IF(P27=0,0,IF(COUNTBLANK(P27)=1,0,COUNTA($P$14:P27)))</f>
        <v>0</v>
      </c>
      <c r="B27" s="28">
        <f>IF($C$4="citu pasākumu izmaksas",IF('5a+c+n'!$Q27="C",'5a+c+n'!B27,0))</f>
        <v>0</v>
      </c>
      <c r="C27" s="28">
        <f>IF($C$4="citu pasākumu izmaksas",IF('5a+c+n'!$Q27="C",'5a+c+n'!C27,0))</f>
        <v>0</v>
      </c>
      <c r="D27" s="28">
        <f>IF($C$4="citu pasākumu izmaksas",IF('5a+c+n'!$Q27="C",'5a+c+n'!D27,0))</f>
        <v>0</v>
      </c>
      <c r="E27" s="59"/>
      <c r="F27" s="81"/>
      <c r="G27" s="28"/>
      <c r="H27" s="28">
        <f>IF($C$4="citu pasākumu izmaksas",IF('5a+c+n'!$Q27="C",'5a+c+n'!H27,0))</f>
        <v>0</v>
      </c>
      <c r="I27" s="28"/>
      <c r="J27" s="28"/>
      <c r="K27" s="59">
        <f>IF($C$4="citu pasākumu izmaksas",IF('5a+c+n'!$Q27="C",'5a+c+n'!K27,0))</f>
        <v>0</v>
      </c>
      <c r="L27" s="110">
        <f>IF($C$4="citu pasākumu izmaksas",IF('5a+c+n'!$Q27="C",'5a+c+n'!L27,0))</f>
        <v>0</v>
      </c>
      <c r="M27" s="28">
        <f>IF($C$4="citu pasākumu izmaksas",IF('5a+c+n'!$Q27="C",'5a+c+n'!M27,0))</f>
        <v>0</v>
      </c>
      <c r="N27" s="28">
        <f>IF($C$4="citu pasākumu izmaksas",IF('5a+c+n'!$Q27="C",'5a+c+n'!N27,0))</f>
        <v>0</v>
      </c>
      <c r="O27" s="28">
        <f>IF($C$4="citu pasākumu izmaksas",IF('5a+c+n'!$Q27="C",'5a+c+n'!O27,0))</f>
        <v>0</v>
      </c>
      <c r="P27" s="59">
        <f>IF($C$4="citu pasākumu izmaksas",IF('5a+c+n'!$Q27="C",'5a+c+n'!P27,0))</f>
        <v>0</v>
      </c>
    </row>
    <row r="28" spans="1:16" x14ac:dyDescent="0.2">
      <c r="A28" s="64">
        <f>IF(P28=0,0,IF(COUNTBLANK(P28)=1,0,COUNTA($P$14:P28)))</f>
        <v>0</v>
      </c>
      <c r="B28" s="28">
        <f>IF($C$4="citu pasākumu izmaksas",IF('5a+c+n'!$Q28="C",'5a+c+n'!B28,0))</f>
        <v>0</v>
      </c>
      <c r="C28" s="28">
        <f>IF($C$4="citu pasākumu izmaksas",IF('5a+c+n'!$Q28="C",'5a+c+n'!C28,0))</f>
        <v>0</v>
      </c>
      <c r="D28" s="28">
        <f>IF($C$4="citu pasākumu izmaksas",IF('5a+c+n'!$Q28="C",'5a+c+n'!D28,0))</f>
        <v>0</v>
      </c>
      <c r="E28" s="59"/>
      <c r="F28" s="81"/>
      <c r="G28" s="28"/>
      <c r="H28" s="28">
        <f>IF($C$4="citu pasākumu izmaksas",IF('5a+c+n'!$Q28="C",'5a+c+n'!H28,0))</f>
        <v>0</v>
      </c>
      <c r="I28" s="28"/>
      <c r="J28" s="28"/>
      <c r="K28" s="59">
        <f>IF($C$4="citu pasākumu izmaksas",IF('5a+c+n'!$Q28="C",'5a+c+n'!K28,0))</f>
        <v>0</v>
      </c>
      <c r="L28" s="110">
        <f>IF($C$4="citu pasākumu izmaksas",IF('5a+c+n'!$Q28="C",'5a+c+n'!L28,0))</f>
        <v>0</v>
      </c>
      <c r="M28" s="28">
        <f>IF($C$4="citu pasākumu izmaksas",IF('5a+c+n'!$Q28="C",'5a+c+n'!M28,0))</f>
        <v>0</v>
      </c>
      <c r="N28" s="28">
        <f>IF($C$4="citu pasākumu izmaksas",IF('5a+c+n'!$Q28="C",'5a+c+n'!N28,0))</f>
        <v>0</v>
      </c>
      <c r="O28" s="28">
        <f>IF($C$4="citu pasākumu izmaksas",IF('5a+c+n'!$Q28="C",'5a+c+n'!O28,0))</f>
        <v>0</v>
      </c>
      <c r="P28" s="59">
        <f>IF($C$4="citu pasākumu izmaksas",IF('5a+c+n'!$Q28="C",'5a+c+n'!P28,0))</f>
        <v>0</v>
      </c>
    </row>
    <row r="29" spans="1:16" ht="12" thickBot="1" x14ac:dyDescent="0.25">
      <c r="A29" s="64">
        <f>IF(P29=0,0,IF(COUNTBLANK(P29)=1,0,COUNTA($P$14:P29)))</f>
        <v>0</v>
      </c>
      <c r="B29" s="28">
        <f>IF($C$4="citu pasākumu izmaksas",IF('5a+c+n'!$Q29="C",'5a+c+n'!B29,0))</f>
        <v>0</v>
      </c>
      <c r="C29" s="28">
        <f>IF($C$4="citu pasākumu izmaksas",IF('5a+c+n'!$Q29="C",'5a+c+n'!C29,0))</f>
        <v>0</v>
      </c>
      <c r="D29" s="28">
        <f>IF($C$4="citu pasākumu izmaksas",IF('5a+c+n'!$Q29="C",'5a+c+n'!D29,0))</f>
        <v>0</v>
      </c>
      <c r="E29" s="59"/>
      <c r="F29" s="81"/>
      <c r="G29" s="28"/>
      <c r="H29" s="28">
        <f>IF($C$4="citu pasākumu izmaksas",IF('5a+c+n'!$Q29="C",'5a+c+n'!H29,0))</f>
        <v>0</v>
      </c>
      <c r="I29" s="28"/>
      <c r="J29" s="28"/>
      <c r="K29" s="59">
        <f>IF($C$4="citu pasākumu izmaksas",IF('5a+c+n'!$Q29="C",'5a+c+n'!K29,0))</f>
        <v>0</v>
      </c>
      <c r="L29" s="110">
        <f>IF($C$4="citu pasākumu izmaksas",IF('5a+c+n'!$Q29="C",'5a+c+n'!L29,0))</f>
        <v>0</v>
      </c>
      <c r="M29" s="28">
        <f>IF($C$4="citu pasākumu izmaksas",IF('5a+c+n'!$Q29="C",'5a+c+n'!M29,0))</f>
        <v>0</v>
      </c>
      <c r="N29" s="28">
        <f>IF($C$4="citu pasākumu izmaksas",IF('5a+c+n'!$Q29="C",'5a+c+n'!N29,0))</f>
        <v>0</v>
      </c>
      <c r="O29" s="28">
        <f>IF($C$4="citu pasākumu izmaksas",IF('5a+c+n'!$Q29="C",'5a+c+n'!O29,0))</f>
        <v>0</v>
      </c>
      <c r="P29" s="59">
        <f>IF($C$4="citu pasākumu izmaksas",IF('5a+c+n'!$Q29="C",'5a+c+n'!P29,0))</f>
        <v>0</v>
      </c>
    </row>
    <row r="30" spans="1:16" ht="12" customHeight="1" thickBot="1" x14ac:dyDescent="0.25">
      <c r="A30" s="261" t="s">
        <v>63</v>
      </c>
      <c r="B30" s="262"/>
      <c r="C30" s="262"/>
      <c r="D30" s="262"/>
      <c r="E30" s="262"/>
      <c r="F30" s="262"/>
      <c r="G30" s="262"/>
      <c r="H30" s="262"/>
      <c r="I30" s="262"/>
      <c r="J30" s="262"/>
      <c r="K30" s="263"/>
      <c r="L30" s="111">
        <f>SUM(L14:L29)</f>
        <v>0</v>
      </c>
      <c r="M30" s="112">
        <f>SUM(M14:M29)</f>
        <v>0</v>
      </c>
      <c r="N30" s="112">
        <f>SUM(N14:N29)</f>
        <v>0</v>
      </c>
      <c r="O30" s="112">
        <f>SUM(O14:O29)</f>
        <v>0</v>
      </c>
      <c r="P30" s="113">
        <f>SUM(P14:P29)</f>
        <v>0</v>
      </c>
    </row>
    <row r="31" spans="1:16" x14ac:dyDescent="0.2">
      <c r="A31" s="20"/>
      <c r="B31" s="20"/>
      <c r="C31" s="20"/>
      <c r="D31" s="20"/>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14</v>
      </c>
      <c r="B33" s="20"/>
      <c r="C33" s="264">
        <f>'Kops c'!C36:H36</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227" t="str">
        <f>'Kops n'!A39:D39</f>
        <v>Tāme sastādīta 2023. gada __._________</v>
      </c>
      <c r="B36" s="228"/>
      <c r="C36" s="228"/>
      <c r="D36" s="228"/>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row r="38" spans="1:16" x14ac:dyDescent="0.2">
      <c r="A38" s="1" t="s">
        <v>41</v>
      </c>
      <c r="B38" s="20"/>
      <c r="C38" s="264">
        <f>'Kops c'!C41:H41</f>
        <v>0</v>
      </c>
      <c r="D38" s="264"/>
      <c r="E38" s="264"/>
      <c r="F38" s="264"/>
      <c r="G38" s="264"/>
      <c r="H38" s="264"/>
      <c r="I38" s="20"/>
      <c r="J38" s="20"/>
      <c r="K38" s="20"/>
      <c r="L38" s="20"/>
      <c r="M38" s="20"/>
      <c r="N38" s="20"/>
      <c r="O38" s="20"/>
      <c r="P38" s="20"/>
    </row>
    <row r="39" spans="1:16" x14ac:dyDescent="0.2">
      <c r="A39" s="20"/>
      <c r="B39" s="20"/>
      <c r="C39" s="186" t="s">
        <v>15</v>
      </c>
      <c r="D39" s="186"/>
      <c r="E39" s="186"/>
      <c r="F39" s="186"/>
      <c r="G39" s="186"/>
      <c r="H39" s="186"/>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04" t="s">
        <v>16</v>
      </c>
      <c r="B41" s="52"/>
      <c r="C41" s="116">
        <f>'Kops c'!C44</f>
        <v>0</v>
      </c>
      <c r="D41" s="52"/>
      <c r="E41" s="20"/>
      <c r="F41" s="20"/>
      <c r="G41" s="20"/>
      <c r="H41" s="20"/>
      <c r="I41" s="20"/>
      <c r="J41" s="20"/>
      <c r="K41" s="20"/>
      <c r="L41" s="20"/>
      <c r="M41" s="20"/>
      <c r="N41" s="20"/>
      <c r="O41" s="20"/>
      <c r="P41" s="20"/>
    </row>
    <row r="42" spans="1:16" x14ac:dyDescent="0.2">
      <c r="A42" s="20"/>
      <c r="B42" s="20"/>
      <c r="C42" s="20"/>
      <c r="D42" s="20"/>
      <c r="E42" s="20"/>
      <c r="F42" s="20"/>
      <c r="G42" s="20"/>
      <c r="H42" s="20"/>
      <c r="I42" s="20"/>
      <c r="J42" s="20"/>
      <c r="K42" s="20"/>
      <c r="L42" s="20"/>
      <c r="M42" s="20"/>
      <c r="N42" s="20"/>
      <c r="O42" s="20"/>
      <c r="P42" s="20"/>
    </row>
  </sheetData>
  <mergeCells count="23">
    <mergeCell ref="C39:H39"/>
    <mergeCell ref="L12:P12"/>
    <mergeCell ref="A30:K30"/>
    <mergeCell ref="C33:H33"/>
    <mergeCell ref="C34:H34"/>
    <mergeCell ref="A36:D36"/>
    <mergeCell ref="C38:H38"/>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30:K30">
    <cfRule type="containsText" dxfId="225" priority="3" operator="containsText" text="Tiešās izmaksas kopā, t. sk. darba devēja sociālais nodoklis __.__% ">
      <formula>NOT(ISERROR(SEARCH("Tiešās izmaksas kopā, t. sk. darba devēja sociālais nodoklis __.__% ",A30)))</formula>
    </cfRule>
  </conditionalFormatting>
  <conditionalFormatting sqref="A14:P29">
    <cfRule type="cellIs" dxfId="224" priority="1" operator="equal">
      <formula>0</formula>
    </cfRule>
  </conditionalFormatting>
  <conditionalFormatting sqref="C2:I2 D5:L8 N9:O9 L30:P30 C33:H33 C38:H38 C41">
    <cfRule type="cellIs" dxfId="223" priority="2" operator="equal">
      <formula>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A286-E2AE-4C9E-8BA7-F9CCD9E5F44B}">
  <sheetPr codeName="Sheet20">
    <tabColor rgb="FF00B050"/>
  </sheetPr>
  <dimension ref="A1:P42"/>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'5a+c+n'!D1</f>
        <v>5</v>
      </c>
      <c r="E1" s="26"/>
      <c r="F1" s="26"/>
      <c r="G1" s="26"/>
      <c r="H1" s="26"/>
      <c r="I1" s="26"/>
      <c r="J1" s="26"/>
      <c r="N1" s="30"/>
      <c r="O1" s="31"/>
      <c r="P1" s="32"/>
    </row>
    <row r="2" spans="1:16" x14ac:dyDescent="0.2">
      <c r="A2" s="33"/>
      <c r="B2" s="33"/>
      <c r="C2" s="252" t="str">
        <f>'5a+c+n'!C2:I2</f>
        <v>Pagraba pārseguma siltināšana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P30</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izmaksas",IF('5a+c+n'!$Q14="N",'5a+c+n'!B14,0))</f>
        <v>0</v>
      </c>
      <c r="C14" s="27">
        <f>IF($C$4="Neattiecināmās izmaksas",IF('5a+c+n'!$Q14="N",'5a+c+n'!C14,0))</f>
        <v>0</v>
      </c>
      <c r="D14" s="27">
        <f>IF($C$4="Neattiecināmās izmaksas",IF('5a+c+n'!$Q14="N",'5a+c+n'!D14,0))</f>
        <v>0</v>
      </c>
      <c r="E14" s="57"/>
      <c r="F14" s="79"/>
      <c r="G14" s="27">
        <f>IF($C$4="Neattiecināmās izmaksas",IF('5a+c+n'!$Q14="N",'5a+c+n'!G14,0))</f>
        <v>0</v>
      </c>
      <c r="H14" s="27">
        <f>IF($C$4="Neattiecināmās izmaksas",IF('5a+c+n'!$Q14="N",'5a+c+n'!H14,0))</f>
        <v>0</v>
      </c>
      <c r="I14" s="27"/>
      <c r="J14" s="27"/>
      <c r="K14" s="57">
        <f>IF($C$4="Neattiecināmās izmaksas",IF('5a+c+n'!$Q14="N",'5a+c+n'!K14,0))</f>
        <v>0</v>
      </c>
      <c r="L14" s="109">
        <f>IF($C$4="Neattiecināmās izmaksas",IF('5a+c+n'!$Q14="N",'5a+c+n'!L14,0))</f>
        <v>0</v>
      </c>
      <c r="M14" s="27">
        <f>IF($C$4="Neattiecināmās izmaksas",IF('5a+c+n'!$Q14="N",'5a+c+n'!M14,0))</f>
        <v>0</v>
      </c>
      <c r="N14" s="27">
        <f>IF($C$4="Neattiecināmās izmaksas",IF('5a+c+n'!$Q14="N",'5a+c+n'!N14,0))</f>
        <v>0</v>
      </c>
      <c r="O14" s="27">
        <f>IF($C$4="Neattiecināmās izmaksas",IF('5a+c+n'!$Q14="N",'5a+c+n'!O14,0))</f>
        <v>0</v>
      </c>
      <c r="P14" s="57">
        <f>IF($C$4="Neattiecināmās izmaksas",IF('5a+c+n'!$Q14="N",'5a+c+n'!P14,0))</f>
        <v>0</v>
      </c>
    </row>
    <row r="15" spans="1:16" x14ac:dyDescent="0.2">
      <c r="A15" s="64">
        <f>IF(P15=0,0,IF(COUNTBLANK(P15)=1,0,COUNTA($P$14:P15)))</f>
        <v>0</v>
      </c>
      <c r="B15" s="28">
        <f>IF($C$4="Neattiecināmās izmaksas",IF('5a+c+n'!$Q15="N",'5a+c+n'!B15,0))</f>
        <v>0</v>
      </c>
      <c r="C15" s="28">
        <f>IF($C$4="Neattiecināmās izmaksas",IF('5a+c+n'!$Q15="N",'5a+c+n'!C15,0))</f>
        <v>0</v>
      </c>
      <c r="D15" s="28">
        <f>IF($C$4="Neattiecināmās izmaksas",IF('5a+c+n'!$Q15="N",'5a+c+n'!D15,0))</f>
        <v>0</v>
      </c>
      <c r="E15" s="59"/>
      <c r="F15" s="81"/>
      <c r="G15" s="28"/>
      <c r="H15" s="28">
        <f>IF($C$4="Neattiecināmās izmaksas",IF('5a+c+n'!$Q15="N",'5a+c+n'!H15,0))</f>
        <v>0</v>
      </c>
      <c r="I15" s="28"/>
      <c r="J15" s="28"/>
      <c r="K15" s="59">
        <f>IF($C$4="Neattiecināmās izmaksas",IF('5a+c+n'!$Q15="N",'5a+c+n'!K15,0))</f>
        <v>0</v>
      </c>
      <c r="L15" s="110">
        <f>IF($C$4="Neattiecināmās izmaksas",IF('5a+c+n'!$Q15="N",'5a+c+n'!L15,0))</f>
        <v>0</v>
      </c>
      <c r="M15" s="28">
        <f>IF($C$4="Neattiecināmās izmaksas",IF('5a+c+n'!$Q15="N",'5a+c+n'!M15,0))</f>
        <v>0</v>
      </c>
      <c r="N15" s="28">
        <f>IF($C$4="Neattiecināmās izmaksas",IF('5a+c+n'!$Q15="N",'5a+c+n'!N15,0))</f>
        <v>0</v>
      </c>
      <c r="O15" s="28">
        <f>IF($C$4="Neattiecināmās izmaksas",IF('5a+c+n'!$Q15="N",'5a+c+n'!O15,0))</f>
        <v>0</v>
      </c>
      <c r="P15" s="59">
        <f>IF($C$4="Neattiecināmās izmaksas",IF('5a+c+n'!$Q15="N",'5a+c+n'!P15,0))</f>
        <v>0</v>
      </c>
    </row>
    <row r="16" spans="1:16" x14ac:dyDescent="0.2">
      <c r="A16" s="64">
        <f>IF(P16=0,0,IF(COUNTBLANK(P16)=1,0,COUNTA($P$14:P16)))</f>
        <v>0</v>
      </c>
      <c r="B16" s="28">
        <f>IF($C$4="Neattiecināmās izmaksas",IF('5a+c+n'!$Q16="N",'5a+c+n'!B16,0))</f>
        <v>0</v>
      </c>
      <c r="C16" s="28">
        <f>IF($C$4="Neattiecināmās izmaksas",IF('5a+c+n'!$Q16="N",'5a+c+n'!C16,0))</f>
        <v>0</v>
      </c>
      <c r="D16" s="28">
        <f>IF($C$4="Neattiecināmās izmaksas",IF('5a+c+n'!$Q16="N",'5a+c+n'!D16,0))</f>
        <v>0</v>
      </c>
      <c r="E16" s="59"/>
      <c r="F16" s="81"/>
      <c r="G16" s="28"/>
      <c r="H16" s="28">
        <f>IF($C$4="Neattiecināmās izmaksas",IF('5a+c+n'!$Q16="N",'5a+c+n'!H16,0))</f>
        <v>0</v>
      </c>
      <c r="I16" s="28"/>
      <c r="J16" s="28"/>
      <c r="K16" s="59">
        <f>IF($C$4="Neattiecināmās izmaksas",IF('5a+c+n'!$Q16="N",'5a+c+n'!K16,0))</f>
        <v>0</v>
      </c>
      <c r="L16" s="110">
        <f>IF($C$4="Neattiecināmās izmaksas",IF('5a+c+n'!$Q16="N",'5a+c+n'!L16,0))</f>
        <v>0</v>
      </c>
      <c r="M16" s="28">
        <f>IF($C$4="Neattiecināmās izmaksas",IF('5a+c+n'!$Q16="N",'5a+c+n'!M16,0))</f>
        <v>0</v>
      </c>
      <c r="N16" s="28">
        <f>IF($C$4="Neattiecināmās izmaksas",IF('5a+c+n'!$Q16="N",'5a+c+n'!N16,0))</f>
        <v>0</v>
      </c>
      <c r="O16" s="28">
        <f>IF($C$4="Neattiecināmās izmaksas",IF('5a+c+n'!$Q16="N",'5a+c+n'!O16,0))</f>
        <v>0</v>
      </c>
      <c r="P16" s="59">
        <f>IF($C$4="Neattiecināmās izmaksas",IF('5a+c+n'!$Q16="N",'5a+c+n'!P16,0))</f>
        <v>0</v>
      </c>
    </row>
    <row r="17" spans="1:16" x14ac:dyDescent="0.2">
      <c r="A17" s="64">
        <f>IF(P17=0,0,IF(COUNTBLANK(P17)=1,0,COUNTA($P$14:P17)))</f>
        <v>0</v>
      </c>
      <c r="B17" s="28">
        <f>IF($C$4="Neattiecināmās izmaksas",IF('5a+c+n'!$Q17="N",'5a+c+n'!B17,0))</f>
        <v>0</v>
      </c>
      <c r="C17" s="28">
        <f>IF($C$4="Neattiecināmās izmaksas",IF('5a+c+n'!$Q17="N",'5a+c+n'!C17,0))</f>
        <v>0</v>
      </c>
      <c r="D17" s="28">
        <f>IF($C$4="Neattiecināmās izmaksas",IF('5a+c+n'!$Q17="N",'5a+c+n'!D17,0))</f>
        <v>0</v>
      </c>
      <c r="E17" s="59"/>
      <c r="F17" s="81"/>
      <c r="G17" s="28"/>
      <c r="H17" s="28">
        <f>IF($C$4="Neattiecināmās izmaksas",IF('5a+c+n'!$Q17="N",'5a+c+n'!H17,0))</f>
        <v>0</v>
      </c>
      <c r="I17" s="28"/>
      <c r="J17" s="28"/>
      <c r="K17" s="59">
        <f>IF($C$4="Neattiecināmās izmaksas",IF('5a+c+n'!$Q17="N",'5a+c+n'!K17,0))</f>
        <v>0</v>
      </c>
      <c r="L17" s="110">
        <f>IF($C$4="Neattiecināmās izmaksas",IF('5a+c+n'!$Q17="N",'5a+c+n'!L17,0))</f>
        <v>0</v>
      </c>
      <c r="M17" s="28">
        <f>IF($C$4="Neattiecināmās izmaksas",IF('5a+c+n'!$Q17="N",'5a+c+n'!M17,0))</f>
        <v>0</v>
      </c>
      <c r="N17" s="28">
        <f>IF($C$4="Neattiecināmās izmaksas",IF('5a+c+n'!$Q17="N",'5a+c+n'!N17,0))</f>
        <v>0</v>
      </c>
      <c r="O17" s="28">
        <f>IF($C$4="Neattiecināmās izmaksas",IF('5a+c+n'!$Q17="N",'5a+c+n'!O17,0))</f>
        <v>0</v>
      </c>
      <c r="P17" s="59">
        <f>IF($C$4="Neattiecināmās izmaksas",IF('5a+c+n'!$Q17="N",'5a+c+n'!P17,0))</f>
        <v>0</v>
      </c>
    </row>
    <row r="18" spans="1:16" x14ac:dyDescent="0.2">
      <c r="A18" s="64">
        <f>IF(P18=0,0,IF(COUNTBLANK(P18)=1,0,COUNTA($P$14:P18)))</f>
        <v>0</v>
      </c>
      <c r="B18" s="28">
        <f>IF($C$4="Neattiecināmās izmaksas",IF('5a+c+n'!$Q18="N",'5a+c+n'!B18,0))</f>
        <v>0</v>
      </c>
      <c r="C18" s="28">
        <f>IF($C$4="Neattiecināmās izmaksas",IF('5a+c+n'!$Q18="N",'5a+c+n'!C18,0))</f>
        <v>0</v>
      </c>
      <c r="D18" s="28">
        <f>IF($C$4="Neattiecināmās izmaksas",IF('5a+c+n'!$Q18="N",'5a+c+n'!D18,0))</f>
        <v>0</v>
      </c>
      <c r="E18" s="59"/>
      <c r="F18" s="81"/>
      <c r="G18" s="28"/>
      <c r="H18" s="28">
        <f>IF($C$4="Neattiecināmās izmaksas",IF('5a+c+n'!$Q18="N",'5a+c+n'!H18,0))</f>
        <v>0</v>
      </c>
      <c r="I18" s="28"/>
      <c r="J18" s="28"/>
      <c r="K18" s="59">
        <f>IF($C$4="Neattiecināmās izmaksas",IF('5a+c+n'!$Q18="N",'5a+c+n'!K18,0))</f>
        <v>0</v>
      </c>
      <c r="L18" s="110">
        <f>IF($C$4="Neattiecināmās izmaksas",IF('5a+c+n'!$Q18="N",'5a+c+n'!L18,0))</f>
        <v>0</v>
      </c>
      <c r="M18" s="28">
        <f>IF($C$4="Neattiecināmās izmaksas",IF('5a+c+n'!$Q18="N",'5a+c+n'!M18,0))</f>
        <v>0</v>
      </c>
      <c r="N18" s="28">
        <f>IF($C$4="Neattiecināmās izmaksas",IF('5a+c+n'!$Q18="N",'5a+c+n'!N18,0))</f>
        <v>0</v>
      </c>
      <c r="O18" s="28">
        <f>IF($C$4="Neattiecināmās izmaksas",IF('5a+c+n'!$Q18="N",'5a+c+n'!O18,0))</f>
        <v>0</v>
      </c>
      <c r="P18" s="59">
        <f>IF($C$4="Neattiecināmās izmaksas",IF('5a+c+n'!$Q18="N",'5a+c+n'!P18,0))</f>
        <v>0</v>
      </c>
    </row>
    <row r="19" spans="1:16" x14ac:dyDescent="0.2">
      <c r="A19" s="64">
        <f>IF(P19=0,0,IF(COUNTBLANK(P19)=1,0,COUNTA($P$14:P19)))</f>
        <v>0</v>
      </c>
      <c r="B19" s="28">
        <f>IF($C$4="Neattiecināmās izmaksas",IF('5a+c+n'!$Q19="N",'5a+c+n'!B19,0))</f>
        <v>0</v>
      </c>
      <c r="C19" s="28">
        <f>IF($C$4="Neattiecināmās izmaksas",IF('5a+c+n'!$Q19="N",'5a+c+n'!C19,0))</f>
        <v>0</v>
      </c>
      <c r="D19" s="28">
        <f>IF($C$4="Neattiecināmās izmaksas",IF('5a+c+n'!$Q19="N",'5a+c+n'!D19,0))</f>
        <v>0</v>
      </c>
      <c r="E19" s="59"/>
      <c r="F19" s="81"/>
      <c r="G19" s="28"/>
      <c r="H19" s="28">
        <f>IF($C$4="Neattiecināmās izmaksas",IF('5a+c+n'!$Q19="N",'5a+c+n'!H19,0))</f>
        <v>0</v>
      </c>
      <c r="I19" s="28"/>
      <c r="J19" s="28"/>
      <c r="K19" s="59">
        <f>IF($C$4="Neattiecināmās izmaksas",IF('5a+c+n'!$Q19="N",'5a+c+n'!K19,0))</f>
        <v>0</v>
      </c>
      <c r="L19" s="110">
        <f>IF($C$4="Neattiecināmās izmaksas",IF('5a+c+n'!$Q19="N",'5a+c+n'!L19,0))</f>
        <v>0</v>
      </c>
      <c r="M19" s="28">
        <f>IF($C$4="Neattiecināmās izmaksas",IF('5a+c+n'!$Q19="N",'5a+c+n'!M19,0))</f>
        <v>0</v>
      </c>
      <c r="N19" s="28">
        <f>IF($C$4="Neattiecināmās izmaksas",IF('5a+c+n'!$Q19="N",'5a+c+n'!N19,0))</f>
        <v>0</v>
      </c>
      <c r="O19" s="28">
        <f>IF($C$4="Neattiecināmās izmaksas",IF('5a+c+n'!$Q19="N",'5a+c+n'!O19,0))</f>
        <v>0</v>
      </c>
      <c r="P19" s="59">
        <f>IF($C$4="Neattiecināmās izmaksas",IF('5a+c+n'!$Q19="N",'5a+c+n'!P19,0))</f>
        <v>0</v>
      </c>
    </row>
    <row r="20" spans="1:16" x14ac:dyDescent="0.2">
      <c r="A20" s="64">
        <f>IF(P20=0,0,IF(COUNTBLANK(P20)=1,0,COUNTA($P$14:P20)))</f>
        <v>0</v>
      </c>
      <c r="B20" s="28">
        <f>IF($C$4="Neattiecināmās izmaksas",IF('5a+c+n'!$Q20="N",'5a+c+n'!B20,0))</f>
        <v>0</v>
      </c>
      <c r="C20" s="28">
        <f>IF($C$4="Neattiecināmās izmaksas",IF('5a+c+n'!$Q20="N",'5a+c+n'!C20,0))</f>
        <v>0</v>
      </c>
      <c r="D20" s="28">
        <f>IF($C$4="Neattiecināmās izmaksas",IF('5a+c+n'!$Q20="N",'5a+c+n'!D20,0))</f>
        <v>0</v>
      </c>
      <c r="E20" s="59"/>
      <c r="F20" s="81"/>
      <c r="G20" s="28"/>
      <c r="H20" s="28">
        <f>IF($C$4="Neattiecināmās izmaksas",IF('5a+c+n'!$Q20="N",'5a+c+n'!H20,0))</f>
        <v>0</v>
      </c>
      <c r="I20" s="28"/>
      <c r="J20" s="28"/>
      <c r="K20" s="59">
        <f>IF($C$4="Neattiecināmās izmaksas",IF('5a+c+n'!$Q20="N",'5a+c+n'!K20,0))</f>
        <v>0</v>
      </c>
      <c r="L20" s="110">
        <f>IF($C$4="Neattiecināmās izmaksas",IF('5a+c+n'!$Q20="N",'5a+c+n'!L20,0))</f>
        <v>0</v>
      </c>
      <c r="M20" s="28">
        <f>IF($C$4="Neattiecināmās izmaksas",IF('5a+c+n'!$Q20="N",'5a+c+n'!M20,0))</f>
        <v>0</v>
      </c>
      <c r="N20" s="28">
        <f>IF($C$4="Neattiecināmās izmaksas",IF('5a+c+n'!$Q20="N",'5a+c+n'!N20,0))</f>
        <v>0</v>
      </c>
      <c r="O20" s="28">
        <f>IF($C$4="Neattiecināmās izmaksas",IF('5a+c+n'!$Q20="N",'5a+c+n'!O20,0))</f>
        <v>0</v>
      </c>
      <c r="P20" s="59">
        <f>IF($C$4="Neattiecināmās izmaksas",IF('5a+c+n'!$Q20="N",'5a+c+n'!P20,0))</f>
        <v>0</v>
      </c>
    </row>
    <row r="21" spans="1:16" x14ac:dyDescent="0.2">
      <c r="A21" s="64">
        <f>IF(P21=0,0,IF(COUNTBLANK(P21)=1,0,COUNTA($P$14:P21)))</f>
        <v>0</v>
      </c>
      <c r="B21" s="28">
        <f>IF($C$4="Neattiecināmās izmaksas",IF('5a+c+n'!$Q21="N",'5a+c+n'!B21,0))</f>
        <v>0</v>
      </c>
      <c r="C21" s="28">
        <f>IF($C$4="Neattiecināmās izmaksas",IF('5a+c+n'!$Q21="N",'5a+c+n'!C21,0))</f>
        <v>0</v>
      </c>
      <c r="D21" s="28">
        <f>IF($C$4="Neattiecināmās izmaksas",IF('5a+c+n'!$Q21="N",'5a+c+n'!D21,0))</f>
        <v>0</v>
      </c>
      <c r="E21" s="59"/>
      <c r="F21" s="81"/>
      <c r="G21" s="28"/>
      <c r="H21" s="28">
        <f>IF($C$4="Neattiecināmās izmaksas",IF('5a+c+n'!$Q21="N",'5a+c+n'!H21,0))</f>
        <v>0</v>
      </c>
      <c r="I21" s="28"/>
      <c r="J21" s="28"/>
      <c r="K21" s="59">
        <f>IF($C$4="Neattiecināmās izmaksas",IF('5a+c+n'!$Q21="N",'5a+c+n'!K21,0))</f>
        <v>0</v>
      </c>
      <c r="L21" s="110">
        <f>IF($C$4="Neattiecināmās izmaksas",IF('5a+c+n'!$Q21="N",'5a+c+n'!L21,0))</f>
        <v>0</v>
      </c>
      <c r="M21" s="28">
        <f>IF($C$4="Neattiecināmās izmaksas",IF('5a+c+n'!$Q21="N",'5a+c+n'!M21,0))</f>
        <v>0</v>
      </c>
      <c r="N21" s="28">
        <f>IF($C$4="Neattiecināmās izmaksas",IF('5a+c+n'!$Q21="N",'5a+c+n'!N21,0))</f>
        <v>0</v>
      </c>
      <c r="O21" s="28">
        <f>IF($C$4="Neattiecināmās izmaksas",IF('5a+c+n'!$Q21="N",'5a+c+n'!O21,0))</f>
        <v>0</v>
      </c>
      <c r="P21" s="59">
        <f>IF($C$4="Neattiecināmās izmaksas",IF('5a+c+n'!$Q21="N",'5a+c+n'!P21,0))</f>
        <v>0</v>
      </c>
    </row>
    <row r="22" spans="1:16" x14ac:dyDescent="0.2">
      <c r="A22" s="64">
        <f>IF(P22=0,0,IF(COUNTBLANK(P22)=1,0,COUNTA($P$14:P22)))</f>
        <v>0</v>
      </c>
      <c r="B22" s="28">
        <f>IF($C$4="Neattiecināmās izmaksas",IF('5a+c+n'!$Q22="N",'5a+c+n'!B22,0))</f>
        <v>0</v>
      </c>
      <c r="C22" s="28">
        <f>IF($C$4="Neattiecināmās izmaksas",IF('5a+c+n'!$Q22="N",'5a+c+n'!C22,0))</f>
        <v>0</v>
      </c>
      <c r="D22" s="28">
        <f>IF($C$4="Neattiecināmās izmaksas",IF('5a+c+n'!$Q22="N",'5a+c+n'!D22,0))</f>
        <v>0</v>
      </c>
      <c r="E22" s="59"/>
      <c r="F22" s="81"/>
      <c r="G22" s="28"/>
      <c r="H22" s="28">
        <f>IF($C$4="Neattiecināmās izmaksas",IF('5a+c+n'!$Q22="N",'5a+c+n'!H22,0))</f>
        <v>0</v>
      </c>
      <c r="I22" s="28"/>
      <c r="J22" s="28"/>
      <c r="K22" s="59">
        <f>IF($C$4="Neattiecināmās izmaksas",IF('5a+c+n'!$Q22="N",'5a+c+n'!K22,0))</f>
        <v>0</v>
      </c>
      <c r="L22" s="110">
        <f>IF($C$4="Neattiecināmās izmaksas",IF('5a+c+n'!$Q22="N",'5a+c+n'!L22,0))</f>
        <v>0</v>
      </c>
      <c r="M22" s="28">
        <f>IF($C$4="Neattiecināmās izmaksas",IF('5a+c+n'!$Q22="N",'5a+c+n'!M22,0))</f>
        <v>0</v>
      </c>
      <c r="N22" s="28">
        <f>IF($C$4="Neattiecināmās izmaksas",IF('5a+c+n'!$Q22="N",'5a+c+n'!N22,0))</f>
        <v>0</v>
      </c>
      <c r="O22" s="28">
        <f>IF($C$4="Neattiecināmās izmaksas",IF('5a+c+n'!$Q22="N",'5a+c+n'!O22,0))</f>
        <v>0</v>
      </c>
      <c r="P22" s="59">
        <f>IF($C$4="Neattiecināmās izmaksas",IF('5a+c+n'!$Q22="N",'5a+c+n'!P22,0))</f>
        <v>0</v>
      </c>
    </row>
    <row r="23" spans="1:16" x14ac:dyDescent="0.2">
      <c r="A23" s="64">
        <f>IF(P23=0,0,IF(COUNTBLANK(P23)=1,0,COUNTA($P$14:P23)))</f>
        <v>0</v>
      </c>
      <c r="B23" s="28">
        <f>IF($C$4="Neattiecināmās izmaksas",IF('5a+c+n'!$Q23="N",'5a+c+n'!B23,0))</f>
        <v>0</v>
      </c>
      <c r="C23" s="28">
        <f>IF($C$4="Neattiecināmās izmaksas",IF('5a+c+n'!$Q23="N",'5a+c+n'!C23,0))</f>
        <v>0</v>
      </c>
      <c r="D23" s="28">
        <f>IF($C$4="Neattiecināmās izmaksas",IF('5a+c+n'!$Q23="N",'5a+c+n'!D23,0))</f>
        <v>0</v>
      </c>
      <c r="E23" s="59"/>
      <c r="F23" s="81"/>
      <c r="G23" s="28"/>
      <c r="H23" s="28">
        <f>IF($C$4="Neattiecināmās izmaksas",IF('5a+c+n'!$Q23="N",'5a+c+n'!H23,0))</f>
        <v>0</v>
      </c>
      <c r="I23" s="28"/>
      <c r="J23" s="28"/>
      <c r="K23" s="59">
        <f>IF($C$4="Neattiecināmās izmaksas",IF('5a+c+n'!$Q23="N",'5a+c+n'!K23,0))</f>
        <v>0</v>
      </c>
      <c r="L23" s="110">
        <f>IF($C$4="Neattiecināmās izmaksas",IF('5a+c+n'!$Q23="N",'5a+c+n'!L23,0))</f>
        <v>0</v>
      </c>
      <c r="M23" s="28">
        <f>IF($C$4="Neattiecināmās izmaksas",IF('5a+c+n'!$Q23="N",'5a+c+n'!M23,0))</f>
        <v>0</v>
      </c>
      <c r="N23" s="28">
        <f>IF($C$4="Neattiecināmās izmaksas",IF('5a+c+n'!$Q23="N",'5a+c+n'!N23,0))</f>
        <v>0</v>
      </c>
      <c r="O23" s="28">
        <f>IF($C$4="Neattiecināmās izmaksas",IF('5a+c+n'!$Q23="N",'5a+c+n'!O23,0))</f>
        <v>0</v>
      </c>
      <c r="P23" s="59">
        <f>IF($C$4="Neattiecināmās izmaksas",IF('5a+c+n'!$Q23="N",'5a+c+n'!P23,0))</f>
        <v>0</v>
      </c>
    </row>
    <row r="24" spans="1:16" x14ac:dyDescent="0.2">
      <c r="A24" s="64">
        <f>IF(P24=0,0,IF(COUNTBLANK(P24)=1,0,COUNTA($P$14:P24)))</f>
        <v>0</v>
      </c>
      <c r="B24" s="28">
        <f>IF($C$4="Neattiecināmās izmaksas",IF('5a+c+n'!$Q24="N",'5a+c+n'!B24,0))</f>
        <v>0</v>
      </c>
      <c r="C24" s="28">
        <f>IF($C$4="Neattiecināmās izmaksas",IF('5a+c+n'!$Q24="N",'5a+c+n'!C24,0))</f>
        <v>0</v>
      </c>
      <c r="D24" s="28">
        <f>IF($C$4="Neattiecināmās izmaksas",IF('5a+c+n'!$Q24="N",'5a+c+n'!D24,0))</f>
        <v>0</v>
      </c>
      <c r="E24" s="59"/>
      <c r="F24" s="81"/>
      <c r="G24" s="28"/>
      <c r="H24" s="28">
        <f>IF($C$4="Neattiecināmās izmaksas",IF('5a+c+n'!$Q24="N",'5a+c+n'!H24,0))</f>
        <v>0</v>
      </c>
      <c r="I24" s="28"/>
      <c r="J24" s="28"/>
      <c r="K24" s="59">
        <f>IF($C$4="Neattiecināmās izmaksas",IF('5a+c+n'!$Q24="N",'5a+c+n'!K24,0))</f>
        <v>0</v>
      </c>
      <c r="L24" s="110">
        <f>IF($C$4="Neattiecināmās izmaksas",IF('5a+c+n'!$Q24="N",'5a+c+n'!L24,0))</f>
        <v>0</v>
      </c>
      <c r="M24" s="28">
        <f>IF($C$4="Neattiecināmās izmaksas",IF('5a+c+n'!$Q24="N",'5a+c+n'!M24,0))</f>
        <v>0</v>
      </c>
      <c r="N24" s="28">
        <f>IF($C$4="Neattiecināmās izmaksas",IF('5a+c+n'!$Q24="N",'5a+c+n'!N24,0))</f>
        <v>0</v>
      </c>
      <c r="O24" s="28">
        <f>IF($C$4="Neattiecināmās izmaksas",IF('5a+c+n'!$Q24="N",'5a+c+n'!O24,0))</f>
        <v>0</v>
      </c>
      <c r="P24" s="59">
        <f>IF($C$4="Neattiecināmās izmaksas",IF('5a+c+n'!$Q24="N",'5a+c+n'!P24,0))</f>
        <v>0</v>
      </c>
    </row>
    <row r="25" spans="1:16" x14ac:dyDescent="0.2">
      <c r="A25" s="64">
        <f>IF(P25=0,0,IF(COUNTBLANK(P25)=1,0,COUNTA($P$14:P25)))</f>
        <v>0</v>
      </c>
      <c r="B25" s="28">
        <f>IF($C$4="Neattiecināmās izmaksas",IF('5a+c+n'!$Q25="N",'5a+c+n'!B25,0))</f>
        <v>0</v>
      </c>
      <c r="C25" s="28">
        <f>IF($C$4="Neattiecināmās izmaksas",IF('5a+c+n'!$Q25="N",'5a+c+n'!C25,0))</f>
        <v>0</v>
      </c>
      <c r="D25" s="28">
        <f>IF($C$4="Neattiecināmās izmaksas",IF('5a+c+n'!$Q25="N",'5a+c+n'!D25,0))</f>
        <v>0</v>
      </c>
      <c r="E25" s="59"/>
      <c r="F25" s="81"/>
      <c r="G25" s="28"/>
      <c r="H25" s="28">
        <f>IF($C$4="Neattiecināmās izmaksas",IF('5a+c+n'!$Q25="N",'5a+c+n'!H25,0))</f>
        <v>0</v>
      </c>
      <c r="I25" s="28"/>
      <c r="J25" s="28"/>
      <c r="K25" s="59">
        <f>IF($C$4="Neattiecināmās izmaksas",IF('5a+c+n'!$Q25="N",'5a+c+n'!K25,0))</f>
        <v>0</v>
      </c>
      <c r="L25" s="110">
        <f>IF($C$4="Neattiecināmās izmaksas",IF('5a+c+n'!$Q25="N",'5a+c+n'!L25,0))</f>
        <v>0</v>
      </c>
      <c r="M25" s="28">
        <f>IF($C$4="Neattiecināmās izmaksas",IF('5a+c+n'!$Q25="N",'5a+c+n'!M25,0))</f>
        <v>0</v>
      </c>
      <c r="N25" s="28">
        <f>IF($C$4="Neattiecināmās izmaksas",IF('5a+c+n'!$Q25="N",'5a+c+n'!N25,0))</f>
        <v>0</v>
      </c>
      <c r="O25" s="28">
        <f>IF($C$4="Neattiecināmās izmaksas",IF('5a+c+n'!$Q25="N",'5a+c+n'!O25,0))</f>
        <v>0</v>
      </c>
      <c r="P25" s="59">
        <f>IF($C$4="Neattiecināmās izmaksas",IF('5a+c+n'!$Q25="N",'5a+c+n'!P25,0))</f>
        <v>0</v>
      </c>
    </row>
    <row r="26" spans="1:16" x14ac:dyDescent="0.2">
      <c r="A26" s="64">
        <f>IF(P26=0,0,IF(COUNTBLANK(P26)=1,0,COUNTA($P$14:P26)))</f>
        <v>0</v>
      </c>
      <c r="B26" s="28">
        <f>IF($C$4="Neattiecināmās izmaksas",IF('5a+c+n'!$Q26="N",'5a+c+n'!B26,0))</f>
        <v>0</v>
      </c>
      <c r="C26" s="28">
        <f>IF($C$4="Neattiecināmās izmaksas",IF('5a+c+n'!$Q26="N",'5a+c+n'!C26,0))</f>
        <v>0</v>
      </c>
      <c r="D26" s="28">
        <f>IF($C$4="Neattiecināmās izmaksas",IF('5a+c+n'!$Q26="N",'5a+c+n'!D26,0))</f>
        <v>0</v>
      </c>
      <c r="E26" s="59"/>
      <c r="F26" s="81"/>
      <c r="G26" s="28"/>
      <c r="H26" s="28">
        <f>IF($C$4="Neattiecināmās izmaksas",IF('5a+c+n'!$Q26="N",'5a+c+n'!H26,0))</f>
        <v>0</v>
      </c>
      <c r="I26" s="28"/>
      <c r="J26" s="28"/>
      <c r="K26" s="59">
        <f>IF($C$4="Neattiecināmās izmaksas",IF('5a+c+n'!$Q26="N",'5a+c+n'!K26,0))</f>
        <v>0</v>
      </c>
      <c r="L26" s="110">
        <f>IF($C$4="Neattiecināmās izmaksas",IF('5a+c+n'!$Q26="N",'5a+c+n'!L26,0))</f>
        <v>0</v>
      </c>
      <c r="M26" s="28">
        <f>IF($C$4="Neattiecināmās izmaksas",IF('5a+c+n'!$Q26="N",'5a+c+n'!M26,0))</f>
        <v>0</v>
      </c>
      <c r="N26" s="28">
        <f>IF($C$4="Neattiecināmās izmaksas",IF('5a+c+n'!$Q26="N",'5a+c+n'!N26,0))</f>
        <v>0</v>
      </c>
      <c r="O26" s="28">
        <f>IF($C$4="Neattiecināmās izmaksas",IF('5a+c+n'!$Q26="N",'5a+c+n'!O26,0))</f>
        <v>0</v>
      </c>
      <c r="P26" s="59">
        <f>IF($C$4="Neattiecināmās izmaksas",IF('5a+c+n'!$Q26="N",'5a+c+n'!P26,0))</f>
        <v>0</v>
      </c>
    </row>
    <row r="27" spans="1:16" x14ac:dyDescent="0.2">
      <c r="A27" s="64">
        <f>IF(P27=0,0,IF(COUNTBLANK(P27)=1,0,COUNTA($P$14:P27)))</f>
        <v>0</v>
      </c>
      <c r="B27" s="28">
        <f>IF($C$4="Neattiecināmās izmaksas",IF('5a+c+n'!$Q27="N",'5a+c+n'!B27,0))</f>
        <v>0</v>
      </c>
      <c r="C27" s="28">
        <f>IF($C$4="Neattiecināmās izmaksas",IF('5a+c+n'!$Q27="N",'5a+c+n'!C27,0))</f>
        <v>0</v>
      </c>
      <c r="D27" s="28">
        <f>IF($C$4="Neattiecināmās izmaksas",IF('5a+c+n'!$Q27="N",'5a+c+n'!D27,0))</f>
        <v>0</v>
      </c>
      <c r="E27" s="59"/>
      <c r="F27" s="81"/>
      <c r="G27" s="28"/>
      <c r="H27" s="28">
        <f>IF($C$4="Neattiecināmās izmaksas",IF('5a+c+n'!$Q27="N",'5a+c+n'!H27,0))</f>
        <v>0</v>
      </c>
      <c r="I27" s="28"/>
      <c r="J27" s="28"/>
      <c r="K27" s="59">
        <f>IF($C$4="Neattiecināmās izmaksas",IF('5a+c+n'!$Q27="N",'5a+c+n'!K27,0))</f>
        <v>0</v>
      </c>
      <c r="L27" s="110">
        <f>IF($C$4="Neattiecināmās izmaksas",IF('5a+c+n'!$Q27="N",'5a+c+n'!L27,0))</f>
        <v>0</v>
      </c>
      <c r="M27" s="28">
        <f>IF($C$4="Neattiecināmās izmaksas",IF('5a+c+n'!$Q27="N",'5a+c+n'!M27,0))</f>
        <v>0</v>
      </c>
      <c r="N27" s="28">
        <f>IF($C$4="Neattiecināmās izmaksas",IF('5a+c+n'!$Q27="N",'5a+c+n'!N27,0))</f>
        <v>0</v>
      </c>
      <c r="O27" s="28">
        <f>IF($C$4="Neattiecināmās izmaksas",IF('5a+c+n'!$Q27="N",'5a+c+n'!O27,0))</f>
        <v>0</v>
      </c>
      <c r="P27" s="59">
        <f>IF($C$4="Neattiecināmās izmaksas",IF('5a+c+n'!$Q27="N",'5a+c+n'!P27,0))</f>
        <v>0</v>
      </c>
    </row>
    <row r="28" spans="1:16" x14ac:dyDescent="0.2">
      <c r="A28" s="64">
        <f>IF(P28=0,0,IF(COUNTBLANK(P28)=1,0,COUNTA($P$14:P28)))</f>
        <v>0</v>
      </c>
      <c r="B28" s="28">
        <f>IF($C$4="Neattiecināmās izmaksas",IF('5a+c+n'!$Q28="N",'5a+c+n'!B28,0))</f>
        <v>0</v>
      </c>
      <c r="C28" s="28">
        <f>IF($C$4="Neattiecināmās izmaksas",IF('5a+c+n'!$Q28="N",'5a+c+n'!C28,0))</f>
        <v>0</v>
      </c>
      <c r="D28" s="28">
        <f>IF($C$4="Neattiecināmās izmaksas",IF('5a+c+n'!$Q28="N",'5a+c+n'!D28,0))</f>
        <v>0</v>
      </c>
      <c r="E28" s="59"/>
      <c r="F28" s="81"/>
      <c r="G28" s="28"/>
      <c r="H28" s="28">
        <f>IF($C$4="Neattiecināmās izmaksas",IF('5a+c+n'!$Q28="N",'5a+c+n'!H28,0))</f>
        <v>0</v>
      </c>
      <c r="I28" s="28"/>
      <c r="J28" s="28"/>
      <c r="K28" s="59">
        <f>IF($C$4="Neattiecināmās izmaksas",IF('5a+c+n'!$Q28="N",'5a+c+n'!K28,0))</f>
        <v>0</v>
      </c>
      <c r="L28" s="110">
        <f>IF($C$4="Neattiecināmās izmaksas",IF('5a+c+n'!$Q28="N",'5a+c+n'!L28,0))</f>
        <v>0</v>
      </c>
      <c r="M28" s="28">
        <f>IF($C$4="Neattiecināmās izmaksas",IF('5a+c+n'!$Q28="N",'5a+c+n'!M28,0))</f>
        <v>0</v>
      </c>
      <c r="N28" s="28">
        <f>IF($C$4="Neattiecināmās izmaksas",IF('5a+c+n'!$Q28="N",'5a+c+n'!N28,0))</f>
        <v>0</v>
      </c>
      <c r="O28" s="28">
        <f>IF($C$4="Neattiecināmās izmaksas",IF('5a+c+n'!$Q28="N",'5a+c+n'!O28,0))</f>
        <v>0</v>
      </c>
      <c r="P28" s="59">
        <f>IF($C$4="Neattiecināmās izmaksas",IF('5a+c+n'!$Q28="N",'5a+c+n'!P28,0))</f>
        <v>0</v>
      </c>
    </row>
    <row r="29" spans="1:16" ht="12" thickBot="1" x14ac:dyDescent="0.25">
      <c r="A29" s="64">
        <f>IF(P29=0,0,IF(COUNTBLANK(P29)=1,0,COUNTA($P$14:P29)))</f>
        <v>0</v>
      </c>
      <c r="B29" s="28">
        <f>IF($C$4="Neattiecināmās izmaksas",IF('5a+c+n'!$Q29="N",'5a+c+n'!B29,0))</f>
        <v>0</v>
      </c>
      <c r="C29" s="28">
        <f>IF($C$4="Neattiecināmās izmaksas",IF('5a+c+n'!$Q29="N",'5a+c+n'!C29,0))</f>
        <v>0</v>
      </c>
      <c r="D29" s="28">
        <f>IF($C$4="Neattiecināmās izmaksas",IF('5a+c+n'!$Q29="N",'5a+c+n'!D29,0))</f>
        <v>0</v>
      </c>
      <c r="E29" s="59"/>
      <c r="F29" s="81"/>
      <c r="G29" s="28"/>
      <c r="H29" s="28">
        <f>IF($C$4="Neattiecināmās izmaksas",IF('5a+c+n'!$Q29="N",'5a+c+n'!H29,0))</f>
        <v>0</v>
      </c>
      <c r="I29" s="28"/>
      <c r="J29" s="28"/>
      <c r="K29" s="59">
        <f>IF($C$4="Neattiecināmās izmaksas",IF('5a+c+n'!$Q29="N",'5a+c+n'!K29,0))</f>
        <v>0</v>
      </c>
      <c r="L29" s="110">
        <f>IF($C$4="Neattiecināmās izmaksas",IF('5a+c+n'!$Q29="N",'5a+c+n'!L29,0))</f>
        <v>0</v>
      </c>
      <c r="M29" s="28">
        <f>IF($C$4="Neattiecināmās izmaksas",IF('5a+c+n'!$Q29="N",'5a+c+n'!M29,0))</f>
        <v>0</v>
      </c>
      <c r="N29" s="28">
        <f>IF($C$4="Neattiecināmās izmaksas",IF('5a+c+n'!$Q29="N",'5a+c+n'!N29,0))</f>
        <v>0</v>
      </c>
      <c r="O29" s="28">
        <f>IF($C$4="Neattiecināmās izmaksas",IF('5a+c+n'!$Q29="N",'5a+c+n'!O29,0))</f>
        <v>0</v>
      </c>
      <c r="P29" s="59">
        <f>IF($C$4="Neattiecināmās izmaksas",IF('5a+c+n'!$Q29="N",'5a+c+n'!P29,0))</f>
        <v>0</v>
      </c>
    </row>
    <row r="30" spans="1:16" ht="12" customHeight="1" thickBot="1" x14ac:dyDescent="0.25">
      <c r="A30" s="261" t="s">
        <v>63</v>
      </c>
      <c r="B30" s="262"/>
      <c r="C30" s="262"/>
      <c r="D30" s="262"/>
      <c r="E30" s="262"/>
      <c r="F30" s="262"/>
      <c r="G30" s="262"/>
      <c r="H30" s="262"/>
      <c r="I30" s="262"/>
      <c r="J30" s="262"/>
      <c r="K30" s="263"/>
      <c r="L30" s="111">
        <f>SUM(L14:L29)</f>
        <v>0</v>
      </c>
      <c r="M30" s="112">
        <f>SUM(M14:M29)</f>
        <v>0</v>
      </c>
      <c r="N30" s="112">
        <f>SUM(N14:N29)</f>
        <v>0</v>
      </c>
      <c r="O30" s="112">
        <f>SUM(O14:O29)</f>
        <v>0</v>
      </c>
      <c r="P30" s="113">
        <f>SUM(P14:P29)</f>
        <v>0</v>
      </c>
    </row>
    <row r="31" spans="1:16" x14ac:dyDescent="0.2">
      <c r="A31" s="20"/>
      <c r="B31" s="20"/>
      <c r="C31" s="20"/>
      <c r="D31" s="20"/>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14</v>
      </c>
      <c r="B33" s="20"/>
      <c r="C33" s="264">
        <f>'Kops n'!C36:H36</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227" t="str">
        <f>'Kops n'!A39:D39</f>
        <v>Tāme sastādīta 2023. gada __._________</v>
      </c>
      <c r="B36" s="228"/>
      <c r="C36" s="228"/>
      <c r="D36" s="228"/>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row r="38" spans="1:16" x14ac:dyDescent="0.2">
      <c r="A38" s="1" t="s">
        <v>41</v>
      </c>
      <c r="B38" s="20"/>
      <c r="C38" s="264">
        <f>'Kops n'!C41:H41</f>
        <v>0</v>
      </c>
      <c r="D38" s="264"/>
      <c r="E38" s="264"/>
      <c r="F38" s="264"/>
      <c r="G38" s="264"/>
      <c r="H38" s="264"/>
      <c r="I38" s="20"/>
      <c r="J38" s="20"/>
      <c r="K38" s="20"/>
      <c r="L38" s="20"/>
      <c r="M38" s="20"/>
      <c r="N38" s="20"/>
      <c r="O38" s="20"/>
      <c r="P38" s="20"/>
    </row>
    <row r="39" spans="1:16" x14ac:dyDescent="0.2">
      <c r="A39" s="20"/>
      <c r="B39" s="20"/>
      <c r="C39" s="186" t="s">
        <v>15</v>
      </c>
      <c r="D39" s="186"/>
      <c r="E39" s="186"/>
      <c r="F39" s="186"/>
      <c r="G39" s="186"/>
      <c r="H39" s="186"/>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04" t="s">
        <v>16</v>
      </c>
      <c r="B41" s="52"/>
      <c r="C41" s="116">
        <f>'Kops n'!C44</f>
        <v>0</v>
      </c>
      <c r="D41" s="52"/>
      <c r="E41" s="20"/>
      <c r="F41" s="20"/>
      <c r="G41" s="20"/>
      <c r="H41" s="20"/>
      <c r="I41" s="20"/>
      <c r="J41" s="20"/>
      <c r="K41" s="20"/>
      <c r="L41" s="20"/>
      <c r="M41" s="20"/>
      <c r="N41" s="20"/>
      <c r="O41" s="20"/>
      <c r="P41" s="20"/>
    </row>
    <row r="42" spans="1:16" x14ac:dyDescent="0.2">
      <c r="A42" s="20"/>
      <c r="B42" s="20"/>
      <c r="C42" s="20"/>
      <c r="D42" s="20"/>
      <c r="E42" s="20"/>
      <c r="F42" s="20"/>
      <c r="G42" s="20"/>
      <c r="H42" s="20"/>
      <c r="I42" s="20"/>
      <c r="J42" s="20"/>
      <c r="K42" s="20"/>
      <c r="L42" s="20"/>
      <c r="M42" s="20"/>
      <c r="N42" s="20"/>
      <c r="O42" s="20"/>
      <c r="P42" s="20"/>
    </row>
  </sheetData>
  <mergeCells count="23">
    <mergeCell ref="C39:H39"/>
    <mergeCell ref="L12:P12"/>
    <mergeCell ref="A30:K30"/>
    <mergeCell ref="C33:H33"/>
    <mergeCell ref="C34:H34"/>
    <mergeCell ref="A36:D36"/>
    <mergeCell ref="C38:H38"/>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30:K30">
    <cfRule type="containsText" dxfId="222" priority="3" operator="containsText" text="Tiešās izmaksas kopā, t. sk. darba devēja sociālais nodoklis __.__% ">
      <formula>NOT(ISERROR(SEARCH("Tiešās izmaksas kopā, t. sk. darba devēja sociālais nodoklis __.__% ",A30)))</formula>
    </cfRule>
  </conditionalFormatting>
  <conditionalFormatting sqref="A14:P29">
    <cfRule type="cellIs" dxfId="221" priority="1" operator="equal">
      <formula>0</formula>
    </cfRule>
  </conditionalFormatting>
  <conditionalFormatting sqref="C2:I2 D5:L8 N9:O9 L30:P30 C33:H33 C38:H38 C41">
    <cfRule type="cellIs" dxfId="220" priority="2" operator="equal">
      <formula>0</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14D8-839A-434D-B052-CBD5FB76089D}">
  <sheetPr codeName="Sheet22">
    <tabColor rgb="FF00B0F0"/>
  </sheetPr>
  <dimension ref="A1:Q36"/>
  <sheetViews>
    <sheetView topLeftCell="B1" zoomScale="85" zoomScaleNormal="85" workbookViewId="0">
      <selection activeCell="I14" sqref="I14:J2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6</v>
      </c>
      <c r="E1" s="26"/>
      <c r="F1" s="26"/>
      <c r="G1" s="26"/>
      <c r="H1" s="26"/>
      <c r="I1" s="26"/>
      <c r="J1" s="26"/>
      <c r="N1" s="30"/>
      <c r="O1" s="31"/>
      <c r="P1" s="32"/>
    </row>
    <row r="2" spans="1:17" x14ac:dyDescent="0.2">
      <c r="A2" s="33"/>
      <c r="B2" s="33"/>
      <c r="C2" s="252" t="s">
        <v>397</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P24</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217</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22.5" x14ac:dyDescent="0.2">
      <c r="A15" s="40">
        <v>1</v>
      </c>
      <c r="B15" s="28" t="s">
        <v>226</v>
      </c>
      <c r="C15" s="136" t="s">
        <v>218</v>
      </c>
      <c r="D15" s="133" t="s">
        <v>76</v>
      </c>
      <c r="E15" s="159">
        <v>26</v>
      </c>
      <c r="F15" s="139"/>
      <c r="G15" s="144"/>
      <c r="H15" s="49">
        <f>F15*G15</f>
        <v>0</v>
      </c>
      <c r="I15" s="135"/>
      <c r="J15" s="135"/>
      <c r="K15" s="50">
        <f t="shared" ref="K15:K23" si="0">SUM(H15:J15)</f>
        <v>0</v>
      </c>
      <c r="L15" s="51">
        <f t="shared" ref="L15:L23" si="1">E15*F15</f>
        <v>0</v>
      </c>
      <c r="M15" s="49">
        <f t="shared" ref="M15:M23" si="2">H15*E15</f>
        <v>0</v>
      </c>
      <c r="N15" s="49">
        <f t="shared" ref="N15:N23" si="3">I15*E15</f>
        <v>0</v>
      </c>
      <c r="O15" s="49">
        <f t="shared" ref="O15:O23" si="4">J15*E15</f>
        <v>0</v>
      </c>
      <c r="P15" s="108">
        <f t="shared" ref="P15:P23" si="5">SUM(M15:O15)</f>
        <v>0</v>
      </c>
      <c r="Q15" s="77" t="s">
        <v>48</v>
      </c>
    </row>
    <row r="16" spans="1:17" ht="22.5" x14ac:dyDescent="0.2">
      <c r="A16" s="40">
        <v>2</v>
      </c>
      <c r="B16" s="28" t="s">
        <v>226</v>
      </c>
      <c r="C16" s="136" t="s">
        <v>219</v>
      </c>
      <c r="D16" s="133" t="s">
        <v>76</v>
      </c>
      <c r="E16" s="159">
        <v>74.16</v>
      </c>
      <c r="F16" s="139"/>
      <c r="G16" s="144"/>
      <c r="H16" s="49">
        <f t="shared" ref="H16:H23" si="6">F16*G16</f>
        <v>0</v>
      </c>
      <c r="I16" s="135"/>
      <c r="J16" s="135"/>
      <c r="K16" s="50">
        <f t="shared" si="0"/>
        <v>0</v>
      </c>
      <c r="L16" s="51">
        <f t="shared" si="1"/>
        <v>0</v>
      </c>
      <c r="M16" s="49">
        <f t="shared" si="2"/>
        <v>0</v>
      </c>
      <c r="N16" s="49">
        <f t="shared" si="3"/>
        <v>0</v>
      </c>
      <c r="O16" s="49">
        <f t="shared" si="4"/>
        <v>0</v>
      </c>
      <c r="P16" s="108">
        <f t="shared" si="5"/>
        <v>0</v>
      </c>
      <c r="Q16" s="77" t="s">
        <v>48</v>
      </c>
    </row>
    <row r="17" spans="1:17" ht="22.5" x14ac:dyDescent="0.2">
      <c r="A17" s="40">
        <v>3</v>
      </c>
      <c r="B17" s="28" t="s">
        <v>226</v>
      </c>
      <c r="C17" s="136" t="s">
        <v>220</v>
      </c>
      <c r="D17" s="133" t="s">
        <v>76</v>
      </c>
      <c r="E17" s="159">
        <v>25</v>
      </c>
      <c r="F17" s="139"/>
      <c r="G17" s="144"/>
      <c r="H17" s="49">
        <f t="shared" si="6"/>
        <v>0</v>
      </c>
      <c r="I17" s="135"/>
      <c r="J17" s="135"/>
      <c r="K17" s="50">
        <f t="shared" si="0"/>
        <v>0</v>
      </c>
      <c r="L17" s="51">
        <f t="shared" si="1"/>
        <v>0</v>
      </c>
      <c r="M17" s="49">
        <f t="shared" si="2"/>
        <v>0</v>
      </c>
      <c r="N17" s="49">
        <f t="shared" si="3"/>
        <v>0</v>
      </c>
      <c r="O17" s="49">
        <f t="shared" si="4"/>
        <v>0</v>
      </c>
      <c r="P17" s="108">
        <f t="shared" si="5"/>
        <v>0</v>
      </c>
      <c r="Q17" s="77" t="s">
        <v>48</v>
      </c>
    </row>
    <row r="18" spans="1:17" ht="22.5" x14ac:dyDescent="0.2">
      <c r="A18" s="40">
        <v>4</v>
      </c>
      <c r="B18" s="28" t="s">
        <v>226</v>
      </c>
      <c r="C18" s="136" t="s">
        <v>221</v>
      </c>
      <c r="D18" s="133" t="s">
        <v>76</v>
      </c>
      <c r="E18" s="159">
        <v>25</v>
      </c>
      <c r="F18" s="139"/>
      <c r="G18" s="144"/>
      <c r="H18" s="49">
        <f t="shared" si="6"/>
        <v>0</v>
      </c>
      <c r="I18" s="135"/>
      <c r="J18" s="135"/>
      <c r="K18" s="50">
        <f t="shared" si="0"/>
        <v>0</v>
      </c>
      <c r="L18" s="51">
        <f t="shared" si="1"/>
        <v>0</v>
      </c>
      <c r="M18" s="49">
        <f t="shared" si="2"/>
        <v>0</v>
      </c>
      <c r="N18" s="49">
        <f t="shared" si="3"/>
        <v>0</v>
      </c>
      <c r="O18" s="49">
        <f t="shared" si="4"/>
        <v>0</v>
      </c>
      <c r="P18" s="108">
        <f t="shared" si="5"/>
        <v>0</v>
      </c>
      <c r="Q18" s="77" t="s">
        <v>48</v>
      </c>
    </row>
    <row r="19" spans="1:17" ht="22.5" x14ac:dyDescent="0.2">
      <c r="A19" s="40">
        <v>5</v>
      </c>
      <c r="B19" s="28" t="s">
        <v>226</v>
      </c>
      <c r="C19" s="136" t="s">
        <v>222</v>
      </c>
      <c r="D19" s="133" t="s">
        <v>80</v>
      </c>
      <c r="E19" s="159">
        <v>25</v>
      </c>
      <c r="F19" s="139"/>
      <c r="G19" s="144"/>
      <c r="H19" s="49">
        <f t="shared" si="6"/>
        <v>0</v>
      </c>
      <c r="I19" s="135"/>
      <c r="J19" s="135"/>
      <c r="K19" s="50">
        <f t="shared" si="0"/>
        <v>0</v>
      </c>
      <c r="L19" s="51">
        <f t="shared" si="1"/>
        <v>0</v>
      </c>
      <c r="M19" s="49">
        <f t="shared" si="2"/>
        <v>0</v>
      </c>
      <c r="N19" s="49">
        <f t="shared" si="3"/>
        <v>0</v>
      </c>
      <c r="O19" s="49">
        <f t="shared" si="4"/>
        <v>0</v>
      </c>
      <c r="P19" s="108">
        <f t="shared" si="5"/>
        <v>0</v>
      </c>
      <c r="Q19" s="77" t="s">
        <v>48</v>
      </c>
    </row>
    <row r="20" spans="1:17" ht="22.5" x14ac:dyDescent="0.2">
      <c r="A20" s="40">
        <v>6</v>
      </c>
      <c r="B20" s="93"/>
      <c r="C20" s="146" t="s">
        <v>223</v>
      </c>
      <c r="D20" s="28"/>
      <c r="E20" s="59"/>
      <c r="F20" s="51"/>
      <c r="G20" s="49"/>
      <c r="H20" s="49">
        <f t="shared" si="6"/>
        <v>0</v>
      </c>
      <c r="I20" s="49"/>
      <c r="J20" s="49"/>
      <c r="K20" s="50">
        <f t="shared" si="0"/>
        <v>0</v>
      </c>
      <c r="L20" s="51">
        <f t="shared" si="1"/>
        <v>0</v>
      </c>
      <c r="M20" s="49">
        <f t="shared" si="2"/>
        <v>0</v>
      </c>
      <c r="N20" s="49">
        <f t="shared" si="3"/>
        <v>0</v>
      </c>
      <c r="O20" s="49">
        <f t="shared" si="4"/>
        <v>0</v>
      </c>
      <c r="P20" s="108">
        <f t="shared" si="5"/>
        <v>0</v>
      </c>
      <c r="Q20" s="77"/>
    </row>
    <row r="21" spans="1:17" ht="22.5" x14ac:dyDescent="0.2">
      <c r="A21" s="40">
        <v>7</v>
      </c>
      <c r="B21" s="28" t="s">
        <v>226</v>
      </c>
      <c r="C21" s="80" t="s">
        <v>224</v>
      </c>
      <c r="D21" s="141" t="s">
        <v>77</v>
      </c>
      <c r="E21" s="160">
        <v>1</v>
      </c>
      <c r="F21" s="81"/>
      <c r="G21" s="144"/>
      <c r="H21" s="49">
        <f t="shared" si="6"/>
        <v>0</v>
      </c>
      <c r="I21" s="28"/>
      <c r="J21" s="28"/>
      <c r="K21" s="50">
        <f t="shared" si="0"/>
        <v>0</v>
      </c>
      <c r="L21" s="51">
        <f t="shared" si="1"/>
        <v>0</v>
      </c>
      <c r="M21" s="49">
        <f t="shared" si="2"/>
        <v>0</v>
      </c>
      <c r="N21" s="49">
        <f t="shared" si="3"/>
        <v>0</v>
      </c>
      <c r="O21" s="49">
        <f t="shared" si="4"/>
        <v>0</v>
      </c>
      <c r="P21" s="108">
        <f t="shared" si="5"/>
        <v>0</v>
      </c>
      <c r="Q21" s="77" t="s">
        <v>47</v>
      </c>
    </row>
    <row r="22" spans="1:17" x14ac:dyDescent="0.2">
      <c r="A22" s="40">
        <v>8</v>
      </c>
      <c r="B22" s="93"/>
      <c r="C22" s="146" t="s">
        <v>150</v>
      </c>
      <c r="D22" s="28"/>
      <c r="E22" s="59"/>
      <c r="F22" s="51"/>
      <c r="G22" s="49"/>
      <c r="H22" s="49">
        <f t="shared" si="6"/>
        <v>0</v>
      </c>
      <c r="I22" s="49"/>
      <c r="J22" s="49"/>
      <c r="K22" s="50">
        <f t="shared" si="0"/>
        <v>0</v>
      </c>
      <c r="L22" s="51">
        <f t="shared" si="1"/>
        <v>0</v>
      </c>
      <c r="M22" s="49">
        <f t="shared" si="2"/>
        <v>0</v>
      </c>
      <c r="N22" s="49">
        <f t="shared" si="3"/>
        <v>0</v>
      </c>
      <c r="O22" s="49">
        <f t="shared" si="4"/>
        <v>0</v>
      </c>
      <c r="P22" s="108">
        <f t="shared" si="5"/>
        <v>0</v>
      </c>
      <c r="Q22" s="77"/>
    </row>
    <row r="23" spans="1:17" ht="22.5" x14ac:dyDescent="0.2">
      <c r="A23" s="40">
        <v>9</v>
      </c>
      <c r="B23" s="28" t="s">
        <v>226</v>
      </c>
      <c r="C23" s="136" t="s">
        <v>225</v>
      </c>
      <c r="D23" s="133" t="s">
        <v>77</v>
      </c>
      <c r="E23" s="160">
        <v>6</v>
      </c>
      <c r="F23" s="81"/>
      <c r="G23" s="144"/>
      <c r="H23" s="49">
        <f t="shared" si="6"/>
        <v>0</v>
      </c>
      <c r="I23" s="28"/>
      <c r="J23" s="28"/>
      <c r="K23" s="50">
        <f t="shared" si="0"/>
        <v>0</v>
      </c>
      <c r="L23" s="51">
        <f t="shared" si="1"/>
        <v>0</v>
      </c>
      <c r="M23" s="49">
        <f t="shared" si="2"/>
        <v>0</v>
      </c>
      <c r="N23" s="49">
        <f t="shared" si="3"/>
        <v>0</v>
      </c>
      <c r="O23" s="49">
        <f t="shared" si="4"/>
        <v>0</v>
      </c>
      <c r="P23" s="108">
        <f t="shared" si="5"/>
        <v>0</v>
      </c>
      <c r="Q23" s="77" t="s">
        <v>47</v>
      </c>
    </row>
    <row r="24" spans="1:17" ht="12" customHeight="1" thickBot="1" x14ac:dyDescent="0.25">
      <c r="A24" s="261" t="s">
        <v>63</v>
      </c>
      <c r="B24" s="262"/>
      <c r="C24" s="262"/>
      <c r="D24" s="262"/>
      <c r="E24" s="262"/>
      <c r="F24" s="262"/>
      <c r="G24" s="262"/>
      <c r="H24" s="262"/>
      <c r="I24" s="262"/>
      <c r="J24" s="262"/>
      <c r="K24" s="263"/>
      <c r="L24" s="74">
        <f>SUM(L14:L23)</f>
        <v>0</v>
      </c>
      <c r="M24" s="75">
        <f>SUM(M14:M23)</f>
        <v>0</v>
      </c>
      <c r="N24" s="75">
        <f>SUM(N14:N23)</f>
        <v>0</v>
      </c>
      <c r="O24" s="75">
        <f>SUM(O14:O23)</f>
        <v>0</v>
      </c>
      <c r="P24" s="76">
        <f>SUM(P14:P23)</f>
        <v>0</v>
      </c>
    </row>
    <row r="25" spans="1:17" x14ac:dyDescent="0.2">
      <c r="A25" s="20"/>
      <c r="B25" s="20"/>
      <c r="C25" s="20"/>
      <c r="D25" s="20"/>
      <c r="E25" s="20"/>
      <c r="F25" s="20"/>
      <c r="G25" s="20"/>
      <c r="H25" s="20"/>
      <c r="I25" s="20"/>
      <c r="J25" s="20"/>
      <c r="K25" s="20"/>
      <c r="L25" s="20"/>
      <c r="M25" s="20"/>
      <c r="N25" s="20"/>
      <c r="O25" s="20"/>
      <c r="P25" s="20"/>
    </row>
    <row r="26" spans="1:17" x14ac:dyDescent="0.2">
      <c r="A26" s="20"/>
      <c r="B26" s="20"/>
      <c r="C26" s="20"/>
      <c r="D26" s="20"/>
      <c r="E26" s="20"/>
      <c r="F26" s="20"/>
      <c r="G26" s="20"/>
      <c r="H26" s="20"/>
      <c r="I26" s="20"/>
      <c r="J26" s="20"/>
      <c r="K26" s="20"/>
      <c r="L26" s="20"/>
      <c r="M26" s="20"/>
      <c r="N26" s="20"/>
      <c r="O26" s="20"/>
      <c r="P26" s="20"/>
    </row>
    <row r="27" spans="1:17" x14ac:dyDescent="0.2">
      <c r="A27" s="1" t="s">
        <v>14</v>
      </c>
      <c r="B27" s="20"/>
      <c r="C27" s="264">
        <f>'Kops n'!C36:H36</f>
        <v>0</v>
      </c>
      <c r="D27" s="264"/>
      <c r="E27" s="264"/>
      <c r="F27" s="264"/>
      <c r="G27" s="264"/>
      <c r="H27" s="264"/>
      <c r="I27" s="20"/>
      <c r="J27" s="20"/>
      <c r="K27" s="20"/>
      <c r="L27" s="20"/>
      <c r="M27" s="20"/>
      <c r="N27" s="20"/>
      <c r="O27" s="20"/>
      <c r="P27" s="20"/>
    </row>
    <row r="28" spans="1:17" x14ac:dyDescent="0.2">
      <c r="A28" s="20"/>
      <c r="B28" s="20"/>
      <c r="C28" s="186" t="s">
        <v>15</v>
      </c>
      <c r="D28" s="186"/>
      <c r="E28" s="186"/>
      <c r="F28" s="186"/>
      <c r="G28" s="186"/>
      <c r="H28" s="186"/>
      <c r="I28" s="20"/>
      <c r="J28" s="20"/>
      <c r="K28" s="20"/>
      <c r="L28" s="20"/>
      <c r="M28" s="20"/>
      <c r="N28" s="20"/>
      <c r="O28" s="20"/>
      <c r="P28" s="20"/>
    </row>
    <row r="29" spans="1:17" x14ac:dyDescent="0.2">
      <c r="A29" s="20"/>
      <c r="B29" s="20"/>
      <c r="C29" s="20"/>
      <c r="D29" s="20"/>
      <c r="E29" s="20"/>
      <c r="F29" s="20"/>
      <c r="G29" s="20"/>
      <c r="H29" s="20"/>
      <c r="I29" s="20"/>
      <c r="J29" s="20"/>
      <c r="K29" s="20"/>
      <c r="L29" s="20"/>
      <c r="M29" s="20"/>
      <c r="N29" s="20"/>
      <c r="O29" s="20"/>
      <c r="P29" s="20"/>
    </row>
    <row r="30" spans="1:17" x14ac:dyDescent="0.2">
      <c r="A30" s="227" t="str">
        <f>'Kops n'!A39:D39</f>
        <v>Tāme sastādīta 2023. gada __._________</v>
      </c>
      <c r="B30" s="228"/>
      <c r="C30" s="228"/>
      <c r="D30" s="228"/>
      <c r="E30" s="20"/>
      <c r="F30" s="20"/>
      <c r="G30" s="20"/>
      <c r="H30" s="20"/>
      <c r="I30" s="20"/>
      <c r="J30" s="20"/>
      <c r="K30" s="20"/>
      <c r="L30" s="20"/>
      <c r="M30" s="20"/>
      <c r="N30" s="20"/>
      <c r="O30" s="20"/>
      <c r="P30" s="20"/>
    </row>
    <row r="31" spans="1:17" x14ac:dyDescent="0.2">
      <c r="A31" s="20"/>
      <c r="B31" s="20"/>
      <c r="C31" s="20"/>
      <c r="D31" s="20"/>
      <c r="E31" s="20"/>
      <c r="F31" s="20"/>
      <c r="G31" s="20"/>
      <c r="H31" s="20"/>
      <c r="I31" s="20"/>
      <c r="J31" s="20"/>
      <c r="K31" s="20"/>
      <c r="L31" s="20"/>
      <c r="M31" s="20"/>
      <c r="N31" s="20"/>
      <c r="O31" s="20"/>
      <c r="P31" s="20"/>
    </row>
    <row r="32" spans="1:17" x14ac:dyDescent="0.2">
      <c r="A32" s="1" t="s">
        <v>41</v>
      </c>
      <c r="B32" s="20"/>
      <c r="C32" s="264">
        <f>'Kops n'!C41:H41</f>
        <v>0</v>
      </c>
      <c r="D32" s="264"/>
      <c r="E32" s="264"/>
      <c r="F32" s="264"/>
      <c r="G32" s="264"/>
      <c r="H32" s="264"/>
      <c r="I32" s="20"/>
      <c r="J32" s="20"/>
      <c r="K32" s="20"/>
      <c r="L32" s="20"/>
      <c r="M32" s="20"/>
      <c r="N32" s="20"/>
      <c r="O32" s="20"/>
      <c r="P32" s="20"/>
    </row>
    <row r="33" spans="1:16" x14ac:dyDescent="0.2">
      <c r="A33" s="20"/>
      <c r="B33" s="20"/>
      <c r="C33" s="186" t="s">
        <v>15</v>
      </c>
      <c r="D33" s="186"/>
      <c r="E33" s="186"/>
      <c r="F33" s="186"/>
      <c r="G33" s="186"/>
      <c r="H33" s="186"/>
      <c r="I33" s="20"/>
      <c r="J33" s="20"/>
      <c r="K33" s="20"/>
      <c r="L33" s="20"/>
      <c r="M33" s="20"/>
      <c r="N33" s="20"/>
      <c r="O33" s="20"/>
      <c r="P33" s="20"/>
    </row>
    <row r="34" spans="1:16" x14ac:dyDescent="0.2">
      <c r="A34" s="20"/>
      <c r="B34" s="20"/>
      <c r="C34" s="20"/>
      <c r="D34" s="20"/>
      <c r="E34" s="20"/>
      <c r="F34" s="20"/>
      <c r="G34" s="20"/>
      <c r="H34" s="20"/>
      <c r="I34" s="20"/>
      <c r="J34" s="20"/>
      <c r="K34" s="20"/>
      <c r="L34" s="20"/>
      <c r="M34" s="20"/>
      <c r="N34" s="20"/>
      <c r="O34" s="20"/>
      <c r="P34" s="20"/>
    </row>
    <row r="35" spans="1:16" x14ac:dyDescent="0.2">
      <c r="A35" s="104" t="s">
        <v>16</v>
      </c>
      <c r="B35" s="52"/>
      <c r="C35" s="116">
        <f>'Kops n'!C44</f>
        <v>0</v>
      </c>
      <c r="D35" s="52"/>
      <c r="E35" s="20"/>
      <c r="F35" s="20"/>
      <c r="G35" s="20"/>
      <c r="H35" s="20"/>
      <c r="I35" s="20"/>
      <c r="J35" s="20"/>
      <c r="K35" s="20"/>
      <c r="L35" s="20"/>
      <c r="M35" s="20"/>
      <c r="N35" s="20"/>
      <c r="O35" s="20"/>
      <c r="P35" s="20"/>
    </row>
    <row r="36" spans="1:16" x14ac:dyDescent="0.2">
      <c r="A36" s="20"/>
      <c r="B36" s="20"/>
      <c r="C36" s="20"/>
      <c r="D36" s="20"/>
      <c r="E36" s="20"/>
      <c r="F36" s="20"/>
      <c r="G36" s="20"/>
      <c r="H36" s="20"/>
      <c r="I36" s="20"/>
      <c r="J36" s="20"/>
      <c r="K36" s="20"/>
      <c r="L36" s="20"/>
      <c r="M36" s="20"/>
      <c r="N36" s="20"/>
      <c r="O36" s="20"/>
      <c r="P36" s="20"/>
    </row>
  </sheetData>
  <mergeCells count="23">
    <mergeCell ref="C33:H33"/>
    <mergeCell ref="C4:I4"/>
    <mergeCell ref="F12:K12"/>
    <mergeCell ref="A9:F9"/>
    <mergeCell ref="J9:M9"/>
    <mergeCell ref="D8:L8"/>
    <mergeCell ref="A24:K24"/>
    <mergeCell ref="C27:H27"/>
    <mergeCell ref="C28:H28"/>
    <mergeCell ref="A30:D30"/>
    <mergeCell ref="C32:H32"/>
    <mergeCell ref="N9:O9"/>
    <mergeCell ref="A12:A13"/>
    <mergeCell ref="B12:B13"/>
    <mergeCell ref="C12:C13"/>
    <mergeCell ref="D12:D13"/>
    <mergeCell ref="E12:E13"/>
    <mergeCell ref="L12:P12"/>
    <mergeCell ref="C2:I2"/>
    <mergeCell ref="C3:I3"/>
    <mergeCell ref="D5:L5"/>
    <mergeCell ref="D6:L6"/>
    <mergeCell ref="D7:L7"/>
  </mergeCells>
  <conditionalFormatting sqref="A14:B23">
    <cfRule type="cellIs" dxfId="219" priority="49" operator="equal">
      <formula>0</formula>
    </cfRule>
  </conditionalFormatting>
  <conditionalFormatting sqref="A9:F9">
    <cfRule type="containsText" dxfId="218" priority="46" operator="containsText" text="Tāme sastādīta  20__. gada tirgus cenās, pamatojoties uz ___ daļas rasējumiem">
      <formula>NOT(ISERROR(SEARCH("Tāme sastādīta  20__. gada tirgus cenās, pamatojoties uz ___ daļas rasējumiem",A9)))</formula>
    </cfRule>
  </conditionalFormatting>
  <conditionalFormatting sqref="A24:K24">
    <cfRule type="containsText" dxfId="217" priority="30" operator="containsText" text="Tiešās izmaksas kopā, t. sk. darba devēja sociālais nodoklis __.__% ">
      <formula>NOT(ISERROR(SEARCH("Tiešās izmaksas kopā, t. sk. darba devēja sociālais nodoklis __.__% ",A24)))</formula>
    </cfRule>
  </conditionalFormatting>
  <conditionalFormatting sqref="C14:G14">
    <cfRule type="cellIs" dxfId="216" priority="36" operator="equal">
      <formula>0</formula>
    </cfRule>
  </conditionalFormatting>
  <conditionalFormatting sqref="C20:G22">
    <cfRule type="cellIs" dxfId="215" priority="2" operator="equal">
      <formula>0</formula>
    </cfRule>
  </conditionalFormatting>
  <conditionalFormatting sqref="C27:H27">
    <cfRule type="cellIs" dxfId="214" priority="39" operator="equal">
      <formula>0</formula>
    </cfRule>
  </conditionalFormatting>
  <conditionalFormatting sqref="C32:H32">
    <cfRule type="cellIs" dxfId="213" priority="40" operator="equal">
      <formula>0</formula>
    </cfRule>
  </conditionalFormatting>
  <conditionalFormatting sqref="C2:I2">
    <cfRule type="cellIs" dxfId="212" priority="45" operator="equal">
      <formula>0</formula>
    </cfRule>
  </conditionalFormatting>
  <conditionalFormatting sqref="C4:I4">
    <cfRule type="cellIs" dxfId="211" priority="37" operator="equal">
      <formula>0</formula>
    </cfRule>
  </conditionalFormatting>
  <conditionalFormatting sqref="D1">
    <cfRule type="cellIs" dxfId="210" priority="32" operator="equal">
      <formula>0</formula>
    </cfRule>
  </conditionalFormatting>
  <conditionalFormatting sqref="D5:L8">
    <cfRule type="cellIs" dxfId="209" priority="33" operator="equal">
      <formula>0</formula>
    </cfRule>
  </conditionalFormatting>
  <conditionalFormatting sqref="E23:G23">
    <cfRule type="cellIs" dxfId="208" priority="1" operator="equal">
      <formula>0</formula>
    </cfRule>
  </conditionalFormatting>
  <conditionalFormatting sqref="F15:G19">
    <cfRule type="cellIs" dxfId="207" priority="3" operator="equal">
      <formula>0</formula>
    </cfRule>
  </conditionalFormatting>
  <conditionalFormatting sqref="H14:H23">
    <cfRule type="cellIs" dxfId="206" priority="28" operator="equal">
      <formula>0</formula>
    </cfRule>
  </conditionalFormatting>
  <conditionalFormatting sqref="I14:J23">
    <cfRule type="cellIs" dxfId="205" priority="4" operator="equal">
      <formula>0</formula>
    </cfRule>
  </conditionalFormatting>
  <conditionalFormatting sqref="K14:P23">
    <cfRule type="cellIs" dxfId="204" priority="27" operator="equal">
      <formula>0</formula>
    </cfRule>
  </conditionalFormatting>
  <conditionalFormatting sqref="L24:P24">
    <cfRule type="cellIs" dxfId="203" priority="38" operator="equal">
      <formula>0</formula>
    </cfRule>
  </conditionalFormatting>
  <conditionalFormatting sqref="N9:O9">
    <cfRule type="cellIs" dxfId="202" priority="48" operator="equal">
      <formula>0</formula>
    </cfRule>
  </conditionalFormatting>
  <conditionalFormatting sqref="Q14:Q23">
    <cfRule type="cellIs" dxfId="201" priority="26" operator="equal">
      <formula>0</formula>
    </cfRule>
  </conditionalFormatting>
  <dataValidations count="1">
    <dataValidation type="list" allowBlank="1" showInputMessage="1" showErrorMessage="1" sqref="Q14:Q23" xr:uid="{7442DB0F-FE76-4562-8CED-9B255AA5B2FF}">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2" operator="containsText" id="{B8C534A8-1389-4FB7-AB9D-1716933C5704}">
            <xm:f>NOT(ISERROR(SEARCH("Tāme sastādīta ____. gada ___. ______________",A30)))</xm:f>
            <xm:f>"Tāme sastādīta ____. gada ___. ______________"</xm:f>
            <x14:dxf>
              <font>
                <color auto="1"/>
              </font>
              <fill>
                <patternFill>
                  <bgColor rgb="FFC6EFCE"/>
                </patternFill>
              </fill>
            </x14:dxf>
          </x14:cfRule>
          <xm:sqref>A30</xm:sqref>
        </x14:conditionalFormatting>
        <x14:conditionalFormatting xmlns:xm="http://schemas.microsoft.com/office/excel/2006/main">
          <x14:cfRule type="containsText" priority="41" operator="containsText" id="{CE152A0A-42AE-4275-9336-5D218AD53D74}">
            <xm:f>NOT(ISERROR(SEARCH("Sertifikāta Nr. _________________________________",A35)))</xm:f>
            <xm:f>"Sertifikāta Nr. _________________________________"</xm:f>
            <x14:dxf>
              <font>
                <color auto="1"/>
              </font>
              <fill>
                <patternFill>
                  <bgColor rgb="FFC6EFCE"/>
                </patternFill>
              </fill>
            </x14:dxf>
          </x14:cfRule>
          <xm:sqref>A35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6E783-E929-448A-8C0C-5BBAE2F768B6}">
  <sheetPr>
    <tabColor theme="8"/>
  </sheetPr>
  <dimension ref="A2:C36"/>
  <sheetViews>
    <sheetView workbookViewId="0"/>
  </sheetViews>
  <sheetFormatPr defaultRowHeight="11.25" x14ac:dyDescent="0.2"/>
  <cols>
    <col min="1" max="1" width="16.85546875" style="1" customWidth="1"/>
    <col min="2" max="2" width="43.42578125" style="1" customWidth="1"/>
    <col min="3" max="3" width="22.42578125" style="1" customWidth="1"/>
    <col min="4" max="191" width="9.140625" style="1"/>
    <col min="192" max="192" width="1.42578125" style="1" customWidth="1"/>
    <col min="193" max="193" width="2.140625" style="1" customWidth="1"/>
    <col min="194" max="194" width="16.85546875" style="1" customWidth="1"/>
    <col min="195" max="195" width="43.42578125" style="1" customWidth="1"/>
    <col min="196" max="196" width="22.42578125" style="1" customWidth="1"/>
    <col min="197" max="197" width="9.140625" style="1"/>
    <col min="198" max="198" width="13.85546875" style="1" bestFit="1" customWidth="1"/>
    <col min="199" max="447" width="9.140625" style="1"/>
    <col min="448" max="448" width="1.42578125" style="1" customWidth="1"/>
    <col min="449" max="449" width="2.140625" style="1" customWidth="1"/>
    <col min="450" max="450" width="16.85546875" style="1" customWidth="1"/>
    <col min="451" max="451" width="43.42578125" style="1" customWidth="1"/>
    <col min="452" max="452" width="22.42578125" style="1" customWidth="1"/>
    <col min="453" max="453" width="9.140625" style="1"/>
    <col min="454" max="454" width="13.85546875" style="1" bestFit="1" customWidth="1"/>
    <col min="455" max="703" width="9.140625" style="1"/>
    <col min="704" max="704" width="1.42578125" style="1" customWidth="1"/>
    <col min="705" max="705" width="2.140625" style="1" customWidth="1"/>
    <col min="706" max="706" width="16.85546875" style="1" customWidth="1"/>
    <col min="707" max="707" width="43.42578125" style="1" customWidth="1"/>
    <col min="708" max="708" width="22.42578125" style="1" customWidth="1"/>
    <col min="709" max="709" width="9.140625" style="1"/>
    <col min="710" max="710" width="13.85546875" style="1" bestFit="1" customWidth="1"/>
    <col min="711" max="959" width="9.140625" style="1"/>
    <col min="960" max="960" width="1.42578125" style="1" customWidth="1"/>
    <col min="961" max="961" width="2.140625" style="1" customWidth="1"/>
    <col min="962" max="962" width="16.85546875" style="1" customWidth="1"/>
    <col min="963" max="963" width="43.42578125" style="1" customWidth="1"/>
    <col min="964" max="964" width="22.42578125" style="1" customWidth="1"/>
    <col min="965" max="965" width="9.140625" style="1"/>
    <col min="966" max="966" width="13.85546875" style="1" bestFit="1" customWidth="1"/>
    <col min="967" max="1215" width="9.140625" style="1"/>
    <col min="1216" max="1216" width="1.42578125" style="1" customWidth="1"/>
    <col min="1217" max="1217" width="2.140625" style="1" customWidth="1"/>
    <col min="1218" max="1218" width="16.85546875" style="1" customWidth="1"/>
    <col min="1219" max="1219" width="43.42578125" style="1" customWidth="1"/>
    <col min="1220" max="1220" width="22.42578125" style="1" customWidth="1"/>
    <col min="1221" max="1221" width="9.140625" style="1"/>
    <col min="1222" max="1222" width="13.85546875" style="1" bestFit="1" customWidth="1"/>
    <col min="1223" max="1471" width="9.140625" style="1"/>
    <col min="1472" max="1472" width="1.42578125" style="1" customWidth="1"/>
    <col min="1473" max="1473" width="2.140625" style="1" customWidth="1"/>
    <col min="1474" max="1474" width="16.85546875" style="1" customWidth="1"/>
    <col min="1475" max="1475" width="43.42578125" style="1" customWidth="1"/>
    <col min="1476" max="1476" width="22.42578125" style="1" customWidth="1"/>
    <col min="1477" max="1477" width="9.140625" style="1"/>
    <col min="1478" max="1478" width="13.85546875" style="1" bestFit="1" customWidth="1"/>
    <col min="1479" max="1727" width="9.140625" style="1"/>
    <col min="1728" max="1728" width="1.42578125" style="1" customWidth="1"/>
    <col min="1729" max="1729" width="2.140625" style="1" customWidth="1"/>
    <col min="1730" max="1730" width="16.85546875" style="1" customWidth="1"/>
    <col min="1731" max="1731" width="43.42578125" style="1" customWidth="1"/>
    <col min="1732" max="1732" width="22.42578125" style="1" customWidth="1"/>
    <col min="1733" max="1733" width="9.140625" style="1"/>
    <col min="1734" max="1734" width="13.85546875" style="1" bestFit="1" customWidth="1"/>
    <col min="1735" max="1983" width="9.140625" style="1"/>
    <col min="1984" max="1984" width="1.42578125" style="1" customWidth="1"/>
    <col min="1985" max="1985" width="2.140625" style="1" customWidth="1"/>
    <col min="1986" max="1986" width="16.85546875" style="1" customWidth="1"/>
    <col min="1987" max="1987" width="43.42578125" style="1" customWidth="1"/>
    <col min="1988" max="1988" width="22.42578125" style="1" customWidth="1"/>
    <col min="1989" max="1989" width="9.140625" style="1"/>
    <col min="1990" max="1990" width="13.85546875" style="1" bestFit="1" customWidth="1"/>
    <col min="1991" max="2239" width="9.140625" style="1"/>
    <col min="2240" max="2240" width="1.42578125" style="1" customWidth="1"/>
    <col min="2241" max="2241" width="2.140625" style="1" customWidth="1"/>
    <col min="2242" max="2242" width="16.85546875" style="1" customWidth="1"/>
    <col min="2243" max="2243" width="43.42578125" style="1" customWidth="1"/>
    <col min="2244" max="2244" width="22.42578125" style="1" customWidth="1"/>
    <col min="2245" max="2245" width="9.140625" style="1"/>
    <col min="2246" max="2246" width="13.85546875" style="1" bestFit="1" customWidth="1"/>
    <col min="2247" max="2495" width="9.140625" style="1"/>
    <col min="2496" max="2496" width="1.42578125" style="1" customWidth="1"/>
    <col min="2497" max="2497" width="2.140625" style="1" customWidth="1"/>
    <col min="2498" max="2498" width="16.85546875" style="1" customWidth="1"/>
    <col min="2499" max="2499" width="43.42578125" style="1" customWidth="1"/>
    <col min="2500" max="2500" width="22.42578125" style="1" customWidth="1"/>
    <col min="2501" max="2501" width="9.140625" style="1"/>
    <col min="2502" max="2502" width="13.85546875" style="1" bestFit="1" customWidth="1"/>
    <col min="2503" max="2751" width="9.140625" style="1"/>
    <col min="2752" max="2752" width="1.42578125" style="1" customWidth="1"/>
    <col min="2753" max="2753" width="2.140625" style="1" customWidth="1"/>
    <col min="2754" max="2754" width="16.85546875" style="1" customWidth="1"/>
    <col min="2755" max="2755" width="43.42578125" style="1" customWidth="1"/>
    <col min="2756" max="2756" width="22.42578125" style="1" customWidth="1"/>
    <col min="2757" max="2757" width="9.140625" style="1"/>
    <col min="2758" max="2758" width="13.85546875" style="1" bestFit="1" customWidth="1"/>
    <col min="2759" max="3007" width="9.140625" style="1"/>
    <col min="3008" max="3008" width="1.42578125" style="1" customWidth="1"/>
    <col min="3009" max="3009" width="2.140625" style="1" customWidth="1"/>
    <col min="3010" max="3010" width="16.85546875" style="1" customWidth="1"/>
    <col min="3011" max="3011" width="43.42578125" style="1" customWidth="1"/>
    <col min="3012" max="3012" width="22.42578125" style="1" customWidth="1"/>
    <col min="3013" max="3013" width="9.140625" style="1"/>
    <col min="3014" max="3014" width="13.85546875" style="1" bestFit="1" customWidth="1"/>
    <col min="3015" max="3263" width="9.140625" style="1"/>
    <col min="3264" max="3264" width="1.42578125" style="1" customWidth="1"/>
    <col min="3265" max="3265" width="2.140625" style="1" customWidth="1"/>
    <col min="3266" max="3266" width="16.85546875" style="1" customWidth="1"/>
    <col min="3267" max="3267" width="43.42578125" style="1" customWidth="1"/>
    <col min="3268" max="3268" width="22.42578125" style="1" customWidth="1"/>
    <col min="3269" max="3269" width="9.140625" style="1"/>
    <col min="3270" max="3270" width="13.85546875" style="1" bestFit="1" customWidth="1"/>
    <col min="3271" max="3519" width="9.140625" style="1"/>
    <col min="3520" max="3520" width="1.42578125" style="1" customWidth="1"/>
    <col min="3521" max="3521" width="2.140625" style="1" customWidth="1"/>
    <col min="3522" max="3522" width="16.85546875" style="1" customWidth="1"/>
    <col min="3523" max="3523" width="43.42578125" style="1" customWidth="1"/>
    <col min="3524" max="3524" width="22.42578125" style="1" customWidth="1"/>
    <col min="3525" max="3525" width="9.140625" style="1"/>
    <col min="3526" max="3526" width="13.85546875" style="1" bestFit="1" customWidth="1"/>
    <col min="3527" max="3775" width="9.140625" style="1"/>
    <col min="3776" max="3776" width="1.42578125" style="1" customWidth="1"/>
    <col min="3777" max="3777" width="2.140625" style="1" customWidth="1"/>
    <col min="3778" max="3778" width="16.85546875" style="1" customWidth="1"/>
    <col min="3779" max="3779" width="43.42578125" style="1" customWidth="1"/>
    <col min="3780" max="3780" width="22.42578125" style="1" customWidth="1"/>
    <col min="3781" max="3781" width="9.140625" style="1"/>
    <col min="3782" max="3782" width="13.85546875" style="1" bestFit="1" customWidth="1"/>
    <col min="3783" max="4031" width="9.140625" style="1"/>
    <col min="4032" max="4032" width="1.42578125" style="1" customWidth="1"/>
    <col min="4033" max="4033" width="2.140625" style="1" customWidth="1"/>
    <col min="4034" max="4034" width="16.85546875" style="1" customWidth="1"/>
    <col min="4035" max="4035" width="43.42578125" style="1" customWidth="1"/>
    <col min="4036" max="4036" width="22.42578125" style="1" customWidth="1"/>
    <col min="4037" max="4037" width="9.140625" style="1"/>
    <col min="4038" max="4038" width="13.85546875" style="1" bestFit="1" customWidth="1"/>
    <col min="4039" max="4287" width="9.140625" style="1"/>
    <col min="4288" max="4288" width="1.42578125" style="1" customWidth="1"/>
    <col min="4289" max="4289" width="2.140625" style="1" customWidth="1"/>
    <col min="4290" max="4290" width="16.85546875" style="1" customWidth="1"/>
    <col min="4291" max="4291" width="43.42578125" style="1" customWidth="1"/>
    <col min="4292" max="4292" width="22.42578125" style="1" customWidth="1"/>
    <col min="4293" max="4293" width="9.140625" style="1"/>
    <col min="4294" max="4294" width="13.85546875" style="1" bestFit="1" customWidth="1"/>
    <col min="4295" max="4543" width="9.140625" style="1"/>
    <col min="4544" max="4544" width="1.42578125" style="1" customWidth="1"/>
    <col min="4545" max="4545" width="2.140625" style="1" customWidth="1"/>
    <col min="4546" max="4546" width="16.85546875" style="1" customWidth="1"/>
    <col min="4547" max="4547" width="43.42578125" style="1" customWidth="1"/>
    <col min="4548" max="4548" width="22.42578125" style="1" customWidth="1"/>
    <col min="4549" max="4549" width="9.140625" style="1"/>
    <col min="4550" max="4550" width="13.85546875" style="1" bestFit="1" customWidth="1"/>
    <col min="4551" max="4799" width="9.140625" style="1"/>
    <col min="4800" max="4800" width="1.42578125" style="1" customWidth="1"/>
    <col min="4801" max="4801" width="2.140625" style="1" customWidth="1"/>
    <col min="4802" max="4802" width="16.85546875" style="1" customWidth="1"/>
    <col min="4803" max="4803" width="43.42578125" style="1" customWidth="1"/>
    <col min="4804" max="4804" width="22.42578125" style="1" customWidth="1"/>
    <col min="4805" max="4805" width="9.140625" style="1"/>
    <col min="4806" max="4806" width="13.85546875" style="1" bestFit="1" customWidth="1"/>
    <col min="4807" max="5055" width="9.140625" style="1"/>
    <col min="5056" max="5056" width="1.42578125" style="1" customWidth="1"/>
    <col min="5057" max="5057" width="2.140625" style="1" customWidth="1"/>
    <col min="5058" max="5058" width="16.85546875" style="1" customWidth="1"/>
    <col min="5059" max="5059" width="43.42578125" style="1" customWidth="1"/>
    <col min="5060" max="5060" width="22.42578125" style="1" customWidth="1"/>
    <col min="5061" max="5061" width="9.140625" style="1"/>
    <col min="5062" max="5062" width="13.85546875" style="1" bestFit="1" customWidth="1"/>
    <col min="5063" max="5311" width="9.140625" style="1"/>
    <col min="5312" max="5312" width="1.42578125" style="1" customWidth="1"/>
    <col min="5313" max="5313" width="2.140625" style="1" customWidth="1"/>
    <col min="5314" max="5314" width="16.85546875" style="1" customWidth="1"/>
    <col min="5315" max="5315" width="43.42578125" style="1" customWidth="1"/>
    <col min="5316" max="5316" width="22.42578125" style="1" customWidth="1"/>
    <col min="5317" max="5317" width="9.140625" style="1"/>
    <col min="5318" max="5318" width="13.85546875" style="1" bestFit="1" customWidth="1"/>
    <col min="5319" max="5567" width="9.140625" style="1"/>
    <col min="5568" max="5568" width="1.42578125" style="1" customWidth="1"/>
    <col min="5569" max="5569" width="2.140625" style="1" customWidth="1"/>
    <col min="5570" max="5570" width="16.85546875" style="1" customWidth="1"/>
    <col min="5571" max="5571" width="43.42578125" style="1" customWidth="1"/>
    <col min="5572" max="5572" width="22.42578125" style="1" customWidth="1"/>
    <col min="5573" max="5573" width="9.140625" style="1"/>
    <col min="5574" max="5574" width="13.85546875" style="1" bestFit="1" customWidth="1"/>
    <col min="5575" max="5823" width="9.140625" style="1"/>
    <col min="5824" max="5824" width="1.42578125" style="1" customWidth="1"/>
    <col min="5825" max="5825" width="2.140625" style="1" customWidth="1"/>
    <col min="5826" max="5826" width="16.85546875" style="1" customWidth="1"/>
    <col min="5827" max="5827" width="43.42578125" style="1" customWidth="1"/>
    <col min="5828" max="5828" width="22.42578125" style="1" customWidth="1"/>
    <col min="5829" max="5829" width="9.140625" style="1"/>
    <col min="5830" max="5830" width="13.85546875" style="1" bestFit="1" customWidth="1"/>
    <col min="5831" max="6079" width="9.140625" style="1"/>
    <col min="6080" max="6080" width="1.42578125" style="1" customWidth="1"/>
    <col min="6081" max="6081" width="2.140625" style="1" customWidth="1"/>
    <col min="6082" max="6082" width="16.85546875" style="1" customWidth="1"/>
    <col min="6083" max="6083" width="43.42578125" style="1" customWidth="1"/>
    <col min="6084" max="6084" width="22.42578125" style="1" customWidth="1"/>
    <col min="6085" max="6085" width="9.140625" style="1"/>
    <col min="6086" max="6086" width="13.85546875" style="1" bestFit="1" customWidth="1"/>
    <col min="6087" max="6335" width="9.140625" style="1"/>
    <col min="6336" max="6336" width="1.42578125" style="1" customWidth="1"/>
    <col min="6337" max="6337" width="2.140625" style="1" customWidth="1"/>
    <col min="6338" max="6338" width="16.85546875" style="1" customWidth="1"/>
    <col min="6339" max="6339" width="43.42578125" style="1" customWidth="1"/>
    <col min="6340" max="6340" width="22.42578125" style="1" customWidth="1"/>
    <col min="6341" max="6341" width="9.140625" style="1"/>
    <col min="6342" max="6342" width="13.85546875" style="1" bestFit="1" customWidth="1"/>
    <col min="6343" max="6591" width="9.140625" style="1"/>
    <col min="6592" max="6592" width="1.42578125" style="1" customWidth="1"/>
    <col min="6593" max="6593" width="2.140625" style="1" customWidth="1"/>
    <col min="6594" max="6594" width="16.85546875" style="1" customWidth="1"/>
    <col min="6595" max="6595" width="43.42578125" style="1" customWidth="1"/>
    <col min="6596" max="6596" width="22.42578125" style="1" customWidth="1"/>
    <col min="6597" max="6597" width="9.140625" style="1"/>
    <col min="6598" max="6598" width="13.85546875" style="1" bestFit="1" customWidth="1"/>
    <col min="6599" max="6847" width="9.140625" style="1"/>
    <col min="6848" max="6848" width="1.42578125" style="1" customWidth="1"/>
    <col min="6849" max="6849" width="2.140625" style="1" customWidth="1"/>
    <col min="6850" max="6850" width="16.85546875" style="1" customWidth="1"/>
    <col min="6851" max="6851" width="43.42578125" style="1" customWidth="1"/>
    <col min="6852" max="6852" width="22.42578125" style="1" customWidth="1"/>
    <col min="6853" max="6853" width="9.140625" style="1"/>
    <col min="6854" max="6854" width="13.85546875" style="1" bestFit="1" customWidth="1"/>
    <col min="6855" max="7103" width="9.140625" style="1"/>
    <col min="7104" max="7104" width="1.42578125" style="1" customWidth="1"/>
    <col min="7105" max="7105" width="2.140625" style="1" customWidth="1"/>
    <col min="7106" max="7106" width="16.85546875" style="1" customWidth="1"/>
    <col min="7107" max="7107" width="43.42578125" style="1" customWidth="1"/>
    <col min="7108" max="7108" width="22.42578125" style="1" customWidth="1"/>
    <col min="7109" max="7109" width="9.140625" style="1"/>
    <col min="7110" max="7110" width="13.85546875" style="1" bestFit="1" customWidth="1"/>
    <col min="7111" max="7359" width="9.140625" style="1"/>
    <col min="7360" max="7360" width="1.42578125" style="1" customWidth="1"/>
    <col min="7361" max="7361" width="2.140625" style="1" customWidth="1"/>
    <col min="7362" max="7362" width="16.85546875" style="1" customWidth="1"/>
    <col min="7363" max="7363" width="43.42578125" style="1" customWidth="1"/>
    <col min="7364" max="7364" width="22.42578125" style="1" customWidth="1"/>
    <col min="7365" max="7365" width="9.140625" style="1"/>
    <col min="7366" max="7366" width="13.85546875" style="1" bestFit="1" customWidth="1"/>
    <col min="7367" max="7615" width="9.140625" style="1"/>
    <col min="7616" max="7616" width="1.42578125" style="1" customWidth="1"/>
    <col min="7617" max="7617" width="2.140625" style="1" customWidth="1"/>
    <col min="7618" max="7618" width="16.85546875" style="1" customWidth="1"/>
    <col min="7619" max="7619" width="43.42578125" style="1" customWidth="1"/>
    <col min="7620" max="7620" width="22.42578125" style="1" customWidth="1"/>
    <col min="7621" max="7621" width="9.140625" style="1"/>
    <col min="7622" max="7622" width="13.85546875" style="1" bestFit="1" customWidth="1"/>
    <col min="7623" max="7871" width="9.140625" style="1"/>
    <col min="7872" max="7872" width="1.42578125" style="1" customWidth="1"/>
    <col min="7873" max="7873" width="2.140625" style="1" customWidth="1"/>
    <col min="7874" max="7874" width="16.85546875" style="1" customWidth="1"/>
    <col min="7875" max="7875" width="43.42578125" style="1" customWidth="1"/>
    <col min="7876" max="7876" width="22.42578125" style="1" customWidth="1"/>
    <col min="7877" max="7877" width="9.140625" style="1"/>
    <col min="7878" max="7878" width="13.85546875" style="1" bestFit="1" customWidth="1"/>
    <col min="7879" max="8127" width="9.140625" style="1"/>
    <col min="8128" max="8128" width="1.42578125" style="1" customWidth="1"/>
    <col min="8129" max="8129" width="2.140625" style="1" customWidth="1"/>
    <col min="8130" max="8130" width="16.85546875" style="1" customWidth="1"/>
    <col min="8131" max="8131" width="43.42578125" style="1" customWidth="1"/>
    <col min="8132" max="8132" width="22.42578125" style="1" customWidth="1"/>
    <col min="8133" max="8133" width="9.140625" style="1"/>
    <col min="8134" max="8134" width="13.85546875" style="1" bestFit="1" customWidth="1"/>
    <col min="8135" max="8383" width="9.140625" style="1"/>
    <col min="8384" max="8384" width="1.42578125" style="1" customWidth="1"/>
    <col min="8385" max="8385" width="2.140625" style="1" customWidth="1"/>
    <col min="8386" max="8386" width="16.85546875" style="1" customWidth="1"/>
    <col min="8387" max="8387" width="43.42578125" style="1" customWidth="1"/>
    <col min="8388" max="8388" width="22.42578125" style="1" customWidth="1"/>
    <col min="8389" max="8389" width="9.140625" style="1"/>
    <col min="8390" max="8390" width="13.85546875" style="1" bestFit="1" customWidth="1"/>
    <col min="8391" max="8639" width="9.140625" style="1"/>
    <col min="8640" max="8640" width="1.42578125" style="1" customWidth="1"/>
    <col min="8641" max="8641" width="2.140625" style="1" customWidth="1"/>
    <col min="8642" max="8642" width="16.85546875" style="1" customWidth="1"/>
    <col min="8643" max="8643" width="43.42578125" style="1" customWidth="1"/>
    <col min="8644" max="8644" width="22.42578125" style="1" customWidth="1"/>
    <col min="8645" max="8645" width="9.140625" style="1"/>
    <col min="8646" max="8646" width="13.85546875" style="1" bestFit="1" customWidth="1"/>
    <col min="8647" max="8895" width="9.140625" style="1"/>
    <col min="8896" max="8896" width="1.42578125" style="1" customWidth="1"/>
    <col min="8897" max="8897" width="2.140625" style="1" customWidth="1"/>
    <col min="8898" max="8898" width="16.85546875" style="1" customWidth="1"/>
    <col min="8899" max="8899" width="43.42578125" style="1" customWidth="1"/>
    <col min="8900" max="8900" width="22.42578125" style="1" customWidth="1"/>
    <col min="8901" max="8901" width="9.140625" style="1"/>
    <col min="8902" max="8902" width="13.85546875" style="1" bestFit="1" customWidth="1"/>
    <col min="8903" max="9151" width="9.140625" style="1"/>
    <col min="9152" max="9152" width="1.42578125" style="1" customWidth="1"/>
    <col min="9153" max="9153" width="2.140625" style="1" customWidth="1"/>
    <col min="9154" max="9154" width="16.85546875" style="1" customWidth="1"/>
    <col min="9155" max="9155" width="43.42578125" style="1" customWidth="1"/>
    <col min="9156" max="9156" width="22.42578125" style="1" customWidth="1"/>
    <col min="9157" max="9157" width="9.140625" style="1"/>
    <col min="9158" max="9158" width="13.85546875" style="1" bestFit="1" customWidth="1"/>
    <col min="9159" max="9407" width="9.140625" style="1"/>
    <col min="9408" max="9408" width="1.42578125" style="1" customWidth="1"/>
    <col min="9409" max="9409" width="2.140625" style="1" customWidth="1"/>
    <col min="9410" max="9410" width="16.85546875" style="1" customWidth="1"/>
    <col min="9411" max="9411" width="43.42578125" style="1" customWidth="1"/>
    <col min="9412" max="9412" width="22.42578125" style="1" customWidth="1"/>
    <col min="9413" max="9413" width="9.140625" style="1"/>
    <col min="9414" max="9414" width="13.85546875" style="1" bestFit="1" customWidth="1"/>
    <col min="9415" max="9663" width="9.140625" style="1"/>
    <col min="9664" max="9664" width="1.42578125" style="1" customWidth="1"/>
    <col min="9665" max="9665" width="2.140625" style="1" customWidth="1"/>
    <col min="9666" max="9666" width="16.85546875" style="1" customWidth="1"/>
    <col min="9667" max="9667" width="43.42578125" style="1" customWidth="1"/>
    <col min="9668" max="9668" width="22.42578125" style="1" customWidth="1"/>
    <col min="9669" max="9669" width="9.140625" style="1"/>
    <col min="9670" max="9670" width="13.85546875" style="1" bestFit="1" customWidth="1"/>
    <col min="9671" max="9919" width="9.140625" style="1"/>
    <col min="9920" max="9920" width="1.42578125" style="1" customWidth="1"/>
    <col min="9921" max="9921" width="2.140625" style="1" customWidth="1"/>
    <col min="9922" max="9922" width="16.85546875" style="1" customWidth="1"/>
    <col min="9923" max="9923" width="43.42578125" style="1" customWidth="1"/>
    <col min="9924" max="9924" width="22.42578125" style="1" customWidth="1"/>
    <col min="9925" max="9925" width="9.140625" style="1"/>
    <col min="9926" max="9926" width="13.85546875" style="1" bestFit="1" customWidth="1"/>
    <col min="9927" max="10175" width="9.140625" style="1"/>
    <col min="10176" max="10176" width="1.42578125" style="1" customWidth="1"/>
    <col min="10177" max="10177" width="2.140625" style="1" customWidth="1"/>
    <col min="10178" max="10178" width="16.85546875" style="1" customWidth="1"/>
    <col min="10179" max="10179" width="43.42578125" style="1" customWidth="1"/>
    <col min="10180" max="10180" width="22.42578125" style="1" customWidth="1"/>
    <col min="10181" max="10181" width="9.140625" style="1"/>
    <col min="10182" max="10182" width="13.85546875" style="1" bestFit="1" customWidth="1"/>
    <col min="10183" max="10431" width="9.140625" style="1"/>
    <col min="10432" max="10432" width="1.42578125" style="1" customWidth="1"/>
    <col min="10433" max="10433" width="2.140625" style="1" customWidth="1"/>
    <col min="10434" max="10434" width="16.85546875" style="1" customWidth="1"/>
    <col min="10435" max="10435" width="43.42578125" style="1" customWidth="1"/>
    <col min="10436" max="10436" width="22.42578125" style="1" customWidth="1"/>
    <col min="10437" max="10437" width="9.140625" style="1"/>
    <col min="10438" max="10438" width="13.85546875" style="1" bestFit="1" customWidth="1"/>
    <col min="10439" max="10687" width="9.140625" style="1"/>
    <col min="10688" max="10688" width="1.42578125" style="1" customWidth="1"/>
    <col min="10689" max="10689" width="2.140625" style="1" customWidth="1"/>
    <col min="10690" max="10690" width="16.85546875" style="1" customWidth="1"/>
    <col min="10691" max="10691" width="43.42578125" style="1" customWidth="1"/>
    <col min="10692" max="10692" width="22.42578125" style="1" customWidth="1"/>
    <col min="10693" max="10693" width="9.140625" style="1"/>
    <col min="10694" max="10694" width="13.85546875" style="1" bestFit="1" customWidth="1"/>
    <col min="10695" max="10943" width="9.140625" style="1"/>
    <col min="10944" max="10944" width="1.42578125" style="1" customWidth="1"/>
    <col min="10945" max="10945" width="2.140625" style="1" customWidth="1"/>
    <col min="10946" max="10946" width="16.85546875" style="1" customWidth="1"/>
    <col min="10947" max="10947" width="43.42578125" style="1" customWidth="1"/>
    <col min="10948" max="10948" width="22.42578125" style="1" customWidth="1"/>
    <col min="10949" max="10949" width="9.140625" style="1"/>
    <col min="10950" max="10950" width="13.85546875" style="1" bestFit="1" customWidth="1"/>
    <col min="10951" max="11199" width="9.140625" style="1"/>
    <col min="11200" max="11200" width="1.42578125" style="1" customWidth="1"/>
    <col min="11201" max="11201" width="2.140625" style="1" customWidth="1"/>
    <col min="11202" max="11202" width="16.85546875" style="1" customWidth="1"/>
    <col min="11203" max="11203" width="43.42578125" style="1" customWidth="1"/>
    <col min="11204" max="11204" width="22.42578125" style="1" customWidth="1"/>
    <col min="11205" max="11205" width="9.140625" style="1"/>
    <col min="11206" max="11206" width="13.85546875" style="1" bestFit="1" customWidth="1"/>
    <col min="11207" max="11455" width="9.140625" style="1"/>
    <col min="11456" max="11456" width="1.42578125" style="1" customWidth="1"/>
    <col min="11457" max="11457" width="2.140625" style="1" customWidth="1"/>
    <col min="11458" max="11458" width="16.85546875" style="1" customWidth="1"/>
    <col min="11459" max="11459" width="43.42578125" style="1" customWidth="1"/>
    <col min="11460" max="11460" width="22.42578125" style="1" customWidth="1"/>
    <col min="11461" max="11461" width="9.140625" style="1"/>
    <col min="11462" max="11462" width="13.85546875" style="1" bestFit="1" customWidth="1"/>
    <col min="11463" max="11711" width="9.140625" style="1"/>
    <col min="11712" max="11712" width="1.42578125" style="1" customWidth="1"/>
    <col min="11713" max="11713" width="2.140625" style="1" customWidth="1"/>
    <col min="11714" max="11714" width="16.85546875" style="1" customWidth="1"/>
    <col min="11715" max="11715" width="43.42578125" style="1" customWidth="1"/>
    <col min="11716" max="11716" width="22.42578125" style="1" customWidth="1"/>
    <col min="11717" max="11717" width="9.140625" style="1"/>
    <col min="11718" max="11718" width="13.85546875" style="1" bestFit="1" customWidth="1"/>
    <col min="11719" max="11967" width="9.140625" style="1"/>
    <col min="11968" max="11968" width="1.42578125" style="1" customWidth="1"/>
    <col min="11969" max="11969" width="2.140625" style="1" customWidth="1"/>
    <col min="11970" max="11970" width="16.85546875" style="1" customWidth="1"/>
    <col min="11971" max="11971" width="43.42578125" style="1" customWidth="1"/>
    <col min="11972" max="11972" width="22.42578125" style="1" customWidth="1"/>
    <col min="11973" max="11973" width="9.140625" style="1"/>
    <col min="11974" max="11974" width="13.85546875" style="1" bestFit="1" customWidth="1"/>
    <col min="11975" max="12223" width="9.140625" style="1"/>
    <col min="12224" max="12224" width="1.42578125" style="1" customWidth="1"/>
    <col min="12225" max="12225" width="2.140625" style="1" customWidth="1"/>
    <col min="12226" max="12226" width="16.85546875" style="1" customWidth="1"/>
    <col min="12227" max="12227" width="43.42578125" style="1" customWidth="1"/>
    <col min="12228" max="12228" width="22.42578125" style="1" customWidth="1"/>
    <col min="12229" max="12229" width="9.140625" style="1"/>
    <col min="12230" max="12230" width="13.85546875" style="1" bestFit="1" customWidth="1"/>
    <col min="12231" max="12479" width="9.140625" style="1"/>
    <col min="12480" max="12480" width="1.42578125" style="1" customWidth="1"/>
    <col min="12481" max="12481" width="2.140625" style="1" customWidth="1"/>
    <col min="12482" max="12482" width="16.85546875" style="1" customWidth="1"/>
    <col min="12483" max="12483" width="43.42578125" style="1" customWidth="1"/>
    <col min="12484" max="12484" width="22.42578125" style="1" customWidth="1"/>
    <col min="12485" max="12485" width="9.140625" style="1"/>
    <col min="12486" max="12486" width="13.85546875" style="1" bestFit="1" customWidth="1"/>
    <col min="12487" max="12735" width="9.140625" style="1"/>
    <col min="12736" max="12736" width="1.42578125" style="1" customWidth="1"/>
    <col min="12737" max="12737" width="2.140625" style="1" customWidth="1"/>
    <col min="12738" max="12738" width="16.85546875" style="1" customWidth="1"/>
    <col min="12739" max="12739" width="43.42578125" style="1" customWidth="1"/>
    <col min="12740" max="12740" width="22.42578125" style="1" customWidth="1"/>
    <col min="12741" max="12741" width="9.140625" style="1"/>
    <col min="12742" max="12742" width="13.85546875" style="1" bestFit="1" customWidth="1"/>
    <col min="12743" max="12991" width="9.140625" style="1"/>
    <col min="12992" max="12992" width="1.42578125" style="1" customWidth="1"/>
    <col min="12993" max="12993" width="2.140625" style="1" customWidth="1"/>
    <col min="12994" max="12994" width="16.85546875" style="1" customWidth="1"/>
    <col min="12995" max="12995" width="43.42578125" style="1" customWidth="1"/>
    <col min="12996" max="12996" width="22.42578125" style="1" customWidth="1"/>
    <col min="12997" max="12997" width="9.140625" style="1"/>
    <col min="12998" max="12998" width="13.85546875" style="1" bestFit="1" customWidth="1"/>
    <col min="12999" max="13247" width="9.140625" style="1"/>
    <col min="13248" max="13248" width="1.42578125" style="1" customWidth="1"/>
    <col min="13249" max="13249" width="2.140625" style="1" customWidth="1"/>
    <col min="13250" max="13250" width="16.85546875" style="1" customWidth="1"/>
    <col min="13251" max="13251" width="43.42578125" style="1" customWidth="1"/>
    <col min="13252" max="13252" width="22.42578125" style="1" customWidth="1"/>
    <col min="13253" max="13253" width="9.140625" style="1"/>
    <col min="13254" max="13254" width="13.85546875" style="1" bestFit="1" customWidth="1"/>
    <col min="13255" max="13503" width="9.140625" style="1"/>
    <col min="13504" max="13504" width="1.42578125" style="1" customWidth="1"/>
    <col min="13505" max="13505" width="2.140625" style="1" customWidth="1"/>
    <col min="13506" max="13506" width="16.85546875" style="1" customWidth="1"/>
    <col min="13507" max="13507" width="43.42578125" style="1" customWidth="1"/>
    <col min="13508" max="13508" width="22.42578125" style="1" customWidth="1"/>
    <col min="13509" max="13509" width="9.140625" style="1"/>
    <col min="13510" max="13510" width="13.85546875" style="1" bestFit="1" customWidth="1"/>
    <col min="13511" max="13759" width="9.140625" style="1"/>
    <col min="13760" max="13760" width="1.42578125" style="1" customWidth="1"/>
    <col min="13761" max="13761" width="2.140625" style="1" customWidth="1"/>
    <col min="13762" max="13762" width="16.85546875" style="1" customWidth="1"/>
    <col min="13763" max="13763" width="43.42578125" style="1" customWidth="1"/>
    <col min="13764" max="13764" width="22.42578125" style="1" customWidth="1"/>
    <col min="13765" max="13765" width="9.140625" style="1"/>
    <col min="13766" max="13766" width="13.85546875" style="1" bestFit="1" customWidth="1"/>
    <col min="13767" max="14015" width="9.140625" style="1"/>
    <col min="14016" max="14016" width="1.42578125" style="1" customWidth="1"/>
    <col min="14017" max="14017" width="2.140625" style="1" customWidth="1"/>
    <col min="14018" max="14018" width="16.85546875" style="1" customWidth="1"/>
    <col min="14019" max="14019" width="43.42578125" style="1" customWidth="1"/>
    <col min="14020" max="14020" width="22.42578125" style="1" customWidth="1"/>
    <col min="14021" max="14021" width="9.140625" style="1"/>
    <col min="14022" max="14022" width="13.85546875" style="1" bestFit="1" customWidth="1"/>
    <col min="14023" max="14271" width="9.140625" style="1"/>
    <col min="14272" max="14272" width="1.42578125" style="1" customWidth="1"/>
    <col min="14273" max="14273" width="2.140625" style="1" customWidth="1"/>
    <col min="14274" max="14274" width="16.85546875" style="1" customWidth="1"/>
    <col min="14275" max="14275" width="43.42578125" style="1" customWidth="1"/>
    <col min="14276" max="14276" width="22.42578125" style="1" customWidth="1"/>
    <col min="14277" max="14277" width="9.140625" style="1"/>
    <col min="14278" max="14278" width="13.85546875" style="1" bestFit="1" customWidth="1"/>
    <col min="14279" max="14527" width="9.140625" style="1"/>
    <col min="14528" max="14528" width="1.42578125" style="1" customWidth="1"/>
    <col min="14529" max="14529" width="2.140625" style="1" customWidth="1"/>
    <col min="14530" max="14530" width="16.85546875" style="1" customWidth="1"/>
    <col min="14531" max="14531" width="43.42578125" style="1" customWidth="1"/>
    <col min="14532" max="14532" width="22.42578125" style="1" customWidth="1"/>
    <col min="14533" max="14533" width="9.140625" style="1"/>
    <col min="14534" max="14534" width="13.85546875" style="1" bestFit="1" customWidth="1"/>
    <col min="14535" max="14783" width="9.140625" style="1"/>
    <col min="14784" max="14784" width="1.42578125" style="1" customWidth="1"/>
    <col min="14785" max="14785" width="2.140625" style="1" customWidth="1"/>
    <col min="14786" max="14786" width="16.85546875" style="1" customWidth="1"/>
    <col min="14787" max="14787" width="43.42578125" style="1" customWidth="1"/>
    <col min="14788" max="14788" width="22.42578125" style="1" customWidth="1"/>
    <col min="14789" max="14789" width="9.140625" style="1"/>
    <col min="14790" max="14790" width="13.85546875" style="1" bestFit="1" customWidth="1"/>
    <col min="14791" max="15039" width="9.140625" style="1"/>
    <col min="15040" max="15040" width="1.42578125" style="1" customWidth="1"/>
    <col min="15041" max="15041" width="2.140625" style="1" customWidth="1"/>
    <col min="15042" max="15042" width="16.85546875" style="1" customWidth="1"/>
    <col min="15043" max="15043" width="43.42578125" style="1" customWidth="1"/>
    <col min="15044" max="15044" width="22.42578125" style="1" customWidth="1"/>
    <col min="15045" max="15045" width="9.140625" style="1"/>
    <col min="15046" max="15046" width="13.85546875" style="1" bestFit="1" customWidth="1"/>
    <col min="15047" max="15295" width="9.140625" style="1"/>
    <col min="15296" max="15296" width="1.42578125" style="1" customWidth="1"/>
    <col min="15297" max="15297" width="2.140625" style="1" customWidth="1"/>
    <col min="15298" max="15298" width="16.85546875" style="1" customWidth="1"/>
    <col min="15299" max="15299" width="43.42578125" style="1" customWidth="1"/>
    <col min="15300" max="15300" width="22.42578125" style="1" customWidth="1"/>
    <col min="15301" max="15301" width="9.140625" style="1"/>
    <col min="15302" max="15302" width="13.85546875" style="1" bestFit="1" customWidth="1"/>
    <col min="15303" max="15551" width="9.140625" style="1"/>
    <col min="15552" max="15552" width="1.42578125" style="1" customWidth="1"/>
    <col min="15553" max="15553" width="2.140625" style="1" customWidth="1"/>
    <col min="15554" max="15554" width="16.85546875" style="1" customWidth="1"/>
    <col min="15555" max="15555" width="43.42578125" style="1" customWidth="1"/>
    <col min="15556" max="15556" width="22.42578125" style="1" customWidth="1"/>
    <col min="15557" max="15557" width="9.140625" style="1"/>
    <col min="15558" max="15558" width="13.85546875" style="1" bestFit="1" customWidth="1"/>
    <col min="15559" max="15807" width="9.140625" style="1"/>
    <col min="15808" max="15808" width="1.42578125" style="1" customWidth="1"/>
    <col min="15809" max="15809" width="2.140625" style="1" customWidth="1"/>
    <col min="15810" max="15810" width="16.85546875" style="1" customWidth="1"/>
    <col min="15811" max="15811" width="43.42578125" style="1" customWidth="1"/>
    <col min="15812" max="15812" width="22.42578125" style="1" customWidth="1"/>
    <col min="15813" max="15813" width="9.140625" style="1"/>
    <col min="15814" max="15814" width="13.85546875" style="1" bestFit="1" customWidth="1"/>
    <col min="15815" max="16063" width="9.140625" style="1"/>
    <col min="16064" max="16064" width="1.42578125" style="1" customWidth="1"/>
    <col min="16065" max="16065" width="2.140625" style="1" customWidth="1"/>
    <col min="16066" max="16066" width="16.85546875" style="1" customWidth="1"/>
    <col min="16067" max="16067" width="43.42578125" style="1" customWidth="1"/>
    <col min="16068" max="16068" width="22.42578125" style="1" customWidth="1"/>
    <col min="16069" max="16069" width="9.140625" style="1"/>
    <col min="16070" max="16070" width="13.85546875" style="1" bestFit="1" customWidth="1"/>
    <col min="16071" max="16384" width="9.140625" style="1"/>
  </cols>
  <sheetData>
    <row r="2" spans="1:3" x14ac:dyDescent="0.2">
      <c r="C2" s="2" t="s">
        <v>0</v>
      </c>
    </row>
    <row r="3" spans="1:3" x14ac:dyDescent="0.2">
      <c r="A3" s="2"/>
      <c r="B3" s="3"/>
      <c r="C3" s="3"/>
    </row>
    <row r="4" spans="1:3" x14ac:dyDescent="0.2">
      <c r="B4" s="187" t="s">
        <v>1</v>
      </c>
      <c r="C4" s="187"/>
    </row>
    <row r="5" spans="1:3" x14ac:dyDescent="0.2">
      <c r="A5" s="2"/>
      <c r="B5" s="2"/>
      <c r="C5" s="2"/>
    </row>
    <row r="6" spans="1:3" x14ac:dyDescent="0.2">
      <c r="C6" s="4" t="s">
        <v>2</v>
      </c>
    </row>
    <row r="8" spans="1:3" x14ac:dyDescent="0.2">
      <c r="B8" s="188" t="s">
        <v>3</v>
      </c>
      <c r="C8" s="188"/>
    </row>
    <row r="11" spans="1:3" x14ac:dyDescent="0.2">
      <c r="B11" s="2" t="s">
        <v>4</v>
      </c>
    </row>
    <row r="12" spans="1:3" x14ac:dyDescent="0.2">
      <c r="B12" s="68" t="s">
        <v>18</v>
      </c>
    </row>
    <row r="13" spans="1:3" x14ac:dyDescent="0.2">
      <c r="A13" s="4" t="s">
        <v>5</v>
      </c>
      <c r="B13" s="198" t="str">
        <f>'Kopt a '!B13:C13</f>
        <v>Daudzdzīvokļu dzīvojamā ēka</v>
      </c>
      <c r="C13" s="198"/>
    </row>
    <row r="14" spans="1:3" x14ac:dyDescent="0.2">
      <c r="A14" s="4" t="s">
        <v>6</v>
      </c>
      <c r="B14" s="199" t="str">
        <f>'Kopt a '!B14:C14</f>
        <v>Daudzdzīvokļu dzīvojamās ēkas energoefektivitātes paaugstināšana</v>
      </c>
      <c r="C14" s="199"/>
    </row>
    <row r="15" spans="1:3" x14ac:dyDescent="0.2">
      <c r="A15" s="4" t="s">
        <v>7</v>
      </c>
      <c r="B15" s="199" t="str">
        <f>'Kopt a '!B15:C15</f>
        <v>Baznīcas iela 5, Jaunolaine, Olaines novads, LV-2127</v>
      </c>
      <c r="C15" s="199"/>
    </row>
    <row r="16" spans="1:3" x14ac:dyDescent="0.2">
      <c r="A16" s="4" t="s">
        <v>8</v>
      </c>
      <c r="B16" s="199" t="str">
        <f>'Kopt a '!B16:C16</f>
        <v>Iepirkums Nr.AS OŪS 2023/03_E</v>
      </c>
      <c r="C16" s="199"/>
    </row>
    <row r="17" spans="1:3" ht="12" thickBot="1" x14ac:dyDescent="0.25"/>
    <row r="18" spans="1:3" x14ac:dyDescent="0.2">
      <c r="A18" s="5" t="s">
        <v>9</v>
      </c>
      <c r="B18" s="6" t="s">
        <v>10</v>
      </c>
      <c r="C18" s="7" t="s">
        <v>11</v>
      </c>
    </row>
    <row r="19" spans="1:3" x14ac:dyDescent="0.2">
      <c r="A19" s="64">
        <f>'Kopt a+c+n'!A19</f>
        <v>1</v>
      </c>
      <c r="B19" s="100" t="str">
        <f>'Kopt a+c+n'!B19</f>
        <v>Kopsavilkums</v>
      </c>
      <c r="C19" s="101" t="e">
        <f>'Kops c'!E31</f>
        <v>#VALUE!</v>
      </c>
    </row>
    <row r="20" spans="1:3" x14ac:dyDescent="0.2">
      <c r="A20" s="11"/>
      <c r="B20" s="12"/>
      <c r="C20" s="13"/>
    </row>
    <row r="21" spans="1:3" x14ac:dyDescent="0.2">
      <c r="A21" s="8"/>
      <c r="B21" s="9"/>
      <c r="C21" s="13"/>
    </row>
    <row r="22" spans="1:3" x14ac:dyDescent="0.2">
      <c r="A22" s="8"/>
      <c r="B22" s="9"/>
      <c r="C22" s="13"/>
    </row>
    <row r="23" spans="1:3" x14ac:dyDescent="0.2">
      <c r="A23" s="8"/>
      <c r="B23" s="9"/>
      <c r="C23" s="13"/>
    </row>
    <row r="24" spans="1:3" x14ac:dyDescent="0.2">
      <c r="A24" s="8"/>
      <c r="B24" s="9"/>
      <c r="C24" s="13"/>
    </row>
    <row r="25" spans="1:3" ht="12" thickBot="1" x14ac:dyDescent="0.25">
      <c r="A25" s="53"/>
      <c r="B25" s="54"/>
      <c r="C25" s="55"/>
    </row>
    <row r="26" spans="1:3" ht="12" thickBot="1" x14ac:dyDescent="0.25">
      <c r="A26" s="14"/>
      <c r="B26" s="15" t="s">
        <v>12</v>
      </c>
      <c r="C26" s="102" t="e">
        <f>SUM(C19:C25)</f>
        <v>#VALUE!</v>
      </c>
    </row>
    <row r="27" spans="1:3" ht="12" thickBot="1" x14ac:dyDescent="0.25">
      <c r="B27" s="17"/>
      <c r="C27" s="18"/>
    </row>
    <row r="28" spans="1:3" ht="12" thickBot="1" x14ac:dyDescent="0.25">
      <c r="A28" s="189" t="s">
        <v>13</v>
      </c>
      <c r="B28" s="190"/>
      <c r="C28" s="103" t="e">
        <f>ROUND(C26*21%,2)</f>
        <v>#VALUE!</v>
      </c>
    </row>
    <row r="31" spans="1:3" x14ac:dyDescent="0.2">
      <c r="A31" s="1" t="s">
        <v>14</v>
      </c>
      <c r="B31" s="195">
        <f>'Kopt a+c+n'!B30:C30</f>
        <v>0</v>
      </c>
      <c r="C31" s="195"/>
    </row>
    <row r="32" spans="1:3" x14ac:dyDescent="0.2">
      <c r="B32" s="186" t="s">
        <v>15</v>
      </c>
      <c r="C32" s="186"/>
    </row>
    <row r="34" spans="1:3" x14ac:dyDescent="0.2">
      <c r="A34" s="1" t="s">
        <v>16</v>
      </c>
      <c r="B34" s="95">
        <f>'Kopt a+c+n'!B33</f>
        <v>0</v>
      </c>
      <c r="C34" s="20"/>
    </row>
    <row r="35" spans="1:3" x14ac:dyDescent="0.2">
      <c r="A35" s="20"/>
      <c r="B35" s="20"/>
      <c r="C35" s="20"/>
    </row>
    <row r="36" spans="1:3" x14ac:dyDescent="0.2">
      <c r="A36" s="1" t="str">
        <f>'Kopt a+c+n'!A35</f>
        <v>Tāme sastādīta 2023. gada __._________</v>
      </c>
    </row>
  </sheetData>
  <mergeCells count="9">
    <mergeCell ref="A28:B28"/>
    <mergeCell ref="B31:C31"/>
    <mergeCell ref="B32:C32"/>
    <mergeCell ref="B4:C4"/>
    <mergeCell ref="B8:C8"/>
    <mergeCell ref="B13:C13"/>
    <mergeCell ref="B14:C14"/>
    <mergeCell ref="B15:C15"/>
    <mergeCell ref="B16:C16"/>
  </mergeCells>
  <conditionalFormatting sqref="A36">
    <cfRule type="cellIs" dxfId="410" priority="6" operator="equal">
      <formula>"Tāme sastādīta 20__. gada __. _________"</formula>
    </cfRule>
  </conditionalFormatting>
  <conditionalFormatting sqref="B13:B16 A19:C19 C26 C28 B31:C31 B34">
    <cfRule type="cellIs" dxfId="409" priority="2" operator="equal">
      <formula>68757.18</formula>
    </cfRule>
  </conditionalFormatting>
  <conditionalFormatting sqref="B13:B16 A19:C19 C26 C28">
    <cfRule type="cellIs" dxfId="408" priority="1" operator="equal">
      <formula>0</formula>
    </cfRule>
  </conditionalFormatting>
  <conditionalFormatting sqref="B34">
    <cfRule type="cellIs" dxfId="407" priority="4" operator="equal">
      <formula>0</formula>
    </cfRule>
  </conditionalFormatting>
  <conditionalFormatting sqref="B31:C31 B34">
    <cfRule type="cellIs" dxfId="406" priority="3" operator="equal">
      <formula>0</formula>
    </cfRule>
  </conditionalFormatting>
  <conditionalFormatting sqref="B31:C31">
    <cfRule type="cellIs" dxfId="405" priority="5" operator="equal">
      <formula>0</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831E-91DA-467D-B68B-B35DF321BAB1}">
  <sheetPr codeName="Sheet23">
    <tabColor rgb="FF00B0F0"/>
  </sheetPr>
  <dimension ref="A1:P36"/>
  <sheetViews>
    <sheetView workbookViewId="0">
      <selection activeCell="A10" sqref="A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'6a+c+n'!D1</f>
        <v>6</v>
      </c>
      <c r="E1" s="26"/>
      <c r="F1" s="26"/>
      <c r="G1" s="26"/>
      <c r="H1" s="26"/>
      <c r="I1" s="26"/>
      <c r="J1" s="26"/>
      <c r="N1" s="30"/>
      <c r="O1" s="31"/>
      <c r="P1" s="32"/>
    </row>
    <row r="2" spans="1:16" x14ac:dyDescent="0.2">
      <c r="A2" s="33"/>
      <c r="B2" s="33"/>
      <c r="C2" s="252" t="str">
        <f>'6a+c+n'!C2:I2</f>
        <v>Jumta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P24</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izmaksas",IF('6a+c+n'!$Q14="A",'6a+c+n'!B14,0),0)</f>
        <v>0</v>
      </c>
      <c r="C14" s="27">
        <f>IF($C$4="Attiecināmās izmaksas",IF('6a+c+n'!$Q14="A",'6a+c+n'!C14,0),0)</f>
        <v>0</v>
      </c>
      <c r="D14" s="27">
        <f>IF($C$4="Attiecināmās izmaksas",IF('6a+c+n'!$Q14="A",'6a+c+n'!D14,0),0)</f>
        <v>0</v>
      </c>
      <c r="E14" s="57"/>
      <c r="F14" s="79"/>
      <c r="G14" s="27">
        <f>IF($C$4="Attiecināmās izmaksas",IF('6a+c+n'!$Q14="A",'6a+c+n'!G14,0),0)</f>
        <v>0</v>
      </c>
      <c r="H14" s="27">
        <f>IF($C$4="Attiecināmās izmaksas",IF('6a+c+n'!$Q14="A",'6a+c+n'!H14,0),0)</f>
        <v>0</v>
      </c>
      <c r="I14" s="27"/>
      <c r="J14" s="27"/>
      <c r="K14" s="57">
        <f>IF($C$4="Attiecināmās izmaksas",IF('6a+c+n'!$Q14="A",'6a+c+n'!K14,0),0)</f>
        <v>0</v>
      </c>
      <c r="L14" s="79">
        <f>IF($C$4="Attiecināmās izmaksas",IF('6a+c+n'!$Q14="A",'6a+c+n'!L14,0),0)</f>
        <v>0</v>
      </c>
      <c r="M14" s="27">
        <f>IF($C$4="Attiecināmās izmaksas",IF('6a+c+n'!$Q14="A",'6a+c+n'!M14,0),0)</f>
        <v>0</v>
      </c>
      <c r="N14" s="27">
        <f>IF($C$4="Attiecināmās izmaksas",IF('6a+c+n'!$Q14="A",'6a+c+n'!N14,0),0)</f>
        <v>0</v>
      </c>
      <c r="O14" s="27">
        <f>IF($C$4="Attiecināmās izmaksas",IF('6a+c+n'!$Q14="A",'6a+c+n'!O14,0),0)</f>
        <v>0</v>
      </c>
      <c r="P14" s="57">
        <f>IF($C$4="Attiecināmās izmaksas",IF('6a+c+n'!$Q14="A",'6a+c+n'!P14,0),0)</f>
        <v>0</v>
      </c>
    </row>
    <row r="15" spans="1:16" x14ac:dyDescent="0.2">
      <c r="A15" s="64">
        <f>IF(P15=0,0,IF(COUNTBLANK(P15)=1,0,COUNTA($P$14:P15)))</f>
        <v>0</v>
      </c>
      <c r="B15" s="28">
        <f>IF($C$4="Attiecināmās izmaksas",IF('6a+c+n'!$Q15="A",'6a+c+n'!B15,0),0)</f>
        <v>0</v>
      </c>
      <c r="C15" s="28">
        <f>IF($C$4="Attiecināmās izmaksas",IF('6a+c+n'!$Q15="A",'6a+c+n'!C15,0),0)</f>
        <v>0</v>
      </c>
      <c r="D15" s="28">
        <f>IF($C$4="Attiecināmās izmaksas",IF('6a+c+n'!$Q15="A",'6a+c+n'!D15,0),0)</f>
        <v>0</v>
      </c>
      <c r="E15" s="59"/>
      <c r="F15" s="81"/>
      <c r="G15" s="28"/>
      <c r="H15" s="28">
        <f>IF($C$4="Attiecināmās izmaksas",IF('6a+c+n'!$Q15="A",'6a+c+n'!H15,0),0)</f>
        <v>0</v>
      </c>
      <c r="I15" s="28"/>
      <c r="J15" s="28"/>
      <c r="K15" s="59">
        <f>IF($C$4="Attiecināmās izmaksas",IF('6a+c+n'!$Q15="A",'6a+c+n'!K15,0),0)</f>
        <v>0</v>
      </c>
      <c r="L15" s="81">
        <f>IF($C$4="Attiecināmās izmaksas",IF('6a+c+n'!$Q15="A",'6a+c+n'!L15,0),0)</f>
        <v>0</v>
      </c>
      <c r="M15" s="28">
        <f>IF($C$4="Attiecināmās izmaksas",IF('6a+c+n'!$Q15="A",'6a+c+n'!M15,0),0)</f>
        <v>0</v>
      </c>
      <c r="N15" s="28">
        <f>IF($C$4="Attiecināmās izmaksas",IF('6a+c+n'!$Q15="A",'6a+c+n'!N15,0),0)</f>
        <v>0</v>
      </c>
      <c r="O15" s="28">
        <f>IF($C$4="Attiecināmās izmaksas",IF('6a+c+n'!$Q15="A",'6a+c+n'!O15,0),0)</f>
        <v>0</v>
      </c>
      <c r="P15" s="59">
        <f>IF($C$4="Attiecināmās izmaksas",IF('6a+c+n'!$Q15="A",'6a+c+n'!P15,0),0)</f>
        <v>0</v>
      </c>
    </row>
    <row r="16" spans="1:16" x14ac:dyDescent="0.2">
      <c r="A16" s="64">
        <f>IF(P16=0,0,IF(COUNTBLANK(P16)=1,0,COUNTA($P$14:P16)))</f>
        <v>0</v>
      </c>
      <c r="B16" s="28">
        <f>IF($C$4="Attiecināmās izmaksas",IF('6a+c+n'!$Q16="A",'6a+c+n'!B16,0),0)</f>
        <v>0</v>
      </c>
      <c r="C16" s="28">
        <f>IF($C$4="Attiecināmās izmaksas",IF('6a+c+n'!$Q16="A",'6a+c+n'!C16,0),0)</f>
        <v>0</v>
      </c>
      <c r="D16" s="28">
        <f>IF($C$4="Attiecināmās izmaksas",IF('6a+c+n'!$Q16="A",'6a+c+n'!D16,0),0)</f>
        <v>0</v>
      </c>
      <c r="E16" s="59"/>
      <c r="F16" s="81"/>
      <c r="G16" s="28"/>
      <c r="H16" s="28">
        <f>IF($C$4="Attiecināmās izmaksas",IF('6a+c+n'!$Q16="A",'6a+c+n'!H16,0),0)</f>
        <v>0</v>
      </c>
      <c r="I16" s="28"/>
      <c r="J16" s="28"/>
      <c r="K16" s="59">
        <f>IF($C$4="Attiecināmās izmaksas",IF('6a+c+n'!$Q16="A",'6a+c+n'!K16,0),0)</f>
        <v>0</v>
      </c>
      <c r="L16" s="81">
        <f>IF($C$4="Attiecināmās izmaksas",IF('6a+c+n'!$Q16="A",'6a+c+n'!L16,0),0)</f>
        <v>0</v>
      </c>
      <c r="M16" s="28">
        <f>IF($C$4="Attiecināmās izmaksas",IF('6a+c+n'!$Q16="A",'6a+c+n'!M16,0),0)</f>
        <v>0</v>
      </c>
      <c r="N16" s="28">
        <f>IF($C$4="Attiecināmās izmaksas",IF('6a+c+n'!$Q16="A",'6a+c+n'!N16,0),0)</f>
        <v>0</v>
      </c>
      <c r="O16" s="28">
        <f>IF($C$4="Attiecināmās izmaksas",IF('6a+c+n'!$Q16="A",'6a+c+n'!O16,0),0)</f>
        <v>0</v>
      </c>
      <c r="P16" s="59">
        <f>IF($C$4="Attiecināmās izmaksas",IF('6a+c+n'!$Q16="A",'6a+c+n'!P16,0),0)</f>
        <v>0</v>
      </c>
    </row>
    <row r="17" spans="1:16" x14ac:dyDescent="0.2">
      <c r="A17" s="64">
        <f>IF(P17=0,0,IF(COUNTBLANK(P17)=1,0,COUNTA($P$14:P17)))</f>
        <v>0</v>
      </c>
      <c r="B17" s="28">
        <f>IF($C$4="Attiecināmās izmaksas",IF('6a+c+n'!$Q17="A",'6a+c+n'!B17,0),0)</f>
        <v>0</v>
      </c>
      <c r="C17" s="28">
        <f>IF($C$4="Attiecināmās izmaksas",IF('6a+c+n'!$Q17="A",'6a+c+n'!C17,0),0)</f>
        <v>0</v>
      </c>
      <c r="D17" s="28">
        <f>IF($C$4="Attiecināmās izmaksas",IF('6a+c+n'!$Q17="A",'6a+c+n'!D17,0),0)</f>
        <v>0</v>
      </c>
      <c r="E17" s="59"/>
      <c r="F17" s="81"/>
      <c r="G17" s="28"/>
      <c r="H17" s="28">
        <f>IF($C$4="Attiecināmās izmaksas",IF('6a+c+n'!$Q17="A",'6a+c+n'!H17,0),0)</f>
        <v>0</v>
      </c>
      <c r="I17" s="28"/>
      <c r="J17" s="28"/>
      <c r="K17" s="59">
        <f>IF($C$4="Attiecināmās izmaksas",IF('6a+c+n'!$Q17="A",'6a+c+n'!K17,0),0)</f>
        <v>0</v>
      </c>
      <c r="L17" s="81">
        <f>IF($C$4="Attiecināmās izmaksas",IF('6a+c+n'!$Q17="A",'6a+c+n'!L17,0),0)</f>
        <v>0</v>
      </c>
      <c r="M17" s="28">
        <f>IF($C$4="Attiecināmās izmaksas",IF('6a+c+n'!$Q17="A",'6a+c+n'!M17,0),0)</f>
        <v>0</v>
      </c>
      <c r="N17" s="28">
        <f>IF($C$4="Attiecināmās izmaksas",IF('6a+c+n'!$Q17="A",'6a+c+n'!N17,0),0)</f>
        <v>0</v>
      </c>
      <c r="O17" s="28">
        <f>IF($C$4="Attiecināmās izmaksas",IF('6a+c+n'!$Q17="A",'6a+c+n'!O17,0),0)</f>
        <v>0</v>
      </c>
      <c r="P17" s="59">
        <f>IF($C$4="Attiecināmās izmaksas",IF('6a+c+n'!$Q17="A",'6a+c+n'!P17,0),0)</f>
        <v>0</v>
      </c>
    </row>
    <row r="18" spans="1:16" x14ac:dyDescent="0.2">
      <c r="A18" s="64">
        <f>IF(P18=0,0,IF(COUNTBLANK(P18)=1,0,COUNTA($P$14:P18)))</f>
        <v>0</v>
      </c>
      <c r="B18" s="28">
        <f>IF($C$4="Attiecināmās izmaksas",IF('6a+c+n'!$Q18="A",'6a+c+n'!B18,0),0)</f>
        <v>0</v>
      </c>
      <c r="C18" s="28">
        <f>IF($C$4="Attiecināmās izmaksas",IF('6a+c+n'!$Q18="A",'6a+c+n'!C18,0),0)</f>
        <v>0</v>
      </c>
      <c r="D18" s="28">
        <f>IF($C$4="Attiecināmās izmaksas",IF('6a+c+n'!$Q18="A",'6a+c+n'!D18,0),0)</f>
        <v>0</v>
      </c>
      <c r="E18" s="59"/>
      <c r="F18" s="81"/>
      <c r="G18" s="28"/>
      <c r="H18" s="28">
        <f>IF($C$4="Attiecināmās izmaksas",IF('6a+c+n'!$Q18="A",'6a+c+n'!H18,0),0)</f>
        <v>0</v>
      </c>
      <c r="I18" s="28"/>
      <c r="J18" s="28"/>
      <c r="K18" s="59">
        <f>IF($C$4="Attiecināmās izmaksas",IF('6a+c+n'!$Q18="A",'6a+c+n'!K18,0),0)</f>
        <v>0</v>
      </c>
      <c r="L18" s="81">
        <f>IF($C$4="Attiecināmās izmaksas",IF('6a+c+n'!$Q18="A",'6a+c+n'!L18,0),0)</f>
        <v>0</v>
      </c>
      <c r="M18" s="28">
        <f>IF($C$4="Attiecināmās izmaksas",IF('6a+c+n'!$Q18="A",'6a+c+n'!M18,0),0)</f>
        <v>0</v>
      </c>
      <c r="N18" s="28">
        <f>IF($C$4="Attiecināmās izmaksas",IF('6a+c+n'!$Q18="A",'6a+c+n'!N18,0),0)</f>
        <v>0</v>
      </c>
      <c r="O18" s="28">
        <f>IF($C$4="Attiecināmās izmaksas",IF('6a+c+n'!$Q18="A",'6a+c+n'!O18,0),0)</f>
        <v>0</v>
      </c>
      <c r="P18" s="59">
        <f>IF($C$4="Attiecināmās izmaksas",IF('6a+c+n'!$Q18="A",'6a+c+n'!P18,0),0)</f>
        <v>0</v>
      </c>
    </row>
    <row r="19" spans="1:16" x14ac:dyDescent="0.2">
      <c r="A19" s="64">
        <f>IF(P19=0,0,IF(COUNTBLANK(P19)=1,0,COUNTA($P$14:P19)))</f>
        <v>0</v>
      </c>
      <c r="B19" s="28">
        <f>IF($C$4="Attiecināmās izmaksas",IF('6a+c+n'!$Q19="A",'6a+c+n'!B19,0),0)</f>
        <v>0</v>
      </c>
      <c r="C19" s="28">
        <f>IF($C$4="Attiecināmās izmaksas",IF('6a+c+n'!$Q19="A",'6a+c+n'!C19,0),0)</f>
        <v>0</v>
      </c>
      <c r="D19" s="28">
        <f>IF($C$4="Attiecināmās izmaksas",IF('6a+c+n'!$Q19="A",'6a+c+n'!D19,0),0)</f>
        <v>0</v>
      </c>
      <c r="E19" s="59"/>
      <c r="F19" s="81"/>
      <c r="G19" s="28"/>
      <c r="H19" s="28">
        <f>IF($C$4="Attiecināmās izmaksas",IF('6a+c+n'!$Q19="A",'6a+c+n'!H19,0),0)</f>
        <v>0</v>
      </c>
      <c r="I19" s="28"/>
      <c r="J19" s="28"/>
      <c r="K19" s="59">
        <f>IF($C$4="Attiecināmās izmaksas",IF('6a+c+n'!$Q19="A",'6a+c+n'!K19,0),0)</f>
        <v>0</v>
      </c>
      <c r="L19" s="81">
        <f>IF($C$4="Attiecināmās izmaksas",IF('6a+c+n'!$Q19="A",'6a+c+n'!L19,0),0)</f>
        <v>0</v>
      </c>
      <c r="M19" s="28">
        <f>IF($C$4="Attiecināmās izmaksas",IF('6a+c+n'!$Q19="A",'6a+c+n'!M19,0),0)</f>
        <v>0</v>
      </c>
      <c r="N19" s="28">
        <f>IF($C$4="Attiecināmās izmaksas",IF('6a+c+n'!$Q19="A",'6a+c+n'!N19,0),0)</f>
        <v>0</v>
      </c>
      <c r="O19" s="28">
        <f>IF($C$4="Attiecināmās izmaksas",IF('6a+c+n'!$Q19="A",'6a+c+n'!O19,0),0)</f>
        <v>0</v>
      </c>
      <c r="P19" s="59">
        <f>IF($C$4="Attiecināmās izmaksas",IF('6a+c+n'!$Q19="A",'6a+c+n'!P19,0),0)</f>
        <v>0</v>
      </c>
    </row>
    <row r="20" spans="1:16" x14ac:dyDescent="0.2">
      <c r="A20" s="64">
        <f>IF(P20=0,0,IF(COUNTBLANK(P20)=1,0,COUNTA($P$14:P20)))</f>
        <v>0</v>
      </c>
      <c r="B20" s="28">
        <f>IF($C$4="Attiecināmās izmaksas",IF('6a+c+n'!$Q20="A",'6a+c+n'!B20,0),0)</f>
        <v>0</v>
      </c>
      <c r="C20" s="28">
        <f>IF($C$4="Attiecināmās izmaksas",IF('6a+c+n'!$Q20="A",'6a+c+n'!C20,0),0)</f>
        <v>0</v>
      </c>
      <c r="D20" s="28">
        <f>IF($C$4="Attiecināmās izmaksas",IF('6a+c+n'!$Q20="A",'6a+c+n'!D20,0),0)</f>
        <v>0</v>
      </c>
      <c r="E20" s="59"/>
      <c r="F20" s="81"/>
      <c r="G20" s="28"/>
      <c r="H20" s="28">
        <f>IF($C$4="Attiecināmās izmaksas",IF('6a+c+n'!$Q20="A",'6a+c+n'!H20,0),0)</f>
        <v>0</v>
      </c>
      <c r="I20" s="28"/>
      <c r="J20" s="28"/>
      <c r="K20" s="59">
        <f>IF($C$4="Attiecināmās izmaksas",IF('6a+c+n'!$Q20="A",'6a+c+n'!K20,0),0)</f>
        <v>0</v>
      </c>
      <c r="L20" s="81">
        <f>IF($C$4="Attiecināmās izmaksas",IF('6a+c+n'!$Q20="A",'6a+c+n'!L20,0),0)</f>
        <v>0</v>
      </c>
      <c r="M20" s="28">
        <f>IF($C$4="Attiecināmās izmaksas",IF('6a+c+n'!$Q20="A",'6a+c+n'!M20,0),0)</f>
        <v>0</v>
      </c>
      <c r="N20" s="28">
        <f>IF($C$4="Attiecināmās izmaksas",IF('6a+c+n'!$Q20="A",'6a+c+n'!N20,0),0)</f>
        <v>0</v>
      </c>
      <c r="O20" s="28">
        <f>IF($C$4="Attiecināmās izmaksas",IF('6a+c+n'!$Q20="A",'6a+c+n'!O20,0),0)</f>
        <v>0</v>
      </c>
      <c r="P20" s="59">
        <f>IF($C$4="Attiecināmās izmaksas",IF('6a+c+n'!$Q20="A",'6a+c+n'!P20,0),0)</f>
        <v>0</v>
      </c>
    </row>
    <row r="21" spans="1:16" ht="22.5" x14ac:dyDescent="0.2">
      <c r="A21" s="64">
        <f>IF(P21=0,0,IF(COUNTBLANK(P21)=1,0,COUNTA($P$14:P21)))</f>
        <v>0</v>
      </c>
      <c r="B21" s="28" t="str">
        <f>IF($C$4="Attiecināmās izmaksas",IF('6a+c+n'!$Q21="A",'6a+c+n'!B21,0),0)</f>
        <v>09-00000</v>
      </c>
      <c r="C21" s="28" t="str">
        <f>IF($C$4="Attiecināmās izmaksas",IF('6a+c+n'!$Q21="A",'6a+c+n'!C21,0),0)</f>
        <v>Lietus tekņu un noteku uzstādīšana t.sk. stiprinājumi.</v>
      </c>
      <c r="D21" s="28" t="str">
        <f>IF($C$4="Attiecināmās izmaksas",IF('6a+c+n'!$Q21="A",'6a+c+n'!D21,0),0)</f>
        <v>kompl</v>
      </c>
      <c r="E21" s="59"/>
      <c r="F21" s="81"/>
      <c r="G21" s="28"/>
      <c r="H21" s="28">
        <f>IF($C$4="Attiecināmās izmaksas",IF('6a+c+n'!$Q21="A",'6a+c+n'!H21,0),0)</f>
        <v>0</v>
      </c>
      <c r="I21" s="28"/>
      <c r="J21" s="28"/>
      <c r="K21" s="59">
        <f>IF($C$4="Attiecināmās izmaksas",IF('6a+c+n'!$Q21="A",'6a+c+n'!K21,0),0)</f>
        <v>0</v>
      </c>
      <c r="L21" s="81">
        <f>IF($C$4="Attiecināmās izmaksas",IF('6a+c+n'!$Q21="A",'6a+c+n'!L21,0),0)</f>
        <v>0</v>
      </c>
      <c r="M21" s="28">
        <f>IF($C$4="Attiecināmās izmaksas",IF('6a+c+n'!$Q21="A",'6a+c+n'!M21,0),0)</f>
        <v>0</v>
      </c>
      <c r="N21" s="28">
        <f>IF($C$4="Attiecināmās izmaksas",IF('6a+c+n'!$Q21="A",'6a+c+n'!N21,0),0)</f>
        <v>0</v>
      </c>
      <c r="O21" s="28">
        <f>IF($C$4="Attiecināmās izmaksas",IF('6a+c+n'!$Q21="A",'6a+c+n'!O21,0),0)</f>
        <v>0</v>
      </c>
      <c r="P21" s="59">
        <f>IF($C$4="Attiecināmās izmaksas",IF('6a+c+n'!$Q21="A",'6a+c+n'!P21,0),0)</f>
        <v>0</v>
      </c>
    </row>
    <row r="22" spans="1:16" x14ac:dyDescent="0.2">
      <c r="A22" s="64">
        <f>IF(P22=0,0,IF(COUNTBLANK(P22)=1,0,COUNTA($P$14:P22)))</f>
        <v>0</v>
      </c>
      <c r="B22" s="28">
        <f>IF($C$4="Attiecināmās izmaksas",IF('6a+c+n'!$Q22="A",'6a+c+n'!B22,0),0)</f>
        <v>0</v>
      </c>
      <c r="C22" s="28">
        <f>IF($C$4="Attiecināmās izmaksas",IF('6a+c+n'!$Q22="A",'6a+c+n'!C22,0),0)</f>
        <v>0</v>
      </c>
      <c r="D22" s="28">
        <f>IF($C$4="Attiecināmās izmaksas",IF('6a+c+n'!$Q22="A",'6a+c+n'!D22,0),0)</f>
        <v>0</v>
      </c>
      <c r="E22" s="59"/>
      <c r="F22" s="81"/>
      <c r="G22" s="28"/>
      <c r="H22" s="28">
        <f>IF($C$4="Attiecināmās izmaksas",IF('6a+c+n'!$Q22="A",'6a+c+n'!H22,0),0)</f>
        <v>0</v>
      </c>
      <c r="I22" s="28"/>
      <c r="J22" s="28"/>
      <c r="K22" s="59">
        <f>IF($C$4="Attiecināmās izmaksas",IF('6a+c+n'!$Q22="A",'6a+c+n'!K22,0),0)</f>
        <v>0</v>
      </c>
      <c r="L22" s="81">
        <f>IF($C$4="Attiecināmās izmaksas",IF('6a+c+n'!$Q22="A",'6a+c+n'!L22,0),0)</f>
        <v>0</v>
      </c>
      <c r="M22" s="28">
        <f>IF($C$4="Attiecināmās izmaksas",IF('6a+c+n'!$Q22="A",'6a+c+n'!M22,0),0)</f>
        <v>0</v>
      </c>
      <c r="N22" s="28">
        <f>IF($C$4="Attiecināmās izmaksas",IF('6a+c+n'!$Q22="A",'6a+c+n'!N22,0),0)</f>
        <v>0</v>
      </c>
      <c r="O22" s="28">
        <f>IF($C$4="Attiecināmās izmaksas",IF('6a+c+n'!$Q22="A",'6a+c+n'!O22,0),0)</f>
        <v>0</v>
      </c>
      <c r="P22" s="59">
        <f>IF($C$4="Attiecināmās izmaksas",IF('6a+c+n'!$Q22="A",'6a+c+n'!P22,0),0)</f>
        <v>0</v>
      </c>
    </row>
    <row r="23" spans="1:16" ht="22.5" x14ac:dyDescent="0.2">
      <c r="A23" s="64">
        <f>IF(P23=0,0,IF(COUNTBLANK(P23)=1,0,COUNTA($P$14:P23)))</f>
        <v>0</v>
      </c>
      <c r="B23" s="28" t="str">
        <f>IF($C$4="Attiecināmās izmaksas",IF('6a+c+n'!$Q23="A",'6a+c+n'!B23,0),0)</f>
        <v>09-00000</v>
      </c>
      <c r="C23" s="28" t="str">
        <f>IF($C$4="Attiecināmās izmaksas",IF('6a+c+n'!$Q23="A",'6a+c+n'!C23,0),0)</f>
        <v>Ventilācijas šahtu apsekošana un tīrīšana.</v>
      </c>
      <c r="D23" s="28" t="str">
        <f>IF($C$4="Attiecināmās izmaksas",IF('6a+c+n'!$Q23="A",'6a+c+n'!D23,0),0)</f>
        <v>kompl</v>
      </c>
      <c r="E23" s="59"/>
      <c r="F23" s="81"/>
      <c r="G23" s="28"/>
      <c r="H23" s="28">
        <f>IF($C$4="Attiecināmās izmaksas",IF('6a+c+n'!$Q23="A",'6a+c+n'!H23,0),0)</f>
        <v>0</v>
      </c>
      <c r="I23" s="28"/>
      <c r="J23" s="28"/>
      <c r="K23" s="59">
        <f>IF($C$4="Attiecināmās izmaksas",IF('6a+c+n'!$Q23="A",'6a+c+n'!K23,0),0)</f>
        <v>0</v>
      </c>
      <c r="L23" s="81">
        <f>IF($C$4="Attiecināmās izmaksas",IF('6a+c+n'!$Q23="A",'6a+c+n'!L23,0),0)</f>
        <v>0</v>
      </c>
      <c r="M23" s="28">
        <f>IF($C$4="Attiecināmās izmaksas",IF('6a+c+n'!$Q23="A",'6a+c+n'!M23,0),0)</f>
        <v>0</v>
      </c>
      <c r="N23" s="28">
        <f>IF($C$4="Attiecināmās izmaksas",IF('6a+c+n'!$Q23="A",'6a+c+n'!N23,0),0)</f>
        <v>0</v>
      </c>
      <c r="O23" s="28">
        <f>IF($C$4="Attiecināmās izmaksas",IF('6a+c+n'!$Q23="A",'6a+c+n'!O23,0),0)</f>
        <v>0</v>
      </c>
      <c r="P23" s="59">
        <f>IF($C$4="Attiecināmās izmaksas",IF('6a+c+n'!$Q23="A",'6a+c+n'!P23,0),0)</f>
        <v>0</v>
      </c>
    </row>
    <row r="24" spans="1:16" ht="12" customHeight="1" thickBot="1" x14ac:dyDescent="0.25">
      <c r="A24" s="261" t="s">
        <v>63</v>
      </c>
      <c r="B24" s="262"/>
      <c r="C24" s="262"/>
      <c r="D24" s="262"/>
      <c r="E24" s="262"/>
      <c r="F24" s="262"/>
      <c r="G24" s="262"/>
      <c r="H24" s="262"/>
      <c r="I24" s="262"/>
      <c r="J24" s="262"/>
      <c r="K24" s="263"/>
      <c r="L24" s="74">
        <f>SUM(L14:L23)</f>
        <v>0</v>
      </c>
      <c r="M24" s="75">
        <f>SUM(M14:M23)</f>
        <v>0</v>
      </c>
      <c r="N24" s="75">
        <f>SUM(N14:N23)</f>
        <v>0</v>
      </c>
      <c r="O24" s="75">
        <f>SUM(O14:O23)</f>
        <v>0</v>
      </c>
      <c r="P24" s="76">
        <f>SUM(P14:P23)</f>
        <v>0</v>
      </c>
    </row>
    <row r="25" spans="1:16" x14ac:dyDescent="0.2">
      <c r="A25" s="20"/>
      <c r="B25" s="20"/>
      <c r="C25" s="20"/>
      <c r="D25" s="20"/>
      <c r="E25" s="20"/>
      <c r="F25" s="20"/>
      <c r="G25" s="20"/>
      <c r="H25" s="20"/>
      <c r="I25" s="20"/>
      <c r="J25" s="20"/>
      <c r="K25" s="20"/>
      <c r="L25" s="20"/>
      <c r="M25" s="20"/>
      <c r="N25" s="20"/>
      <c r="O25" s="20"/>
      <c r="P25" s="20"/>
    </row>
    <row r="26" spans="1:16" x14ac:dyDescent="0.2">
      <c r="A26" s="20"/>
      <c r="B26" s="20"/>
      <c r="C26" s="20"/>
      <c r="D26" s="20"/>
      <c r="E26" s="20"/>
      <c r="F26" s="20"/>
      <c r="G26" s="20"/>
      <c r="H26" s="20"/>
      <c r="I26" s="20"/>
      <c r="J26" s="20"/>
      <c r="K26" s="20"/>
      <c r="L26" s="20"/>
      <c r="M26" s="20"/>
      <c r="N26" s="20"/>
      <c r="O26" s="20"/>
      <c r="P26" s="20"/>
    </row>
    <row r="27" spans="1:16" x14ac:dyDescent="0.2">
      <c r="A27" s="1" t="s">
        <v>14</v>
      </c>
      <c r="B27" s="20"/>
      <c r="C27" s="264">
        <f>'Kops n'!C36:H36</f>
        <v>0</v>
      </c>
      <c r="D27" s="264"/>
      <c r="E27" s="264"/>
      <c r="F27" s="264"/>
      <c r="G27" s="264"/>
      <c r="H27" s="264"/>
      <c r="I27" s="20"/>
      <c r="J27" s="20"/>
      <c r="K27" s="20"/>
      <c r="L27" s="20"/>
      <c r="M27" s="20"/>
      <c r="N27" s="20"/>
      <c r="O27" s="20"/>
      <c r="P27" s="20"/>
    </row>
    <row r="28" spans="1:16" x14ac:dyDescent="0.2">
      <c r="A28" s="20"/>
      <c r="B28" s="20"/>
      <c r="C28" s="186" t="s">
        <v>15</v>
      </c>
      <c r="D28" s="186"/>
      <c r="E28" s="186"/>
      <c r="F28" s="186"/>
      <c r="G28" s="186"/>
      <c r="H28" s="186"/>
      <c r="I28" s="20"/>
      <c r="J28" s="20"/>
      <c r="K28" s="20"/>
      <c r="L28" s="20"/>
      <c r="M28" s="20"/>
      <c r="N28" s="20"/>
      <c r="O28" s="20"/>
      <c r="P28" s="20"/>
    </row>
    <row r="29" spans="1:16" x14ac:dyDescent="0.2">
      <c r="A29" s="20"/>
      <c r="B29" s="20"/>
      <c r="C29" s="20"/>
      <c r="D29" s="20"/>
      <c r="E29" s="20"/>
      <c r="F29" s="20"/>
      <c r="G29" s="20"/>
      <c r="H29" s="20"/>
      <c r="I29" s="20"/>
      <c r="J29" s="20"/>
      <c r="K29" s="20"/>
      <c r="L29" s="20"/>
      <c r="M29" s="20"/>
      <c r="N29" s="20"/>
      <c r="O29" s="20"/>
      <c r="P29" s="20"/>
    </row>
    <row r="30" spans="1:16" x14ac:dyDescent="0.2">
      <c r="A30" s="227" t="str">
        <f>'Kops n'!A39:D39</f>
        <v>Tāme sastādīta 2023. gada __._________</v>
      </c>
      <c r="B30" s="228"/>
      <c r="C30" s="228"/>
      <c r="D30" s="228"/>
      <c r="E30" s="20"/>
      <c r="F30" s="20"/>
      <c r="G30" s="20"/>
      <c r="H30" s="20"/>
      <c r="I30" s="20"/>
      <c r="J30" s="20"/>
      <c r="K30" s="20"/>
      <c r="L30" s="20"/>
      <c r="M30" s="20"/>
      <c r="N30" s="20"/>
      <c r="O30" s="20"/>
      <c r="P30" s="20"/>
    </row>
    <row r="31" spans="1:16" x14ac:dyDescent="0.2">
      <c r="A31" s="20"/>
      <c r="B31" s="20"/>
      <c r="C31" s="20"/>
      <c r="D31" s="20"/>
      <c r="E31" s="20"/>
      <c r="F31" s="20"/>
      <c r="G31" s="20"/>
      <c r="H31" s="20"/>
      <c r="I31" s="20"/>
      <c r="J31" s="20"/>
      <c r="K31" s="20"/>
      <c r="L31" s="20"/>
      <c r="M31" s="20"/>
      <c r="N31" s="20"/>
      <c r="O31" s="20"/>
      <c r="P31" s="20"/>
    </row>
    <row r="32" spans="1:16" x14ac:dyDescent="0.2">
      <c r="A32" s="1" t="s">
        <v>41</v>
      </c>
      <c r="B32" s="20"/>
      <c r="C32" s="264">
        <f>'Kops n'!C41:H41</f>
        <v>0</v>
      </c>
      <c r="D32" s="264"/>
      <c r="E32" s="264"/>
      <c r="F32" s="264"/>
      <c r="G32" s="264"/>
      <c r="H32" s="264"/>
      <c r="I32" s="20"/>
      <c r="J32" s="20"/>
      <c r="K32" s="20"/>
      <c r="L32" s="20"/>
      <c r="M32" s="20"/>
      <c r="N32" s="20"/>
      <c r="O32" s="20"/>
      <c r="P32" s="20"/>
    </row>
    <row r="33" spans="1:16" x14ac:dyDescent="0.2">
      <c r="A33" s="20"/>
      <c r="B33" s="20"/>
      <c r="C33" s="186" t="s">
        <v>15</v>
      </c>
      <c r="D33" s="186"/>
      <c r="E33" s="186"/>
      <c r="F33" s="186"/>
      <c r="G33" s="186"/>
      <c r="H33" s="186"/>
      <c r="I33" s="20"/>
      <c r="J33" s="20"/>
      <c r="K33" s="20"/>
      <c r="L33" s="20"/>
      <c r="M33" s="20"/>
      <c r="N33" s="20"/>
      <c r="O33" s="20"/>
      <c r="P33" s="20"/>
    </row>
    <row r="34" spans="1:16" x14ac:dyDescent="0.2">
      <c r="A34" s="20"/>
      <c r="B34" s="20"/>
      <c r="C34" s="20"/>
      <c r="D34" s="20"/>
      <c r="E34" s="20"/>
      <c r="F34" s="20"/>
      <c r="G34" s="20"/>
      <c r="H34" s="20"/>
      <c r="I34" s="20"/>
      <c r="J34" s="20"/>
      <c r="K34" s="20"/>
      <c r="L34" s="20"/>
      <c r="M34" s="20"/>
      <c r="N34" s="20"/>
      <c r="O34" s="20"/>
      <c r="P34" s="20"/>
    </row>
    <row r="35" spans="1:16" x14ac:dyDescent="0.2">
      <c r="A35" s="104" t="s">
        <v>16</v>
      </c>
      <c r="B35" s="52"/>
      <c r="C35" s="116">
        <f>'Kops n'!C44</f>
        <v>0</v>
      </c>
      <c r="D35" s="52"/>
      <c r="E35" s="20"/>
      <c r="F35" s="20"/>
      <c r="G35" s="20"/>
      <c r="H35" s="20"/>
      <c r="I35" s="20"/>
      <c r="J35" s="20"/>
      <c r="K35" s="20"/>
      <c r="L35" s="20"/>
      <c r="M35" s="20"/>
      <c r="N35" s="20"/>
      <c r="O35" s="20"/>
      <c r="P35" s="20"/>
    </row>
    <row r="36" spans="1:16" x14ac:dyDescent="0.2">
      <c r="A36" s="20"/>
      <c r="B36" s="20"/>
      <c r="C36" s="20"/>
      <c r="D36" s="20"/>
      <c r="E36" s="20"/>
      <c r="F36" s="20"/>
      <c r="G36" s="20"/>
      <c r="H36" s="20"/>
      <c r="I36" s="20"/>
      <c r="J36" s="20"/>
      <c r="K36" s="20"/>
      <c r="L36" s="20"/>
      <c r="M36" s="20"/>
      <c r="N36" s="20"/>
      <c r="O36" s="20"/>
      <c r="P36" s="20"/>
    </row>
  </sheetData>
  <mergeCells count="23">
    <mergeCell ref="C33:H33"/>
    <mergeCell ref="L12:P12"/>
    <mergeCell ref="A24:K24"/>
    <mergeCell ref="C27:H27"/>
    <mergeCell ref="C28:H28"/>
    <mergeCell ref="A30:D30"/>
    <mergeCell ref="C32:H32"/>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4:K24">
    <cfRule type="containsText" dxfId="198" priority="3" operator="containsText" text="Tiešās izmaksas kopā, t. sk. darba devēja sociālais nodoklis __.__% ">
      <formula>NOT(ISERROR(SEARCH("Tiešās izmaksas kopā, t. sk. darba devēja sociālais nodoklis __.__% ",A24)))</formula>
    </cfRule>
  </conditionalFormatting>
  <conditionalFormatting sqref="A14:P23">
    <cfRule type="cellIs" dxfId="197" priority="1" operator="equal">
      <formula>0</formula>
    </cfRule>
  </conditionalFormatting>
  <conditionalFormatting sqref="C2:I2 D5:L8 N9:O9 L24:P24 C27:H27 C32:H32 C35">
    <cfRule type="cellIs" dxfId="196" priority="2" operator="equal">
      <formula>0</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F5B0-D63A-435F-B6A5-3A6CECAF006A}">
  <sheetPr>
    <tabColor rgb="FF00B0F0"/>
  </sheetPr>
  <dimension ref="A1:P36"/>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'6a+c+n'!D1</f>
        <v>6</v>
      </c>
      <c r="E1" s="26"/>
      <c r="F1" s="26"/>
      <c r="G1" s="26"/>
      <c r="H1" s="26"/>
      <c r="I1" s="26"/>
      <c r="J1" s="26"/>
      <c r="N1" s="30"/>
      <c r="O1" s="31"/>
      <c r="P1" s="32"/>
    </row>
    <row r="2" spans="1:16" x14ac:dyDescent="0.2">
      <c r="A2" s="33"/>
      <c r="B2" s="33"/>
      <c r="C2" s="252" t="str">
        <f>'6a+c+n'!C2:I2</f>
        <v>Jumta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P24</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izmaksas",IF('6a+c+n'!$Q14="C",'6a+c+n'!B14,0))</f>
        <v>0</v>
      </c>
      <c r="C14" s="27">
        <f>IF($C$4="citu pasākumu izmaksas",IF('6a+c+n'!$Q14="C",'6a+c+n'!C14,0))</f>
        <v>0</v>
      </c>
      <c r="D14" s="27">
        <f>IF($C$4="citu pasākumu izmaksas",IF('6a+c+n'!$Q14="C",'6a+c+n'!D14,0))</f>
        <v>0</v>
      </c>
      <c r="E14" s="57"/>
      <c r="F14" s="79"/>
      <c r="G14" s="27">
        <f>IF($C$4="citu pasākumu izmaksas",IF('6a+c+n'!$Q14="C",'6a+c+n'!G14,0))</f>
        <v>0</v>
      </c>
      <c r="H14" s="27">
        <f>IF($C$4="citu pasākumu izmaksas",IF('6a+c+n'!$Q14="C",'6a+c+n'!H14,0))</f>
        <v>0</v>
      </c>
      <c r="I14" s="27"/>
      <c r="J14" s="27"/>
      <c r="K14" s="57">
        <f>IF($C$4="citu pasākumu izmaksas",IF('6a+c+n'!$Q14="C",'6a+c+n'!K14,0))</f>
        <v>0</v>
      </c>
      <c r="L14" s="109">
        <f>IF($C$4="citu pasākumu izmaksas",IF('6a+c+n'!$Q14="C",'6a+c+n'!L14,0))</f>
        <v>0</v>
      </c>
      <c r="M14" s="27">
        <f>IF($C$4="citu pasākumu izmaksas",IF('6a+c+n'!$Q14="C",'6a+c+n'!M14,0))</f>
        <v>0</v>
      </c>
      <c r="N14" s="27">
        <f>IF($C$4="citu pasākumu izmaksas",IF('6a+c+n'!$Q14="C",'6a+c+n'!N14,0))</f>
        <v>0</v>
      </c>
      <c r="O14" s="27">
        <f>IF($C$4="citu pasākumu izmaksas",IF('6a+c+n'!$Q14="C",'6a+c+n'!O14,0))</f>
        <v>0</v>
      </c>
      <c r="P14" s="57">
        <f>IF($C$4="citu pasākumu izmaksas",IF('6a+c+n'!$Q14="C",'6a+c+n'!P14,0))</f>
        <v>0</v>
      </c>
    </row>
    <row r="15" spans="1:16" ht="22.5" x14ac:dyDescent="0.2">
      <c r="A15" s="64">
        <f>IF(P15=0,0,IF(COUNTBLANK(P15)=1,0,COUNTA($P$14:P15)))</f>
        <v>0</v>
      </c>
      <c r="B15" s="28" t="str">
        <f>IF($C$4="citu pasākumu izmaksas",IF('6a+c+n'!$Q15="C",'6a+c+n'!B15,0))</f>
        <v>09-00000</v>
      </c>
      <c r="C15" s="28" t="str">
        <f>IF($C$4="citu pasākumu izmaksas",IF('6a+c+n'!$Q15="C",'6a+c+n'!C15,0))</f>
        <v>Koka šķērslata 80x65, t.sk. stiprinājumi</v>
      </c>
      <c r="D15" s="28" t="str">
        <f>IF($C$4="citu pasākumu izmaksas",IF('6a+c+n'!$Q15="C",'6a+c+n'!D15,0))</f>
        <v>tm</v>
      </c>
      <c r="E15" s="59"/>
      <c r="F15" s="81"/>
      <c r="G15" s="28"/>
      <c r="H15" s="28">
        <f>IF($C$4="citu pasākumu izmaksas",IF('6a+c+n'!$Q15="C",'6a+c+n'!H15,0))</f>
        <v>0</v>
      </c>
      <c r="I15" s="28"/>
      <c r="J15" s="28"/>
      <c r="K15" s="59">
        <f>IF($C$4="citu pasākumu izmaksas",IF('6a+c+n'!$Q15="C",'6a+c+n'!K15,0))</f>
        <v>0</v>
      </c>
      <c r="L15" s="110">
        <f>IF($C$4="citu pasākumu izmaksas",IF('6a+c+n'!$Q15="C",'6a+c+n'!L15,0))</f>
        <v>0</v>
      </c>
      <c r="M15" s="28">
        <f>IF($C$4="citu pasākumu izmaksas",IF('6a+c+n'!$Q15="C",'6a+c+n'!M15,0))</f>
        <v>0</v>
      </c>
      <c r="N15" s="28">
        <f>IF($C$4="citu pasākumu izmaksas",IF('6a+c+n'!$Q15="C",'6a+c+n'!N15,0))</f>
        <v>0</v>
      </c>
      <c r="O15" s="28">
        <f>IF($C$4="citu pasākumu izmaksas",IF('6a+c+n'!$Q15="C",'6a+c+n'!O15,0))</f>
        <v>0</v>
      </c>
      <c r="P15" s="59">
        <f>IF($C$4="citu pasākumu izmaksas",IF('6a+c+n'!$Q15="C",'6a+c+n'!P15,0))</f>
        <v>0</v>
      </c>
    </row>
    <row r="16" spans="1:16" ht="22.5" x14ac:dyDescent="0.2">
      <c r="A16" s="64">
        <f>IF(P16=0,0,IF(COUNTBLANK(P16)=1,0,COUNTA($P$14:P16)))</f>
        <v>0</v>
      </c>
      <c r="B16" s="28" t="str">
        <f>IF($C$4="citu pasākumu izmaksas",IF('6a+c+n'!$Q16="C",'6a+c+n'!B16,0))</f>
        <v>09-00000</v>
      </c>
      <c r="C16" s="28" t="str">
        <f>IF($C$4="citu pasākumu izmaksas",IF('6a+c+n'!$Q16="C",'6a+c+n'!C16,0))</f>
        <v>Apdares dēļi 25x110, t.sk. stiprinājumi</v>
      </c>
      <c r="D16" s="28" t="str">
        <f>IF($C$4="citu pasākumu izmaksas",IF('6a+c+n'!$Q16="C",'6a+c+n'!D16,0))</f>
        <v>tm</v>
      </c>
      <c r="E16" s="59"/>
      <c r="F16" s="81"/>
      <c r="G16" s="28"/>
      <c r="H16" s="28">
        <f>IF($C$4="citu pasākumu izmaksas",IF('6a+c+n'!$Q16="C",'6a+c+n'!H16,0))</f>
        <v>0</v>
      </c>
      <c r="I16" s="28"/>
      <c r="J16" s="28"/>
      <c r="K16" s="59">
        <f>IF($C$4="citu pasākumu izmaksas",IF('6a+c+n'!$Q16="C",'6a+c+n'!K16,0))</f>
        <v>0</v>
      </c>
      <c r="L16" s="110">
        <f>IF($C$4="citu pasākumu izmaksas",IF('6a+c+n'!$Q16="C",'6a+c+n'!L16,0))</f>
        <v>0</v>
      </c>
      <c r="M16" s="28">
        <f>IF($C$4="citu pasākumu izmaksas",IF('6a+c+n'!$Q16="C",'6a+c+n'!M16,0))</f>
        <v>0</v>
      </c>
      <c r="N16" s="28">
        <f>IF($C$4="citu pasākumu izmaksas",IF('6a+c+n'!$Q16="C",'6a+c+n'!N16,0))</f>
        <v>0</v>
      </c>
      <c r="O16" s="28">
        <f>IF($C$4="citu pasākumu izmaksas",IF('6a+c+n'!$Q16="C",'6a+c+n'!O16,0))</f>
        <v>0</v>
      </c>
      <c r="P16" s="59">
        <f>IF($C$4="citu pasākumu izmaksas",IF('6a+c+n'!$Q16="C",'6a+c+n'!P16,0))</f>
        <v>0</v>
      </c>
    </row>
    <row r="17" spans="1:16" ht="22.5" x14ac:dyDescent="0.2">
      <c r="A17" s="64">
        <f>IF(P17=0,0,IF(COUNTBLANK(P17)=1,0,COUNTA($P$14:P17)))</f>
        <v>0</v>
      </c>
      <c r="B17" s="28" t="str">
        <f>IF($C$4="citu pasākumu izmaksas",IF('6a+c+n'!$Q17="C",'6a+c+n'!B17,0))</f>
        <v>09-00000</v>
      </c>
      <c r="C17" s="28" t="str">
        <f>IF($C$4="citu pasākumu izmaksas",IF('6a+c+n'!$Q17="C",'6a+c+n'!C17,0))</f>
        <v>Cinkota skārda ar PURAL pārklājumu jumta kores nosegdaļa</v>
      </c>
      <c r="D17" s="28" t="str">
        <f>IF($C$4="citu pasākumu izmaksas",IF('6a+c+n'!$Q17="C",'6a+c+n'!D17,0))</f>
        <v>tm</v>
      </c>
      <c r="E17" s="59"/>
      <c r="F17" s="81"/>
      <c r="G17" s="28"/>
      <c r="H17" s="28">
        <f>IF($C$4="citu pasākumu izmaksas",IF('6a+c+n'!$Q17="C",'6a+c+n'!H17,0))</f>
        <v>0</v>
      </c>
      <c r="I17" s="28"/>
      <c r="J17" s="28"/>
      <c r="K17" s="59">
        <f>IF($C$4="citu pasākumu izmaksas",IF('6a+c+n'!$Q17="C",'6a+c+n'!K17,0))</f>
        <v>0</v>
      </c>
      <c r="L17" s="110">
        <f>IF($C$4="citu pasākumu izmaksas",IF('6a+c+n'!$Q17="C",'6a+c+n'!L17,0))</f>
        <v>0</v>
      </c>
      <c r="M17" s="28">
        <f>IF($C$4="citu pasākumu izmaksas",IF('6a+c+n'!$Q17="C",'6a+c+n'!M17,0))</f>
        <v>0</v>
      </c>
      <c r="N17" s="28">
        <f>IF($C$4="citu pasākumu izmaksas",IF('6a+c+n'!$Q17="C",'6a+c+n'!N17,0))</f>
        <v>0</v>
      </c>
      <c r="O17" s="28">
        <f>IF($C$4="citu pasākumu izmaksas",IF('6a+c+n'!$Q17="C",'6a+c+n'!O17,0))</f>
        <v>0</v>
      </c>
      <c r="P17" s="59">
        <f>IF($C$4="citu pasākumu izmaksas",IF('6a+c+n'!$Q17="C",'6a+c+n'!P17,0))</f>
        <v>0</v>
      </c>
    </row>
    <row r="18" spans="1:16" ht="22.5" x14ac:dyDescent="0.2">
      <c r="A18" s="64">
        <f>IF(P18=0,0,IF(COUNTBLANK(P18)=1,0,COUNTA($P$14:P18)))</f>
        <v>0</v>
      </c>
      <c r="B18" s="28" t="str">
        <f>IF($C$4="citu pasākumu izmaksas",IF('6a+c+n'!$Q18="C",'6a+c+n'!B18,0))</f>
        <v>09-00000</v>
      </c>
      <c r="C18" s="28" t="str">
        <f>IF($C$4="citu pasākumu izmaksas",IF('6a+c+n'!$Q18="C",'6a+c+n'!C18,0))</f>
        <v>Koka lata 25x50mm</v>
      </c>
      <c r="D18" s="28" t="str">
        <f>IF($C$4="citu pasākumu izmaksas",IF('6a+c+n'!$Q18="C",'6a+c+n'!D18,0))</f>
        <v>tm</v>
      </c>
      <c r="E18" s="59"/>
      <c r="F18" s="81"/>
      <c r="G18" s="28"/>
      <c r="H18" s="28">
        <f>IF($C$4="citu pasākumu izmaksas",IF('6a+c+n'!$Q18="C",'6a+c+n'!H18,0))</f>
        <v>0</v>
      </c>
      <c r="I18" s="28"/>
      <c r="J18" s="28"/>
      <c r="K18" s="59">
        <f>IF($C$4="citu pasākumu izmaksas",IF('6a+c+n'!$Q18="C",'6a+c+n'!K18,0))</f>
        <v>0</v>
      </c>
      <c r="L18" s="110">
        <f>IF($C$4="citu pasākumu izmaksas",IF('6a+c+n'!$Q18="C",'6a+c+n'!L18,0))</f>
        <v>0</v>
      </c>
      <c r="M18" s="28">
        <f>IF($C$4="citu pasākumu izmaksas",IF('6a+c+n'!$Q18="C",'6a+c+n'!M18,0))</f>
        <v>0</v>
      </c>
      <c r="N18" s="28">
        <f>IF($C$4="citu pasākumu izmaksas",IF('6a+c+n'!$Q18="C",'6a+c+n'!N18,0))</f>
        <v>0</v>
      </c>
      <c r="O18" s="28">
        <f>IF($C$4="citu pasākumu izmaksas",IF('6a+c+n'!$Q18="C",'6a+c+n'!O18,0))</f>
        <v>0</v>
      </c>
      <c r="P18" s="59">
        <f>IF($C$4="citu pasākumu izmaksas",IF('6a+c+n'!$Q18="C",'6a+c+n'!P18,0))</f>
        <v>0</v>
      </c>
    </row>
    <row r="19" spans="1:16" ht="22.5" x14ac:dyDescent="0.2">
      <c r="A19" s="64">
        <f>IF(P19=0,0,IF(COUNTBLANK(P19)=1,0,COUNTA($P$14:P19)))</f>
        <v>0</v>
      </c>
      <c r="B19" s="28" t="str">
        <f>IF($C$4="citu pasākumu izmaksas",IF('6a+c+n'!$Q19="C",'6a+c+n'!B19,0))</f>
        <v>09-00000</v>
      </c>
      <c r="C19" s="28" t="str">
        <f>IF($C$4="citu pasākumu izmaksas",IF('6a+c+n'!$Q19="C",'6a+c+n'!C19,0))</f>
        <v>CEMBRIT Eurofala vai ekvivalents bezazbesta šīferis 1150x1250mm pelēks</v>
      </c>
      <c r="D19" s="28" t="str">
        <f>IF($C$4="citu pasākumu izmaksas",IF('6a+c+n'!$Q19="C",'6a+c+n'!D19,0))</f>
        <v>m2</v>
      </c>
      <c r="E19" s="59"/>
      <c r="F19" s="81"/>
      <c r="G19" s="28"/>
      <c r="H19" s="28">
        <f>IF($C$4="citu pasākumu izmaksas",IF('6a+c+n'!$Q19="C",'6a+c+n'!H19,0))</f>
        <v>0</v>
      </c>
      <c r="I19" s="28"/>
      <c r="J19" s="28"/>
      <c r="K19" s="59">
        <f>IF($C$4="citu pasākumu izmaksas",IF('6a+c+n'!$Q19="C",'6a+c+n'!K19,0))</f>
        <v>0</v>
      </c>
      <c r="L19" s="110">
        <f>IF($C$4="citu pasākumu izmaksas",IF('6a+c+n'!$Q19="C",'6a+c+n'!L19,0))</f>
        <v>0</v>
      </c>
      <c r="M19" s="28">
        <f>IF($C$4="citu pasākumu izmaksas",IF('6a+c+n'!$Q19="C",'6a+c+n'!M19,0))</f>
        <v>0</v>
      </c>
      <c r="N19" s="28">
        <f>IF($C$4="citu pasākumu izmaksas",IF('6a+c+n'!$Q19="C",'6a+c+n'!N19,0))</f>
        <v>0</v>
      </c>
      <c r="O19" s="28">
        <f>IF($C$4="citu pasākumu izmaksas",IF('6a+c+n'!$Q19="C",'6a+c+n'!O19,0))</f>
        <v>0</v>
      </c>
      <c r="P19" s="59">
        <f>IF($C$4="citu pasākumu izmaksas",IF('6a+c+n'!$Q19="C",'6a+c+n'!P19,0))</f>
        <v>0</v>
      </c>
    </row>
    <row r="20" spans="1:16" x14ac:dyDescent="0.2">
      <c r="A20" s="64">
        <f>IF(P20=0,0,IF(COUNTBLANK(P20)=1,0,COUNTA($P$14:P20)))</f>
        <v>0</v>
      </c>
      <c r="B20" s="28">
        <f>IF($C$4="citu pasākumu izmaksas",IF('6a+c+n'!$Q20="C",'6a+c+n'!B20,0))</f>
        <v>0</v>
      </c>
      <c r="C20" s="28">
        <f>IF($C$4="citu pasākumu izmaksas",IF('6a+c+n'!$Q20="C",'6a+c+n'!C20,0))</f>
        <v>0</v>
      </c>
      <c r="D20" s="28">
        <f>IF($C$4="citu pasākumu izmaksas",IF('6a+c+n'!$Q20="C",'6a+c+n'!D20,0))</f>
        <v>0</v>
      </c>
      <c r="E20" s="59"/>
      <c r="F20" s="81"/>
      <c r="G20" s="28"/>
      <c r="H20" s="28">
        <f>IF($C$4="citu pasākumu izmaksas",IF('6a+c+n'!$Q20="C",'6a+c+n'!H20,0))</f>
        <v>0</v>
      </c>
      <c r="I20" s="28"/>
      <c r="J20" s="28"/>
      <c r="K20" s="59">
        <f>IF($C$4="citu pasākumu izmaksas",IF('6a+c+n'!$Q20="C",'6a+c+n'!K20,0))</f>
        <v>0</v>
      </c>
      <c r="L20" s="110">
        <f>IF($C$4="citu pasākumu izmaksas",IF('6a+c+n'!$Q20="C",'6a+c+n'!L20,0))</f>
        <v>0</v>
      </c>
      <c r="M20" s="28">
        <f>IF($C$4="citu pasākumu izmaksas",IF('6a+c+n'!$Q20="C",'6a+c+n'!M20,0))</f>
        <v>0</v>
      </c>
      <c r="N20" s="28">
        <f>IF($C$4="citu pasākumu izmaksas",IF('6a+c+n'!$Q20="C",'6a+c+n'!N20,0))</f>
        <v>0</v>
      </c>
      <c r="O20" s="28">
        <f>IF($C$4="citu pasākumu izmaksas",IF('6a+c+n'!$Q20="C",'6a+c+n'!O20,0))</f>
        <v>0</v>
      </c>
      <c r="P20" s="59">
        <f>IF($C$4="citu pasākumu izmaksas",IF('6a+c+n'!$Q20="C",'6a+c+n'!P20,0))</f>
        <v>0</v>
      </c>
    </row>
    <row r="21" spans="1:16" x14ac:dyDescent="0.2">
      <c r="A21" s="64">
        <f>IF(P21=0,0,IF(COUNTBLANK(P21)=1,0,COUNTA($P$14:P21)))</f>
        <v>0</v>
      </c>
      <c r="B21" s="28">
        <f>IF($C$4="citu pasākumu izmaksas",IF('6a+c+n'!$Q21="C",'6a+c+n'!B21,0))</f>
        <v>0</v>
      </c>
      <c r="C21" s="28">
        <f>IF($C$4="citu pasākumu izmaksas",IF('6a+c+n'!$Q21="C",'6a+c+n'!C21,0))</f>
        <v>0</v>
      </c>
      <c r="D21" s="28">
        <f>IF($C$4="citu pasākumu izmaksas",IF('6a+c+n'!$Q21="C",'6a+c+n'!D21,0))</f>
        <v>0</v>
      </c>
      <c r="E21" s="59"/>
      <c r="F21" s="81"/>
      <c r="G21" s="28"/>
      <c r="H21" s="28">
        <f>IF($C$4="citu pasākumu izmaksas",IF('6a+c+n'!$Q21="C",'6a+c+n'!H21,0))</f>
        <v>0</v>
      </c>
      <c r="I21" s="28"/>
      <c r="J21" s="28"/>
      <c r="K21" s="59">
        <f>IF($C$4="citu pasākumu izmaksas",IF('6a+c+n'!$Q21="C",'6a+c+n'!K21,0))</f>
        <v>0</v>
      </c>
      <c r="L21" s="110">
        <f>IF($C$4="citu pasākumu izmaksas",IF('6a+c+n'!$Q21="C",'6a+c+n'!L21,0))</f>
        <v>0</v>
      </c>
      <c r="M21" s="28">
        <f>IF($C$4="citu pasākumu izmaksas",IF('6a+c+n'!$Q21="C",'6a+c+n'!M21,0))</f>
        <v>0</v>
      </c>
      <c r="N21" s="28">
        <f>IF($C$4="citu pasākumu izmaksas",IF('6a+c+n'!$Q21="C",'6a+c+n'!N21,0))</f>
        <v>0</v>
      </c>
      <c r="O21" s="28">
        <f>IF($C$4="citu pasākumu izmaksas",IF('6a+c+n'!$Q21="C",'6a+c+n'!O21,0))</f>
        <v>0</v>
      </c>
      <c r="P21" s="59">
        <f>IF($C$4="citu pasākumu izmaksas",IF('6a+c+n'!$Q21="C",'6a+c+n'!P21,0))</f>
        <v>0</v>
      </c>
    </row>
    <row r="22" spans="1:16" x14ac:dyDescent="0.2">
      <c r="A22" s="64">
        <f>IF(P22=0,0,IF(COUNTBLANK(P22)=1,0,COUNTA($P$14:P22)))</f>
        <v>0</v>
      </c>
      <c r="B22" s="28">
        <f>IF($C$4="citu pasākumu izmaksas",IF('6a+c+n'!$Q22="C",'6a+c+n'!B22,0))</f>
        <v>0</v>
      </c>
      <c r="C22" s="28">
        <f>IF($C$4="citu pasākumu izmaksas",IF('6a+c+n'!$Q22="C",'6a+c+n'!C22,0))</f>
        <v>0</v>
      </c>
      <c r="D22" s="28">
        <f>IF($C$4="citu pasākumu izmaksas",IF('6a+c+n'!$Q22="C",'6a+c+n'!D22,0))</f>
        <v>0</v>
      </c>
      <c r="E22" s="59"/>
      <c r="F22" s="81"/>
      <c r="G22" s="28"/>
      <c r="H22" s="28">
        <f>IF($C$4="citu pasākumu izmaksas",IF('6a+c+n'!$Q22="C",'6a+c+n'!H22,0))</f>
        <v>0</v>
      </c>
      <c r="I22" s="28"/>
      <c r="J22" s="28"/>
      <c r="K22" s="59">
        <f>IF($C$4="citu pasākumu izmaksas",IF('6a+c+n'!$Q22="C",'6a+c+n'!K22,0))</f>
        <v>0</v>
      </c>
      <c r="L22" s="110">
        <f>IF($C$4="citu pasākumu izmaksas",IF('6a+c+n'!$Q22="C",'6a+c+n'!L22,0))</f>
        <v>0</v>
      </c>
      <c r="M22" s="28">
        <f>IF($C$4="citu pasākumu izmaksas",IF('6a+c+n'!$Q22="C",'6a+c+n'!M22,0))</f>
        <v>0</v>
      </c>
      <c r="N22" s="28">
        <f>IF($C$4="citu pasākumu izmaksas",IF('6a+c+n'!$Q22="C",'6a+c+n'!N22,0))</f>
        <v>0</v>
      </c>
      <c r="O22" s="28">
        <f>IF($C$4="citu pasākumu izmaksas",IF('6a+c+n'!$Q22="C",'6a+c+n'!O22,0))</f>
        <v>0</v>
      </c>
      <c r="P22" s="59">
        <f>IF($C$4="citu pasākumu izmaksas",IF('6a+c+n'!$Q22="C",'6a+c+n'!P22,0))</f>
        <v>0</v>
      </c>
    </row>
    <row r="23" spans="1:16" ht="12" thickBot="1" x14ac:dyDescent="0.25">
      <c r="A23" s="64">
        <f>IF(P23=0,0,IF(COUNTBLANK(P23)=1,0,COUNTA($P$14:P23)))</f>
        <v>0</v>
      </c>
      <c r="B23" s="28">
        <f>IF($C$4="citu pasākumu izmaksas",IF('6a+c+n'!$Q23="C",'6a+c+n'!B23,0))</f>
        <v>0</v>
      </c>
      <c r="C23" s="28">
        <f>IF($C$4="citu pasākumu izmaksas",IF('6a+c+n'!$Q23="C",'6a+c+n'!C23,0))</f>
        <v>0</v>
      </c>
      <c r="D23" s="28">
        <f>IF($C$4="citu pasākumu izmaksas",IF('6a+c+n'!$Q23="C",'6a+c+n'!D23,0))</f>
        <v>0</v>
      </c>
      <c r="E23" s="59"/>
      <c r="F23" s="81"/>
      <c r="G23" s="28"/>
      <c r="H23" s="28">
        <f>IF($C$4="citu pasākumu izmaksas",IF('6a+c+n'!$Q23="C",'6a+c+n'!H23,0))</f>
        <v>0</v>
      </c>
      <c r="I23" s="28"/>
      <c r="J23" s="28"/>
      <c r="K23" s="59">
        <f>IF($C$4="citu pasākumu izmaksas",IF('6a+c+n'!$Q23="C",'6a+c+n'!K23,0))</f>
        <v>0</v>
      </c>
      <c r="L23" s="110">
        <f>IF($C$4="citu pasākumu izmaksas",IF('6a+c+n'!$Q23="C",'6a+c+n'!L23,0))</f>
        <v>0</v>
      </c>
      <c r="M23" s="28">
        <f>IF($C$4="citu pasākumu izmaksas",IF('6a+c+n'!$Q23="C",'6a+c+n'!M23,0))</f>
        <v>0</v>
      </c>
      <c r="N23" s="28">
        <f>IF($C$4="citu pasākumu izmaksas",IF('6a+c+n'!$Q23="C",'6a+c+n'!N23,0))</f>
        <v>0</v>
      </c>
      <c r="O23" s="28">
        <f>IF($C$4="citu pasākumu izmaksas",IF('6a+c+n'!$Q23="C",'6a+c+n'!O23,0))</f>
        <v>0</v>
      </c>
      <c r="P23" s="59">
        <f>IF($C$4="citu pasākumu izmaksas",IF('6a+c+n'!$Q23="C",'6a+c+n'!P23,0))</f>
        <v>0</v>
      </c>
    </row>
    <row r="24" spans="1:16" ht="12" customHeight="1" thickBot="1" x14ac:dyDescent="0.25">
      <c r="A24" s="261" t="s">
        <v>63</v>
      </c>
      <c r="B24" s="262"/>
      <c r="C24" s="262"/>
      <c r="D24" s="262"/>
      <c r="E24" s="262"/>
      <c r="F24" s="262"/>
      <c r="G24" s="262"/>
      <c r="H24" s="262"/>
      <c r="I24" s="262"/>
      <c r="J24" s="262"/>
      <c r="K24" s="263"/>
      <c r="L24" s="111">
        <f>SUM(L14:L23)</f>
        <v>0</v>
      </c>
      <c r="M24" s="112">
        <f>SUM(M14:M23)</f>
        <v>0</v>
      </c>
      <c r="N24" s="112">
        <f>SUM(N14:N23)</f>
        <v>0</v>
      </c>
      <c r="O24" s="112">
        <f>SUM(O14:O23)</f>
        <v>0</v>
      </c>
      <c r="P24" s="113">
        <f>SUM(P14:P23)</f>
        <v>0</v>
      </c>
    </row>
    <row r="25" spans="1:16" x14ac:dyDescent="0.2">
      <c r="A25" s="20"/>
      <c r="B25" s="20"/>
      <c r="C25" s="20"/>
      <c r="D25" s="20"/>
      <c r="E25" s="20"/>
      <c r="F25" s="20"/>
      <c r="G25" s="20"/>
      <c r="H25" s="20"/>
      <c r="I25" s="20"/>
      <c r="J25" s="20"/>
      <c r="K25" s="20"/>
      <c r="L25" s="20"/>
      <c r="M25" s="20"/>
      <c r="N25" s="20"/>
      <c r="O25" s="20"/>
      <c r="P25" s="20"/>
    </row>
    <row r="26" spans="1:16" x14ac:dyDescent="0.2">
      <c r="A26" s="20"/>
      <c r="B26" s="20"/>
      <c r="C26" s="20"/>
      <c r="D26" s="20"/>
      <c r="E26" s="20"/>
      <c r="F26" s="20"/>
      <c r="G26" s="20"/>
      <c r="H26" s="20"/>
      <c r="I26" s="20"/>
      <c r="J26" s="20"/>
      <c r="K26" s="20"/>
      <c r="L26" s="20"/>
      <c r="M26" s="20"/>
      <c r="N26" s="20"/>
      <c r="O26" s="20"/>
      <c r="P26" s="20"/>
    </row>
    <row r="27" spans="1:16" x14ac:dyDescent="0.2">
      <c r="A27" s="1" t="s">
        <v>14</v>
      </c>
      <c r="B27" s="20"/>
      <c r="C27" s="264">
        <f>'Kops c'!C36:H36</f>
        <v>0</v>
      </c>
      <c r="D27" s="264"/>
      <c r="E27" s="264"/>
      <c r="F27" s="264"/>
      <c r="G27" s="264"/>
      <c r="H27" s="264"/>
      <c r="I27" s="20"/>
      <c r="J27" s="20"/>
      <c r="K27" s="20"/>
      <c r="L27" s="20"/>
      <c r="M27" s="20"/>
      <c r="N27" s="20"/>
      <c r="O27" s="20"/>
      <c r="P27" s="20"/>
    </row>
    <row r="28" spans="1:16" x14ac:dyDescent="0.2">
      <c r="A28" s="20"/>
      <c r="B28" s="20"/>
      <c r="C28" s="186" t="s">
        <v>15</v>
      </c>
      <c r="D28" s="186"/>
      <c r="E28" s="186"/>
      <c r="F28" s="186"/>
      <c r="G28" s="186"/>
      <c r="H28" s="186"/>
      <c r="I28" s="20"/>
      <c r="J28" s="20"/>
      <c r="K28" s="20"/>
      <c r="L28" s="20"/>
      <c r="M28" s="20"/>
      <c r="N28" s="20"/>
      <c r="O28" s="20"/>
      <c r="P28" s="20"/>
    </row>
    <row r="29" spans="1:16" x14ac:dyDescent="0.2">
      <c r="A29" s="20"/>
      <c r="B29" s="20"/>
      <c r="C29" s="20"/>
      <c r="D29" s="20"/>
      <c r="E29" s="20"/>
      <c r="F29" s="20"/>
      <c r="G29" s="20"/>
      <c r="H29" s="20"/>
      <c r="I29" s="20"/>
      <c r="J29" s="20"/>
      <c r="K29" s="20"/>
      <c r="L29" s="20"/>
      <c r="M29" s="20"/>
      <c r="N29" s="20"/>
      <c r="O29" s="20"/>
      <c r="P29" s="20"/>
    </row>
    <row r="30" spans="1:16" x14ac:dyDescent="0.2">
      <c r="A30" s="227" t="str">
        <f>'Kops n'!A39:D39</f>
        <v>Tāme sastādīta 2023. gada __._________</v>
      </c>
      <c r="B30" s="228"/>
      <c r="C30" s="228"/>
      <c r="D30" s="228"/>
      <c r="E30" s="20"/>
      <c r="F30" s="20"/>
      <c r="G30" s="20"/>
      <c r="H30" s="20"/>
      <c r="I30" s="20"/>
      <c r="J30" s="20"/>
      <c r="K30" s="20"/>
      <c r="L30" s="20"/>
      <c r="M30" s="20"/>
      <c r="N30" s="20"/>
      <c r="O30" s="20"/>
      <c r="P30" s="20"/>
    </row>
    <row r="31" spans="1:16" x14ac:dyDescent="0.2">
      <c r="A31" s="20"/>
      <c r="B31" s="20"/>
      <c r="C31" s="20"/>
      <c r="D31" s="20"/>
      <c r="E31" s="20"/>
      <c r="F31" s="20"/>
      <c r="G31" s="20"/>
      <c r="H31" s="20"/>
      <c r="I31" s="20"/>
      <c r="J31" s="20"/>
      <c r="K31" s="20"/>
      <c r="L31" s="20"/>
      <c r="M31" s="20"/>
      <c r="N31" s="20"/>
      <c r="O31" s="20"/>
      <c r="P31" s="20"/>
    </row>
    <row r="32" spans="1:16" x14ac:dyDescent="0.2">
      <c r="A32" s="1" t="s">
        <v>41</v>
      </c>
      <c r="B32" s="20"/>
      <c r="C32" s="264">
        <f>'Kops c'!C41:H41</f>
        <v>0</v>
      </c>
      <c r="D32" s="264"/>
      <c r="E32" s="264"/>
      <c r="F32" s="264"/>
      <c r="G32" s="264"/>
      <c r="H32" s="264"/>
      <c r="I32" s="20"/>
      <c r="J32" s="20"/>
      <c r="K32" s="20"/>
      <c r="L32" s="20"/>
      <c r="M32" s="20"/>
      <c r="N32" s="20"/>
      <c r="O32" s="20"/>
      <c r="P32" s="20"/>
    </row>
    <row r="33" spans="1:16" x14ac:dyDescent="0.2">
      <c r="A33" s="20"/>
      <c r="B33" s="20"/>
      <c r="C33" s="186" t="s">
        <v>15</v>
      </c>
      <c r="D33" s="186"/>
      <c r="E33" s="186"/>
      <c r="F33" s="186"/>
      <c r="G33" s="186"/>
      <c r="H33" s="186"/>
      <c r="I33" s="20"/>
      <c r="J33" s="20"/>
      <c r="K33" s="20"/>
      <c r="L33" s="20"/>
      <c r="M33" s="20"/>
      <c r="N33" s="20"/>
      <c r="O33" s="20"/>
      <c r="P33" s="20"/>
    </row>
    <row r="34" spans="1:16" x14ac:dyDescent="0.2">
      <c r="A34" s="20"/>
      <c r="B34" s="20"/>
      <c r="C34" s="20"/>
      <c r="D34" s="20"/>
      <c r="E34" s="20"/>
      <c r="F34" s="20"/>
      <c r="G34" s="20"/>
      <c r="H34" s="20"/>
      <c r="I34" s="20"/>
      <c r="J34" s="20"/>
      <c r="K34" s="20"/>
      <c r="L34" s="20"/>
      <c r="M34" s="20"/>
      <c r="N34" s="20"/>
      <c r="O34" s="20"/>
      <c r="P34" s="20"/>
    </row>
    <row r="35" spans="1:16" x14ac:dyDescent="0.2">
      <c r="A35" s="104" t="s">
        <v>16</v>
      </c>
      <c r="B35" s="52"/>
      <c r="C35" s="116">
        <f>'Kops c'!C44</f>
        <v>0</v>
      </c>
      <c r="D35" s="52"/>
      <c r="E35" s="20"/>
      <c r="F35" s="20"/>
      <c r="G35" s="20"/>
      <c r="H35" s="20"/>
      <c r="I35" s="20"/>
      <c r="J35" s="20"/>
      <c r="K35" s="20"/>
      <c r="L35" s="20"/>
      <c r="M35" s="20"/>
      <c r="N35" s="20"/>
      <c r="O35" s="20"/>
      <c r="P35" s="20"/>
    </row>
    <row r="36" spans="1:16" x14ac:dyDescent="0.2">
      <c r="A36" s="20"/>
      <c r="B36" s="20"/>
      <c r="C36" s="20"/>
      <c r="D36" s="20"/>
      <c r="E36" s="20"/>
      <c r="F36" s="20"/>
      <c r="G36" s="20"/>
      <c r="H36" s="20"/>
      <c r="I36" s="20"/>
      <c r="J36" s="20"/>
      <c r="K36" s="20"/>
      <c r="L36" s="20"/>
      <c r="M36" s="20"/>
      <c r="N36" s="20"/>
      <c r="O36" s="20"/>
      <c r="P36" s="20"/>
    </row>
  </sheetData>
  <mergeCells count="23">
    <mergeCell ref="C33:H33"/>
    <mergeCell ref="L12:P12"/>
    <mergeCell ref="A24:K24"/>
    <mergeCell ref="C27:H27"/>
    <mergeCell ref="C28:H28"/>
    <mergeCell ref="A30:D30"/>
    <mergeCell ref="C32:H32"/>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24:K24">
    <cfRule type="containsText" dxfId="195" priority="3" operator="containsText" text="Tiešās izmaksas kopā, t. sk. darba devēja sociālais nodoklis __.__% ">
      <formula>NOT(ISERROR(SEARCH("Tiešās izmaksas kopā, t. sk. darba devēja sociālais nodoklis __.__% ",A24)))</formula>
    </cfRule>
  </conditionalFormatting>
  <conditionalFormatting sqref="A14:P23">
    <cfRule type="cellIs" dxfId="194" priority="1" operator="equal">
      <formula>0</formula>
    </cfRule>
  </conditionalFormatting>
  <conditionalFormatting sqref="C2:I2 D5:L8 N9:O9 L24:P24 C27:H27 C32:H32 C35">
    <cfRule type="cellIs" dxfId="193" priority="2" operator="equal">
      <formula>0</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EA701-52E5-45AC-A920-CEA10BBE7395}">
  <sheetPr codeName="Sheet24">
    <tabColor rgb="FF00B0F0"/>
  </sheetPr>
  <dimension ref="A1:P36"/>
  <sheetViews>
    <sheetView workbookViewId="0">
      <selection activeCell="A10" sqref="A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'6a+c+n'!D1</f>
        <v>6</v>
      </c>
      <c r="E1" s="26"/>
      <c r="F1" s="26"/>
      <c r="G1" s="26"/>
      <c r="H1" s="26"/>
      <c r="I1" s="26"/>
      <c r="J1" s="26"/>
      <c r="N1" s="30"/>
      <c r="O1" s="31"/>
      <c r="P1" s="32"/>
    </row>
    <row r="2" spans="1:16" x14ac:dyDescent="0.2">
      <c r="A2" s="33"/>
      <c r="B2" s="33"/>
      <c r="C2" s="252" t="str">
        <f>'6a+c+n'!C2:I2</f>
        <v>Jumta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P24</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izmaksas",IF('6a+c+n'!$Q14="N",'6a+c+n'!B14,0))</f>
        <v>0</v>
      </c>
      <c r="C14" s="27">
        <f>IF($C$4="Neattiecināmās izmaksas",IF('6a+c+n'!$Q14="N",'6a+c+n'!C14,0))</f>
        <v>0</v>
      </c>
      <c r="D14" s="27">
        <f>IF($C$4="Neattiecināmās izmaksas",IF('6a+c+n'!$Q14="N",'6a+c+n'!D14,0))</f>
        <v>0</v>
      </c>
      <c r="E14" s="57"/>
      <c r="F14" s="79"/>
      <c r="G14" s="27">
        <f>IF($C$4="Neattiecināmās izmaksas",IF('6a+c+n'!$Q14="N",'6a+c+n'!G14,0))</f>
        <v>0</v>
      </c>
      <c r="H14" s="27">
        <f>IF($C$4="Neattiecināmās izmaksas",IF('6a+c+n'!$Q14="N",'6a+c+n'!H14,0))</f>
        <v>0</v>
      </c>
      <c r="I14" s="27"/>
      <c r="J14" s="27"/>
      <c r="K14" s="57">
        <f>IF($C$4="Neattiecināmās izmaksas",IF('6a+c+n'!$Q14="N",'6a+c+n'!K14,0))</f>
        <v>0</v>
      </c>
      <c r="L14" s="109">
        <f>IF($C$4="Neattiecināmās izmaksas",IF('6a+c+n'!$Q14="N",'6a+c+n'!L14,0))</f>
        <v>0</v>
      </c>
      <c r="M14" s="27">
        <f>IF($C$4="Neattiecināmās izmaksas",IF('6a+c+n'!$Q14="N",'6a+c+n'!M14,0))</f>
        <v>0</v>
      </c>
      <c r="N14" s="27">
        <f>IF($C$4="Neattiecināmās izmaksas",IF('6a+c+n'!$Q14="N",'6a+c+n'!N14,0))</f>
        <v>0</v>
      </c>
      <c r="O14" s="27">
        <f>IF($C$4="Neattiecināmās izmaksas",IF('6a+c+n'!$Q14="N",'6a+c+n'!O14,0))</f>
        <v>0</v>
      </c>
      <c r="P14" s="57">
        <f>IF($C$4="Neattiecināmās izmaksas",IF('6a+c+n'!$Q14="N",'6a+c+n'!P14,0))</f>
        <v>0</v>
      </c>
    </row>
    <row r="15" spans="1:16" x14ac:dyDescent="0.2">
      <c r="A15" s="64">
        <f>IF(P15=0,0,IF(COUNTBLANK(P15)=1,0,COUNTA($P$14:P15)))</f>
        <v>0</v>
      </c>
      <c r="B15" s="28">
        <f>IF($C$4="Neattiecināmās izmaksas",IF('6a+c+n'!$Q15="N",'6a+c+n'!B15,0))</f>
        <v>0</v>
      </c>
      <c r="C15" s="28">
        <f>IF($C$4="Neattiecināmās izmaksas",IF('6a+c+n'!$Q15="N",'6a+c+n'!C15,0))</f>
        <v>0</v>
      </c>
      <c r="D15" s="28">
        <f>IF($C$4="Neattiecināmās izmaksas",IF('6a+c+n'!$Q15="N",'6a+c+n'!D15,0))</f>
        <v>0</v>
      </c>
      <c r="E15" s="59"/>
      <c r="F15" s="81"/>
      <c r="G15" s="28"/>
      <c r="H15" s="28">
        <f>IF($C$4="Neattiecināmās izmaksas",IF('6a+c+n'!$Q15="N",'6a+c+n'!H15,0))</f>
        <v>0</v>
      </c>
      <c r="I15" s="28"/>
      <c r="J15" s="28"/>
      <c r="K15" s="59">
        <f>IF($C$4="Neattiecināmās izmaksas",IF('6a+c+n'!$Q15="N",'6a+c+n'!K15,0))</f>
        <v>0</v>
      </c>
      <c r="L15" s="110">
        <f>IF($C$4="Neattiecināmās izmaksas",IF('6a+c+n'!$Q15="N",'6a+c+n'!L15,0))</f>
        <v>0</v>
      </c>
      <c r="M15" s="28">
        <f>IF($C$4="Neattiecināmās izmaksas",IF('6a+c+n'!$Q15="N",'6a+c+n'!M15,0))</f>
        <v>0</v>
      </c>
      <c r="N15" s="28">
        <f>IF($C$4="Neattiecināmās izmaksas",IF('6a+c+n'!$Q15="N",'6a+c+n'!N15,0))</f>
        <v>0</v>
      </c>
      <c r="O15" s="28">
        <f>IF($C$4="Neattiecināmās izmaksas",IF('6a+c+n'!$Q15="N",'6a+c+n'!O15,0))</f>
        <v>0</v>
      </c>
      <c r="P15" s="59">
        <f>IF($C$4="Neattiecināmās izmaksas",IF('6a+c+n'!$Q15="N",'6a+c+n'!P15,0))</f>
        <v>0</v>
      </c>
    </row>
    <row r="16" spans="1:16" x14ac:dyDescent="0.2">
      <c r="A16" s="64">
        <f>IF(P16=0,0,IF(COUNTBLANK(P16)=1,0,COUNTA($P$14:P16)))</f>
        <v>0</v>
      </c>
      <c r="B16" s="28">
        <f>IF($C$4="Neattiecināmās izmaksas",IF('6a+c+n'!$Q16="N",'6a+c+n'!B16,0))</f>
        <v>0</v>
      </c>
      <c r="C16" s="28">
        <f>IF($C$4="Neattiecināmās izmaksas",IF('6a+c+n'!$Q16="N",'6a+c+n'!C16,0))</f>
        <v>0</v>
      </c>
      <c r="D16" s="28">
        <f>IF($C$4="Neattiecināmās izmaksas",IF('6a+c+n'!$Q16="N",'6a+c+n'!D16,0))</f>
        <v>0</v>
      </c>
      <c r="E16" s="59"/>
      <c r="F16" s="81"/>
      <c r="G16" s="28"/>
      <c r="H16" s="28">
        <f>IF($C$4="Neattiecināmās izmaksas",IF('6a+c+n'!$Q16="N",'6a+c+n'!H16,0))</f>
        <v>0</v>
      </c>
      <c r="I16" s="28"/>
      <c r="J16" s="28"/>
      <c r="K16" s="59">
        <f>IF($C$4="Neattiecināmās izmaksas",IF('6a+c+n'!$Q16="N",'6a+c+n'!K16,0))</f>
        <v>0</v>
      </c>
      <c r="L16" s="110">
        <f>IF($C$4="Neattiecināmās izmaksas",IF('6a+c+n'!$Q16="N",'6a+c+n'!L16,0))</f>
        <v>0</v>
      </c>
      <c r="M16" s="28">
        <f>IF($C$4="Neattiecināmās izmaksas",IF('6a+c+n'!$Q16="N",'6a+c+n'!M16,0))</f>
        <v>0</v>
      </c>
      <c r="N16" s="28">
        <f>IF($C$4="Neattiecināmās izmaksas",IF('6a+c+n'!$Q16="N",'6a+c+n'!N16,0))</f>
        <v>0</v>
      </c>
      <c r="O16" s="28">
        <f>IF($C$4="Neattiecināmās izmaksas",IF('6a+c+n'!$Q16="N",'6a+c+n'!O16,0))</f>
        <v>0</v>
      </c>
      <c r="P16" s="59">
        <f>IF($C$4="Neattiecināmās izmaksas",IF('6a+c+n'!$Q16="N",'6a+c+n'!P16,0))</f>
        <v>0</v>
      </c>
    </row>
    <row r="17" spans="1:16" x14ac:dyDescent="0.2">
      <c r="A17" s="64">
        <f>IF(P17=0,0,IF(COUNTBLANK(P17)=1,0,COUNTA($P$14:P17)))</f>
        <v>0</v>
      </c>
      <c r="B17" s="28">
        <f>IF($C$4="Neattiecināmās izmaksas",IF('6a+c+n'!$Q17="N",'6a+c+n'!B17,0))</f>
        <v>0</v>
      </c>
      <c r="C17" s="28">
        <f>IF($C$4="Neattiecināmās izmaksas",IF('6a+c+n'!$Q17="N",'6a+c+n'!C17,0))</f>
        <v>0</v>
      </c>
      <c r="D17" s="28">
        <f>IF($C$4="Neattiecināmās izmaksas",IF('6a+c+n'!$Q17="N",'6a+c+n'!D17,0))</f>
        <v>0</v>
      </c>
      <c r="E17" s="59"/>
      <c r="F17" s="81"/>
      <c r="G17" s="28"/>
      <c r="H17" s="28">
        <f>IF($C$4="Neattiecināmās izmaksas",IF('6a+c+n'!$Q17="N",'6a+c+n'!H17,0))</f>
        <v>0</v>
      </c>
      <c r="I17" s="28"/>
      <c r="J17" s="28"/>
      <c r="K17" s="59">
        <f>IF($C$4="Neattiecināmās izmaksas",IF('6a+c+n'!$Q17="N",'6a+c+n'!K17,0))</f>
        <v>0</v>
      </c>
      <c r="L17" s="110">
        <f>IF($C$4="Neattiecināmās izmaksas",IF('6a+c+n'!$Q17="N",'6a+c+n'!L17,0))</f>
        <v>0</v>
      </c>
      <c r="M17" s="28">
        <f>IF($C$4="Neattiecināmās izmaksas",IF('6a+c+n'!$Q17="N",'6a+c+n'!M17,0))</f>
        <v>0</v>
      </c>
      <c r="N17" s="28">
        <f>IF($C$4="Neattiecināmās izmaksas",IF('6a+c+n'!$Q17="N",'6a+c+n'!N17,0))</f>
        <v>0</v>
      </c>
      <c r="O17" s="28">
        <f>IF($C$4="Neattiecināmās izmaksas",IF('6a+c+n'!$Q17="N",'6a+c+n'!O17,0))</f>
        <v>0</v>
      </c>
      <c r="P17" s="59">
        <f>IF($C$4="Neattiecināmās izmaksas",IF('6a+c+n'!$Q17="N",'6a+c+n'!P17,0))</f>
        <v>0</v>
      </c>
    </row>
    <row r="18" spans="1:16" x14ac:dyDescent="0.2">
      <c r="A18" s="64">
        <f>IF(P18=0,0,IF(COUNTBLANK(P18)=1,0,COUNTA($P$14:P18)))</f>
        <v>0</v>
      </c>
      <c r="B18" s="28">
        <f>IF($C$4="Neattiecināmās izmaksas",IF('6a+c+n'!$Q18="N",'6a+c+n'!B18,0))</f>
        <v>0</v>
      </c>
      <c r="C18" s="28">
        <f>IF($C$4="Neattiecināmās izmaksas",IF('6a+c+n'!$Q18="N",'6a+c+n'!C18,0))</f>
        <v>0</v>
      </c>
      <c r="D18" s="28">
        <f>IF($C$4="Neattiecināmās izmaksas",IF('6a+c+n'!$Q18="N",'6a+c+n'!D18,0))</f>
        <v>0</v>
      </c>
      <c r="E18" s="59"/>
      <c r="F18" s="81"/>
      <c r="G18" s="28"/>
      <c r="H18" s="28">
        <f>IF($C$4="Neattiecināmās izmaksas",IF('6a+c+n'!$Q18="N",'6a+c+n'!H18,0))</f>
        <v>0</v>
      </c>
      <c r="I18" s="28"/>
      <c r="J18" s="28"/>
      <c r="K18" s="59">
        <f>IF($C$4="Neattiecināmās izmaksas",IF('6a+c+n'!$Q18="N",'6a+c+n'!K18,0))</f>
        <v>0</v>
      </c>
      <c r="L18" s="110">
        <f>IF($C$4="Neattiecināmās izmaksas",IF('6a+c+n'!$Q18="N",'6a+c+n'!L18,0))</f>
        <v>0</v>
      </c>
      <c r="M18" s="28">
        <f>IF($C$4="Neattiecināmās izmaksas",IF('6a+c+n'!$Q18="N",'6a+c+n'!M18,0))</f>
        <v>0</v>
      </c>
      <c r="N18" s="28">
        <f>IF($C$4="Neattiecināmās izmaksas",IF('6a+c+n'!$Q18="N",'6a+c+n'!N18,0))</f>
        <v>0</v>
      </c>
      <c r="O18" s="28">
        <f>IF($C$4="Neattiecināmās izmaksas",IF('6a+c+n'!$Q18="N",'6a+c+n'!O18,0))</f>
        <v>0</v>
      </c>
      <c r="P18" s="59">
        <f>IF($C$4="Neattiecināmās izmaksas",IF('6a+c+n'!$Q18="N",'6a+c+n'!P18,0))</f>
        <v>0</v>
      </c>
    </row>
    <row r="19" spans="1:16" x14ac:dyDescent="0.2">
      <c r="A19" s="64">
        <f>IF(P19=0,0,IF(COUNTBLANK(P19)=1,0,COUNTA($P$14:P19)))</f>
        <v>0</v>
      </c>
      <c r="B19" s="28">
        <f>IF($C$4="Neattiecināmās izmaksas",IF('6a+c+n'!$Q19="N",'6a+c+n'!B19,0))</f>
        <v>0</v>
      </c>
      <c r="C19" s="28">
        <f>IF($C$4="Neattiecināmās izmaksas",IF('6a+c+n'!$Q19="N",'6a+c+n'!C19,0))</f>
        <v>0</v>
      </c>
      <c r="D19" s="28">
        <f>IF($C$4="Neattiecināmās izmaksas",IF('6a+c+n'!$Q19="N",'6a+c+n'!D19,0))</f>
        <v>0</v>
      </c>
      <c r="E19" s="59"/>
      <c r="F19" s="81"/>
      <c r="G19" s="28"/>
      <c r="H19" s="28">
        <f>IF($C$4="Neattiecināmās izmaksas",IF('6a+c+n'!$Q19="N",'6a+c+n'!H19,0))</f>
        <v>0</v>
      </c>
      <c r="I19" s="28"/>
      <c r="J19" s="28"/>
      <c r="K19" s="59">
        <f>IF($C$4="Neattiecināmās izmaksas",IF('6a+c+n'!$Q19="N",'6a+c+n'!K19,0))</f>
        <v>0</v>
      </c>
      <c r="L19" s="110">
        <f>IF($C$4="Neattiecināmās izmaksas",IF('6a+c+n'!$Q19="N",'6a+c+n'!L19,0))</f>
        <v>0</v>
      </c>
      <c r="M19" s="28">
        <f>IF($C$4="Neattiecināmās izmaksas",IF('6a+c+n'!$Q19="N",'6a+c+n'!M19,0))</f>
        <v>0</v>
      </c>
      <c r="N19" s="28">
        <f>IF($C$4="Neattiecināmās izmaksas",IF('6a+c+n'!$Q19="N",'6a+c+n'!N19,0))</f>
        <v>0</v>
      </c>
      <c r="O19" s="28">
        <f>IF($C$4="Neattiecināmās izmaksas",IF('6a+c+n'!$Q19="N",'6a+c+n'!O19,0))</f>
        <v>0</v>
      </c>
      <c r="P19" s="59">
        <f>IF($C$4="Neattiecināmās izmaksas",IF('6a+c+n'!$Q19="N",'6a+c+n'!P19,0))</f>
        <v>0</v>
      </c>
    </row>
    <row r="20" spans="1:16" x14ac:dyDescent="0.2">
      <c r="A20" s="64">
        <f>IF(P20=0,0,IF(COUNTBLANK(P20)=1,0,COUNTA($P$14:P20)))</f>
        <v>0</v>
      </c>
      <c r="B20" s="28">
        <f>IF($C$4="Neattiecināmās izmaksas",IF('6a+c+n'!$Q20="N",'6a+c+n'!B20,0))</f>
        <v>0</v>
      </c>
      <c r="C20" s="28">
        <f>IF($C$4="Neattiecināmās izmaksas",IF('6a+c+n'!$Q20="N",'6a+c+n'!C20,0))</f>
        <v>0</v>
      </c>
      <c r="D20" s="28">
        <f>IF($C$4="Neattiecināmās izmaksas",IF('6a+c+n'!$Q20="N",'6a+c+n'!D20,0))</f>
        <v>0</v>
      </c>
      <c r="E20" s="59"/>
      <c r="F20" s="81"/>
      <c r="G20" s="28"/>
      <c r="H20" s="28">
        <f>IF($C$4="Neattiecināmās izmaksas",IF('6a+c+n'!$Q20="N",'6a+c+n'!H20,0))</f>
        <v>0</v>
      </c>
      <c r="I20" s="28"/>
      <c r="J20" s="28"/>
      <c r="K20" s="59">
        <f>IF($C$4="Neattiecināmās izmaksas",IF('6a+c+n'!$Q20="N",'6a+c+n'!K20,0))</f>
        <v>0</v>
      </c>
      <c r="L20" s="110">
        <f>IF($C$4="Neattiecināmās izmaksas",IF('6a+c+n'!$Q20="N",'6a+c+n'!L20,0))</f>
        <v>0</v>
      </c>
      <c r="M20" s="28">
        <f>IF($C$4="Neattiecināmās izmaksas",IF('6a+c+n'!$Q20="N",'6a+c+n'!M20,0))</f>
        <v>0</v>
      </c>
      <c r="N20" s="28">
        <f>IF($C$4="Neattiecināmās izmaksas",IF('6a+c+n'!$Q20="N",'6a+c+n'!N20,0))</f>
        <v>0</v>
      </c>
      <c r="O20" s="28">
        <f>IF($C$4="Neattiecināmās izmaksas",IF('6a+c+n'!$Q20="N",'6a+c+n'!O20,0))</f>
        <v>0</v>
      </c>
      <c r="P20" s="59">
        <f>IF($C$4="Neattiecināmās izmaksas",IF('6a+c+n'!$Q20="N",'6a+c+n'!P20,0))</f>
        <v>0</v>
      </c>
    </row>
    <row r="21" spans="1:16" x14ac:dyDescent="0.2">
      <c r="A21" s="64">
        <f>IF(P21=0,0,IF(COUNTBLANK(P21)=1,0,COUNTA($P$14:P21)))</f>
        <v>0</v>
      </c>
      <c r="B21" s="28">
        <f>IF($C$4="Neattiecināmās izmaksas",IF('6a+c+n'!$Q21="N",'6a+c+n'!B21,0))</f>
        <v>0</v>
      </c>
      <c r="C21" s="28">
        <f>IF($C$4="Neattiecināmās izmaksas",IF('6a+c+n'!$Q21="N",'6a+c+n'!C21,0))</f>
        <v>0</v>
      </c>
      <c r="D21" s="28">
        <f>IF($C$4="Neattiecināmās izmaksas",IF('6a+c+n'!$Q21="N",'6a+c+n'!D21,0))</f>
        <v>0</v>
      </c>
      <c r="E21" s="59"/>
      <c r="F21" s="81"/>
      <c r="G21" s="28"/>
      <c r="H21" s="28">
        <f>IF($C$4="Neattiecināmās izmaksas",IF('6a+c+n'!$Q21="N",'6a+c+n'!H21,0))</f>
        <v>0</v>
      </c>
      <c r="I21" s="28"/>
      <c r="J21" s="28"/>
      <c r="K21" s="59">
        <f>IF($C$4="Neattiecināmās izmaksas",IF('6a+c+n'!$Q21="N",'6a+c+n'!K21,0))</f>
        <v>0</v>
      </c>
      <c r="L21" s="110">
        <f>IF($C$4="Neattiecināmās izmaksas",IF('6a+c+n'!$Q21="N",'6a+c+n'!L21,0))</f>
        <v>0</v>
      </c>
      <c r="M21" s="28">
        <f>IF($C$4="Neattiecināmās izmaksas",IF('6a+c+n'!$Q21="N",'6a+c+n'!M21,0))</f>
        <v>0</v>
      </c>
      <c r="N21" s="28">
        <f>IF($C$4="Neattiecināmās izmaksas",IF('6a+c+n'!$Q21="N",'6a+c+n'!N21,0))</f>
        <v>0</v>
      </c>
      <c r="O21" s="28">
        <f>IF($C$4="Neattiecināmās izmaksas",IF('6a+c+n'!$Q21="N",'6a+c+n'!O21,0))</f>
        <v>0</v>
      </c>
      <c r="P21" s="59">
        <f>IF($C$4="Neattiecināmās izmaksas",IF('6a+c+n'!$Q21="N",'6a+c+n'!P21,0))</f>
        <v>0</v>
      </c>
    </row>
    <row r="22" spans="1:16" x14ac:dyDescent="0.2">
      <c r="A22" s="64">
        <f>IF(P22=0,0,IF(COUNTBLANK(P22)=1,0,COUNTA($P$14:P22)))</f>
        <v>0</v>
      </c>
      <c r="B22" s="28">
        <f>IF($C$4="Neattiecināmās izmaksas",IF('6a+c+n'!$Q22="N",'6a+c+n'!B22,0))</f>
        <v>0</v>
      </c>
      <c r="C22" s="28">
        <f>IF($C$4="Neattiecināmās izmaksas",IF('6a+c+n'!$Q22="N",'6a+c+n'!C22,0))</f>
        <v>0</v>
      </c>
      <c r="D22" s="28">
        <f>IF($C$4="Neattiecināmās izmaksas",IF('6a+c+n'!$Q22="N",'6a+c+n'!D22,0))</f>
        <v>0</v>
      </c>
      <c r="E22" s="59"/>
      <c r="F22" s="81"/>
      <c r="G22" s="28"/>
      <c r="H22" s="28">
        <f>IF($C$4="Neattiecināmās izmaksas",IF('6a+c+n'!$Q22="N",'6a+c+n'!H22,0))</f>
        <v>0</v>
      </c>
      <c r="I22" s="28"/>
      <c r="J22" s="28"/>
      <c r="K22" s="59">
        <f>IF($C$4="Neattiecināmās izmaksas",IF('6a+c+n'!$Q22="N",'6a+c+n'!K22,0))</f>
        <v>0</v>
      </c>
      <c r="L22" s="110">
        <f>IF($C$4="Neattiecināmās izmaksas",IF('6a+c+n'!$Q22="N",'6a+c+n'!L22,0))</f>
        <v>0</v>
      </c>
      <c r="M22" s="28">
        <f>IF($C$4="Neattiecināmās izmaksas",IF('6a+c+n'!$Q22="N",'6a+c+n'!M22,0))</f>
        <v>0</v>
      </c>
      <c r="N22" s="28">
        <f>IF($C$4="Neattiecināmās izmaksas",IF('6a+c+n'!$Q22="N",'6a+c+n'!N22,0))</f>
        <v>0</v>
      </c>
      <c r="O22" s="28">
        <f>IF($C$4="Neattiecināmās izmaksas",IF('6a+c+n'!$Q22="N",'6a+c+n'!O22,0))</f>
        <v>0</v>
      </c>
      <c r="P22" s="59">
        <f>IF($C$4="Neattiecināmās izmaksas",IF('6a+c+n'!$Q22="N",'6a+c+n'!P22,0))</f>
        <v>0</v>
      </c>
    </row>
    <row r="23" spans="1:16" ht="12" thickBot="1" x14ac:dyDescent="0.25">
      <c r="A23" s="64">
        <f>IF(P23=0,0,IF(COUNTBLANK(P23)=1,0,COUNTA($P$14:P23)))</f>
        <v>0</v>
      </c>
      <c r="B23" s="28">
        <f>IF($C$4="Neattiecināmās izmaksas",IF('6a+c+n'!$Q23="N",'6a+c+n'!B23,0))</f>
        <v>0</v>
      </c>
      <c r="C23" s="28">
        <f>IF($C$4="Neattiecināmās izmaksas",IF('6a+c+n'!$Q23="N",'6a+c+n'!C23,0))</f>
        <v>0</v>
      </c>
      <c r="D23" s="28">
        <f>IF($C$4="Neattiecināmās izmaksas",IF('6a+c+n'!$Q23="N",'6a+c+n'!D23,0))</f>
        <v>0</v>
      </c>
      <c r="E23" s="59"/>
      <c r="F23" s="81"/>
      <c r="G23" s="28"/>
      <c r="H23" s="28">
        <f>IF($C$4="Neattiecināmās izmaksas",IF('6a+c+n'!$Q23="N",'6a+c+n'!H23,0))</f>
        <v>0</v>
      </c>
      <c r="I23" s="28"/>
      <c r="J23" s="28"/>
      <c r="K23" s="59">
        <f>IF($C$4="Neattiecināmās izmaksas",IF('6a+c+n'!$Q23="N",'6a+c+n'!K23,0))</f>
        <v>0</v>
      </c>
      <c r="L23" s="110">
        <f>IF($C$4="Neattiecināmās izmaksas",IF('6a+c+n'!$Q23="N",'6a+c+n'!L23,0))</f>
        <v>0</v>
      </c>
      <c r="M23" s="28">
        <f>IF($C$4="Neattiecināmās izmaksas",IF('6a+c+n'!$Q23="N",'6a+c+n'!M23,0))</f>
        <v>0</v>
      </c>
      <c r="N23" s="28">
        <f>IF($C$4="Neattiecināmās izmaksas",IF('6a+c+n'!$Q23="N",'6a+c+n'!N23,0))</f>
        <v>0</v>
      </c>
      <c r="O23" s="28">
        <f>IF($C$4="Neattiecināmās izmaksas",IF('6a+c+n'!$Q23="N",'6a+c+n'!O23,0))</f>
        <v>0</v>
      </c>
      <c r="P23" s="59">
        <f>IF($C$4="Neattiecināmās izmaksas",IF('6a+c+n'!$Q23="N",'6a+c+n'!P23,0))</f>
        <v>0</v>
      </c>
    </row>
    <row r="24" spans="1:16" ht="12" customHeight="1" thickBot="1" x14ac:dyDescent="0.25">
      <c r="A24" s="261" t="s">
        <v>63</v>
      </c>
      <c r="B24" s="262"/>
      <c r="C24" s="262"/>
      <c r="D24" s="262"/>
      <c r="E24" s="262"/>
      <c r="F24" s="262"/>
      <c r="G24" s="262"/>
      <c r="H24" s="262"/>
      <c r="I24" s="262"/>
      <c r="J24" s="262"/>
      <c r="K24" s="263"/>
      <c r="L24" s="111">
        <f>SUM(L14:L23)</f>
        <v>0</v>
      </c>
      <c r="M24" s="112">
        <f>SUM(M14:M23)</f>
        <v>0</v>
      </c>
      <c r="N24" s="112">
        <f>SUM(N14:N23)</f>
        <v>0</v>
      </c>
      <c r="O24" s="112">
        <f>SUM(O14:O23)</f>
        <v>0</v>
      </c>
      <c r="P24" s="113">
        <f>SUM(P14:P23)</f>
        <v>0</v>
      </c>
    </row>
    <row r="25" spans="1:16" x14ac:dyDescent="0.2">
      <c r="A25" s="20"/>
      <c r="B25" s="20"/>
      <c r="C25" s="20"/>
      <c r="D25" s="20"/>
      <c r="E25" s="20"/>
      <c r="F25" s="20"/>
      <c r="G25" s="20"/>
      <c r="H25" s="20"/>
      <c r="I25" s="20"/>
      <c r="J25" s="20"/>
      <c r="K25" s="20"/>
      <c r="L25" s="20"/>
      <c r="M25" s="20"/>
      <c r="N25" s="20"/>
      <c r="O25" s="20"/>
      <c r="P25" s="20"/>
    </row>
    <row r="26" spans="1:16" x14ac:dyDescent="0.2">
      <c r="A26" s="20"/>
      <c r="B26" s="20"/>
      <c r="C26" s="20"/>
      <c r="D26" s="20"/>
      <c r="E26" s="20"/>
      <c r="F26" s="20"/>
      <c r="G26" s="20"/>
      <c r="H26" s="20"/>
      <c r="I26" s="20"/>
      <c r="J26" s="20"/>
      <c r="K26" s="20"/>
      <c r="L26" s="20"/>
      <c r="M26" s="20"/>
      <c r="N26" s="20"/>
      <c r="O26" s="20"/>
      <c r="P26" s="20"/>
    </row>
    <row r="27" spans="1:16" x14ac:dyDescent="0.2">
      <c r="A27" s="1" t="s">
        <v>14</v>
      </c>
      <c r="B27" s="20"/>
      <c r="C27" s="264">
        <f>'Kops n'!C36:H36</f>
        <v>0</v>
      </c>
      <c r="D27" s="264"/>
      <c r="E27" s="264"/>
      <c r="F27" s="264"/>
      <c r="G27" s="264"/>
      <c r="H27" s="264"/>
      <c r="I27" s="20"/>
      <c r="J27" s="20"/>
      <c r="K27" s="20"/>
      <c r="L27" s="20"/>
      <c r="M27" s="20"/>
      <c r="N27" s="20"/>
      <c r="O27" s="20"/>
      <c r="P27" s="20"/>
    </row>
    <row r="28" spans="1:16" x14ac:dyDescent="0.2">
      <c r="A28" s="20"/>
      <c r="B28" s="20"/>
      <c r="C28" s="186" t="s">
        <v>15</v>
      </c>
      <c r="D28" s="186"/>
      <c r="E28" s="186"/>
      <c r="F28" s="186"/>
      <c r="G28" s="186"/>
      <c r="H28" s="186"/>
      <c r="I28" s="20"/>
      <c r="J28" s="20"/>
      <c r="K28" s="20"/>
      <c r="L28" s="20"/>
      <c r="M28" s="20"/>
      <c r="N28" s="20"/>
      <c r="O28" s="20"/>
      <c r="P28" s="20"/>
    </row>
    <row r="29" spans="1:16" x14ac:dyDescent="0.2">
      <c r="A29" s="20"/>
      <c r="B29" s="20"/>
      <c r="C29" s="20"/>
      <c r="D29" s="20"/>
      <c r="E29" s="20"/>
      <c r="F29" s="20"/>
      <c r="G29" s="20"/>
      <c r="H29" s="20"/>
      <c r="I29" s="20"/>
      <c r="J29" s="20"/>
      <c r="K29" s="20"/>
      <c r="L29" s="20"/>
      <c r="M29" s="20"/>
      <c r="N29" s="20"/>
      <c r="O29" s="20"/>
      <c r="P29" s="20"/>
    </row>
    <row r="30" spans="1:16" x14ac:dyDescent="0.2">
      <c r="A30" s="227" t="str">
        <f>'Kops n'!A39:D39</f>
        <v>Tāme sastādīta 2023. gada __._________</v>
      </c>
      <c r="B30" s="228"/>
      <c r="C30" s="228"/>
      <c r="D30" s="228"/>
      <c r="E30" s="20"/>
      <c r="F30" s="20"/>
      <c r="G30" s="20"/>
      <c r="H30" s="20"/>
      <c r="I30" s="20"/>
      <c r="J30" s="20"/>
      <c r="K30" s="20"/>
      <c r="L30" s="20"/>
      <c r="M30" s="20"/>
      <c r="N30" s="20"/>
      <c r="O30" s="20"/>
      <c r="P30" s="20"/>
    </row>
    <row r="31" spans="1:16" x14ac:dyDescent="0.2">
      <c r="A31" s="20"/>
      <c r="B31" s="20"/>
      <c r="C31" s="20"/>
      <c r="D31" s="20"/>
      <c r="E31" s="20"/>
      <c r="F31" s="20"/>
      <c r="G31" s="20"/>
      <c r="H31" s="20"/>
      <c r="I31" s="20"/>
      <c r="J31" s="20"/>
      <c r="K31" s="20"/>
      <c r="L31" s="20"/>
      <c r="M31" s="20"/>
      <c r="N31" s="20"/>
      <c r="O31" s="20"/>
      <c r="P31" s="20"/>
    </row>
    <row r="32" spans="1:16" x14ac:dyDescent="0.2">
      <c r="A32" s="1" t="s">
        <v>41</v>
      </c>
      <c r="B32" s="20"/>
      <c r="C32" s="264">
        <f>'Kops n'!C41:H41</f>
        <v>0</v>
      </c>
      <c r="D32" s="264"/>
      <c r="E32" s="264"/>
      <c r="F32" s="264"/>
      <c r="G32" s="264"/>
      <c r="H32" s="264"/>
      <c r="I32" s="20"/>
      <c r="J32" s="20"/>
      <c r="K32" s="20"/>
      <c r="L32" s="20"/>
      <c r="M32" s="20"/>
      <c r="N32" s="20"/>
      <c r="O32" s="20"/>
      <c r="P32" s="20"/>
    </row>
    <row r="33" spans="1:16" x14ac:dyDescent="0.2">
      <c r="A33" s="20"/>
      <c r="B33" s="20"/>
      <c r="C33" s="186" t="s">
        <v>15</v>
      </c>
      <c r="D33" s="186"/>
      <c r="E33" s="186"/>
      <c r="F33" s="186"/>
      <c r="G33" s="186"/>
      <c r="H33" s="186"/>
      <c r="I33" s="20"/>
      <c r="J33" s="20"/>
      <c r="K33" s="20"/>
      <c r="L33" s="20"/>
      <c r="M33" s="20"/>
      <c r="N33" s="20"/>
      <c r="O33" s="20"/>
      <c r="P33" s="20"/>
    </row>
    <row r="34" spans="1:16" x14ac:dyDescent="0.2">
      <c r="A34" s="20"/>
      <c r="B34" s="20"/>
      <c r="C34" s="20"/>
      <c r="D34" s="20"/>
      <c r="E34" s="20"/>
      <c r="F34" s="20"/>
      <c r="G34" s="20"/>
      <c r="H34" s="20"/>
      <c r="I34" s="20"/>
      <c r="J34" s="20"/>
      <c r="K34" s="20"/>
      <c r="L34" s="20"/>
      <c r="M34" s="20"/>
      <c r="N34" s="20"/>
      <c r="O34" s="20"/>
      <c r="P34" s="20"/>
    </row>
    <row r="35" spans="1:16" x14ac:dyDescent="0.2">
      <c r="A35" s="104" t="s">
        <v>16</v>
      </c>
      <c r="B35" s="52"/>
      <c r="C35" s="116">
        <f>'Kops n'!C44</f>
        <v>0</v>
      </c>
      <c r="D35" s="52"/>
      <c r="E35" s="20"/>
      <c r="F35" s="20"/>
      <c r="G35" s="20"/>
      <c r="H35" s="20"/>
      <c r="I35" s="20"/>
      <c r="J35" s="20"/>
      <c r="K35" s="20"/>
      <c r="L35" s="20"/>
      <c r="M35" s="20"/>
      <c r="N35" s="20"/>
      <c r="O35" s="20"/>
      <c r="P35" s="20"/>
    </row>
    <row r="36" spans="1:16" x14ac:dyDescent="0.2">
      <c r="A36" s="20"/>
      <c r="B36" s="20"/>
      <c r="C36" s="20"/>
      <c r="D36" s="20"/>
      <c r="E36" s="20"/>
      <c r="F36" s="20"/>
      <c r="G36" s="20"/>
      <c r="H36" s="20"/>
      <c r="I36" s="20"/>
      <c r="J36" s="20"/>
      <c r="K36" s="20"/>
      <c r="L36" s="20"/>
      <c r="M36" s="20"/>
      <c r="N36" s="20"/>
      <c r="O36" s="20"/>
      <c r="P36" s="20"/>
    </row>
  </sheetData>
  <mergeCells count="23">
    <mergeCell ref="C33:H33"/>
    <mergeCell ref="L12:P12"/>
    <mergeCell ref="A24:K24"/>
    <mergeCell ref="C27:H27"/>
    <mergeCell ref="C28:H28"/>
    <mergeCell ref="A30:D30"/>
    <mergeCell ref="C32:H32"/>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4:K24">
    <cfRule type="containsText" dxfId="192" priority="3" operator="containsText" text="Tiešās izmaksas kopā, t. sk. darba devēja sociālais nodoklis __.__% ">
      <formula>NOT(ISERROR(SEARCH("Tiešās izmaksas kopā, t. sk. darba devēja sociālais nodoklis __.__% ",A24)))</formula>
    </cfRule>
  </conditionalFormatting>
  <conditionalFormatting sqref="A14:P23">
    <cfRule type="cellIs" dxfId="191" priority="1" operator="equal">
      <formula>0</formula>
    </cfRule>
  </conditionalFormatting>
  <conditionalFormatting sqref="C2:I2 D5:L8 N9:O9 L24:P24 C27:H27 C32:H32 C35">
    <cfRule type="cellIs" dxfId="190" priority="2" operator="equal">
      <formula>0</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DFDE-FC69-4706-83B9-7FB5298402FE}">
  <sheetPr codeName="Sheet25">
    <tabColor rgb="FF0070C0"/>
  </sheetPr>
  <dimension ref="A1:Q32"/>
  <sheetViews>
    <sheetView workbookViewId="0">
      <selection activeCell="I15" sqref="I15:J1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7</v>
      </c>
      <c r="E1" s="26"/>
      <c r="F1" s="26"/>
      <c r="G1" s="26"/>
      <c r="H1" s="26"/>
      <c r="I1" s="26"/>
      <c r="J1" s="26"/>
      <c r="N1" s="30"/>
      <c r="O1" s="31"/>
      <c r="P1" s="32"/>
    </row>
    <row r="2" spans="1:17" x14ac:dyDescent="0.2">
      <c r="A2" s="33"/>
      <c r="B2" s="33"/>
      <c r="C2" s="252" t="s">
        <v>398</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P20</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227</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45" x14ac:dyDescent="0.2">
      <c r="A15" s="40">
        <v>1</v>
      </c>
      <c r="B15" s="28" t="s">
        <v>233</v>
      </c>
      <c r="C15" s="48" t="s">
        <v>228</v>
      </c>
      <c r="D15" s="28" t="s">
        <v>80</v>
      </c>
      <c r="E15" s="59">
        <v>220.00000000000003</v>
      </c>
      <c r="F15" s="51"/>
      <c r="G15" s="144"/>
      <c r="H15" s="49">
        <f>F15*G15</f>
        <v>0</v>
      </c>
      <c r="I15" s="49"/>
      <c r="J15" s="49"/>
      <c r="K15" s="50">
        <f t="shared" ref="K15:K19" si="0">SUM(H15:J15)</f>
        <v>0</v>
      </c>
      <c r="L15" s="51">
        <f t="shared" ref="L15:L19" si="1">E15*F15</f>
        <v>0</v>
      </c>
      <c r="M15" s="49">
        <f t="shared" ref="M15:M19" si="2">H15*E15</f>
        <v>0</v>
      </c>
      <c r="N15" s="49">
        <f t="shared" ref="N15:N19" si="3">I15*E15</f>
        <v>0</v>
      </c>
      <c r="O15" s="49">
        <f t="shared" ref="O15:O19" si="4">J15*E15</f>
        <v>0</v>
      </c>
      <c r="P15" s="108">
        <f t="shared" ref="P15:P19" si="5">SUM(M15:O15)</f>
        <v>0</v>
      </c>
      <c r="Q15" s="77" t="s">
        <v>48</v>
      </c>
    </row>
    <row r="16" spans="1:17" ht="33.75" x14ac:dyDescent="0.2">
      <c r="A16" s="40">
        <v>2</v>
      </c>
      <c r="B16" s="28" t="s">
        <v>233</v>
      </c>
      <c r="C16" s="48" t="s">
        <v>229</v>
      </c>
      <c r="D16" s="28" t="s">
        <v>80</v>
      </c>
      <c r="E16" s="59">
        <v>71.5</v>
      </c>
      <c r="F16" s="51"/>
      <c r="G16" s="144"/>
      <c r="H16" s="49">
        <f t="shared" ref="H16:H19" si="6">F16*G16</f>
        <v>0</v>
      </c>
      <c r="I16" s="49"/>
      <c r="J16" s="49"/>
      <c r="K16" s="50">
        <f t="shared" si="0"/>
        <v>0</v>
      </c>
      <c r="L16" s="51">
        <f t="shared" si="1"/>
        <v>0</v>
      </c>
      <c r="M16" s="49">
        <f t="shared" si="2"/>
        <v>0</v>
      </c>
      <c r="N16" s="49">
        <f t="shared" si="3"/>
        <v>0</v>
      </c>
      <c r="O16" s="49">
        <f t="shared" si="4"/>
        <v>0</v>
      </c>
      <c r="P16" s="108">
        <f t="shared" si="5"/>
        <v>0</v>
      </c>
      <c r="Q16" s="77" t="s">
        <v>48</v>
      </c>
    </row>
    <row r="17" spans="1:17" ht="45" x14ac:dyDescent="0.2">
      <c r="A17" s="40">
        <v>3</v>
      </c>
      <c r="B17" s="28" t="s">
        <v>233</v>
      </c>
      <c r="C17" s="48" t="s">
        <v>230</v>
      </c>
      <c r="D17" s="28" t="s">
        <v>80</v>
      </c>
      <c r="E17" s="59">
        <v>7.7000000000000011</v>
      </c>
      <c r="F17" s="51"/>
      <c r="G17" s="144"/>
      <c r="H17" s="49">
        <f t="shared" si="6"/>
        <v>0</v>
      </c>
      <c r="I17" s="49"/>
      <c r="J17" s="49"/>
      <c r="K17" s="50">
        <f t="shared" si="0"/>
        <v>0</v>
      </c>
      <c r="L17" s="51">
        <f t="shared" si="1"/>
        <v>0</v>
      </c>
      <c r="M17" s="49">
        <f t="shared" si="2"/>
        <v>0</v>
      </c>
      <c r="N17" s="49">
        <f t="shared" si="3"/>
        <v>0</v>
      </c>
      <c r="O17" s="49">
        <f t="shared" si="4"/>
        <v>0</v>
      </c>
      <c r="P17" s="108">
        <f t="shared" si="5"/>
        <v>0</v>
      </c>
      <c r="Q17" s="77" t="s">
        <v>48</v>
      </c>
    </row>
    <row r="18" spans="1:17" ht="67.5" x14ac:dyDescent="0.2">
      <c r="A18" s="40">
        <v>4</v>
      </c>
      <c r="B18" s="28" t="s">
        <v>233</v>
      </c>
      <c r="C18" s="48" t="s">
        <v>231</v>
      </c>
      <c r="D18" s="28" t="s">
        <v>80</v>
      </c>
      <c r="E18" s="59">
        <v>22</v>
      </c>
      <c r="F18" s="51"/>
      <c r="G18" s="144"/>
      <c r="H18" s="49">
        <f t="shared" si="6"/>
        <v>0</v>
      </c>
      <c r="I18" s="49"/>
      <c r="J18" s="49"/>
      <c r="K18" s="50">
        <f t="shared" si="0"/>
        <v>0</v>
      </c>
      <c r="L18" s="51">
        <f t="shared" si="1"/>
        <v>0</v>
      </c>
      <c r="M18" s="49">
        <f t="shared" si="2"/>
        <v>0</v>
      </c>
      <c r="N18" s="49">
        <f t="shared" si="3"/>
        <v>0</v>
      </c>
      <c r="O18" s="49">
        <f t="shared" si="4"/>
        <v>0</v>
      </c>
      <c r="P18" s="108">
        <f t="shared" si="5"/>
        <v>0</v>
      </c>
      <c r="Q18" s="77" t="s">
        <v>55</v>
      </c>
    </row>
    <row r="19" spans="1:17" ht="33.75" x14ac:dyDescent="0.2">
      <c r="A19" s="40">
        <v>5</v>
      </c>
      <c r="B19" s="28" t="s">
        <v>233</v>
      </c>
      <c r="C19" s="48" t="s">
        <v>232</v>
      </c>
      <c r="D19" s="28" t="s">
        <v>76</v>
      </c>
      <c r="E19" s="59">
        <v>33</v>
      </c>
      <c r="F19" s="51"/>
      <c r="G19" s="144"/>
      <c r="H19" s="49">
        <f t="shared" si="6"/>
        <v>0</v>
      </c>
      <c r="I19" s="49"/>
      <c r="J19" s="49"/>
      <c r="K19" s="50">
        <f t="shared" si="0"/>
        <v>0</v>
      </c>
      <c r="L19" s="51">
        <f t="shared" si="1"/>
        <v>0</v>
      </c>
      <c r="M19" s="49">
        <f t="shared" si="2"/>
        <v>0</v>
      </c>
      <c r="N19" s="49">
        <f t="shared" si="3"/>
        <v>0</v>
      </c>
      <c r="O19" s="49">
        <f t="shared" si="4"/>
        <v>0</v>
      </c>
      <c r="P19" s="108">
        <f t="shared" si="5"/>
        <v>0</v>
      </c>
      <c r="Q19" s="77" t="s">
        <v>55</v>
      </c>
    </row>
    <row r="20" spans="1:17" ht="12" customHeight="1" thickBot="1" x14ac:dyDescent="0.25">
      <c r="A20" s="261" t="s">
        <v>63</v>
      </c>
      <c r="B20" s="262"/>
      <c r="C20" s="262"/>
      <c r="D20" s="262"/>
      <c r="E20" s="262"/>
      <c r="F20" s="262"/>
      <c r="G20" s="262"/>
      <c r="H20" s="262"/>
      <c r="I20" s="262"/>
      <c r="J20" s="262"/>
      <c r="K20" s="263"/>
      <c r="L20" s="74">
        <f>SUM(L14:L19)</f>
        <v>0</v>
      </c>
      <c r="M20" s="75">
        <f>SUM(M14:M19)</f>
        <v>0</v>
      </c>
      <c r="N20" s="75">
        <f>SUM(N14:N19)</f>
        <v>0</v>
      </c>
      <c r="O20" s="75">
        <f>SUM(O14:O19)</f>
        <v>0</v>
      </c>
      <c r="P20" s="76">
        <f>SUM(P14:P19)</f>
        <v>0</v>
      </c>
    </row>
    <row r="21" spans="1:17" x14ac:dyDescent="0.2">
      <c r="A21" s="20"/>
      <c r="B21" s="20"/>
      <c r="C21" s="20"/>
      <c r="D21" s="20"/>
      <c r="E21" s="20"/>
      <c r="F21" s="20"/>
      <c r="G21" s="20"/>
      <c r="H21" s="20"/>
      <c r="I21" s="20"/>
      <c r="J21" s="20"/>
      <c r="K21" s="20"/>
      <c r="L21" s="20"/>
      <c r="M21" s="20"/>
      <c r="N21" s="20"/>
      <c r="O21" s="20"/>
      <c r="P21" s="20"/>
    </row>
    <row r="22" spans="1:17" x14ac:dyDescent="0.2">
      <c r="A22" s="20"/>
      <c r="B22" s="20"/>
      <c r="C22" s="20"/>
      <c r="D22" s="20"/>
      <c r="E22" s="20"/>
      <c r="F22" s="20"/>
      <c r="G22" s="20"/>
      <c r="H22" s="20"/>
      <c r="I22" s="20"/>
      <c r="J22" s="20"/>
      <c r="K22" s="20"/>
      <c r="L22" s="20"/>
      <c r="M22" s="20"/>
      <c r="N22" s="20"/>
      <c r="O22" s="20"/>
      <c r="P22" s="20"/>
    </row>
    <row r="23" spans="1:17" x14ac:dyDescent="0.2">
      <c r="A23" s="1" t="s">
        <v>14</v>
      </c>
      <c r="B23" s="20"/>
      <c r="C23" s="264">
        <f>'Kops n'!C36:H36</f>
        <v>0</v>
      </c>
      <c r="D23" s="264"/>
      <c r="E23" s="264"/>
      <c r="F23" s="264"/>
      <c r="G23" s="264"/>
      <c r="H23" s="264"/>
      <c r="I23" s="20"/>
      <c r="J23" s="20"/>
      <c r="K23" s="20"/>
      <c r="L23" s="20"/>
      <c r="M23" s="20"/>
      <c r="N23" s="20"/>
      <c r="O23" s="20"/>
      <c r="P23" s="20"/>
    </row>
    <row r="24" spans="1:17" x14ac:dyDescent="0.2">
      <c r="A24" s="20"/>
      <c r="B24" s="20"/>
      <c r="C24" s="186" t="s">
        <v>15</v>
      </c>
      <c r="D24" s="186"/>
      <c r="E24" s="186"/>
      <c r="F24" s="186"/>
      <c r="G24" s="186"/>
      <c r="H24" s="186"/>
      <c r="I24" s="20"/>
      <c r="J24" s="20"/>
      <c r="K24" s="20"/>
      <c r="L24" s="20"/>
      <c r="M24" s="20"/>
      <c r="N24" s="20"/>
      <c r="O24" s="20"/>
      <c r="P24" s="20"/>
    </row>
    <row r="25" spans="1:17" x14ac:dyDescent="0.2">
      <c r="A25" s="20"/>
      <c r="B25" s="20"/>
      <c r="C25" s="20"/>
      <c r="D25" s="20"/>
      <c r="E25" s="20"/>
      <c r="F25" s="20"/>
      <c r="G25" s="20"/>
      <c r="H25" s="20"/>
      <c r="I25" s="20"/>
      <c r="J25" s="20"/>
      <c r="K25" s="20"/>
      <c r="L25" s="20"/>
      <c r="M25" s="20"/>
      <c r="N25" s="20"/>
      <c r="O25" s="20"/>
      <c r="P25" s="20"/>
    </row>
    <row r="26" spans="1:17" x14ac:dyDescent="0.2">
      <c r="A26" s="227" t="str">
        <f>'Kops n'!A39:D39</f>
        <v>Tāme sastādīta 2023. gada __._________</v>
      </c>
      <c r="B26" s="228"/>
      <c r="C26" s="228"/>
      <c r="D26" s="228"/>
      <c r="E26" s="20"/>
      <c r="F26" s="20"/>
      <c r="G26" s="20"/>
      <c r="H26" s="20"/>
      <c r="I26" s="20"/>
      <c r="J26" s="20"/>
      <c r="K26" s="20"/>
      <c r="L26" s="20"/>
      <c r="M26" s="20"/>
      <c r="N26" s="20"/>
      <c r="O26" s="20"/>
      <c r="P26" s="20"/>
    </row>
    <row r="27" spans="1:17" x14ac:dyDescent="0.2">
      <c r="A27" s="20"/>
      <c r="B27" s="20"/>
      <c r="C27" s="20"/>
      <c r="D27" s="20"/>
      <c r="E27" s="20"/>
      <c r="F27" s="20"/>
      <c r="G27" s="20"/>
      <c r="H27" s="20"/>
      <c r="I27" s="20"/>
      <c r="J27" s="20"/>
      <c r="K27" s="20"/>
      <c r="L27" s="20"/>
      <c r="M27" s="20"/>
      <c r="N27" s="20"/>
      <c r="O27" s="20"/>
      <c r="P27" s="20"/>
    </row>
    <row r="28" spans="1:17" x14ac:dyDescent="0.2">
      <c r="A28" s="1" t="s">
        <v>41</v>
      </c>
      <c r="B28" s="20"/>
      <c r="C28" s="264">
        <f>'Kops n'!C41:H41</f>
        <v>0</v>
      </c>
      <c r="D28" s="264"/>
      <c r="E28" s="264"/>
      <c r="F28" s="264"/>
      <c r="G28" s="264"/>
      <c r="H28" s="264"/>
      <c r="I28" s="20"/>
      <c r="J28" s="20"/>
      <c r="K28" s="20"/>
      <c r="L28" s="20"/>
      <c r="M28" s="20"/>
      <c r="N28" s="20"/>
      <c r="O28" s="20"/>
      <c r="P28" s="20"/>
    </row>
    <row r="29" spans="1:17" x14ac:dyDescent="0.2">
      <c r="A29" s="20"/>
      <c r="B29" s="20"/>
      <c r="C29" s="186" t="s">
        <v>15</v>
      </c>
      <c r="D29" s="186"/>
      <c r="E29" s="186"/>
      <c r="F29" s="186"/>
      <c r="G29" s="186"/>
      <c r="H29" s="186"/>
      <c r="I29" s="20"/>
      <c r="J29" s="20"/>
      <c r="K29" s="20"/>
      <c r="L29" s="20"/>
      <c r="M29" s="20"/>
      <c r="N29" s="20"/>
      <c r="O29" s="20"/>
      <c r="P29" s="20"/>
    </row>
    <row r="30" spans="1:17" x14ac:dyDescent="0.2">
      <c r="A30" s="20"/>
      <c r="B30" s="20"/>
      <c r="C30" s="20"/>
      <c r="D30" s="20"/>
      <c r="E30" s="20"/>
      <c r="F30" s="20"/>
      <c r="G30" s="20"/>
      <c r="H30" s="20"/>
      <c r="I30" s="20"/>
      <c r="J30" s="20"/>
      <c r="K30" s="20"/>
      <c r="L30" s="20"/>
      <c r="M30" s="20"/>
      <c r="N30" s="20"/>
      <c r="O30" s="20"/>
      <c r="P30" s="20"/>
    </row>
    <row r="31" spans="1:17" x14ac:dyDescent="0.2">
      <c r="A31" s="104" t="s">
        <v>16</v>
      </c>
      <c r="B31" s="52"/>
      <c r="C31" s="116">
        <f>'Kops n'!C44</f>
        <v>0</v>
      </c>
      <c r="D31" s="52"/>
      <c r="E31" s="20"/>
      <c r="F31" s="20"/>
      <c r="G31" s="20"/>
      <c r="H31" s="20"/>
      <c r="I31" s="20"/>
      <c r="J31" s="20"/>
      <c r="K31" s="20"/>
      <c r="L31" s="20"/>
      <c r="M31" s="20"/>
      <c r="N31" s="20"/>
      <c r="O31" s="20"/>
      <c r="P31" s="20"/>
    </row>
    <row r="32" spans="1:17" x14ac:dyDescent="0.2">
      <c r="A32" s="20"/>
      <c r="B32" s="20"/>
      <c r="C32" s="20"/>
      <c r="D32" s="20"/>
      <c r="E32" s="20"/>
      <c r="F32" s="20"/>
      <c r="G32" s="20"/>
      <c r="H32" s="20"/>
      <c r="I32" s="20"/>
      <c r="J32" s="20"/>
      <c r="K32" s="20"/>
      <c r="L32" s="20"/>
      <c r="M32" s="20"/>
      <c r="N32" s="20"/>
      <c r="O32" s="20"/>
      <c r="P32" s="20"/>
    </row>
  </sheetData>
  <mergeCells count="23">
    <mergeCell ref="C29:H29"/>
    <mergeCell ref="L12:P12"/>
    <mergeCell ref="A20:K20"/>
    <mergeCell ref="C23:H23"/>
    <mergeCell ref="C24:H24"/>
    <mergeCell ref="A26:D26"/>
    <mergeCell ref="C28:H28"/>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9:F9">
    <cfRule type="containsText" dxfId="189" priority="20"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19">
    <cfRule type="cellIs" dxfId="188" priority="1" operator="equal">
      <formula>0</formula>
    </cfRule>
  </conditionalFormatting>
  <conditionalFormatting sqref="A20:K20">
    <cfRule type="containsText" dxfId="187" priority="6" operator="containsText" text="Tiešās izmaksas kopā, t. sk. darba devēja sociālais nodoklis __.__% ">
      <formula>NOT(ISERROR(SEARCH("Tiešās izmaksas kopā, t. sk. darba devēja sociālais nodoklis __.__% ",A20)))</formula>
    </cfRule>
  </conditionalFormatting>
  <conditionalFormatting sqref="C23:H23">
    <cfRule type="cellIs" dxfId="186" priority="13" operator="equal">
      <formula>0</formula>
    </cfRule>
  </conditionalFormatting>
  <conditionalFormatting sqref="C28:H28">
    <cfRule type="cellIs" dxfId="185" priority="14" operator="equal">
      <formula>0</formula>
    </cfRule>
  </conditionalFormatting>
  <conditionalFormatting sqref="C2:I2">
    <cfRule type="cellIs" dxfId="184" priority="19" operator="equal">
      <formula>0</formula>
    </cfRule>
  </conditionalFormatting>
  <conditionalFormatting sqref="C4:I4">
    <cfRule type="cellIs" dxfId="183" priority="11" operator="equal">
      <formula>0</formula>
    </cfRule>
  </conditionalFormatting>
  <conditionalFormatting sqref="D1">
    <cfRule type="cellIs" dxfId="182" priority="8" operator="equal">
      <formula>0</formula>
    </cfRule>
  </conditionalFormatting>
  <conditionalFormatting sqref="D5:L8">
    <cfRule type="cellIs" dxfId="181" priority="9" operator="equal">
      <formula>0</formula>
    </cfRule>
  </conditionalFormatting>
  <conditionalFormatting sqref="H14:H19">
    <cfRule type="cellIs" dxfId="180" priority="4" operator="equal">
      <formula>0</formula>
    </cfRule>
  </conditionalFormatting>
  <conditionalFormatting sqref="I14:J19">
    <cfRule type="cellIs" dxfId="179" priority="22" operator="equal">
      <formula>0</formula>
    </cfRule>
  </conditionalFormatting>
  <conditionalFormatting sqref="K14:P19">
    <cfRule type="cellIs" dxfId="178" priority="3" operator="equal">
      <formula>0</formula>
    </cfRule>
  </conditionalFormatting>
  <conditionalFormatting sqref="L20:P20">
    <cfRule type="cellIs" dxfId="177" priority="12" operator="equal">
      <formula>0</formula>
    </cfRule>
  </conditionalFormatting>
  <conditionalFormatting sqref="N9:O9">
    <cfRule type="cellIs" dxfId="176" priority="21" operator="equal">
      <formula>0</formula>
    </cfRule>
  </conditionalFormatting>
  <conditionalFormatting sqref="Q14:Q19">
    <cfRule type="cellIs" dxfId="175" priority="2" operator="equal">
      <formula>0</formula>
    </cfRule>
  </conditionalFormatting>
  <dataValidations count="1">
    <dataValidation type="list" allowBlank="1" showInputMessage="1" showErrorMessage="1" sqref="Q14:Q19" xr:uid="{A13D972E-2A28-4217-A615-BD9AEC1778FD}">
      <formula1>$Q$9:$Q$12</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6" operator="containsText" id="{7147BC1D-48D1-42AC-A18F-E1A61E03E1A7}">
            <xm:f>NOT(ISERROR(SEARCH("Tāme sastādīta ____. gada ___. ______________",A26)))</xm:f>
            <xm:f>"Tāme sastādīta ____. gada ___. ______________"</xm:f>
            <x14:dxf>
              <font>
                <color auto="1"/>
              </font>
              <fill>
                <patternFill>
                  <bgColor rgb="FFC6EFCE"/>
                </patternFill>
              </fill>
            </x14:dxf>
          </x14:cfRule>
          <xm:sqref>A26</xm:sqref>
        </x14:conditionalFormatting>
        <x14:conditionalFormatting xmlns:xm="http://schemas.microsoft.com/office/excel/2006/main">
          <x14:cfRule type="containsText" priority="15" operator="containsText" id="{694EE524-F5D1-40CC-8DDC-9A24CDC41892}">
            <xm:f>NOT(ISERROR(SEARCH("Sertifikāta Nr. _________________________________",A31)))</xm:f>
            <xm:f>"Sertifikāta Nr. _________________________________"</xm:f>
            <x14:dxf>
              <font>
                <color auto="1"/>
              </font>
              <fill>
                <patternFill>
                  <bgColor rgb="FFC6EFCE"/>
                </patternFill>
              </fill>
            </x14:dxf>
          </x14:cfRule>
          <xm:sqref>A31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A18D-C76B-4B50-AB9D-0D61D66E1BC9}">
  <sheetPr codeName="Sheet26">
    <tabColor rgb="FF0070C0"/>
  </sheetPr>
  <dimension ref="A1:P32"/>
  <sheetViews>
    <sheetView workbookViewId="0">
      <selection activeCell="A10" sqref="A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'7a+c+n'!D1</f>
        <v>7</v>
      </c>
      <c r="E1" s="26"/>
      <c r="F1" s="26"/>
      <c r="G1" s="26"/>
      <c r="H1" s="26"/>
      <c r="I1" s="26"/>
      <c r="J1" s="26"/>
      <c r="N1" s="30"/>
      <c r="O1" s="31"/>
      <c r="P1" s="32"/>
    </row>
    <row r="2" spans="1:16" x14ac:dyDescent="0.2">
      <c r="A2" s="33"/>
      <c r="B2" s="33"/>
      <c r="C2" s="252" t="str">
        <f>'7a+c+n'!C2:I2</f>
        <v>Iekštelpu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P20</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izmaksas",IF('7a+c+n'!$Q14="A",'7a+c+n'!B14,0),0)</f>
        <v>0</v>
      </c>
      <c r="C14" s="27">
        <f>IF($C$4="Attiecināmās izmaksas",IF('7a+c+n'!$Q14="A",'7a+c+n'!C14,0),0)</f>
        <v>0</v>
      </c>
      <c r="D14" s="27">
        <f>IF($C$4="Attiecināmās izmaksas",IF('7a+c+n'!$Q14="A",'7a+c+n'!D14,0),0)</f>
        <v>0</v>
      </c>
      <c r="E14" s="57"/>
      <c r="F14" s="79"/>
      <c r="G14" s="27">
        <f>IF($C$4="Attiecināmās izmaksas",IF('7a+c+n'!$Q14="A",'7a+c+n'!G14,0),0)</f>
        <v>0</v>
      </c>
      <c r="H14" s="27">
        <f>IF($C$4="Attiecināmās izmaksas",IF('7a+c+n'!$Q14="A",'7a+c+n'!H14,0),0)</f>
        <v>0</v>
      </c>
      <c r="I14" s="27"/>
      <c r="J14" s="27"/>
      <c r="K14" s="57">
        <f>IF($C$4="Attiecināmās izmaksas",IF('7a+c+n'!$Q14="A",'7a+c+n'!K14,0),0)</f>
        <v>0</v>
      </c>
      <c r="L14" s="79">
        <f>IF($C$4="Attiecināmās izmaksas",IF('7a+c+n'!$Q14="A",'7a+c+n'!L14,0),0)</f>
        <v>0</v>
      </c>
      <c r="M14" s="27">
        <f>IF($C$4="Attiecināmās izmaksas",IF('7a+c+n'!$Q14="A",'7a+c+n'!M14,0),0)</f>
        <v>0</v>
      </c>
      <c r="N14" s="27">
        <f>IF($C$4="Attiecināmās izmaksas",IF('7a+c+n'!$Q14="A",'7a+c+n'!N14,0),0)</f>
        <v>0</v>
      </c>
      <c r="O14" s="27">
        <f>IF($C$4="Attiecināmās izmaksas",IF('7a+c+n'!$Q14="A",'7a+c+n'!O14,0),0)</f>
        <v>0</v>
      </c>
      <c r="P14" s="57">
        <f>IF($C$4="Attiecināmās izmaksas",IF('7a+c+n'!$Q14="A",'7a+c+n'!P14,0),0)</f>
        <v>0</v>
      </c>
    </row>
    <row r="15" spans="1:16" x14ac:dyDescent="0.2">
      <c r="A15" s="64">
        <f>IF(P15=0,0,IF(COUNTBLANK(P15)=1,0,COUNTA($P$14:P15)))</f>
        <v>0</v>
      </c>
      <c r="B15" s="28">
        <f>IF($C$4="Attiecināmās izmaksas",IF('7a+c+n'!$Q15="A",'7a+c+n'!B15,0),0)</f>
        <v>0</v>
      </c>
      <c r="C15" s="28">
        <f>IF($C$4="Attiecināmās izmaksas",IF('7a+c+n'!$Q15="A",'7a+c+n'!C15,0),0)</f>
        <v>0</v>
      </c>
      <c r="D15" s="28">
        <f>IF($C$4="Attiecināmās izmaksas",IF('7a+c+n'!$Q15="A",'7a+c+n'!D15,0),0)</f>
        <v>0</v>
      </c>
      <c r="E15" s="59"/>
      <c r="F15" s="81"/>
      <c r="G15" s="28"/>
      <c r="H15" s="28">
        <f>IF($C$4="Attiecināmās izmaksas",IF('7a+c+n'!$Q15="A",'7a+c+n'!H15,0),0)</f>
        <v>0</v>
      </c>
      <c r="I15" s="28"/>
      <c r="J15" s="28"/>
      <c r="K15" s="59">
        <f>IF($C$4="Attiecināmās izmaksas",IF('7a+c+n'!$Q15="A",'7a+c+n'!K15,0),0)</f>
        <v>0</v>
      </c>
      <c r="L15" s="81">
        <f>IF($C$4="Attiecināmās izmaksas",IF('7a+c+n'!$Q15="A",'7a+c+n'!L15,0),0)</f>
        <v>0</v>
      </c>
      <c r="M15" s="28">
        <f>IF($C$4="Attiecināmās izmaksas",IF('7a+c+n'!$Q15="A",'7a+c+n'!M15,0),0)</f>
        <v>0</v>
      </c>
      <c r="N15" s="28">
        <f>IF($C$4="Attiecināmās izmaksas",IF('7a+c+n'!$Q15="A",'7a+c+n'!N15,0),0)</f>
        <v>0</v>
      </c>
      <c r="O15" s="28">
        <f>IF($C$4="Attiecināmās izmaksas",IF('7a+c+n'!$Q15="A",'7a+c+n'!O15,0),0)</f>
        <v>0</v>
      </c>
      <c r="P15" s="59">
        <f>IF($C$4="Attiecināmās izmaksas",IF('7a+c+n'!$Q15="A",'7a+c+n'!P15,0),0)</f>
        <v>0</v>
      </c>
    </row>
    <row r="16" spans="1:16" x14ac:dyDescent="0.2">
      <c r="A16" s="64">
        <f>IF(P16=0,0,IF(COUNTBLANK(P16)=1,0,COUNTA($P$14:P16)))</f>
        <v>0</v>
      </c>
      <c r="B16" s="28">
        <f>IF($C$4="Attiecināmās izmaksas",IF('7a+c+n'!$Q16="A",'7a+c+n'!B16,0),0)</f>
        <v>0</v>
      </c>
      <c r="C16" s="28">
        <f>IF($C$4="Attiecināmās izmaksas",IF('7a+c+n'!$Q16="A",'7a+c+n'!C16,0),0)</f>
        <v>0</v>
      </c>
      <c r="D16" s="28">
        <f>IF($C$4="Attiecināmās izmaksas",IF('7a+c+n'!$Q16="A",'7a+c+n'!D16,0),0)</f>
        <v>0</v>
      </c>
      <c r="E16" s="59"/>
      <c r="F16" s="81"/>
      <c r="G16" s="28"/>
      <c r="H16" s="28">
        <f>IF($C$4="Attiecināmās izmaksas",IF('7a+c+n'!$Q16="A",'7a+c+n'!H16,0),0)</f>
        <v>0</v>
      </c>
      <c r="I16" s="28"/>
      <c r="J16" s="28"/>
      <c r="K16" s="59">
        <f>IF($C$4="Attiecināmās izmaksas",IF('7a+c+n'!$Q16="A",'7a+c+n'!K16,0),0)</f>
        <v>0</v>
      </c>
      <c r="L16" s="81">
        <f>IF($C$4="Attiecināmās izmaksas",IF('7a+c+n'!$Q16="A",'7a+c+n'!L16,0),0)</f>
        <v>0</v>
      </c>
      <c r="M16" s="28">
        <f>IF($C$4="Attiecināmās izmaksas",IF('7a+c+n'!$Q16="A",'7a+c+n'!M16,0),0)</f>
        <v>0</v>
      </c>
      <c r="N16" s="28">
        <f>IF($C$4="Attiecināmās izmaksas",IF('7a+c+n'!$Q16="A",'7a+c+n'!N16,0),0)</f>
        <v>0</v>
      </c>
      <c r="O16" s="28">
        <f>IF($C$4="Attiecināmās izmaksas",IF('7a+c+n'!$Q16="A",'7a+c+n'!O16,0),0)</f>
        <v>0</v>
      </c>
      <c r="P16" s="59">
        <f>IF($C$4="Attiecināmās izmaksas",IF('7a+c+n'!$Q16="A",'7a+c+n'!P16,0),0)</f>
        <v>0</v>
      </c>
    </row>
    <row r="17" spans="1:16" x14ac:dyDescent="0.2">
      <c r="A17" s="64">
        <f>IF(P17=0,0,IF(COUNTBLANK(P17)=1,0,COUNTA($P$14:P17)))</f>
        <v>0</v>
      </c>
      <c r="B17" s="28">
        <f>IF($C$4="Attiecināmās izmaksas",IF('7a+c+n'!$Q17="A",'7a+c+n'!B17,0),0)</f>
        <v>0</v>
      </c>
      <c r="C17" s="28">
        <f>IF($C$4="Attiecināmās izmaksas",IF('7a+c+n'!$Q17="A",'7a+c+n'!C17,0),0)</f>
        <v>0</v>
      </c>
      <c r="D17" s="28">
        <f>IF($C$4="Attiecināmās izmaksas",IF('7a+c+n'!$Q17="A",'7a+c+n'!D17,0),0)</f>
        <v>0</v>
      </c>
      <c r="E17" s="59"/>
      <c r="F17" s="81"/>
      <c r="G17" s="28"/>
      <c r="H17" s="28">
        <f>IF($C$4="Attiecināmās izmaksas",IF('7a+c+n'!$Q17="A",'7a+c+n'!H17,0),0)</f>
        <v>0</v>
      </c>
      <c r="I17" s="28"/>
      <c r="J17" s="28"/>
      <c r="K17" s="59">
        <f>IF($C$4="Attiecināmās izmaksas",IF('7a+c+n'!$Q17="A",'7a+c+n'!K17,0),0)</f>
        <v>0</v>
      </c>
      <c r="L17" s="81">
        <f>IF($C$4="Attiecināmās izmaksas",IF('7a+c+n'!$Q17="A",'7a+c+n'!L17,0),0)</f>
        <v>0</v>
      </c>
      <c r="M17" s="28">
        <f>IF($C$4="Attiecināmās izmaksas",IF('7a+c+n'!$Q17="A",'7a+c+n'!M17,0),0)</f>
        <v>0</v>
      </c>
      <c r="N17" s="28">
        <f>IF($C$4="Attiecināmās izmaksas",IF('7a+c+n'!$Q17="A",'7a+c+n'!N17,0),0)</f>
        <v>0</v>
      </c>
      <c r="O17" s="28">
        <f>IF($C$4="Attiecināmās izmaksas",IF('7a+c+n'!$Q17="A",'7a+c+n'!O17,0),0)</f>
        <v>0</v>
      </c>
      <c r="P17" s="59">
        <f>IF($C$4="Attiecināmās izmaksas",IF('7a+c+n'!$Q17="A",'7a+c+n'!P17,0),0)</f>
        <v>0</v>
      </c>
    </row>
    <row r="18" spans="1:16" x14ac:dyDescent="0.2">
      <c r="A18" s="64">
        <f>IF(P18=0,0,IF(COUNTBLANK(P18)=1,0,COUNTA($P$14:P18)))</f>
        <v>0</v>
      </c>
      <c r="B18" s="28">
        <f>IF($C$4="Attiecināmās izmaksas",IF('7a+c+n'!$Q18="A",'7a+c+n'!B18,0),0)</f>
        <v>0</v>
      </c>
      <c r="C18" s="28">
        <f>IF($C$4="Attiecināmās izmaksas",IF('7a+c+n'!$Q18="A",'7a+c+n'!C18,0),0)</f>
        <v>0</v>
      </c>
      <c r="D18" s="28">
        <f>IF($C$4="Attiecināmās izmaksas",IF('7a+c+n'!$Q18="A",'7a+c+n'!D18,0),0)</f>
        <v>0</v>
      </c>
      <c r="E18" s="59"/>
      <c r="F18" s="81"/>
      <c r="G18" s="28"/>
      <c r="H18" s="28">
        <f>IF($C$4="Attiecināmās izmaksas",IF('7a+c+n'!$Q18="A",'7a+c+n'!H18,0),0)</f>
        <v>0</v>
      </c>
      <c r="I18" s="28"/>
      <c r="J18" s="28"/>
      <c r="K18" s="59">
        <f>IF($C$4="Attiecināmās izmaksas",IF('7a+c+n'!$Q18="A",'7a+c+n'!K18,0),0)</f>
        <v>0</v>
      </c>
      <c r="L18" s="81">
        <f>IF($C$4="Attiecināmās izmaksas",IF('7a+c+n'!$Q18="A",'7a+c+n'!L18,0),0)</f>
        <v>0</v>
      </c>
      <c r="M18" s="28">
        <f>IF($C$4="Attiecināmās izmaksas",IF('7a+c+n'!$Q18="A",'7a+c+n'!M18,0),0)</f>
        <v>0</v>
      </c>
      <c r="N18" s="28">
        <f>IF($C$4="Attiecināmās izmaksas",IF('7a+c+n'!$Q18="A",'7a+c+n'!N18,0),0)</f>
        <v>0</v>
      </c>
      <c r="O18" s="28">
        <f>IF($C$4="Attiecināmās izmaksas",IF('7a+c+n'!$Q18="A",'7a+c+n'!O18,0),0)</f>
        <v>0</v>
      </c>
      <c r="P18" s="59">
        <f>IF($C$4="Attiecināmās izmaksas",IF('7a+c+n'!$Q18="A",'7a+c+n'!P18,0),0)</f>
        <v>0</v>
      </c>
    </row>
    <row r="19" spans="1:16" x14ac:dyDescent="0.2">
      <c r="A19" s="64">
        <f>IF(P19=0,0,IF(COUNTBLANK(P19)=1,0,COUNTA($P$14:P19)))</f>
        <v>0</v>
      </c>
      <c r="B19" s="28">
        <f>IF($C$4="Attiecināmās izmaksas",IF('7a+c+n'!$Q19="A",'7a+c+n'!B19,0),0)</f>
        <v>0</v>
      </c>
      <c r="C19" s="28">
        <f>IF($C$4="Attiecināmās izmaksas",IF('7a+c+n'!$Q19="A",'7a+c+n'!C19,0),0)</f>
        <v>0</v>
      </c>
      <c r="D19" s="28">
        <f>IF($C$4="Attiecināmās izmaksas",IF('7a+c+n'!$Q19="A",'7a+c+n'!D19,0),0)</f>
        <v>0</v>
      </c>
      <c r="E19" s="59"/>
      <c r="F19" s="81"/>
      <c r="G19" s="28"/>
      <c r="H19" s="28">
        <f>IF($C$4="Attiecināmās izmaksas",IF('7a+c+n'!$Q19="A",'7a+c+n'!H19,0),0)</f>
        <v>0</v>
      </c>
      <c r="I19" s="28"/>
      <c r="J19" s="28"/>
      <c r="K19" s="59">
        <f>IF($C$4="Attiecināmās izmaksas",IF('7a+c+n'!$Q19="A",'7a+c+n'!K19,0),0)</f>
        <v>0</v>
      </c>
      <c r="L19" s="81">
        <f>IF($C$4="Attiecināmās izmaksas",IF('7a+c+n'!$Q19="A",'7a+c+n'!L19,0),0)</f>
        <v>0</v>
      </c>
      <c r="M19" s="28">
        <f>IF($C$4="Attiecināmās izmaksas",IF('7a+c+n'!$Q19="A",'7a+c+n'!M19,0),0)</f>
        <v>0</v>
      </c>
      <c r="N19" s="28">
        <f>IF($C$4="Attiecināmās izmaksas",IF('7a+c+n'!$Q19="A",'7a+c+n'!N19,0),0)</f>
        <v>0</v>
      </c>
      <c r="O19" s="28">
        <f>IF($C$4="Attiecināmās izmaksas",IF('7a+c+n'!$Q19="A",'7a+c+n'!O19,0),0)</f>
        <v>0</v>
      </c>
      <c r="P19" s="59">
        <f>IF($C$4="Attiecināmās izmaksas",IF('7a+c+n'!$Q19="A",'7a+c+n'!P19,0),0)</f>
        <v>0</v>
      </c>
    </row>
    <row r="20" spans="1:16" ht="12" customHeight="1" thickBot="1" x14ac:dyDescent="0.25">
      <c r="A20" s="261" t="s">
        <v>63</v>
      </c>
      <c r="B20" s="262"/>
      <c r="C20" s="262"/>
      <c r="D20" s="262"/>
      <c r="E20" s="262"/>
      <c r="F20" s="262"/>
      <c r="G20" s="262"/>
      <c r="H20" s="262"/>
      <c r="I20" s="262"/>
      <c r="J20" s="262"/>
      <c r="K20" s="263"/>
      <c r="L20" s="74">
        <f>SUM(L14:L19)</f>
        <v>0</v>
      </c>
      <c r="M20" s="75">
        <f>SUM(M14:M19)</f>
        <v>0</v>
      </c>
      <c r="N20" s="75">
        <f>SUM(N14:N19)</f>
        <v>0</v>
      </c>
      <c r="O20" s="75">
        <f>SUM(O14:O19)</f>
        <v>0</v>
      </c>
      <c r="P20" s="76">
        <f>SUM(P14:P19)</f>
        <v>0</v>
      </c>
    </row>
    <row r="21" spans="1:16" x14ac:dyDescent="0.2">
      <c r="A21" s="20"/>
      <c r="B21" s="20"/>
      <c r="C21" s="20"/>
      <c r="D21" s="20"/>
      <c r="E21" s="20"/>
      <c r="F21" s="20"/>
      <c r="G21" s="20"/>
      <c r="H21" s="20"/>
      <c r="I21" s="20"/>
      <c r="J21" s="20"/>
      <c r="K21" s="20"/>
      <c r="L21" s="20"/>
      <c r="M21" s="20"/>
      <c r="N21" s="20"/>
      <c r="O21" s="20"/>
      <c r="P21" s="20"/>
    </row>
    <row r="22" spans="1:16" x14ac:dyDescent="0.2">
      <c r="A22" s="20"/>
      <c r="B22" s="20"/>
      <c r="C22" s="20"/>
      <c r="D22" s="20"/>
      <c r="E22" s="20"/>
      <c r="F22" s="20"/>
      <c r="G22" s="20"/>
      <c r="H22" s="20"/>
      <c r="I22" s="20"/>
      <c r="J22" s="20"/>
      <c r="K22" s="20"/>
      <c r="L22" s="20"/>
      <c r="M22" s="20"/>
      <c r="N22" s="20"/>
      <c r="O22" s="20"/>
      <c r="P22" s="20"/>
    </row>
    <row r="23" spans="1:16" x14ac:dyDescent="0.2">
      <c r="A23" s="1" t="s">
        <v>14</v>
      </c>
      <c r="B23" s="20"/>
      <c r="C23" s="264">
        <f>'Kops n'!C36:H36</f>
        <v>0</v>
      </c>
      <c r="D23" s="264"/>
      <c r="E23" s="264"/>
      <c r="F23" s="264"/>
      <c r="G23" s="264"/>
      <c r="H23" s="264"/>
      <c r="I23" s="20"/>
      <c r="J23" s="20"/>
      <c r="K23" s="20"/>
      <c r="L23" s="20"/>
      <c r="M23" s="20"/>
      <c r="N23" s="20"/>
      <c r="O23" s="20"/>
      <c r="P23" s="20"/>
    </row>
    <row r="24" spans="1:16" x14ac:dyDescent="0.2">
      <c r="A24" s="20"/>
      <c r="B24" s="20"/>
      <c r="C24" s="186" t="s">
        <v>15</v>
      </c>
      <c r="D24" s="186"/>
      <c r="E24" s="186"/>
      <c r="F24" s="186"/>
      <c r="G24" s="186"/>
      <c r="H24" s="186"/>
      <c r="I24" s="20"/>
      <c r="J24" s="20"/>
      <c r="K24" s="20"/>
      <c r="L24" s="20"/>
      <c r="M24" s="20"/>
      <c r="N24" s="20"/>
      <c r="O24" s="20"/>
      <c r="P24" s="20"/>
    </row>
    <row r="25" spans="1:16" x14ac:dyDescent="0.2">
      <c r="A25" s="20"/>
      <c r="B25" s="20"/>
      <c r="C25" s="20"/>
      <c r="D25" s="20"/>
      <c r="E25" s="20"/>
      <c r="F25" s="20"/>
      <c r="G25" s="20"/>
      <c r="H25" s="20"/>
      <c r="I25" s="20"/>
      <c r="J25" s="20"/>
      <c r="K25" s="20"/>
      <c r="L25" s="20"/>
      <c r="M25" s="20"/>
      <c r="N25" s="20"/>
      <c r="O25" s="20"/>
      <c r="P25" s="20"/>
    </row>
    <row r="26" spans="1:16" x14ac:dyDescent="0.2">
      <c r="A26" s="227" t="str">
        <f>'Kops n'!A39:D39</f>
        <v>Tāme sastādīta 2023. gada __._________</v>
      </c>
      <c r="B26" s="228"/>
      <c r="C26" s="228"/>
      <c r="D26" s="228"/>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41</v>
      </c>
      <c r="B28" s="20"/>
      <c r="C28" s="264">
        <f>'Kops n'!C41:H41</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104" t="s">
        <v>16</v>
      </c>
      <c r="B31" s="52"/>
      <c r="C31" s="116">
        <f>'Kops n'!C44</f>
        <v>0</v>
      </c>
      <c r="D31" s="52"/>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sheetData>
  <mergeCells count="23">
    <mergeCell ref="C29:H29"/>
    <mergeCell ref="C4:I4"/>
    <mergeCell ref="F12:K12"/>
    <mergeCell ref="A9:F9"/>
    <mergeCell ref="J9:M9"/>
    <mergeCell ref="D8:L8"/>
    <mergeCell ref="A20:K20"/>
    <mergeCell ref="C23:H23"/>
    <mergeCell ref="C24:H24"/>
    <mergeCell ref="A26:D26"/>
    <mergeCell ref="C28:H28"/>
    <mergeCell ref="N9:O9"/>
    <mergeCell ref="A12:A13"/>
    <mergeCell ref="B12:B13"/>
    <mergeCell ref="C12:C13"/>
    <mergeCell ref="D12:D13"/>
    <mergeCell ref="E12:E13"/>
    <mergeCell ref="L12:P12"/>
    <mergeCell ref="C2:I2"/>
    <mergeCell ref="C3:I3"/>
    <mergeCell ref="D5:L5"/>
    <mergeCell ref="D6:L6"/>
    <mergeCell ref="D7:L7"/>
  </mergeCells>
  <conditionalFormatting sqref="A20:K20">
    <cfRule type="containsText" dxfId="172" priority="3" operator="containsText" text="Tiešās izmaksas kopā, t. sk. darba devēja sociālais nodoklis __.__% ">
      <formula>NOT(ISERROR(SEARCH("Tiešās izmaksas kopā, t. sk. darba devēja sociālais nodoklis __.__% ",A20)))</formula>
    </cfRule>
  </conditionalFormatting>
  <conditionalFormatting sqref="A14:P19">
    <cfRule type="cellIs" dxfId="171" priority="1" operator="equal">
      <formula>0</formula>
    </cfRule>
  </conditionalFormatting>
  <conditionalFormatting sqref="C2:I2 D5:L8 N9:O9 L20:P20 C23:H23 C28:H28 C31">
    <cfRule type="cellIs" dxfId="170" priority="2" operator="equal">
      <formula>0</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A909-4E16-475C-A8DE-4AE9280C928F}">
  <sheetPr>
    <tabColor rgb="FF0070C0"/>
  </sheetPr>
  <dimension ref="A1:P32"/>
  <sheetViews>
    <sheetView workbookViewId="0">
      <selection activeCell="A10" sqref="A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'7a+c+n'!D1</f>
        <v>7</v>
      </c>
      <c r="E1" s="26"/>
      <c r="F1" s="26"/>
      <c r="G1" s="26"/>
      <c r="H1" s="26"/>
      <c r="I1" s="26"/>
      <c r="J1" s="26"/>
      <c r="N1" s="30"/>
      <c r="O1" s="31"/>
      <c r="P1" s="32"/>
    </row>
    <row r="2" spans="1:16" x14ac:dyDescent="0.2">
      <c r="A2" s="33"/>
      <c r="B2" s="33"/>
      <c r="C2" s="252" t="str">
        <f>'7a+c+n'!C2:I2</f>
        <v>Iekštelpu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P20</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izmaksas",IF('7a+c+n'!$Q14="C",'7a+c+n'!B14,0))</f>
        <v>0</v>
      </c>
      <c r="C14" s="27">
        <f>IF($C$4="citu pasākumu izmaksas",IF('7a+c+n'!$Q14="C",'7a+c+n'!C14,0))</f>
        <v>0</v>
      </c>
      <c r="D14" s="27">
        <f>IF($C$4="citu pasākumu izmaksas",IF('7a+c+n'!$Q14="C",'7a+c+n'!D14,0))</f>
        <v>0</v>
      </c>
      <c r="E14" s="57"/>
      <c r="F14" s="79"/>
      <c r="G14" s="27">
        <f>IF($C$4="citu pasākumu izmaksas",IF('7a+c+n'!$Q14="C",'7a+c+n'!G14,0))</f>
        <v>0</v>
      </c>
      <c r="H14" s="27">
        <f>IF($C$4="citu pasākumu izmaksas",IF('7a+c+n'!$Q14="C",'7a+c+n'!H14,0))</f>
        <v>0</v>
      </c>
      <c r="I14" s="27"/>
      <c r="J14" s="27"/>
      <c r="K14" s="57">
        <f>IF($C$4="citu pasākumu izmaksas",IF('7a+c+n'!$Q14="C",'7a+c+n'!K14,0))</f>
        <v>0</v>
      </c>
      <c r="L14" s="109">
        <f>IF($C$4="citu pasākumu izmaksas",IF('7a+c+n'!$Q14="C",'7a+c+n'!L14,0))</f>
        <v>0</v>
      </c>
      <c r="M14" s="27">
        <f>IF($C$4="citu pasākumu izmaksas",IF('7a+c+n'!$Q14="C",'7a+c+n'!M14,0))</f>
        <v>0</v>
      </c>
      <c r="N14" s="27">
        <f>IF($C$4="citu pasākumu izmaksas",IF('7a+c+n'!$Q14="C",'7a+c+n'!N14,0))</f>
        <v>0</v>
      </c>
      <c r="O14" s="27">
        <f>IF($C$4="citu pasākumu izmaksas",IF('7a+c+n'!$Q14="C",'7a+c+n'!O14,0))</f>
        <v>0</v>
      </c>
      <c r="P14" s="57">
        <f>IF($C$4="citu pasākumu izmaksas",IF('7a+c+n'!$Q14="C",'7a+c+n'!P14,0))</f>
        <v>0</v>
      </c>
    </row>
    <row r="15" spans="1:16" ht="45" x14ac:dyDescent="0.2">
      <c r="A15" s="64">
        <f>IF(P15=0,0,IF(COUNTBLANK(P15)=1,0,COUNTA($P$14:P15)))</f>
        <v>0</v>
      </c>
      <c r="B15" s="28" t="str">
        <f>IF($C$4="citu pasākumu izmaksas",IF('7a+c+n'!$Q15="C",'7a+c+n'!B15,0))</f>
        <v>10-00000</v>
      </c>
      <c r="C15" s="28" t="str">
        <f>IF($C$4="citu pasākumu izmaksas",IF('7a+c+n'!$Q15="C",'7a+c+n'!C15,0))</f>
        <v>Sienu atjaunošana, t.sk. virsmas sagatavošana, špaktelēšana, ģipša mašīnapmetuma iestrāde un krāsošana ar iekštelpu krāsu, toni saskaņojot ar Pasūtītāju</v>
      </c>
      <c r="D15" s="28" t="str">
        <f>IF($C$4="citu pasākumu izmaksas",IF('7a+c+n'!$Q15="C",'7a+c+n'!D15,0))</f>
        <v>m2</v>
      </c>
      <c r="E15" s="59"/>
      <c r="F15" s="81"/>
      <c r="G15" s="28"/>
      <c r="H15" s="28">
        <f>IF($C$4="citu pasākumu izmaksas",IF('7a+c+n'!$Q15="C",'7a+c+n'!H15,0))</f>
        <v>0</v>
      </c>
      <c r="I15" s="28"/>
      <c r="J15" s="28"/>
      <c r="K15" s="59">
        <f>IF($C$4="citu pasākumu izmaksas",IF('7a+c+n'!$Q15="C",'7a+c+n'!K15,0))</f>
        <v>0</v>
      </c>
      <c r="L15" s="110">
        <f>IF($C$4="citu pasākumu izmaksas",IF('7a+c+n'!$Q15="C",'7a+c+n'!L15,0))</f>
        <v>0</v>
      </c>
      <c r="M15" s="28">
        <f>IF($C$4="citu pasākumu izmaksas",IF('7a+c+n'!$Q15="C",'7a+c+n'!M15,0))</f>
        <v>0</v>
      </c>
      <c r="N15" s="28">
        <f>IF($C$4="citu pasākumu izmaksas",IF('7a+c+n'!$Q15="C",'7a+c+n'!N15,0))</f>
        <v>0</v>
      </c>
      <c r="O15" s="28">
        <f>IF($C$4="citu pasākumu izmaksas",IF('7a+c+n'!$Q15="C",'7a+c+n'!O15,0))</f>
        <v>0</v>
      </c>
      <c r="P15" s="59">
        <f>IF($C$4="citu pasākumu izmaksas",IF('7a+c+n'!$Q15="C",'7a+c+n'!P15,0))</f>
        <v>0</v>
      </c>
    </row>
    <row r="16" spans="1:16" ht="33.75" x14ac:dyDescent="0.2">
      <c r="A16" s="64">
        <f>IF(P16=0,0,IF(COUNTBLANK(P16)=1,0,COUNTA($P$14:P16)))</f>
        <v>0</v>
      </c>
      <c r="B16" s="28" t="str">
        <f>IF($C$4="citu pasākumu izmaksas",IF('7a+c+n'!$Q16="C",'7a+c+n'!B16,0))</f>
        <v>10-00000</v>
      </c>
      <c r="C16" s="28" t="str">
        <f>IF($C$4="citu pasākumu izmaksas",IF('7a+c+n'!$Q16="C",'7a+c+n'!C16,0))</f>
        <v>Griestu atjaunošanu, t.sk. vismas sagatavošana, špaktelēšana un krāsošanana, toni saskaņojot ar Pasūtītāju</v>
      </c>
      <c r="D16" s="28" t="str">
        <f>IF($C$4="citu pasākumu izmaksas",IF('7a+c+n'!$Q16="C",'7a+c+n'!D16,0))</f>
        <v>m2</v>
      </c>
      <c r="E16" s="59"/>
      <c r="F16" s="81"/>
      <c r="G16" s="28"/>
      <c r="H16" s="28">
        <f>IF($C$4="citu pasākumu izmaksas",IF('7a+c+n'!$Q16="C",'7a+c+n'!H16,0))</f>
        <v>0</v>
      </c>
      <c r="I16" s="28"/>
      <c r="J16" s="28"/>
      <c r="K16" s="59">
        <f>IF($C$4="citu pasākumu izmaksas",IF('7a+c+n'!$Q16="C",'7a+c+n'!K16,0))</f>
        <v>0</v>
      </c>
      <c r="L16" s="110">
        <f>IF($C$4="citu pasākumu izmaksas",IF('7a+c+n'!$Q16="C",'7a+c+n'!L16,0))</f>
        <v>0</v>
      </c>
      <c r="M16" s="28">
        <f>IF($C$4="citu pasākumu izmaksas",IF('7a+c+n'!$Q16="C",'7a+c+n'!M16,0))</f>
        <v>0</v>
      </c>
      <c r="N16" s="28">
        <f>IF($C$4="citu pasākumu izmaksas",IF('7a+c+n'!$Q16="C",'7a+c+n'!N16,0))</f>
        <v>0</v>
      </c>
      <c r="O16" s="28">
        <f>IF($C$4="citu pasākumu izmaksas",IF('7a+c+n'!$Q16="C",'7a+c+n'!O16,0))</f>
        <v>0</v>
      </c>
      <c r="P16" s="59">
        <f>IF($C$4="citu pasākumu izmaksas",IF('7a+c+n'!$Q16="C",'7a+c+n'!P16,0))</f>
        <v>0</v>
      </c>
    </row>
    <row r="17" spans="1:16" ht="45" x14ac:dyDescent="0.2">
      <c r="A17" s="64">
        <f>IF(P17=0,0,IF(COUNTBLANK(P17)=1,0,COUNTA($P$14:P17)))</f>
        <v>0</v>
      </c>
      <c r="B17" s="28" t="str">
        <f>IF($C$4="citu pasākumu izmaksas",IF('7a+c+n'!$Q17="C",'7a+c+n'!B17,0))</f>
        <v>10-00000</v>
      </c>
      <c r="C17" s="28" t="str">
        <f>IF($C$4="citu pasākumu izmaksas",IF('7a+c+n'!$Q17="C",'7a+c+n'!C17,0))</f>
        <v>Esošo grīdu atjaunošana, izmantojot atbilstošo remontsastāvu ~ 20% no grīdu platības, t.sk. esošās izlīdzinošās kārtas nokalšana, ja nepieciešams, gruntēšana</v>
      </c>
      <c r="D17" s="28" t="str">
        <f>IF($C$4="citu pasākumu izmaksas",IF('7a+c+n'!$Q17="C",'7a+c+n'!D17,0))</f>
        <v>m2</v>
      </c>
      <c r="E17" s="59"/>
      <c r="F17" s="81"/>
      <c r="G17" s="28"/>
      <c r="H17" s="28">
        <f>IF($C$4="citu pasākumu izmaksas",IF('7a+c+n'!$Q17="C",'7a+c+n'!H17,0))</f>
        <v>0</v>
      </c>
      <c r="I17" s="28"/>
      <c r="J17" s="28"/>
      <c r="K17" s="59">
        <f>IF($C$4="citu pasākumu izmaksas",IF('7a+c+n'!$Q17="C",'7a+c+n'!K17,0))</f>
        <v>0</v>
      </c>
      <c r="L17" s="110">
        <f>IF($C$4="citu pasākumu izmaksas",IF('7a+c+n'!$Q17="C",'7a+c+n'!L17,0))</f>
        <v>0</v>
      </c>
      <c r="M17" s="28">
        <f>IF($C$4="citu pasākumu izmaksas",IF('7a+c+n'!$Q17="C",'7a+c+n'!M17,0))</f>
        <v>0</v>
      </c>
      <c r="N17" s="28">
        <f>IF($C$4="citu pasākumu izmaksas",IF('7a+c+n'!$Q17="C",'7a+c+n'!N17,0))</f>
        <v>0</v>
      </c>
      <c r="O17" s="28">
        <f>IF($C$4="citu pasākumu izmaksas",IF('7a+c+n'!$Q17="C",'7a+c+n'!O17,0))</f>
        <v>0</v>
      </c>
      <c r="P17" s="59">
        <f>IF($C$4="citu pasākumu izmaksas",IF('7a+c+n'!$Q17="C",'7a+c+n'!P17,0))</f>
        <v>0</v>
      </c>
    </row>
    <row r="18" spans="1:16" x14ac:dyDescent="0.2">
      <c r="A18" s="64">
        <f>IF(P18=0,0,IF(COUNTBLANK(P18)=1,0,COUNTA($P$14:P18)))</f>
        <v>0</v>
      </c>
      <c r="B18" s="28">
        <f>IF($C$4="citu pasākumu izmaksas",IF('7a+c+n'!$Q18="C",'7a+c+n'!B18,0))</f>
        <v>0</v>
      </c>
      <c r="C18" s="28">
        <f>IF($C$4="citu pasākumu izmaksas",IF('7a+c+n'!$Q18="C",'7a+c+n'!C18,0))</f>
        <v>0</v>
      </c>
      <c r="D18" s="28">
        <f>IF($C$4="citu pasākumu izmaksas",IF('7a+c+n'!$Q18="C",'7a+c+n'!D18,0))</f>
        <v>0</v>
      </c>
      <c r="E18" s="59"/>
      <c r="F18" s="81"/>
      <c r="G18" s="28"/>
      <c r="H18" s="28">
        <f>IF($C$4="citu pasākumu izmaksas",IF('7a+c+n'!$Q18="C",'7a+c+n'!H18,0))</f>
        <v>0</v>
      </c>
      <c r="I18" s="28"/>
      <c r="J18" s="28"/>
      <c r="K18" s="59">
        <f>IF($C$4="citu pasākumu izmaksas",IF('7a+c+n'!$Q18="C",'7a+c+n'!K18,0))</f>
        <v>0</v>
      </c>
      <c r="L18" s="110">
        <f>IF($C$4="citu pasākumu izmaksas",IF('7a+c+n'!$Q18="C",'7a+c+n'!L18,0))</f>
        <v>0</v>
      </c>
      <c r="M18" s="28">
        <f>IF($C$4="citu pasākumu izmaksas",IF('7a+c+n'!$Q18="C",'7a+c+n'!M18,0))</f>
        <v>0</v>
      </c>
      <c r="N18" s="28">
        <f>IF($C$4="citu pasākumu izmaksas",IF('7a+c+n'!$Q18="C",'7a+c+n'!N18,0))</f>
        <v>0</v>
      </c>
      <c r="O18" s="28">
        <f>IF($C$4="citu pasākumu izmaksas",IF('7a+c+n'!$Q18="C",'7a+c+n'!O18,0))</f>
        <v>0</v>
      </c>
      <c r="P18" s="59">
        <f>IF($C$4="citu pasākumu izmaksas",IF('7a+c+n'!$Q18="C",'7a+c+n'!P18,0))</f>
        <v>0</v>
      </c>
    </row>
    <row r="19" spans="1:16" ht="12" thickBot="1" x14ac:dyDescent="0.25">
      <c r="A19" s="64">
        <f>IF(P19=0,0,IF(COUNTBLANK(P19)=1,0,COUNTA($P$14:P19)))</f>
        <v>0</v>
      </c>
      <c r="B19" s="28">
        <f>IF($C$4="citu pasākumu izmaksas",IF('7a+c+n'!$Q19="C",'7a+c+n'!B19,0))</f>
        <v>0</v>
      </c>
      <c r="C19" s="28">
        <f>IF($C$4="citu pasākumu izmaksas",IF('7a+c+n'!$Q19="C",'7a+c+n'!C19,0))</f>
        <v>0</v>
      </c>
      <c r="D19" s="28">
        <f>IF($C$4="citu pasākumu izmaksas",IF('7a+c+n'!$Q19="C",'7a+c+n'!D19,0))</f>
        <v>0</v>
      </c>
      <c r="E19" s="59"/>
      <c r="F19" s="81"/>
      <c r="G19" s="28"/>
      <c r="H19" s="28">
        <f>IF($C$4="citu pasākumu izmaksas",IF('7a+c+n'!$Q19="C",'7a+c+n'!H19,0))</f>
        <v>0</v>
      </c>
      <c r="I19" s="28"/>
      <c r="J19" s="28"/>
      <c r="K19" s="59">
        <f>IF($C$4="citu pasākumu izmaksas",IF('7a+c+n'!$Q19="C",'7a+c+n'!K19,0))</f>
        <v>0</v>
      </c>
      <c r="L19" s="110">
        <f>IF($C$4="citu pasākumu izmaksas",IF('7a+c+n'!$Q19="C",'7a+c+n'!L19,0))</f>
        <v>0</v>
      </c>
      <c r="M19" s="28">
        <f>IF($C$4="citu pasākumu izmaksas",IF('7a+c+n'!$Q19="C",'7a+c+n'!M19,0))</f>
        <v>0</v>
      </c>
      <c r="N19" s="28">
        <f>IF($C$4="citu pasākumu izmaksas",IF('7a+c+n'!$Q19="C",'7a+c+n'!N19,0))</f>
        <v>0</v>
      </c>
      <c r="O19" s="28">
        <f>IF($C$4="citu pasākumu izmaksas",IF('7a+c+n'!$Q19="C",'7a+c+n'!O19,0))</f>
        <v>0</v>
      </c>
      <c r="P19" s="59">
        <f>IF($C$4="citu pasākumu izmaksas",IF('7a+c+n'!$Q19="C",'7a+c+n'!P19,0))</f>
        <v>0</v>
      </c>
    </row>
    <row r="20" spans="1:16" ht="12" customHeight="1" thickBot="1" x14ac:dyDescent="0.25">
      <c r="A20" s="261" t="s">
        <v>63</v>
      </c>
      <c r="B20" s="262"/>
      <c r="C20" s="262"/>
      <c r="D20" s="262"/>
      <c r="E20" s="262"/>
      <c r="F20" s="262"/>
      <c r="G20" s="262"/>
      <c r="H20" s="262"/>
      <c r="I20" s="262"/>
      <c r="J20" s="262"/>
      <c r="K20" s="263"/>
      <c r="L20" s="111">
        <f>SUM(L14:L19)</f>
        <v>0</v>
      </c>
      <c r="M20" s="112">
        <f>SUM(M14:M19)</f>
        <v>0</v>
      </c>
      <c r="N20" s="112">
        <f>SUM(N14:N19)</f>
        <v>0</v>
      </c>
      <c r="O20" s="112">
        <f>SUM(O14:O19)</f>
        <v>0</v>
      </c>
      <c r="P20" s="113">
        <f>SUM(P14:P19)</f>
        <v>0</v>
      </c>
    </row>
    <row r="21" spans="1:16" x14ac:dyDescent="0.2">
      <c r="A21" s="20"/>
      <c r="B21" s="20"/>
      <c r="C21" s="20"/>
      <c r="D21" s="20"/>
      <c r="E21" s="20"/>
      <c r="F21" s="20"/>
      <c r="G21" s="20"/>
      <c r="H21" s="20"/>
      <c r="I21" s="20"/>
      <c r="J21" s="20"/>
      <c r="K21" s="20"/>
      <c r="L21" s="20"/>
      <c r="M21" s="20"/>
      <c r="N21" s="20"/>
      <c r="O21" s="20"/>
      <c r="P21" s="20"/>
    </row>
    <row r="22" spans="1:16" x14ac:dyDescent="0.2">
      <c r="A22" s="20"/>
      <c r="B22" s="20"/>
      <c r="C22" s="20"/>
      <c r="D22" s="20"/>
      <c r="E22" s="20"/>
      <c r="F22" s="20"/>
      <c r="G22" s="20"/>
      <c r="H22" s="20"/>
      <c r="I22" s="20"/>
      <c r="J22" s="20"/>
      <c r="K22" s="20"/>
      <c r="L22" s="20"/>
      <c r="M22" s="20"/>
      <c r="N22" s="20"/>
      <c r="O22" s="20"/>
      <c r="P22" s="20"/>
    </row>
    <row r="23" spans="1:16" x14ac:dyDescent="0.2">
      <c r="A23" s="1" t="s">
        <v>14</v>
      </c>
      <c r="B23" s="20"/>
      <c r="C23" s="264">
        <f>'Kops c'!C36:H36</f>
        <v>0</v>
      </c>
      <c r="D23" s="264"/>
      <c r="E23" s="264"/>
      <c r="F23" s="264"/>
      <c r="G23" s="264"/>
      <c r="H23" s="264"/>
      <c r="I23" s="20"/>
      <c r="J23" s="20"/>
      <c r="K23" s="20"/>
      <c r="L23" s="20"/>
      <c r="M23" s="20"/>
      <c r="N23" s="20"/>
      <c r="O23" s="20"/>
      <c r="P23" s="20"/>
    </row>
    <row r="24" spans="1:16" x14ac:dyDescent="0.2">
      <c r="A24" s="20"/>
      <c r="B24" s="20"/>
      <c r="C24" s="186" t="s">
        <v>15</v>
      </c>
      <c r="D24" s="186"/>
      <c r="E24" s="186"/>
      <c r="F24" s="186"/>
      <c r="G24" s="186"/>
      <c r="H24" s="186"/>
      <c r="I24" s="20"/>
      <c r="J24" s="20"/>
      <c r="K24" s="20"/>
      <c r="L24" s="20"/>
      <c r="M24" s="20"/>
      <c r="N24" s="20"/>
      <c r="O24" s="20"/>
      <c r="P24" s="20"/>
    </row>
    <row r="25" spans="1:16" x14ac:dyDescent="0.2">
      <c r="A25" s="20"/>
      <c r="B25" s="20"/>
      <c r="C25" s="20"/>
      <c r="D25" s="20"/>
      <c r="E25" s="20"/>
      <c r="F25" s="20"/>
      <c r="G25" s="20"/>
      <c r="H25" s="20"/>
      <c r="I25" s="20"/>
      <c r="J25" s="20"/>
      <c r="K25" s="20"/>
      <c r="L25" s="20"/>
      <c r="M25" s="20"/>
      <c r="N25" s="20"/>
      <c r="O25" s="20"/>
      <c r="P25" s="20"/>
    </row>
    <row r="26" spans="1:16" x14ac:dyDescent="0.2">
      <c r="A26" s="227" t="str">
        <f>'Kops n'!A39:D39</f>
        <v>Tāme sastādīta 2023. gada __._________</v>
      </c>
      <c r="B26" s="228"/>
      <c r="C26" s="228"/>
      <c r="D26" s="228"/>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41</v>
      </c>
      <c r="B28" s="20"/>
      <c r="C28" s="264">
        <f>'Kops c'!C41:H41</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104" t="s">
        <v>16</v>
      </c>
      <c r="B31" s="52"/>
      <c r="C31" s="116">
        <f>'Kops c'!C44</f>
        <v>0</v>
      </c>
      <c r="D31" s="52"/>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sheetData>
  <mergeCells count="23">
    <mergeCell ref="C29:H29"/>
    <mergeCell ref="L12:P12"/>
    <mergeCell ref="A20:K20"/>
    <mergeCell ref="C23:H23"/>
    <mergeCell ref="C24:H24"/>
    <mergeCell ref="A26:D26"/>
    <mergeCell ref="C28:H28"/>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20:K20">
    <cfRule type="containsText" dxfId="169" priority="3" operator="containsText" text="Tiešās izmaksas kopā, t. sk. darba devēja sociālais nodoklis __.__% ">
      <formula>NOT(ISERROR(SEARCH("Tiešās izmaksas kopā, t. sk. darba devēja sociālais nodoklis __.__% ",A20)))</formula>
    </cfRule>
  </conditionalFormatting>
  <conditionalFormatting sqref="A14:P19">
    <cfRule type="cellIs" dxfId="168" priority="1" operator="equal">
      <formula>0</formula>
    </cfRule>
  </conditionalFormatting>
  <conditionalFormatting sqref="C2:I2 D5:L8 N9:O9 L20:P20 C23:H23 C28:H28 C31">
    <cfRule type="cellIs" dxfId="167" priority="2" operator="equal">
      <formula>0</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6E893-0ACA-45C7-84EA-A379D2A38EC1}">
  <sheetPr codeName="Sheet27">
    <tabColor rgb="FF0070C0"/>
  </sheetPr>
  <dimension ref="A1:P32"/>
  <sheetViews>
    <sheetView workbookViewId="0">
      <selection activeCell="S20" sqref="S2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'7a+c+n'!D1</f>
        <v>7</v>
      </c>
      <c r="E1" s="26"/>
      <c r="F1" s="26"/>
      <c r="G1" s="26"/>
      <c r="H1" s="26"/>
      <c r="I1" s="26"/>
      <c r="J1" s="26"/>
      <c r="N1" s="30"/>
      <c r="O1" s="31"/>
      <c r="P1" s="32"/>
    </row>
    <row r="2" spans="1:16" x14ac:dyDescent="0.2">
      <c r="A2" s="33"/>
      <c r="B2" s="33"/>
      <c r="C2" s="252" t="str">
        <f>'7a+c+n'!C2:I2</f>
        <v>Iekštelpu darbi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P20</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izmaksas",IF('7a+c+n'!$Q14="N",'7a+c+n'!B14,0))</f>
        <v>0</v>
      </c>
      <c r="C14" s="27">
        <f>IF($C$4="Neattiecināmās izmaksas",IF('7a+c+n'!$Q14="N",'7a+c+n'!C14,0))</f>
        <v>0</v>
      </c>
      <c r="D14" s="27">
        <f>IF($C$4="Neattiecināmās izmaksas",IF('7a+c+n'!$Q14="N",'7a+c+n'!D14,0))</f>
        <v>0</v>
      </c>
      <c r="E14" s="57"/>
      <c r="F14" s="79"/>
      <c r="G14" s="27">
        <f>IF($C$4="Neattiecināmās izmaksas",IF('7a+c+n'!$Q14="N",'7a+c+n'!G14,0))</f>
        <v>0</v>
      </c>
      <c r="H14" s="27">
        <f>IF($C$4="Neattiecināmās izmaksas",IF('7a+c+n'!$Q14="N",'7a+c+n'!H14,0))</f>
        <v>0</v>
      </c>
      <c r="I14" s="27"/>
      <c r="J14" s="27"/>
      <c r="K14" s="57">
        <f>IF($C$4="Neattiecināmās izmaksas",IF('7a+c+n'!$Q14="N",'7a+c+n'!K14,0))</f>
        <v>0</v>
      </c>
      <c r="L14" s="109">
        <f>IF($C$4="Neattiecināmās izmaksas",IF('7a+c+n'!$Q14="N",'7a+c+n'!L14,0))</f>
        <v>0</v>
      </c>
      <c r="M14" s="27">
        <f>IF($C$4="Neattiecināmās izmaksas",IF('7a+c+n'!$Q14="N",'7a+c+n'!M14,0))</f>
        <v>0</v>
      </c>
      <c r="N14" s="27">
        <f>IF($C$4="Neattiecināmās izmaksas",IF('7a+c+n'!$Q14="N",'7a+c+n'!N14,0))</f>
        <v>0</v>
      </c>
      <c r="O14" s="27">
        <f>IF($C$4="Neattiecināmās izmaksas",IF('7a+c+n'!$Q14="N",'7a+c+n'!O14,0))</f>
        <v>0</v>
      </c>
      <c r="P14" s="57">
        <f>IF($C$4="Neattiecināmās izmaksas",IF('7a+c+n'!$Q14="N",'7a+c+n'!P14,0))</f>
        <v>0</v>
      </c>
    </row>
    <row r="15" spans="1:16" x14ac:dyDescent="0.2">
      <c r="A15" s="64">
        <f>IF(P15=0,0,IF(COUNTBLANK(P15)=1,0,COUNTA($P$14:P15)))</f>
        <v>0</v>
      </c>
      <c r="B15" s="28">
        <f>IF($C$4="Neattiecināmās izmaksas",IF('7a+c+n'!$Q15="N",'7a+c+n'!B15,0))</f>
        <v>0</v>
      </c>
      <c r="C15" s="28">
        <f>IF($C$4="Neattiecināmās izmaksas",IF('7a+c+n'!$Q15="N",'7a+c+n'!C15,0))</f>
        <v>0</v>
      </c>
      <c r="D15" s="28">
        <f>IF($C$4="Neattiecināmās izmaksas",IF('7a+c+n'!$Q15="N",'7a+c+n'!D15,0))</f>
        <v>0</v>
      </c>
      <c r="E15" s="59"/>
      <c r="F15" s="81"/>
      <c r="G15" s="28"/>
      <c r="H15" s="28">
        <f>IF($C$4="Neattiecināmās izmaksas",IF('7a+c+n'!$Q15="N",'7a+c+n'!H15,0))</f>
        <v>0</v>
      </c>
      <c r="I15" s="28"/>
      <c r="J15" s="28"/>
      <c r="K15" s="59">
        <f>IF($C$4="Neattiecināmās izmaksas",IF('7a+c+n'!$Q15="N",'7a+c+n'!K15,0))</f>
        <v>0</v>
      </c>
      <c r="L15" s="110">
        <f>IF($C$4="Neattiecināmās izmaksas",IF('7a+c+n'!$Q15="N",'7a+c+n'!L15,0))</f>
        <v>0</v>
      </c>
      <c r="M15" s="28">
        <f>IF($C$4="Neattiecināmās izmaksas",IF('7a+c+n'!$Q15="N",'7a+c+n'!M15,0))</f>
        <v>0</v>
      </c>
      <c r="N15" s="28">
        <f>IF($C$4="Neattiecināmās izmaksas",IF('7a+c+n'!$Q15="N",'7a+c+n'!N15,0))</f>
        <v>0</v>
      </c>
      <c r="O15" s="28">
        <f>IF($C$4="Neattiecināmās izmaksas",IF('7a+c+n'!$Q15="N",'7a+c+n'!O15,0))</f>
        <v>0</v>
      </c>
      <c r="P15" s="59">
        <f>IF($C$4="Neattiecināmās izmaksas",IF('7a+c+n'!$Q15="N",'7a+c+n'!P15,0))</f>
        <v>0</v>
      </c>
    </row>
    <row r="16" spans="1:16" x14ac:dyDescent="0.2">
      <c r="A16" s="64">
        <f>IF(P16=0,0,IF(COUNTBLANK(P16)=1,0,COUNTA($P$14:P16)))</f>
        <v>0</v>
      </c>
      <c r="B16" s="28">
        <f>IF($C$4="Neattiecināmās izmaksas",IF('7a+c+n'!$Q16="N",'7a+c+n'!B16,0))</f>
        <v>0</v>
      </c>
      <c r="C16" s="28">
        <f>IF($C$4="Neattiecināmās izmaksas",IF('7a+c+n'!$Q16="N",'7a+c+n'!C16,0))</f>
        <v>0</v>
      </c>
      <c r="D16" s="28">
        <f>IF($C$4="Neattiecināmās izmaksas",IF('7a+c+n'!$Q16="N",'7a+c+n'!D16,0))</f>
        <v>0</v>
      </c>
      <c r="E16" s="59"/>
      <c r="F16" s="81"/>
      <c r="G16" s="28"/>
      <c r="H16" s="28">
        <f>IF($C$4="Neattiecināmās izmaksas",IF('7a+c+n'!$Q16="N",'7a+c+n'!H16,0))</f>
        <v>0</v>
      </c>
      <c r="I16" s="28"/>
      <c r="J16" s="28"/>
      <c r="K16" s="59">
        <f>IF($C$4="Neattiecināmās izmaksas",IF('7a+c+n'!$Q16="N",'7a+c+n'!K16,0))</f>
        <v>0</v>
      </c>
      <c r="L16" s="110">
        <f>IF($C$4="Neattiecināmās izmaksas",IF('7a+c+n'!$Q16="N",'7a+c+n'!L16,0))</f>
        <v>0</v>
      </c>
      <c r="M16" s="28">
        <f>IF($C$4="Neattiecināmās izmaksas",IF('7a+c+n'!$Q16="N",'7a+c+n'!M16,0))</f>
        <v>0</v>
      </c>
      <c r="N16" s="28">
        <f>IF($C$4="Neattiecināmās izmaksas",IF('7a+c+n'!$Q16="N",'7a+c+n'!N16,0))</f>
        <v>0</v>
      </c>
      <c r="O16" s="28">
        <f>IF($C$4="Neattiecināmās izmaksas",IF('7a+c+n'!$Q16="N",'7a+c+n'!O16,0))</f>
        <v>0</v>
      </c>
      <c r="P16" s="59">
        <f>IF($C$4="Neattiecināmās izmaksas",IF('7a+c+n'!$Q16="N",'7a+c+n'!P16,0))</f>
        <v>0</v>
      </c>
    </row>
    <row r="17" spans="1:16" x14ac:dyDescent="0.2">
      <c r="A17" s="64">
        <f>IF(P17=0,0,IF(COUNTBLANK(P17)=1,0,COUNTA($P$14:P17)))</f>
        <v>0</v>
      </c>
      <c r="B17" s="28">
        <f>IF($C$4="Neattiecināmās izmaksas",IF('7a+c+n'!$Q17="N",'7a+c+n'!B17,0))</f>
        <v>0</v>
      </c>
      <c r="C17" s="28">
        <f>IF($C$4="Neattiecināmās izmaksas",IF('7a+c+n'!$Q17="N",'7a+c+n'!C17,0))</f>
        <v>0</v>
      </c>
      <c r="D17" s="28">
        <f>IF($C$4="Neattiecināmās izmaksas",IF('7a+c+n'!$Q17="N",'7a+c+n'!D17,0))</f>
        <v>0</v>
      </c>
      <c r="E17" s="59"/>
      <c r="F17" s="81"/>
      <c r="G17" s="28"/>
      <c r="H17" s="28">
        <f>IF($C$4="Neattiecināmās izmaksas",IF('7a+c+n'!$Q17="N",'7a+c+n'!H17,0))</f>
        <v>0</v>
      </c>
      <c r="I17" s="28"/>
      <c r="J17" s="28"/>
      <c r="K17" s="59">
        <f>IF($C$4="Neattiecināmās izmaksas",IF('7a+c+n'!$Q17="N",'7a+c+n'!K17,0))</f>
        <v>0</v>
      </c>
      <c r="L17" s="110">
        <f>IF($C$4="Neattiecināmās izmaksas",IF('7a+c+n'!$Q17="N",'7a+c+n'!L17,0))</f>
        <v>0</v>
      </c>
      <c r="M17" s="28">
        <f>IF($C$4="Neattiecināmās izmaksas",IF('7a+c+n'!$Q17="N",'7a+c+n'!M17,0))</f>
        <v>0</v>
      </c>
      <c r="N17" s="28">
        <f>IF($C$4="Neattiecināmās izmaksas",IF('7a+c+n'!$Q17="N",'7a+c+n'!N17,0))</f>
        <v>0</v>
      </c>
      <c r="O17" s="28">
        <f>IF($C$4="Neattiecināmās izmaksas",IF('7a+c+n'!$Q17="N",'7a+c+n'!O17,0))</f>
        <v>0</v>
      </c>
      <c r="P17" s="59">
        <f>IF($C$4="Neattiecināmās izmaksas",IF('7a+c+n'!$Q17="N",'7a+c+n'!P17,0))</f>
        <v>0</v>
      </c>
    </row>
    <row r="18" spans="1:16" ht="67.5" x14ac:dyDescent="0.2">
      <c r="A18" s="64">
        <f>IF(P18=0,0,IF(COUNTBLANK(P18)=1,0,COUNTA($P$14:P18)))</f>
        <v>0</v>
      </c>
      <c r="B18" s="28" t="str">
        <f>IF($C$4="Neattiecināmās izmaksas",IF('7a+c+n'!$Q18="N",'7a+c+n'!B18,0))</f>
        <v>10-00000</v>
      </c>
      <c r="C18" s="28" t="str">
        <f>IF($C$4="Neattiecināmās izmaksas",IF('7a+c+n'!$Q18="N",'7a+c+n'!C18,0))</f>
        <v>Esošo pakāpienu atjaunošana izmantojot atbilstošo remontsastāvu ~ 20% no kopējās platības, t.sk. esošās izlīdzinošās kārtas nokalšana, ja nepieciešams, gruntēšana. Krāsošana ar atbilstošu, nodilumizturīgu krāsu. Tonis saskaņojams ar Pasūtītāju.</v>
      </c>
      <c r="D18" s="28" t="str">
        <f>IF($C$4="Neattiecināmās izmaksas",IF('7a+c+n'!$Q18="N",'7a+c+n'!D18,0))</f>
        <v>m2</v>
      </c>
      <c r="E18" s="59"/>
      <c r="F18" s="81"/>
      <c r="G18" s="28"/>
      <c r="H18" s="28">
        <f>IF($C$4="Neattiecināmās izmaksas",IF('7a+c+n'!$Q18="N",'7a+c+n'!H18,0))</f>
        <v>0</v>
      </c>
      <c r="I18" s="28"/>
      <c r="J18" s="28"/>
      <c r="K18" s="59">
        <f>IF($C$4="Neattiecināmās izmaksas",IF('7a+c+n'!$Q18="N",'7a+c+n'!K18,0))</f>
        <v>0</v>
      </c>
      <c r="L18" s="110">
        <f>IF($C$4="Neattiecināmās izmaksas",IF('7a+c+n'!$Q18="N",'7a+c+n'!L18,0))</f>
        <v>0</v>
      </c>
      <c r="M18" s="28">
        <f>IF($C$4="Neattiecināmās izmaksas",IF('7a+c+n'!$Q18="N",'7a+c+n'!M18,0))</f>
        <v>0</v>
      </c>
      <c r="N18" s="28">
        <f>IF($C$4="Neattiecināmās izmaksas",IF('7a+c+n'!$Q18="N",'7a+c+n'!N18,0))</f>
        <v>0</v>
      </c>
      <c r="O18" s="28">
        <f>IF($C$4="Neattiecināmās izmaksas",IF('7a+c+n'!$Q18="N",'7a+c+n'!O18,0))</f>
        <v>0</v>
      </c>
      <c r="P18" s="59">
        <f>IF($C$4="Neattiecināmās izmaksas",IF('7a+c+n'!$Q18="N",'7a+c+n'!P18,0))</f>
        <v>0</v>
      </c>
    </row>
    <row r="19" spans="1:16" ht="34.5" thickBot="1" x14ac:dyDescent="0.25">
      <c r="A19" s="64">
        <f>IF(P19=0,0,IF(COUNTBLANK(P19)=1,0,COUNTA($P$14:P19)))</f>
        <v>0</v>
      </c>
      <c r="B19" s="28" t="str">
        <f>IF($C$4="Neattiecināmās izmaksas",IF('7a+c+n'!$Q19="N",'7a+c+n'!B19,0))</f>
        <v>10-00000</v>
      </c>
      <c r="C19" s="28" t="str">
        <f>IF($C$4="Neattiecināmās izmaksas",IF('7a+c+n'!$Q19="N",'7a+c+n'!C19,0))</f>
        <v>Esošo margu un lenteru atjaunošana, t.sk. esošās krāsas noņemšana, krāsošana, saskaņojot ar Pasūtītāju.</v>
      </c>
      <c r="D19" s="28" t="str">
        <f>IF($C$4="Neattiecināmās izmaksas",IF('7a+c+n'!$Q19="N",'7a+c+n'!D19,0))</f>
        <v>tm</v>
      </c>
      <c r="E19" s="59"/>
      <c r="F19" s="81"/>
      <c r="G19" s="28"/>
      <c r="H19" s="28">
        <f>IF($C$4="Neattiecināmās izmaksas",IF('7a+c+n'!$Q19="N",'7a+c+n'!H19,0))</f>
        <v>0</v>
      </c>
      <c r="I19" s="28"/>
      <c r="J19" s="28"/>
      <c r="K19" s="59">
        <f>IF($C$4="Neattiecināmās izmaksas",IF('7a+c+n'!$Q19="N",'7a+c+n'!K19,0))</f>
        <v>0</v>
      </c>
      <c r="L19" s="110">
        <f>IF($C$4="Neattiecināmās izmaksas",IF('7a+c+n'!$Q19="N",'7a+c+n'!L19,0))</f>
        <v>0</v>
      </c>
      <c r="M19" s="28">
        <f>IF($C$4="Neattiecināmās izmaksas",IF('7a+c+n'!$Q19="N",'7a+c+n'!M19,0))</f>
        <v>0</v>
      </c>
      <c r="N19" s="28">
        <f>IF($C$4="Neattiecināmās izmaksas",IF('7a+c+n'!$Q19="N",'7a+c+n'!N19,0))</f>
        <v>0</v>
      </c>
      <c r="O19" s="28">
        <f>IF($C$4="Neattiecināmās izmaksas",IF('7a+c+n'!$Q19="N",'7a+c+n'!O19,0))</f>
        <v>0</v>
      </c>
      <c r="P19" s="59">
        <f>IF($C$4="Neattiecināmās izmaksas",IF('7a+c+n'!$Q19="N",'7a+c+n'!P19,0))</f>
        <v>0</v>
      </c>
    </row>
    <row r="20" spans="1:16" ht="12" customHeight="1" thickBot="1" x14ac:dyDescent="0.25">
      <c r="A20" s="261" t="s">
        <v>63</v>
      </c>
      <c r="B20" s="262"/>
      <c r="C20" s="262"/>
      <c r="D20" s="262"/>
      <c r="E20" s="262"/>
      <c r="F20" s="262"/>
      <c r="G20" s="262"/>
      <c r="H20" s="262"/>
      <c r="I20" s="262"/>
      <c r="J20" s="262"/>
      <c r="K20" s="263"/>
      <c r="L20" s="111">
        <f>SUM(L14:L19)</f>
        <v>0</v>
      </c>
      <c r="M20" s="112">
        <f>SUM(M14:M19)</f>
        <v>0</v>
      </c>
      <c r="N20" s="112">
        <f>SUM(N14:N19)</f>
        <v>0</v>
      </c>
      <c r="O20" s="112">
        <f>SUM(O14:O19)</f>
        <v>0</v>
      </c>
      <c r="P20" s="113">
        <f>SUM(P14:P19)</f>
        <v>0</v>
      </c>
    </row>
    <row r="21" spans="1:16" x14ac:dyDescent="0.2">
      <c r="A21" s="20"/>
      <c r="B21" s="20"/>
      <c r="C21" s="20"/>
      <c r="D21" s="20"/>
      <c r="E21" s="20"/>
      <c r="F21" s="20"/>
      <c r="G21" s="20"/>
      <c r="H21" s="20"/>
      <c r="I21" s="20"/>
      <c r="J21" s="20"/>
      <c r="K21" s="20"/>
      <c r="L21" s="20"/>
      <c r="M21" s="20"/>
      <c r="N21" s="20"/>
      <c r="O21" s="20"/>
      <c r="P21" s="20"/>
    </row>
    <row r="22" spans="1:16" x14ac:dyDescent="0.2">
      <c r="A22" s="20"/>
      <c r="B22" s="20"/>
      <c r="C22" s="20"/>
      <c r="D22" s="20"/>
      <c r="E22" s="20"/>
      <c r="F22" s="20"/>
      <c r="G22" s="20"/>
      <c r="H22" s="20"/>
      <c r="I22" s="20"/>
      <c r="J22" s="20"/>
      <c r="K22" s="20"/>
      <c r="L22" s="20"/>
      <c r="M22" s="20"/>
      <c r="N22" s="20"/>
      <c r="O22" s="20"/>
      <c r="P22" s="20"/>
    </row>
    <row r="23" spans="1:16" x14ac:dyDescent="0.2">
      <c r="A23" s="1" t="s">
        <v>14</v>
      </c>
      <c r="B23" s="20"/>
      <c r="C23" s="264">
        <f>'Kops n'!C36:H36</f>
        <v>0</v>
      </c>
      <c r="D23" s="264"/>
      <c r="E23" s="264"/>
      <c r="F23" s="264"/>
      <c r="G23" s="264"/>
      <c r="H23" s="264"/>
      <c r="I23" s="20"/>
      <c r="J23" s="20"/>
      <c r="K23" s="20"/>
      <c r="L23" s="20"/>
      <c r="M23" s="20"/>
      <c r="N23" s="20"/>
      <c r="O23" s="20"/>
      <c r="P23" s="20"/>
    </row>
    <row r="24" spans="1:16" x14ac:dyDescent="0.2">
      <c r="A24" s="20"/>
      <c r="B24" s="20"/>
      <c r="C24" s="186" t="s">
        <v>15</v>
      </c>
      <c r="D24" s="186"/>
      <c r="E24" s="186"/>
      <c r="F24" s="186"/>
      <c r="G24" s="186"/>
      <c r="H24" s="186"/>
      <c r="I24" s="20"/>
      <c r="J24" s="20"/>
      <c r="K24" s="20"/>
      <c r="L24" s="20"/>
      <c r="M24" s="20"/>
      <c r="N24" s="20"/>
      <c r="O24" s="20"/>
      <c r="P24" s="20"/>
    </row>
    <row r="25" spans="1:16" x14ac:dyDescent="0.2">
      <c r="A25" s="20"/>
      <c r="B25" s="20"/>
      <c r="C25" s="20"/>
      <c r="D25" s="20"/>
      <c r="E25" s="20"/>
      <c r="F25" s="20"/>
      <c r="G25" s="20"/>
      <c r="H25" s="20"/>
      <c r="I25" s="20"/>
      <c r="J25" s="20"/>
      <c r="K25" s="20"/>
      <c r="L25" s="20"/>
      <c r="M25" s="20"/>
      <c r="N25" s="20"/>
      <c r="O25" s="20"/>
      <c r="P25" s="20"/>
    </row>
    <row r="26" spans="1:16" x14ac:dyDescent="0.2">
      <c r="A26" s="227" t="str">
        <f>'Kops n'!A39:D39</f>
        <v>Tāme sastādīta 2023. gada __._________</v>
      </c>
      <c r="B26" s="228"/>
      <c r="C26" s="228"/>
      <c r="D26" s="228"/>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41</v>
      </c>
      <c r="B28" s="20"/>
      <c r="C28" s="264">
        <f>'Kops n'!C41:H41</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104" t="s">
        <v>16</v>
      </c>
      <c r="B31" s="52"/>
      <c r="C31" s="116">
        <f>'Kops n'!C44</f>
        <v>0</v>
      </c>
      <c r="D31" s="52"/>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sheetData>
  <mergeCells count="23">
    <mergeCell ref="C29:H29"/>
    <mergeCell ref="L12:P12"/>
    <mergeCell ref="A20:K20"/>
    <mergeCell ref="C23:H23"/>
    <mergeCell ref="C24:H24"/>
    <mergeCell ref="A26:D26"/>
    <mergeCell ref="C28:H28"/>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0:K20">
    <cfRule type="containsText" dxfId="166" priority="3" operator="containsText" text="Tiešās izmaksas kopā, t. sk. darba devēja sociālais nodoklis __.__% ">
      <formula>NOT(ISERROR(SEARCH("Tiešās izmaksas kopā, t. sk. darba devēja sociālais nodoklis __.__% ",A20)))</formula>
    </cfRule>
  </conditionalFormatting>
  <conditionalFormatting sqref="A14:P19">
    <cfRule type="cellIs" dxfId="165" priority="1" operator="equal">
      <formula>0</formula>
    </cfRule>
  </conditionalFormatting>
  <conditionalFormatting sqref="C2:I2 D5:L8 N9:O9 L20:P20 C23:H23 C28:H28 C31">
    <cfRule type="cellIs" dxfId="164" priority="2" operator="equal">
      <formula>0</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A74F-9F3C-4490-9CAF-6FE24D08A2A2}">
  <sheetPr codeName="Sheet28">
    <tabColor rgb="FF002060"/>
  </sheetPr>
  <dimension ref="A1:Q38"/>
  <sheetViews>
    <sheetView workbookViewId="0">
      <selection activeCell="I15" sqref="I15:J25"/>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8</v>
      </c>
      <c r="E1" s="26"/>
      <c r="F1" s="26"/>
      <c r="G1" s="26"/>
      <c r="H1" s="26"/>
      <c r="I1" s="26"/>
      <c r="J1" s="26"/>
      <c r="N1" s="30"/>
      <c r="O1" s="31"/>
      <c r="P1" s="32"/>
    </row>
    <row r="2" spans="1:17" x14ac:dyDescent="0.2">
      <c r="A2" s="33"/>
      <c r="B2" s="33"/>
      <c r="C2" s="252" t="s">
        <v>399</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P26</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205</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22.5" x14ac:dyDescent="0.2">
      <c r="A15" s="40">
        <v>1</v>
      </c>
      <c r="B15" s="28" t="s">
        <v>226</v>
      </c>
      <c r="C15" s="136" t="s">
        <v>234</v>
      </c>
      <c r="D15" s="153" t="s">
        <v>77</v>
      </c>
      <c r="E15" s="137">
        <v>1</v>
      </c>
      <c r="F15" s="51"/>
      <c r="G15" s="144"/>
      <c r="H15" s="49">
        <f>F15*G15</f>
        <v>0</v>
      </c>
      <c r="I15" s="49"/>
      <c r="J15" s="49"/>
      <c r="K15" s="50">
        <f t="shared" ref="K15:K25" si="0">SUM(H15:J15)</f>
        <v>0</v>
      </c>
      <c r="L15" s="51">
        <f t="shared" ref="L15:L25" si="1">E15*F15</f>
        <v>0</v>
      </c>
      <c r="M15" s="49">
        <f t="shared" ref="M15:M25" si="2">H15*E15</f>
        <v>0</v>
      </c>
      <c r="N15" s="49">
        <f t="shared" ref="N15:N25" si="3">I15*E15</f>
        <v>0</v>
      </c>
      <c r="O15" s="49">
        <f t="shared" ref="O15:O25" si="4">J15*E15</f>
        <v>0</v>
      </c>
      <c r="P15" s="108">
        <f t="shared" ref="P15:P25" si="5">SUM(M15:O15)</f>
        <v>0</v>
      </c>
      <c r="Q15" s="77" t="s">
        <v>47</v>
      </c>
    </row>
    <row r="16" spans="1:17" x14ac:dyDescent="0.2">
      <c r="A16" s="40">
        <v>2</v>
      </c>
      <c r="B16" s="93"/>
      <c r="C16" s="146" t="s">
        <v>235</v>
      </c>
      <c r="D16" s="28"/>
      <c r="E16" s="59"/>
      <c r="F16" s="51"/>
      <c r="G16" s="49"/>
      <c r="H16" s="49">
        <f t="shared" ref="H16:H25" si="6">F16*G16</f>
        <v>0</v>
      </c>
      <c r="I16" s="49"/>
      <c r="J16" s="49"/>
      <c r="K16" s="50">
        <f t="shared" si="0"/>
        <v>0</v>
      </c>
      <c r="L16" s="51">
        <f t="shared" si="1"/>
        <v>0</v>
      </c>
      <c r="M16" s="49">
        <f t="shared" si="2"/>
        <v>0</v>
      </c>
      <c r="N16" s="49">
        <f t="shared" si="3"/>
        <v>0</v>
      </c>
      <c r="O16" s="49">
        <f t="shared" si="4"/>
        <v>0</v>
      </c>
      <c r="P16" s="108">
        <f t="shared" si="5"/>
        <v>0</v>
      </c>
      <c r="Q16" s="77"/>
    </row>
    <row r="17" spans="1:17" ht="22.5" x14ac:dyDescent="0.2">
      <c r="A17" s="40">
        <v>3</v>
      </c>
      <c r="B17" s="28" t="s">
        <v>226</v>
      </c>
      <c r="C17" s="48" t="s">
        <v>236</v>
      </c>
      <c r="D17" s="153" t="s">
        <v>76</v>
      </c>
      <c r="E17" s="137">
        <v>56</v>
      </c>
      <c r="F17" s="51"/>
      <c r="G17" s="144"/>
      <c r="H17" s="49">
        <f t="shared" si="6"/>
        <v>0</v>
      </c>
      <c r="I17" s="49"/>
      <c r="J17" s="49"/>
      <c r="K17" s="50">
        <f t="shared" si="0"/>
        <v>0</v>
      </c>
      <c r="L17" s="51">
        <f t="shared" si="1"/>
        <v>0</v>
      </c>
      <c r="M17" s="49">
        <f t="shared" si="2"/>
        <v>0</v>
      </c>
      <c r="N17" s="49">
        <f t="shared" si="3"/>
        <v>0</v>
      </c>
      <c r="O17" s="49">
        <f t="shared" si="4"/>
        <v>0</v>
      </c>
      <c r="P17" s="108">
        <f t="shared" si="5"/>
        <v>0</v>
      </c>
      <c r="Q17" s="77" t="s">
        <v>47</v>
      </c>
    </row>
    <row r="18" spans="1:17" ht="22.5" x14ac:dyDescent="0.2">
      <c r="A18" s="40">
        <v>4</v>
      </c>
      <c r="B18" s="28" t="s">
        <v>226</v>
      </c>
      <c r="C18" s="48" t="s">
        <v>237</v>
      </c>
      <c r="D18" s="153" t="s">
        <v>76</v>
      </c>
      <c r="E18" s="137">
        <v>34</v>
      </c>
      <c r="F18" s="51"/>
      <c r="G18" s="144"/>
      <c r="H18" s="49">
        <f t="shared" si="6"/>
        <v>0</v>
      </c>
      <c r="I18" s="49"/>
      <c r="J18" s="49"/>
      <c r="K18" s="50">
        <f t="shared" si="0"/>
        <v>0</v>
      </c>
      <c r="L18" s="51">
        <f t="shared" si="1"/>
        <v>0</v>
      </c>
      <c r="M18" s="49">
        <f t="shared" si="2"/>
        <v>0</v>
      </c>
      <c r="N18" s="49">
        <f t="shared" si="3"/>
        <v>0</v>
      </c>
      <c r="O18" s="49">
        <f t="shared" si="4"/>
        <v>0</v>
      </c>
      <c r="P18" s="108">
        <f t="shared" si="5"/>
        <v>0</v>
      </c>
      <c r="Q18" s="77" t="s">
        <v>47</v>
      </c>
    </row>
    <row r="19" spans="1:17" ht="22.5" x14ac:dyDescent="0.2">
      <c r="A19" s="40">
        <v>5</v>
      </c>
      <c r="B19" s="28" t="s">
        <v>226</v>
      </c>
      <c r="C19" s="48" t="s">
        <v>238</v>
      </c>
      <c r="D19" s="133" t="s">
        <v>102</v>
      </c>
      <c r="E19" s="137">
        <v>2.8</v>
      </c>
      <c r="F19" s="51"/>
      <c r="G19" s="144"/>
      <c r="H19" s="49">
        <f t="shared" si="6"/>
        <v>0</v>
      </c>
      <c r="I19" s="49"/>
      <c r="J19" s="49"/>
      <c r="K19" s="50">
        <f t="shared" si="0"/>
        <v>0</v>
      </c>
      <c r="L19" s="51">
        <f t="shared" si="1"/>
        <v>0</v>
      </c>
      <c r="M19" s="49">
        <f t="shared" si="2"/>
        <v>0</v>
      </c>
      <c r="N19" s="49">
        <f t="shared" si="3"/>
        <v>0</v>
      </c>
      <c r="O19" s="49">
        <f t="shared" si="4"/>
        <v>0</v>
      </c>
      <c r="P19" s="108">
        <f t="shared" si="5"/>
        <v>0</v>
      </c>
      <c r="Q19" s="77" t="s">
        <v>47</v>
      </c>
    </row>
    <row r="20" spans="1:17" ht="22.5" x14ac:dyDescent="0.2">
      <c r="A20" s="40">
        <v>6</v>
      </c>
      <c r="B20" s="28" t="s">
        <v>226</v>
      </c>
      <c r="C20" s="48" t="s">
        <v>239</v>
      </c>
      <c r="D20" s="133" t="s">
        <v>102</v>
      </c>
      <c r="E20" s="137">
        <v>31</v>
      </c>
      <c r="F20" s="51"/>
      <c r="G20" s="144"/>
      <c r="H20" s="49">
        <f t="shared" si="6"/>
        <v>0</v>
      </c>
      <c r="I20" s="49"/>
      <c r="J20" s="49"/>
      <c r="K20" s="50">
        <f t="shared" si="0"/>
        <v>0</v>
      </c>
      <c r="L20" s="51">
        <f t="shared" si="1"/>
        <v>0</v>
      </c>
      <c r="M20" s="49">
        <f t="shared" si="2"/>
        <v>0</v>
      </c>
      <c r="N20" s="49">
        <f t="shared" si="3"/>
        <v>0</v>
      </c>
      <c r="O20" s="49">
        <f t="shared" si="4"/>
        <v>0</v>
      </c>
      <c r="P20" s="108">
        <f t="shared" si="5"/>
        <v>0</v>
      </c>
      <c r="Q20" s="77" t="s">
        <v>47</v>
      </c>
    </row>
    <row r="21" spans="1:17" ht="22.5" x14ac:dyDescent="0.2">
      <c r="A21" s="40">
        <v>7</v>
      </c>
      <c r="B21" s="93"/>
      <c r="C21" s="146" t="s">
        <v>240</v>
      </c>
      <c r="D21" s="28"/>
      <c r="E21" s="59"/>
      <c r="F21" s="51"/>
      <c r="G21" s="49"/>
      <c r="H21" s="49">
        <f t="shared" si="6"/>
        <v>0</v>
      </c>
      <c r="I21" s="49"/>
      <c r="J21" s="49"/>
      <c r="K21" s="50">
        <f t="shared" si="0"/>
        <v>0</v>
      </c>
      <c r="L21" s="51">
        <f t="shared" si="1"/>
        <v>0</v>
      </c>
      <c r="M21" s="49">
        <f t="shared" si="2"/>
        <v>0</v>
      </c>
      <c r="N21" s="49">
        <f t="shared" si="3"/>
        <v>0</v>
      </c>
      <c r="O21" s="49">
        <f t="shared" si="4"/>
        <v>0</v>
      </c>
      <c r="P21" s="108">
        <f t="shared" si="5"/>
        <v>0</v>
      </c>
      <c r="Q21" s="77"/>
    </row>
    <row r="22" spans="1:17" ht="22.5" x14ac:dyDescent="0.2">
      <c r="A22" s="40">
        <v>8</v>
      </c>
      <c r="B22" s="28" t="s">
        <v>96</v>
      </c>
      <c r="C22" s="48" t="s">
        <v>241</v>
      </c>
      <c r="D22" s="28" t="s">
        <v>77</v>
      </c>
      <c r="E22" s="59">
        <v>1</v>
      </c>
      <c r="F22" s="161"/>
      <c r="G22" s="144"/>
      <c r="H22" s="49">
        <f t="shared" si="6"/>
        <v>0</v>
      </c>
      <c r="I22" s="138"/>
      <c r="J22" s="138"/>
      <c r="K22" s="50">
        <f t="shared" si="0"/>
        <v>0</v>
      </c>
      <c r="L22" s="51">
        <f t="shared" si="1"/>
        <v>0</v>
      </c>
      <c r="M22" s="49">
        <f t="shared" si="2"/>
        <v>0</v>
      </c>
      <c r="N22" s="49">
        <f t="shared" si="3"/>
        <v>0</v>
      </c>
      <c r="O22" s="49">
        <f t="shared" si="4"/>
        <v>0</v>
      </c>
      <c r="P22" s="108">
        <f t="shared" si="5"/>
        <v>0</v>
      </c>
      <c r="Q22" s="77" t="s">
        <v>47</v>
      </c>
    </row>
    <row r="23" spans="1:17" ht="22.5" x14ac:dyDescent="0.2">
      <c r="A23" s="40">
        <v>9</v>
      </c>
      <c r="B23" s="28" t="s">
        <v>96</v>
      </c>
      <c r="C23" s="48" t="s">
        <v>242</v>
      </c>
      <c r="D23" s="28" t="s">
        <v>102</v>
      </c>
      <c r="E23" s="59">
        <v>418.00000000000006</v>
      </c>
      <c r="F23" s="161"/>
      <c r="G23" s="144"/>
      <c r="H23" s="49">
        <f t="shared" si="6"/>
        <v>0</v>
      </c>
      <c r="I23" s="138"/>
      <c r="J23" s="138"/>
      <c r="K23" s="50">
        <f t="shared" si="0"/>
        <v>0</v>
      </c>
      <c r="L23" s="51">
        <f t="shared" si="1"/>
        <v>0</v>
      </c>
      <c r="M23" s="49">
        <f t="shared" si="2"/>
        <v>0</v>
      </c>
      <c r="N23" s="49">
        <f t="shared" si="3"/>
        <v>0</v>
      </c>
      <c r="O23" s="49">
        <f t="shared" si="4"/>
        <v>0</v>
      </c>
      <c r="P23" s="108">
        <f t="shared" si="5"/>
        <v>0</v>
      </c>
      <c r="Q23" s="77" t="s">
        <v>47</v>
      </c>
    </row>
    <row r="24" spans="1:17" ht="22.5" x14ac:dyDescent="0.2">
      <c r="A24" s="40">
        <v>10</v>
      </c>
      <c r="B24" s="28" t="s">
        <v>96</v>
      </c>
      <c r="C24" s="48" t="s">
        <v>408</v>
      </c>
      <c r="D24" s="28" t="s">
        <v>102</v>
      </c>
      <c r="E24" s="59">
        <v>418.00000000000006</v>
      </c>
      <c r="F24" s="161"/>
      <c r="G24" s="144"/>
      <c r="H24" s="49">
        <f t="shared" si="6"/>
        <v>0</v>
      </c>
      <c r="I24" s="138"/>
      <c r="J24" s="138"/>
      <c r="K24" s="50">
        <f t="shared" si="0"/>
        <v>0</v>
      </c>
      <c r="L24" s="51">
        <f t="shared" si="1"/>
        <v>0</v>
      </c>
      <c r="M24" s="49">
        <f t="shared" si="2"/>
        <v>0</v>
      </c>
      <c r="N24" s="49">
        <f t="shared" si="3"/>
        <v>0</v>
      </c>
      <c r="O24" s="49">
        <f t="shared" si="4"/>
        <v>0</v>
      </c>
      <c r="P24" s="108">
        <f t="shared" si="5"/>
        <v>0</v>
      </c>
      <c r="Q24" s="77" t="s">
        <v>47</v>
      </c>
    </row>
    <row r="25" spans="1:17" ht="33.75" x14ac:dyDescent="0.2">
      <c r="A25" s="40">
        <v>11</v>
      </c>
      <c r="B25" s="28" t="s">
        <v>96</v>
      </c>
      <c r="C25" s="48" t="s">
        <v>243</v>
      </c>
      <c r="D25" s="28" t="s">
        <v>244</v>
      </c>
      <c r="E25" s="59">
        <v>148.5</v>
      </c>
      <c r="F25" s="51"/>
      <c r="G25" s="144"/>
      <c r="H25" s="49">
        <f t="shared" si="6"/>
        <v>0</v>
      </c>
      <c r="I25" s="49"/>
      <c r="J25" s="49"/>
      <c r="K25" s="50">
        <f t="shared" si="0"/>
        <v>0</v>
      </c>
      <c r="L25" s="51">
        <f t="shared" si="1"/>
        <v>0</v>
      </c>
      <c r="M25" s="49">
        <f t="shared" si="2"/>
        <v>0</v>
      </c>
      <c r="N25" s="49">
        <f t="shared" si="3"/>
        <v>0</v>
      </c>
      <c r="O25" s="49">
        <f t="shared" si="4"/>
        <v>0</v>
      </c>
      <c r="P25" s="108">
        <f t="shared" si="5"/>
        <v>0</v>
      </c>
      <c r="Q25" s="77" t="s">
        <v>47</v>
      </c>
    </row>
    <row r="26" spans="1:17" ht="12" customHeight="1" thickBot="1" x14ac:dyDescent="0.25">
      <c r="A26" s="261" t="s">
        <v>63</v>
      </c>
      <c r="B26" s="262"/>
      <c r="C26" s="262"/>
      <c r="D26" s="262"/>
      <c r="E26" s="262"/>
      <c r="F26" s="262"/>
      <c r="G26" s="262"/>
      <c r="H26" s="262"/>
      <c r="I26" s="262"/>
      <c r="J26" s="262"/>
      <c r="K26" s="263"/>
      <c r="L26" s="74">
        <f>SUM(L14:L25)</f>
        <v>0</v>
      </c>
      <c r="M26" s="75">
        <f>SUM(M14:M25)</f>
        <v>0</v>
      </c>
      <c r="N26" s="75">
        <f>SUM(N14:N25)</f>
        <v>0</v>
      </c>
      <c r="O26" s="75">
        <f>SUM(O14:O25)</f>
        <v>0</v>
      </c>
      <c r="P26" s="76">
        <f>SUM(P14:P25)</f>
        <v>0</v>
      </c>
    </row>
    <row r="27" spans="1:17" x14ac:dyDescent="0.2">
      <c r="A27" s="20"/>
      <c r="B27" s="20"/>
      <c r="C27" s="20"/>
      <c r="D27" s="20"/>
      <c r="E27" s="20"/>
      <c r="F27" s="20"/>
      <c r="G27" s="20"/>
      <c r="H27" s="20"/>
      <c r="I27" s="20"/>
      <c r="J27" s="20"/>
      <c r="K27" s="20"/>
      <c r="L27" s="20"/>
      <c r="M27" s="20"/>
      <c r="N27" s="20"/>
      <c r="O27" s="20"/>
      <c r="P27" s="20"/>
    </row>
    <row r="28" spans="1:17" x14ac:dyDescent="0.2">
      <c r="A28" s="20"/>
      <c r="B28" s="20"/>
      <c r="C28" s="20"/>
      <c r="D28" s="20"/>
      <c r="E28" s="20"/>
      <c r="F28" s="20"/>
      <c r="G28" s="20"/>
      <c r="H28" s="20"/>
      <c r="I28" s="20"/>
      <c r="J28" s="20"/>
      <c r="K28" s="20"/>
      <c r="L28" s="20"/>
      <c r="M28" s="20"/>
      <c r="N28" s="20"/>
      <c r="O28" s="20"/>
      <c r="P28" s="20"/>
    </row>
    <row r="29" spans="1:17" x14ac:dyDescent="0.2">
      <c r="A29" s="1" t="s">
        <v>14</v>
      </c>
      <c r="B29" s="20"/>
      <c r="C29" s="264">
        <f>'Kops n'!C36:H36</f>
        <v>0</v>
      </c>
      <c r="D29" s="264"/>
      <c r="E29" s="264"/>
      <c r="F29" s="264"/>
      <c r="G29" s="264"/>
      <c r="H29" s="264"/>
      <c r="I29" s="20"/>
      <c r="J29" s="20"/>
      <c r="K29" s="20"/>
      <c r="L29" s="20"/>
      <c r="M29" s="20"/>
      <c r="N29" s="20"/>
      <c r="O29" s="20"/>
      <c r="P29" s="20"/>
    </row>
    <row r="30" spans="1:17" x14ac:dyDescent="0.2">
      <c r="A30" s="20"/>
      <c r="B30" s="20"/>
      <c r="C30" s="186" t="s">
        <v>15</v>
      </c>
      <c r="D30" s="186"/>
      <c r="E30" s="186"/>
      <c r="F30" s="186"/>
      <c r="G30" s="186"/>
      <c r="H30" s="186"/>
      <c r="I30" s="20"/>
      <c r="J30" s="20"/>
      <c r="K30" s="20"/>
      <c r="L30" s="20"/>
      <c r="M30" s="20"/>
      <c r="N30" s="20"/>
      <c r="O30" s="20"/>
      <c r="P30" s="20"/>
    </row>
    <row r="31" spans="1:17" x14ac:dyDescent="0.2">
      <c r="A31" s="20"/>
      <c r="B31" s="20"/>
      <c r="C31" s="20"/>
      <c r="D31" s="20"/>
      <c r="E31" s="20"/>
      <c r="F31" s="20"/>
      <c r="G31" s="20"/>
      <c r="H31" s="20"/>
      <c r="I31" s="20"/>
      <c r="J31" s="20"/>
      <c r="K31" s="20"/>
      <c r="L31" s="20"/>
      <c r="M31" s="20"/>
      <c r="N31" s="20"/>
      <c r="O31" s="20"/>
      <c r="P31" s="20"/>
    </row>
    <row r="32" spans="1:17" x14ac:dyDescent="0.2">
      <c r="A32" s="227" t="str">
        <f>'Kops n'!A39:D39</f>
        <v>Tāme sastādīta 2023. gada __._________</v>
      </c>
      <c r="B32" s="228"/>
      <c r="C32" s="228"/>
      <c r="D32" s="228"/>
      <c r="E32" s="20"/>
      <c r="F32" s="20"/>
      <c r="G32" s="20"/>
      <c r="H32" s="20"/>
      <c r="I32" s="20"/>
      <c r="J32" s="20"/>
      <c r="K32" s="20"/>
      <c r="L32" s="20"/>
      <c r="M32" s="20"/>
      <c r="N32" s="20"/>
      <c r="O32" s="20"/>
      <c r="P32" s="20"/>
    </row>
    <row r="33" spans="1:16" x14ac:dyDescent="0.2">
      <c r="A33" s="20"/>
      <c r="B33" s="20"/>
      <c r="C33" s="20"/>
      <c r="D33" s="20"/>
      <c r="E33" s="20"/>
      <c r="F33" s="20"/>
      <c r="G33" s="20"/>
      <c r="H33" s="20"/>
      <c r="I33" s="20"/>
      <c r="J33" s="20"/>
      <c r="K33" s="20"/>
      <c r="L33" s="20"/>
      <c r="M33" s="20"/>
      <c r="N33" s="20"/>
      <c r="O33" s="20"/>
      <c r="P33" s="20"/>
    </row>
    <row r="34" spans="1:16" x14ac:dyDescent="0.2">
      <c r="A34" s="1" t="s">
        <v>41</v>
      </c>
      <c r="B34" s="20"/>
      <c r="C34" s="264">
        <f>'Kops n'!C41:H41</f>
        <v>0</v>
      </c>
      <c r="D34" s="264"/>
      <c r="E34" s="264"/>
      <c r="F34" s="264"/>
      <c r="G34" s="264"/>
      <c r="H34" s="264"/>
      <c r="I34" s="20"/>
      <c r="J34" s="20"/>
      <c r="K34" s="20"/>
      <c r="L34" s="20"/>
      <c r="M34" s="20"/>
      <c r="N34" s="20"/>
      <c r="O34" s="20"/>
      <c r="P34" s="20"/>
    </row>
    <row r="35" spans="1:16" x14ac:dyDescent="0.2">
      <c r="A35" s="20"/>
      <c r="B35" s="20"/>
      <c r="C35" s="186" t="s">
        <v>15</v>
      </c>
      <c r="D35" s="186"/>
      <c r="E35" s="186"/>
      <c r="F35" s="186"/>
      <c r="G35" s="186"/>
      <c r="H35" s="186"/>
      <c r="I35" s="20"/>
      <c r="J35" s="20"/>
      <c r="K35" s="20"/>
      <c r="L35" s="20"/>
      <c r="M35" s="20"/>
      <c r="N35" s="20"/>
      <c r="O35" s="20"/>
      <c r="P35" s="20"/>
    </row>
    <row r="36" spans="1:16" x14ac:dyDescent="0.2">
      <c r="A36" s="20"/>
      <c r="B36" s="20"/>
      <c r="C36" s="20"/>
      <c r="D36" s="20"/>
      <c r="E36" s="20"/>
      <c r="F36" s="20"/>
      <c r="G36" s="20"/>
      <c r="H36" s="20"/>
      <c r="I36" s="20"/>
      <c r="J36" s="20"/>
      <c r="K36" s="20"/>
      <c r="L36" s="20"/>
      <c r="M36" s="20"/>
      <c r="N36" s="20"/>
      <c r="O36" s="20"/>
      <c r="P36" s="20"/>
    </row>
    <row r="37" spans="1:16" x14ac:dyDescent="0.2">
      <c r="A37" s="104" t="s">
        <v>16</v>
      </c>
      <c r="B37" s="52"/>
      <c r="C37" s="116">
        <f>'Kops n'!C44</f>
        <v>0</v>
      </c>
      <c r="D37" s="52"/>
      <c r="E37" s="20"/>
      <c r="F37" s="20"/>
      <c r="G37" s="20"/>
      <c r="H37" s="20"/>
      <c r="I37" s="20"/>
      <c r="J37" s="20"/>
      <c r="K37" s="20"/>
      <c r="L37" s="20"/>
      <c r="M37" s="20"/>
      <c r="N37" s="20"/>
      <c r="O37" s="20"/>
      <c r="P37" s="20"/>
    </row>
    <row r="38" spans="1:16" x14ac:dyDescent="0.2">
      <c r="A38" s="20"/>
      <c r="B38" s="20"/>
      <c r="C38" s="20"/>
      <c r="D38" s="20"/>
      <c r="E38" s="20"/>
      <c r="F38" s="20"/>
      <c r="G38" s="20"/>
      <c r="H38" s="20"/>
      <c r="I38" s="20"/>
      <c r="J38" s="20"/>
      <c r="K38" s="20"/>
      <c r="L38" s="20"/>
      <c r="M38" s="20"/>
      <c r="N38" s="20"/>
      <c r="O38" s="20"/>
      <c r="P38" s="20"/>
    </row>
  </sheetData>
  <mergeCells count="23">
    <mergeCell ref="C35:H35"/>
    <mergeCell ref="C4:I4"/>
    <mergeCell ref="F12:K12"/>
    <mergeCell ref="A9:F9"/>
    <mergeCell ref="J9:M9"/>
    <mergeCell ref="D8:L8"/>
    <mergeCell ref="A26:K26"/>
    <mergeCell ref="C29:H29"/>
    <mergeCell ref="C30:H30"/>
    <mergeCell ref="A32:D32"/>
    <mergeCell ref="C34:H34"/>
    <mergeCell ref="N9:O9"/>
    <mergeCell ref="A12:A13"/>
    <mergeCell ref="B12:B13"/>
    <mergeCell ref="C12:C13"/>
    <mergeCell ref="D12:D13"/>
    <mergeCell ref="E12:E13"/>
    <mergeCell ref="L12:P12"/>
    <mergeCell ref="C2:I2"/>
    <mergeCell ref="C3:I3"/>
    <mergeCell ref="D5:L5"/>
    <mergeCell ref="D6:L6"/>
    <mergeCell ref="D7:L7"/>
  </mergeCells>
  <conditionalFormatting sqref="A9:F9">
    <cfRule type="containsText" dxfId="163" priority="39" operator="containsText" text="Tāme sastādīta  20__. gada tirgus cenās, pamatojoties uz ___ daļas rasējumiem">
      <formula>NOT(ISERROR(SEARCH("Tāme sastādīta  20__. gada tirgus cenās, pamatojoties uz ___ daļas rasējumiem",A9)))</formula>
    </cfRule>
  </conditionalFormatting>
  <conditionalFormatting sqref="A26:K26">
    <cfRule type="containsText" dxfId="162" priority="25" operator="containsText" text="Tiešās izmaksas kopā, t. sk. darba devēja sociālais nodoklis __.__% ">
      <formula>NOT(ISERROR(SEARCH("Tiešās izmaksas kopā, t. sk. darba devēja sociālais nodoklis __.__% ",A26)))</formula>
    </cfRule>
  </conditionalFormatting>
  <conditionalFormatting sqref="B25:G25">
    <cfRule type="cellIs" dxfId="161" priority="6" operator="equal">
      <formula>0</formula>
    </cfRule>
  </conditionalFormatting>
  <conditionalFormatting sqref="C14:G24">
    <cfRule type="cellIs" dxfId="160" priority="2" operator="equal">
      <formula>0</formula>
    </cfRule>
  </conditionalFormatting>
  <conditionalFormatting sqref="C29:H29">
    <cfRule type="cellIs" dxfId="159" priority="32" operator="equal">
      <formula>0</formula>
    </cfRule>
  </conditionalFormatting>
  <conditionalFormatting sqref="C34:H34">
    <cfRule type="cellIs" dxfId="158" priority="33" operator="equal">
      <formula>0</formula>
    </cfRule>
  </conditionalFormatting>
  <conditionalFormatting sqref="C2:I2">
    <cfRule type="cellIs" dxfId="157" priority="38" operator="equal">
      <formula>0</formula>
    </cfRule>
  </conditionalFormatting>
  <conditionalFormatting sqref="C4:I4">
    <cfRule type="cellIs" dxfId="156" priority="30" operator="equal">
      <formula>0</formula>
    </cfRule>
  </conditionalFormatting>
  <conditionalFormatting sqref="D1 A14:B15 A16:A25">
    <cfRule type="cellIs" dxfId="155" priority="27" operator="equal">
      <formula>0</formula>
    </cfRule>
  </conditionalFormatting>
  <conditionalFormatting sqref="D18:D20">
    <cfRule type="cellIs" dxfId="154" priority="12" operator="equal">
      <formula>0</formula>
    </cfRule>
  </conditionalFormatting>
  <conditionalFormatting sqref="D5:L8">
    <cfRule type="cellIs" dxfId="153" priority="28" operator="equal">
      <formula>0</formula>
    </cfRule>
  </conditionalFormatting>
  <conditionalFormatting sqref="H14:H25 K14:P25">
    <cfRule type="cellIs" dxfId="152" priority="5" operator="equal">
      <formula>0</formula>
    </cfRule>
  </conditionalFormatting>
  <conditionalFormatting sqref="I14:J25">
    <cfRule type="cellIs" dxfId="151" priority="1" operator="equal">
      <formula>0</formula>
    </cfRule>
  </conditionalFormatting>
  <conditionalFormatting sqref="L26:P26">
    <cfRule type="cellIs" dxfId="150" priority="31" operator="equal">
      <formula>0</formula>
    </cfRule>
  </conditionalFormatting>
  <conditionalFormatting sqref="N9:O9">
    <cfRule type="cellIs" dxfId="149" priority="40" operator="equal">
      <formula>0</formula>
    </cfRule>
  </conditionalFormatting>
  <conditionalFormatting sqref="Q14:Q25 B16:B24">
    <cfRule type="cellIs" dxfId="148" priority="4" operator="equal">
      <formula>0</formula>
    </cfRule>
  </conditionalFormatting>
  <dataValidations count="1">
    <dataValidation type="list" allowBlank="1" showInputMessage="1" showErrorMessage="1" sqref="Q14:Q25" xr:uid="{0954C2CA-3A3B-4266-A4BC-48A5217A2C9F}">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5" operator="containsText" id="{691F4930-6CFB-4D6E-9602-D8BBD1FA0B0A}">
            <xm:f>NOT(ISERROR(SEARCH("Tāme sastādīta ____. gada ___. ______________",A32)))</xm:f>
            <xm:f>"Tāme sastādīta ____. gada ___. ______________"</xm:f>
            <x14:dxf>
              <font>
                <color auto="1"/>
              </font>
              <fill>
                <patternFill>
                  <bgColor rgb="FFC6EFCE"/>
                </patternFill>
              </fill>
            </x14:dxf>
          </x14:cfRule>
          <xm:sqref>A32</xm:sqref>
        </x14:conditionalFormatting>
        <x14:conditionalFormatting xmlns:xm="http://schemas.microsoft.com/office/excel/2006/main">
          <x14:cfRule type="containsText" priority="34" operator="containsText" id="{5235297E-D242-4173-AE1C-DA1CD197EAF6}">
            <xm:f>NOT(ISERROR(SEARCH("Sertifikāta Nr. _________________________________",A37)))</xm:f>
            <xm:f>"Sertifikāta Nr. _________________________________"</xm:f>
            <x14:dxf>
              <font>
                <color auto="1"/>
              </font>
              <fill>
                <patternFill>
                  <bgColor rgb="FFC6EFCE"/>
                </patternFill>
              </fill>
            </x14:dxf>
          </x14:cfRule>
          <xm:sqref>A37</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28E5-32B9-41A0-BE05-3FF1628C371E}">
  <sheetPr codeName="Sheet29">
    <tabColor rgb="FF002060"/>
  </sheetPr>
  <dimension ref="A1:P38"/>
  <sheetViews>
    <sheetView topLeftCell="A10" workbookViewId="0">
      <selection activeCell="O23" sqref="O23"/>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'8a+c+n'!D1</f>
        <v>8</v>
      </c>
      <c r="E1" s="26"/>
      <c r="F1" s="26"/>
      <c r="G1" s="26"/>
      <c r="H1" s="26"/>
      <c r="I1" s="26"/>
      <c r="J1" s="26"/>
      <c r="N1" s="30"/>
      <c r="O1" s="31"/>
      <c r="P1" s="32"/>
    </row>
    <row r="2" spans="1:16" x14ac:dyDescent="0.2">
      <c r="A2" s="33"/>
      <c r="B2" s="33"/>
      <c r="C2" s="252" t="str">
        <f>'8a+c+n'!C2:I2</f>
        <v>Bēniņu siltināšana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P26</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85">
        <f>IF($C$4="Attiecināmās izmaksas",IF('8a+c+n'!$Q14="A",'8a+c+n'!B14,0),0)</f>
        <v>0</v>
      </c>
      <c r="C14" s="85">
        <f>IF($C$4="Attiecināmās izmaksas",IF('8a+c+n'!$Q14="A",'8a+c+n'!C14,0),0)</f>
        <v>0</v>
      </c>
      <c r="D14" s="85">
        <f>IF($C$4="Attiecināmās izmaksas",IF('8a+c+n'!$Q14="A",'8a+c+n'!D14,0),0)</f>
        <v>0</v>
      </c>
      <c r="E14" s="114"/>
      <c r="F14" s="63"/>
      <c r="G14" s="85">
        <f>IF($C$4="Attiecināmās izmaksas",IF('8a+c+n'!$Q14="A",'8a+c+n'!G14,0),0)</f>
        <v>0</v>
      </c>
      <c r="H14" s="85">
        <f>IF($C$4="Attiecināmās izmaksas",IF('8a+c+n'!$Q14="A",'8a+c+n'!H14,0),0)</f>
        <v>0</v>
      </c>
      <c r="I14" s="85"/>
      <c r="J14" s="85"/>
      <c r="K14" s="114">
        <f>IF($C$4="Attiecināmās izmaksas",IF('8a+c+n'!$Q14="A",'8a+c+n'!K14,0),0)</f>
        <v>0</v>
      </c>
      <c r="L14" s="63">
        <f>IF($C$4="Attiecināmās izmaksas",IF('8a+c+n'!$Q14="A",'8a+c+n'!L14,0),0)</f>
        <v>0</v>
      </c>
      <c r="M14" s="85">
        <f>IF($C$4="Attiecināmās izmaksas",IF('8a+c+n'!$Q14="A",'8a+c+n'!M14,0),0)</f>
        <v>0</v>
      </c>
      <c r="N14" s="85">
        <f>IF($C$4="Attiecināmās izmaksas",IF('8a+c+n'!$Q14="A",'8a+c+n'!N14,0),0)</f>
        <v>0</v>
      </c>
      <c r="O14" s="85">
        <f>IF($C$4="Attiecināmās izmaksas",IF('8a+c+n'!$Q14="A",'8a+c+n'!O14,0),0)</f>
        <v>0</v>
      </c>
      <c r="P14" s="114">
        <f>IF($C$4="Attiecināmās izmaksas",IF('8a+c+n'!$Q14="A",'8a+c+n'!P14,0),0)</f>
        <v>0</v>
      </c>
    </row>
    <row r="15" spans="1:16" ht="22.5" x14ac:dyDescent="0.2">
      <c r="A15" s="64">
        <f>IF(P15=0,0,IF(COUNTBLANK(P15)=1,0,COUNTA($P$14:P15)))</f>
        <v>0</v>
      </c>
      <c r="B15" s="84" t="str">
        <f>IF($C$4="Attiecināmās izmaksas",IF('8a+c+n'!$Q15="A",'8a+c+n'!B15,0),0)</f>
        <v>09-00000</v>
      </c>
      <c r="C15" s="84" t="str">
        <f>IF($C$4="Attiecināmās izmaksas",IF('8a+c+n'!$Q15="A",'8a+c+n'!C15,0),0)</f>
        <v>Esošā bojātā siltinājuma demontāža, apjomu precizēt objektā uz vietas</v>
      </c>
      <c r="D15" s="84" t="str">
        <f>IF($C$4="Attiecināmās izmaksas",IF('8a+c+n'!$Q15="A",'8a+c+n'!D15,0),0)</f>
        <v>kompl</v>
      </c>
      <c r="E15" s="115"/>
      <c r="F15" s="64"/>
      <c r="G15" s="84"/>
      <c r="H15" s="84">
        <f>IF($C$4="Attiecināmās izmaksas",IF('8a+c+n'!$Q15="A",'8a+c+n'!H15,0),0)</f>
        <v>0</v>
      </c>
      <c r="I15" s="84"/>
      <c r="J15" s="84"/>
      <c r="K15" s="115">
        <f>IF($C$4="Attiecināmās izmaksas",IF('8a+c+n'!$Q15="A",'8a+c+n'!K15,0),0)</f>
        <v>0</v>
      </c>
      <c r="L15" s="64">
        <f>IF($C$4="Attiecināmās izmaksas",IF('8a+c+n'!$Q15="A",'8a+c+n'!L15,0),0)</f>
        <v>0</v>
      </c>
      <c r="M15" s="84">
        <f>IF($C$4="Attiecināmās izmaksas",IF('8a+c+n'!$Q15="A",'8a+c+n'!M15,0),0)</f>
        <v>0</v>
      </c>
      <c r="N15" s="84">
        <f>IF($C$4="Attiecināmās izmaksas",IF('8a+c+n'!$Q15="A",'8a+c+n'!N15,0),0)</f>
        <v>0</v>
      </c>
      <c r="O15" s="84">
        <f>IF($C$4="Attiecināmās izmaksas",IF('8a+c+n'!$Q15="A",'8a+c+n'!O15,0),0)</f>
        <v>0</v>
      </c>
      <c r="P15" s="115">
        <f>IF($C$4="Attiecināmās izmaksas",IF('8a+c+n'!$Q15="A",'8a+c+n'!P15,0),0)</f>
        <v>0</v>
      </c>
    </row>
    <row r="16" spans="1:16" x14ac:dyDescent="0.2">
      <c r="A16" s="64">
        <f>IF(P16=0,0,IF(COUNTBLANK(P16)=1,0,COUNTA($P$14:P16)))</f>
        <v>0</v>
      </c>
      <c r="B16" s="84">
        <f>IF($C$4="Attiecināmās izmaksas",IF('8a+c+n'!$Q16="A",'8a+c+n'!B16,0),0)</f>
        <v>0</v>
      </c>
      <c r="C16" s="84">
        <f>IF($C$4="Attiecināmās izmaksas",IF('8a+c+n'!$Q16="A",'8a+c+n'!C16,0),0)</f>
        <v>0</v>
      </c>
      <c r="D16" s="84">
        <f>IF($C$4="Attiecināmās izmaksas",IF('8a+c+n'!$Q16="A",'8a+c+n'!D16,0),0)</f>
        <v>0</v>
      </c>
      <c r="E16" s="115"/>
      <c r="F16" s="64"/>
      <c r="G16" s="84"/>
      <c r="H16" s="84">
        <f>IF($C$4="Attiecināmās izmaksas",IF('8a+c+n'!$Q16="A",'8a+c+n'!H16,0),0)</f>
        <v>0</v>
      </c>
      <c r="I16" s="84"/>
      <c r="J16" s="84"/>
      <c r="K16" s="115">
        <f>IF($C$4="Attiecināmās izmaksas",IF('8a+c+n'!$Q16="A",'8a+c+n'!K16,0),0)</f>
        <v>0</v>
      </c>
      <c r="L16" s="64">
        <f>IF($C$4="Attiecināmās izmaksas",IF('8a+c+n'!$Q16="A",'8a+c+n'!L16,0),0)</f>
        <v>0</v>
      </c>
      <c r="M16" s="84">
        <f>IF($C$4="Attiecināmās izmaksas",IF('8a+c+n'!$Q16="A",'8a+c+n'!M16,0),0)</f>
        <v>0</v>
      </c>
      <c r="N16" s="84">
        <f>IF($C$4="Attiecināmās izmaksas",IF('8a+c+n'!$Q16="A",'8a+c+n'!N16,0),0)</f>
        <v>0</v>
      </c>
      <c r="O16" s="84">
        <f>IF($C$4="Attiecināmās izmaksas",IF('8a+c+n'!$Q16="A",'8a+c+n'!O16,0),0)</f>
        <v>0</v>
      </c>
      <c r="P16" s="115">
        <f>IF($C$4="Attiecināmās izmaksas",IF('8a+c+n'!$Q16="A",'8a+c+n'!P16,0),0)</f>
        <v>0</v>
      </c>
    </row>
    <row r="17" spans="1:16" ht="22.5" x14ac:dyDescent="0.2">
      <c r="A17" s="64">
        <f>IF(P17=0,0,IF(COUNTBLANK(P17)=1,0,COUNTA($P$14:P17)))</f>
        <v>0</v>
      </c>
      <c r="B17" s="84" t="str">
        <f>IF($C$4="Attiecināmās izmaksas",IF('8a+c+n'!$Q17="A",'8a+c+n'!B17,0),0)</f>
        <v>09-00000</v>
      </c>
      <c r="C17" s="84" t="str">
        <f>IF($C$4="Attiecināmās izmaksas",IF('8a+c+n'!$Q17="A",'8a+c+n'!C17,0),0)</f>
        <v>Koka siju 50x200 montāža, komateriālu apstrāde ar antipirēnu, t.sk. stirpinājumi</v>
      </c>
      <c r="D17" s="84" t="str">
        <f>IF($C$4="Attiecināmās izmaksas",IF('8a+c+n'!$Q17="A",'8a+c+n'!D17,0),0)</f>
        <v>tm</v>
      </c>
      <c r="E17" s="115"/>
      <c r="F17" s="64"/>
      <c r="G17" s="84"/>
      <c r="H17" s="84">
        <f>IF($C$4="Attiecināmās izmaksas",IF('8a+c+n'!$Q17="A",'8a+c+n'!H17,0),0)</f>
        <v>0</v>
      </c>
      <c r="I17" s="84"/>
      <c r="J17" s="84"/>
      <c r="K17" s="115">
        <f>IF($C$4="Attiecināmās izmaksas",IF('8a+c+n'!$Q17="A",'8a+c+n'!K17,0),0)</f>
        <v>0</v>
      </c>
      <c r="L17" s="64">
        <f>IF($C$4="Attiecināmās izmaksas",IF('8a+c+n'!$Q17="A",'8a+c+n'!L17,0),0)</f>
        <v>0</v>
      </c>
      <c r="M17" s="84">
        <f>IF($C$4="Attiecināmās izmaksas",IF('8a+c+n'!$Q17="A",'8a+c+n'!M17,0),0)</f>
        <v>0</v>
      </c>
      <c r="N17" s="84">
        <f>IF($C$4="Attiecināmās izmaksas",IF('8a+c+n'!$Q17="A",'8a+c+n'!N17,0),0)</f>
        <v>0</v>
      </c>
      <c r="O17" s="84">
        <f>IF($C$4="Attiecināmās izmaksas",IF('8a+c+n'!$Q17="A",'8a+c+n'!O17,0),0)</f>
        <v>0</v>
      </c>
      <c r="P17" s="115">
        <f>IF($C$4="Attiecināmās izmaksas",IF('8a+c+n'!$Q17="A",'8a+c+n'!P17,0),0)</f>
        <v>0</v>
      </c>
    </row>
    <row r="18" spans="1:16" ht="22.5" x14ac:dyDescent="0.2">
      <c r="A18" s="64">
        <f>IF(P18=0,0,IF(COUNTBLANK(P18)=1,0,COUNTA($P$14:P18)))</f>
        <v>0</v>
      </c>
      <c r="B18" s="84" t="str">
        <f>IF($C$4="Attiecināmās izmaksas",IF('8a+c+n'!$Q18="A",'8a+c+n'!B18,0),0)</f>
        <v>09-00000</v>
      </c>
      <c r="C18" s="84" t="str">
        <f>IF($C$4="Attiecināmās izmaksas",IF('8a+c+n'!$Q18="A",'8a+c+n'!C18,0),0)</f>
        <v>Koka siju 50x100,  S=1000 montāža, komateriālu apstrāde ar antipirēnu, t.sk. stirpinājumi</v>
      </c>
      <c r="D18" s="84" t="str">
        <f>IF($C$4="Attiecināmās izmaksas",IF('8a+c+n'!$Q18="A",'8a+c+n'!D18,0),0)</f>
        <v>tm</v>
      </c>
      <c r="E18" s="115"/>
      <c r="F18" s="64"/>
      <c r="G18" s="84"/>
      <c r="H18" s="84">
        <f>IF($C$4="Attiecināmās izmaksas",IF('8a+c+n'!$Q18="A",'8a+c+n'!H18,0),0)</f>
        <v>0</v>
      </c>
      <c r="I18" s="84"/>
      <c r="J18" s="84"/>
      <c r="K18" s="115">
        <f>IF($C$4="Attiecināmās izmaksas",IF('8a+c+n'!$Q18="A",'8a+c+n'!K18,0),0)</f>
        <v>0</v>
      </c>
      <c r="L18" s="64">
        <f>IF($C$4="Attiecināmās izmaksas",IF('8a+c+n'!$Q18="A",'8a+c+n'!L18,0),0)</f>
        <v>0</v>
      </c>
      <c r="M18" s="84">
        <f>IF($C$4="Attiecināmās izmaksas",IF('8a+c+n'!$Q18="A",'8a+c+n'!M18,0),0)</f>
        <v>0</v>
      </c>
      <c r="N18" s="84">
        <f>IF($C$4="Attiecināmās izmaksas",IF('8a+c+n'!$Q18="A",'8a+c+n'!N18,0),0)</f>
        <v>0</v>
      </c>
      <c r="O18" s="84">
        <f>IF($C$4="Attiecināmās izmaksas",IF('8a+c+n'!$Q18="A",'8a+c+n'!O18,0),0)</f>
        <v>0</v>
      </c>
      <c r="P18" s="115">
        <f>IF($C$4="Attiecināmās izmaksas",IF('8a+c+n'!$Q18="A",'8a+c+n'!P18,0),0)</f>
        <v>0</v>
      </c>
    </row>
    <row r="19" spans="1:16" ht="22.5" x14ac:dyDescent="0.2">
      <c r="A19" s="64">
        <f>IF(P19=0,0,IF(COUNTBLANK(P19)=1,0,COUNTA($P$14:P19)))</f>
        <v>0</v>
      </c>
      <c r="B19" s="84" t="str">
        <f>IF($C$4="Attiecināmās izmaksas",IF('8a+c+n'!$Q19="A",'8a+c+n'!B19,0),0)</f>
        <v>09-00000</v>
      </c>
      <c r="C19" s="84" t="str">
        <f>IF($C$4="Attiecināmās izmaksas",IF('8a+c+n'!$Q19="A",'8a+c+n'!C19,0),0)</f>
        <v>Ruberoīda starplika zem laipas balsta sijām</v>
      </c>
      <c r="D19" s="84" t="str">
        <f>IF($C$4="Attiecināmās izmaksas",IF('8a+c+n'!$Q19="A",'8a+c+n'!D19,0),0)</f>
        <v>m2</v>
      </c>
      <c r="E19" s="115"/>
      <c r="F19" s="64"/>
      <c r="G19" s="84"/>
      <c r="H19" s="84">
        <f>IF($C$4="Attiecināmās izmaksas",IF('8a+c+n'!$Q19="A",'8a+c+n'!H19,0),0)</f>
        <v>0</v>
      </c>
      <c r="I19" s="84"/>
      <c r="J19" s="84"/>
      <c r="K19" s="115">
        <f>IF($C$4="Attiecināmās izmaksas",IF('8a+c+n'!$Q19="A",'8a+c+n'!K19,0),0)</f>
        <v>0</v>
      </c>
      <c r="L19" s="64">
        <f>IF($C$4="Attiecināmās izmaksas",IF('8a+c+n'!$Q19="A",'8a+c+n'!L19,0),0)</f>
        <v>0</v>
      </c>
      <c r="M19" s="84">
        <f>IF($C$4="Attiecināmās izmaksas",IF('8a+c+n'!$Q19="A",'8a+c+n'!M19,0),0)</f>
        <v>0</v>
      </c>
      <c r="N19" s="84">
        <f>IF($C$4="Attiecināmās izmaksas",IF('8a+c+n'!$Q19="A",'8a+c+n'!N19,0),0)</f>
        <v>0</v>
      </c>
      <c r="O19" s="84">
        <f>IF($C$4="Attiecināmās izmaksas",IF('8a+c+n'!$Q19="A",'8a+c+n'!O19,0),0)</f>
        <v>0</v>
      </c>
      <c r="P19" s="115">
        <f>IF($C$4="Attiecināmās izmaksas",IF('8a+c+n'!$Q19="A",'8a+c+n'!P19,0),0)</f>
        <v>0</v>
      </c>
    </row>
    <row r="20" spans="1:16" ht="22.5" x14ac:dyDescent="0.2">
      <c r="A20" s="64">
        <f>IF(P20=0,0,IF(COUNTBLANK(P20)=1,0,COUNTA($P$14:P20)))</f>
        <v>0</v>
      </c>
      <c r="B20" s="84" t="str">
        <f>IF($C$4="Attiecināmās izmaksas",IF('8a+c+n'!$Q20="A",'8a+c+n'!B20,0),0)</f>
        <v>09-00000</v>
      </c>
      <c r="C20" s="84" t="str">
        <f>IF($C$4="Attiecināmās izmaksas",IF('8a+c+n'!$Q20="A",'8a+c+n'!C20,0),0)</f>
        <v>Dēļu klāja montāža b=25, kokmateriālu apstrāde ar antipirēnu, t.sk. stirpinājumi</v>
      </c>
      <c r="D20" s="84" t="str">
        <f>IF($C$4="Attiecināmās izmaksas",IF('8a+c+n'!$Q20="A",'8a+c+n'!D20,0),0)</f>
        <v>m2</v>
      </c>
      <c r="E20" s="115"/>
      <c r="F20" s="64"/>
      <c r="G20" s="84"/>
      <c r="H20" s="84">
        <f>IF($C$4="Attiecināmās izmaksas",IF('8a+c+n'!$Q20="A",'8a+c+n'!H20,0),0)</f>
        <v>0</v>
      </c>
      <c r="I20" s="84"/>
      <c r="J20" s="84"/>
      <c r="K20" s="115">
        <f>IF($C$4="Attiecināmās izmaksas",IF('8a+c+n'!$Q20="A",'8a+c+n'!K20,0),0)</f>
        <v>0</v>
      </c>
      <c r="L20" s="64">
        <f>IF($C$4="Attiecināmās izmaksas",IF('8a+c+n'!$Q20="A",'8a+c+n'!L20,0),0)</f>
        <v>0</v>
      </c>
      <c r="M20" s="84">
        <f>IF($C$4="Attiecināmās izmaksas",IF('8a+c+n'!$Q20="A",'8a+c+n'!M20,0),0)</f>
        <v>0</v>
      </c>
      <c r="N20" s="84">
        <f>IF($C$4="Attiecināmās izmaksas",IF('8a+c+n'!$Q20="A",'8a+c+n'!N20,0),0)</f>
        <v>0</v>
      </c>
      <c r="O20" s="84">
        <f>IF($C$4="Attiecināmās izmaksas",IF('8a+c+n'!$Q20="A",'8a+c+n'!O20,0),0)</f>
        <v>0</v>
      </c>
      <c r="P20" s="115">
        <f>IF($C$4="Attiecināmās izmaksas",IF('8a+c+n'!$Q20="A",'8a+c+n'!P20,0),0)</f>
        <v>0</v>
      </c>
    </row>
    <row r="21" spans="1:16" x14ac:dyDescent="0.2">
      <c r="A21" s="64">
        <f>IF(P21=0,0,IF(COUNTBLANK(P21)=1,0,COUNTA($P$14:P21)))</f>
        <v>0</v>
      </c>
      <c r="B21" s="84">
        <f>IF($C$4="Attiecināmās izmaksas",IF('8a+c+n'!$Q21="A",'8a+c+n'!B21,0),0)</f>
        <v>0</v>
      </c>
      <c r="C21" s="84">
        <f>IF($C$4="Attiecināmās izmaksas",IF('8a+c+n'!$Q21="A",'8a+c+n'!C21,0),0)</f>
        <v>0</v>
      </c>
      <c r="D21" s="84">
        <f>IF($C$4="Attiecināmās izmaksas",IF('8a+c+n'!$Q21="A",'8a+c+n'!D21,0),0)</f>
        <v>0</v>
      </c>
      <c r="E21" s="115"/>
      <c r="F21" s="64"/>
      <c r="G21" s="84"/>
      <c r="H21" s="84">
        <f>IF($C$4="Attiecināmās izmaksas",IF('8a+c+n'!$Q21="A",'8a+c+n'!H21,0),0)</f>
        <v>0</v>
      </c>
      <c r="I21" s="84"/>
      <c r="J21" s="84"/>
      <c r="K21" s="115">
        <f>IF($C$4="Attiecināmās izmaksas",IF('8a+c+n'!$Q21="A",'8a+c+n'!K21,0),0)</f>
        <v>0</v>
      </c>
      <c r="L21" s="64">
        <f>IF($C$4="Attiecināmās izmaksas",IF('8a+c+n'!$Q21="A",'8a+c+n'!L21,0),0)</f>
        <v>0</v>
      </c>
      <c r="M21" s="84">
        <f>IF($C$4="Attiecināmās izmaksas",IF('8a+c+n'!$Q21="A",'8a+c+n'!M21,0),0)</f>
        <v>0</v>
      </c>
      <c r="N21" s="84">
        <f>IF($C$4="Attiecināmās izmaksas",IF('8a+c+n'!$Q21="A",'8a+c+n'!N21,0),0)</f>
        <v>0</v>
      </c>
      <c r="O21" s="84">
        <f>IF($C$4="Attiecināmās izmaksas",IF('8a+c+n'!$Q21="A",'8a+c+n'!O21,0),0)</f>
        <v>0</v>
      </c>
      <c r="P21" s="115">
        <f>IF($C$4="Attiecināmās izmaksas",IF('8a+c+n'!$Q21="A",'8a+c+n'!P21,0),0)</f>
        <v>0</v>
      </c>
    </row>
    <row r="22" spans="1:16" ht="22.5" x14ac:dyDescent="0.2">
      <c r="A22" s="64">
        <f>IF(P22=0,0,IF(COUNTBLANK(P22)=1,0,COUNTA($P$14:P22)))</f>
        <v>0</v>
      </c>
      <c r="B22" s="84" t="str">
        <f>IF($C$4="Attiecināmās izmaksas",IF('8a+c+n'!$Q22="A",'8a+c+n'!B22,0),0)</f>
        <v>13-00000</v>
      </c>
      <c r="C22" s="84" t="str">
        <f>IF($C$4="Attiecināmās izmaksas",IF('8a+c+n'!$Q22="A",'8a+c+n'!C22,0),0)</f>
        <v>Esošā pārseguma attīrīšana</v>
      </c>
      <c r="D22" s="84" t="str">
        <f>IF($C$4="Attiecināmās izmaksas",IF('8a+c+n'!$Q22="A",'8a+c+n'!D22,0),0)</f>
        <v>kompl</v>
      </c>
      <c r="E22" s="115"/>
      <c r="F22" s="64"/>
      <c r="G22" s="84"/>
      <c r="H22" s="84">
        <f>IF($C$4="Attiecināmās izmaksas",IF('8a+c+n'!$Q22="A",'8a+c+n'!H22,0),0)</f>
        <v>0</v>
      </c>
      <c r="I22" s="84"/>
      <c r="J22" s="84"/>
      <c r="K22" s="115">
        <f>IF($C$4="Attiecināmās izmaksas",IF('8a+c+n'!$Q22="A",'8a+c+n'!K22,0),0)</f>
        <v>0</v>
      </c>
      <c r="L22" s="64">
        <f>IF($C$4="Attiecināmās izmaksas",IF('8a+c+n'!$Q22="A",'8a+c+n'!L22,0),0)</f>
        <v>0</v>
      </c>
      <c r="M22" s="84">
        <f>IF($C$4="Attiecināmās izmaksas",IF('8a+c+n'!$Q22="A",'8a+c+n'!M22,0),0)</f>
        <v>0</v>
      </c>
      <c r="N22" s="84">
        <f>IF($C$4="Attiecināmās izmaksas",IF('8a+c+n'!$Q22="A",'8a+c+n'!N22,0),0)</f>
        <v>0</v>
      </c>
      <c r="O22" s="84">
        <f>IF($C$4="Attiecināmās izmaksas",IF('8a+c+n'!$Q22="A",'8a+c+n'!O22,0),0)</f>
        <v>0</v>
      </c>
      <c r="P22" s="115">
        <f>IF($C$4="Attiecināmās izmaksas",IF('8a+c+n'!$Q22="A",'8a+c+n'!P22,0),0)</f>
        <v>0</v>
      </c>
    </row>
    <row r="23" spans="1:16" ht="22.5" x14ac:dyDescent="0.2">
      <c r="A23" s="64">
        <f>IF(P23=0,0,IF(COUNTBLANK(P23)=1,0,COUNTA($P$14:P23)))</f>
        <v>0</v>
      </c>
      <c r="B23" s="84" t="str">
        <f>IF($C$4="Attiecināmās izmaksas",IF('8a+c+n'!$Q23="A",'8a+c+n'!B23,0),0)</f>
        <v>13-00000</v>
      </c>
      <c r="C23" s="84" t="str">
        <f>IF($C$4="Attiecināmās izmaksas",IF('8a+c+n'!$Q23="A",'8a+c+n'!C23,0),0)</f>
        <v>Pretvēja plēve., ieklāšana - ar pārlaidi, blīvi nosedzot visu laukumu</v>
      </c>
      <c r="D23" s="84" t="str">
        <f>IF($C$4="Attiecināmās izmaksas",IF('8a+c+n'!$Q23="A",'8a+c+n'!D23,0),0)</f>
        <v>m2</v>
      </c>
      <c r="E23" s="115"/>
      <c r="F23" s="64"/>
      <c r="G23" s="84"/>
      <c r="H23" s="84">
        <f>IF($C$4="Attiecināmās izmaksas",IF('8a+c+n'!$Q23="A",'8a+c+n'!H23,0),0)</f>
        <v>0</v>
      </c>
      <c r="I23" s="84"/>
      <c r="J23" s="84"/>
      <c r="K23" s="115">
        <f>IF($C$4="Attiecināmās izmaksas",IF('8a+c+n'!$Q23="A",'8a+c+n'!K23,0),0)</f>
        <v>0</v>
      </c>
      <c r="L23" s="64">
        <f>IF($C$4="Attiecināmās izmaksas",IF('8a+c+n'!$Q23="A",'8a+c+n'!L23,0),0)</f>
        <v>0</v>
      </c>
      <c r="M23" s="84">
        <f>IF($C$4="Attiecināmās izmaksas",IF('8a+c+n'!$Q23="A",'8a+c+n'!M23,0),0)</f>
        <v>0</v>
      </c>
      <c r="N23" s="84">
        <f>IF($C$4="Attiecināmās izmaksas",IF('8a+c+n'!$Q23="A",'8a+c+n'!N23,0),0)</f>
        <v>0</v>
      </c>
      <c r="O23" s="84">
        <f>IF($C$4="Attiecināmās izmaksas",IF('8a+c+n'!$Q23="A",'8a+c+n'!O23,0),0)</f>
        <v>0</v>
      </c>
      <c r="P23" s="115">
        <f>IF($C$4="Attiecināmās izmaksas",IF('8a+c+n'!$Q23="A",'8a+c+n'!P23,0),0)</f>
        <v>0</v>
      </c>
    </row>
    <row r="24" spans="1:16" ht="22.5" x14ac:dyDescent="0.2">
      <c r="A24" s="64">
        <f>IF(P24=0,0,IF(COUNTBLANK(P24)=1,0,COUNTA($P$14:P24)))</f>
        <v>0</v>
      </c>
      <c r="B24" s="84" t="str">
        <f>IF($C$4="Attiecināmās izmaksas",IF('8a+c+n'!$Q24="A",'8a+c+n'!B24,0),0)</f>
        <v>13-00000</v>
      </c>
      <c r="C24" s="84" t="str">
        <f>IF($C$4="Attiecināmās izmaksas",IF('8a+c+n'!$Q24="A",'8a+c+n'!C24,0),0)</f>
        <v>Tvaika izolācijas 200 mikr., ieklāšana - ar pārlaidi, blīvi nosedzot visu laukumu</v>
      </c>
      <c r="D24" s="84" t="str">
        <f>IF($C$4="Attiecināmās izmaksas",IF('8a+c+n'!$Q24="A",'8a+c+n'!D24,0),0)</f>
        <v>m2</v>
      </c>
      <c r="E24" s="115"/>
      <c r="F24" s="64"/>
      <c r="G24" s="84"/>
      <c r="H24" s="84">
        <f>IF($C$4="Attiecināmās izmaksas",IF('8a+c+n'!$Q24="A",'8a+c+n'!H24,0),0)</f>
        <v>0</v>
      </c>
      <c r="I24" s="84"/>
      <c r="J24" s="84"/>
      <c r="K24" s="115">
        <f>IF($C$4="Attiecināmās izmaksas",IF('8a+c+n'!$Q24="A",'8a+c+n'!K24,0),0)</f>
        <v>0</v>
      </c>
      <c r="L24" s="64">
        <f>IF($C$4="Attiecināmās izmaksas",IF('8a+c+n'!$Q24="A",'8a+c+n'!L24,0),0)</f>
        <v>0</v>
      </c>
      <c r="M24" s="84">
        <f>IF($C$4="Attiecināmās izmaksas",IF('8a+c+n'!$Q24="A",'8a+c+n'!M24,0),0)</f>
        <v>0</v>
      </c>
      <c r="N24" s="84">
        <f>IF($C$4="Attiecināmās izmaksas",IF('8a+c+n'!$Q24="A",'8a+c+n'!N24,0),0)</f>
        <v>0</v>
      </c>
      <c r="O24" s="84">
        <f>IF($C$4="Attiecināmās izmaksas",IF('8a+c+n'!$Q24="A",'8a+c+n'!O24,0),0)</f>
        <v>0</v>
      </c>
      <c r="P24" s="115">
        <f>IF($C$4="Attiecināmās izmaksas",IF('8a+c+n'!$Q24="A",'8a+c+n'!P24,0),0)</f>
        <v>0</v>
      </c>
    </row>
    <row r="25" spans="1:16" ht="33.75" x14ac:dyDescent="0.2">
      <c r="A25" s="64">
        <f>IF(P25=0,0,IF(COUNTBLANK(P25)=1,0,COUNTA($P$14:P25)))</f>
        <v>0</v>
      </c>
      <c r="B25" s="84" t="str">
        <f>IF($C$4="Attiecināmās izmaksas",IF('8a+c+n'!$Q25="A",'8a+c+n'!B25,0),0)</f>
        <v>13-00000</v>
      </c>
      <c r="C25" s="84" t="str">
        <f>IF($C$4="Attiecināmās izmaksas",IF('8a+c+n'!$Q25="A",'8a+c+n'!C25,0),0)</f>
        <v>Beramās akmens vates siltumizolācijas slāņa ieklāšana PAROC BLT3 vai ekvivalentas (λ&lt;=0,041 W/(mK)) b=300mm, papildis apjoms 20% sēšanās</v>
      </c>
      <c r="D25" s="84" t="str">
        <f>IF($C$4="Attiecināmās izmaksas",IF('8a+c+n'!$Q25="A",'8a+c+n'!D25,0),0)</f>
        <v>m3</v>
      </c>
      <c r="E25" s="115"/>
      <c r="F25" s="64"/>
      <c r="G25" s="84"/>
      <c r="H25" s="84">
        <f>IF($C$4="Attiecināmās izmaksas",IF('8a+c+n'!$Q25="A",'8a+c+n'!H25,0),0)</f>
        <v>0</v>
      </c>
      <c r="I25" s="84"/>
      <c r="J25" s="84"/>
      <c r="K25" s="115">
        <f>IF($C$4="Attiecināmās izmaksas",IF('8a+c+n'!$Q25="A",'8a+c+n'!K25,0),0)</f>
        <v>0</v>
      </c>
      <c r="L25" s="64">
        <f>IF($C$4="Attiecināmās izmaksas",IF('8a+c+n'!$Q25="A",'8a+c+n'!L25,0),0)</f>
        <v>0</v>
      </c>
      <c r="M25" s="84">
        <f>IF($C$4="Attiecināmās izmaksas",IF('8a+c+n'!$Q25="A",'8a+c+n'!M25,0),0)</f>
        <v>0</v>
      </c>
      <c r="N25" s="84">
        <f>IF($C$4="Attiecināmās izmaksas",IF('8a+c+n'!$Q25="A",'8a+c+n'!N25,0),0)</f>
        <v>0</v>
      </c>
      <c r="O25" s="84">
        <f>IF($C$4="Attiecināmās izmaksas",IF('8a+c+n'!$Q25="A",'8a+c+n'!O25,0),0)</f>
        <v>0</v>
      </c>
      <c r="P25" s="115">
        <f>IF($C$4="Attiecināmās izmaksas",IF('8a+c+n'!$Q25="A",'8a+c+n'!P25,0),0)</f>
        <v>0</v>
      </c>
    </row>
    <row r="26" spans="1:16" ht="12" customHeight="1" thickBot="1" x14ac:dyDescent="0.25">
      <c r="A26" s="261" t="s">
        <v>63</v>
      </c>
      <c r="B26" s="262"/>
      <c r="C26" s="262"/>
      <c r="D26" s="262"/>
      <c r="E26" s="262"/>
      <c r="F26" s="262"/>
      <c r="G26" s="262"/>
      <c r="H26" s="262"/>
      <c r="I26" s="262"/>
      <c r="J26" s="262"/>
      <c r="K26" s="263"/>
      <c r="L26" s="74">
        <f>SUM(L14:L25)</f>
        <v>0</v>
      </c>
      <c r="M26" s="75">
        <f>SUM(M14:M25)</f>
        <v>0</v>
      </c>
      <c r="N26" s="75">
        <f>SUM(N14:N25)</f>
        <v>0</v>
      </c>
      <c r="O26" s="75">
        <f>SUM(O14:O25)</f>
        <v>0</v>
      </c>
      <c r="P26" s="76">
        <f>SUM(P14:P25)</f>
        <v>0</v>
      </c>
    </row>
    <row r="27" spans="1:16" x14ac:dyDescent="0.2">
      <c r="A27" s="20"/>
      <c r="B27" s="20"/>
      <c r="C27" s="20"/>
      <c r="D27" s="20"/>
      <c r="E27" s="20"/>
      <c r="F27" s="20"/>
      <c r="G27" s="20"/>
      <c r="H27" s="20"/>
      <c r="I27" s="20"/>
      <c r="J27" s="20"/>
      <c r="K27" s="20"/>
      <c r="L27" s="20"/>
      <c r="M27" s="20"/>
      <c r="N27" s="20"/>
      <c r="O27" s="20"/>
      <c r="P27" s="20"/>
    </row>
    <row r="28" spans="1:16" x14ac:dyDescent="0.2">
      <c r="A28" s="20"/>
      <c r="B28" s="20"/>
      <c r="C28" s="20"/>
      <c r="D28" s="20"/>
      <c r="E28" s="20"/>
      <c r="F28" s="20"/>
      <c r="G28" s="20"/>
      <c r="H28" s="20"/>
      <c r="I28" s="20"/>
      <c r="J28" s="20"/>
      <c r="K28" s="20"/>
      <c r="L28" s="20"/>
      <c r="M28" s="20"/>
      <c r="N28" s="20"/>
      <c r="O28" s="20"/>
      <c r="P28" s="20"/>
    </row>
    <row r="29" spans="1:16" x14ac:dyDescent="0.2">
      <c r="A29" s="1" t="s">
        <v>14</v>
      </c>
      <c r="B29" s="20"/>
      <c r="C29" s="264">
        <f>'Kops n'!C36:H36</f>
        <v>0</v>
      </c>
      <c r="D29" s="264"/>
      <c r="E29" s="264"/>
      <c r="F29" s="264"/>
      <c r="G29" s="264"/>
      <c r="H29" s="264"/>
      <c r="I29" s="20"/>
      <c r="J29" s="20"/>
      <c r="K29" s="20"/>
      <c r="L29" s="20"/>
      <c r="M29" s="20"/>
      <c r="N29" s="20"/>
      <c r="O29" s="20"/>
      <c r="P29" s="20"/>
    </row>
    <row r="30" spans="1:16" x14ac:dyDescent="0.2">
      <c r="A30" s="20"/>
      <c r="B30" s="20"/>
      <c r="C30" s="186" t="s">
        <v>15</v>
      </c>
      <c r="D30" s="186"/>
      <c r="E30" s="186"/>
      <c r="F30" s="186"/>
      <c r="G30" s="186"/>
      <c r="H30" s="186"/>
      <c r="I30" s="20"/>
      <c r="J30" s="20"/>
      <c r="K30" s="20"/>
      <c r="L30" s="20"/>
      <c r="M30" s="20"/>
      <c r="N30" s="20"/>
      <c r="O30" s="20"/>
      <c r="P30" s="20"/>
    </row>
    <row r="31" spans="1:16" x14ac:dyDescent="0.2">
      <c r="A31" s="20"/>
      <c r="B31" s="20"/>
      <c r="C31" s="20"/>
      <c r="D31" s="20"/>
      <c r="E31" s="20"/>
      <c r="F31" s="20"/>
      <c r="G31" s="20"/>
      <c r="H31" s="20"/>
      <c r="I31" s="20"/>
      <c r="J31" s="20"/>
      <c r="K31" s="20"/>
      <c r="L31" s="20"/>
      <c r="M31" s="20"/>
      <c r="N31" s="20"/>
      <c r="O31" s="20"/>
      <c r="P31" s="20"/>
    </row>
    <row r="32" spans="1:16" x14ac:dyDescent="0.2">
      <c r="A32" s="227" t="str">
        <f>'Kops n'!A39:D39</f>
        <v>Tāme sastādīta 2023. gada __._________</v>
      </c>
      <c r="B32" s="228"/>
      <c r="C32" s="228"/>
      <c r="D32" s="228"/>
      <c r="E32" s="20"/>
      <c r="F32" s="20"/>
      <c r="G32" s="20"/>
      <c r="H32" s="20"/>
      <c r="I32" s="20"/>
      <c r="J32" s="20"/>
      <c r="K32" s="20"/>
      <c r="L32" s="20"/>
      <c r="M32" s="20"/>
      <c r="N32" s="20"/>
      <c r="O32" s="20"/>
      <c r="P32" s="20"/>
    </row>
    <row r="33" spans="1:16" x14ac:dyDescent="0.2">
      <c r="A33" s="20"/>
      <c r="B33" s="20"/>
      <c r="C33" s="20"/>
      <c r="D33" s="20"/>
      <c r="E33" s="20"/>
      <c r="F33" s="20"/>
      <c r="G33" s="20"/>
      <c r="H33" s="20"/>
      <c r="I33" s="20"/>
      <c r="J33" s="20"/>
      <c r="K33" s="20"/>
      <c r="L33" s="20"/>
      <c r="M33" s="20"/>
      <c r="N33" s="20"/>
      <c r="O33" s="20"/>
      <c r="P33" s="20"/>
    </row>
    <row r="34" spans="1:16" x14ac:dyDescent="0.2">
      <c r="A34" s="1" t="s">
        <v>41</v>
      </c>
      <c r="B34" s="20"/>
      <c r="C34" s="264">
        <f>'Kops n'!C41:H41</f>
        <v>0</v>
      </c>
      <c r="D34" s="264"/>
      <c r="E34" s="264"/>
      <c r="F34" s="264"/>
      <c r="G34" s="264"/>
      <c r="H34" s="264"/>
      <c r="I34" s="20"/>
      <c r="J34" s="20"/>
      <c r="K34" s="20"/>
      <c r="L34" s="20"/>
      <c r="M34" s="20"/>
      <c r="N34" s="20"/>
      <c r="O34" s="20"/>
      <c r="P34" s="20"/>
    </row>
    <row r="35" spans="1:16" x14ac:dyDescent="0.2">
      <c r="A35" s="20"/>
      <c r="B35" s="20"/>
      <c r="C35" s="186" t="s">
        <v>15</v>
      </c>
      <c r="D35" s="186"/>
      <c r="E35" s="186"/>
      <c r="F35" s="186"/>
      <c r="G35" s="186"/>
      <c r="H35" s="186"/>
      <c r="I35" s="20"/>
      <c r="J35" s="20"/>
      <c r="K35" s="20"/>
      <c r="L35" s="20"/>
      <c r="M35" s="20"/>
      <c r="N35" s="20"/>
      <c r="O35" s="20"/>
      <c r="P35" s="20"/>
    </row>
    <row r="36" spans="1:16" x14ac:dyDescent="0.2">
      <c r="A36" s="20"/>
      <c r="B36" s="20"/>
      <c r="C36" s="20"/>
      <c r="D36" s="20"/>
      <c r="E36" s="20"/>
      <c r="F36" s="20"/>
      <c r="G36" s="20"/>
      <c r="H36" s="20"/>
      <c r="I36" s="20"/>
      <c r="J36" s="20"/>
      <c r="K36" s="20"/>
      <c r="L36" s="20"/>
      <c r="M36" s="20"/>
      <c r="N36" s="20"/>
      <c r="O36" s="20"/>
      <c r="P36" s="20"/>
    </row>
    <row r="37" spans="1:16" x14ac:dyDescent="0.2">
      <c r="A37" s="104" t="s">
        <v>16</v>
      </c>
      <c r="B37" s="52"/>
      <c r="C37" s="116">
        <f>'Kops n'!C44</f>
        <v>0</v>
      </c>
      <c r="D37" s="52"/>
      <c r="E37" s="20"/>
      <c r="F37" s="20"/>
      <c r="G37" s="20"/>
      <c r="H37" s="20"/>
      <c r="I37" s="20"/>
      <c r="J37" s="20"/>
      <c r="K37" s="20"/>
      <c r="L37" s="20"/>
      <c r="M37" s="20"/>
      <c r="N37" s="20"/>
      <c r="O37" s="20"/>
      <c r="P37" s="20"/>
    </row>
    <row r="38" spans="1:16" x14ac:dyDescent="0.2">
      <c r="A38" s="20"/>
      <c r="B38" s="20"/>
      <c r="C38" s="20"/>
      <c r="D38" s="20"/>
      <c r="E38" s="20"/>
      <c r="F38" s="20"/>
      <c r="G38" s="20"/>
      <c r="H38" s="20"/>
      <c r="I38" s="20"/>
      <c r="J38" s="20"/>
      <c r="K38" s="20"/>
      <c r="L38" s="20"/>
      <c r="M38" s="20"/>
      <c r="N38" s="20"/>
      <c r="O38" s="20"/>
      <c r="P38" s="20"/>
    </row>
  </sheetData>
  <mergeCells count="23">
    <mergeCell ref="C35:H35"/>
    <mergeCell ref="L12:P12"/>
    <mergeCell ref="A26:K26"/>
    <mergeCell ref="C29:H29"/>
    <mergeCell ref="C30:H30"/>
    <mergeCell ref="A32:D32"/>
    <mergeCell ref="C34:H34"/>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6:K26">
    <cfRule type="containsText" dxfId="145" priority="3" operator="containsText" text="Tiešās izmaksas kopā, t. sk. darba devēja sociālais nodoklis __.__% ">
      <formula>NOT(ISERROR(SEARCH("Tiešās izmaksas kopā, t. sk. darba devēja sociālais nodoklis __.__% ",A26)))</formula>
    </cfRule>
  </conditionalFormatting>
  <conditionalFormatting sqref="C2:I2 D5:L8 N9:O9 A14:P25 L26:P26 C29:H29 C34:H34 C37">
    <cfRule type="cellIs" dxfId="144" priority="2" operator="equal">
      <formula>0</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4A98-0811-4A73-8095-152364A1A466}">
  <sheetPr>
    <tabColor rgb="FF002060"/>
  </sheetPr>
  <dimension ref="A1:P37"/>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'8a+c+n'!D1</f>
        <v>8</v>
      </c>
      <c r="E1" s="26"/>
      <c r="F1" s="26"/>
      <c r="G1" s="26"/>
      <c r="H1" s="26"/>
      <c r="I1" s="26"/>
      <c r="J1" s="26"/>
      <c r="N1" s="30"/>
      <c r="O1" s="31"/>
      <c r="P1" s="32"/>
    </row>
    <row r="2" spans="1:16" x14ac:dyDescent="0.2">
      <c r="A2" s="33"/>
      <c r="B2" s="33"/>
      <c r="C2" s="252" t="str">
        <f>'8a+c+n'!C2:I2</f>
        <v>Bēniņu siltināšana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izmaksas",IF('8a+c+n'!$Q14="C",'8a+c+n'!B14,0))</f>
        <v>0</v>
      </c>
      <c r="C14" s="27">
        <f>IF($C$4="citu pasākumu izmaksas",IF('8a+c+n'!$Q14="C",'8a+c+n'!C14,0))</f>
        <v>0</v>
      </c>
      <c r="D14" s="27">
        <f>IF($C$4="citu pasākumu izmaksas",IF('8a+c+n'!$Q14="C",'8a+c+n'!D14,0))</f>
        <v>0</v>
      </c>
      <c r="E14" s="57"/>
      <c r="F14" s="79"/>
      <c r="G14" s="27">
        <f>IF($C$4="citu pasākumu izmaksas",IF('8a+c+n'!$Q14="C",'8a+c+n'!G14,0))</f>
        <v>0</v>
      </c>
      <c r="H14" s="27">
        <f>IF($C$4="citu pasākumu izmaksas",IF('8a+c+n'!$Q14="C",'8a+c+n'!H14,0))</f>
        <v>0</v>
      </c>
      <c r="I14" s="27"/>
      <c r="J14" s="27"/>
      <c r="K14" s="57">
        <f>IF($C$4="citu pasākumu izmaksas",IF('8a+c+n'!$Q14="C",'8a+c+n'!K14,0))</f>
        <v>0</v>
      </c>
      <c r="L14" s="109">
        <f>IF($C$4="citu pasākumu izmaksas",IF('8a+c+n'!$Q14="C",'8a+c+n'!L14,0))</f>
        <v>0</v>
      </c>
      <c r="M14" s="27">
        <f>IF($C$4="citu pasākumu izmaksas",IF('8a+c+n'!$Q14="C",'8a+c+n'!M14,0))</f>
        <v>0</v>
      </c>
      <c r="N14" s="27">
        <f>IF($C$4="citu pasākumu izmaksas",IF('8a+c+n'!$Q14="C",'8a+c+n'!N14,0))</f>
        <v>0</v>
      </c>
      <c r="O14" s="27">
        <f>IF($C$4="citu pasākumu izmaksas",IF('8a+c+n'!$Q14="C",'8a+c+n'!O14,0))</f>
        <v>0</v>
      </c>
      <c r="P14" s="57">
        <f>IF($C$4="citu pasākumu izmaksas",IF('8a+c+n'!$Q14="C",'8a+c+n'!P14,0))</f>
        <v>0</v>
      </c>
    </row>
    <row r="15" spans="1:16" x14ac:dyDescent="0.2">
      <c r="A15" s="64">
        <f>IF(P15=0,0,IF(COUNTBLANK(P15)=1,0,COUNTA($P$14:P15)))</f>
        <v>0</v>
      </c>
      <c r="B15" s="28">
        <f>IF($C$4="citu pasākumu izmaksas",IF('8a+c+n'!$Q15="C",'8a+c+n'!B15,0))</f>
        <v>0</v>
      </c>
      <c r="C15" s="28">
        <f>IF($C$4="citu pasākumu izmaksas",IF('8a+c+n'!$Q15="C",'8a+c+n'!C15,0))</f>
        <v>0</v>
      </c>
      <c r="D15" s="28">
        <f>IF($C$4="citu pasākumu izmaksas",IF('8a+c+n'!$Q15="C",'8a+c+n'!D15,0))</f>
        <v>0</v>
      </c>
      <c r="E15" s="59"/>
      <c r="F15" s="81"/>
      <c r="G15" s="28"/>
      <c r="H15" s="28">
        <f>IF($C$4="citu pasākumu izmaksas",IF('8a+c+n'!$Q15="C",'8a+c+n'!H15,0))</f>
        <v>0</v>
      </c>
      <c r="I15" s="28"/>
      <c r="J15" s="28"/>
      <c r="K15" s="59">
        <f>IF($C$4="citu pasākumu izmaksas",IF('8a+c+n'!$Q15="C",'8a+c+n'!K15,0))</f>
        <v>0</v>
      </c>
      <c r="L15" s="110">
        <f>IF($C$4="citu pasākumu izmaksas",IF('8a+c+n'!$Q15="C",'8a+c+n'!L15,0))</f>
        <v>0</v>
      </c>
      <c r="M15" s="28">
        <f>IF($C$4="citu pasākumu izmaksas",IF('8a+c+n'!$Q15="C",'8a+c+n'!M15,0))</f>
        <v>0</v>
      </c>
      <c r="N15" s="28">
        <f>IF($C$4="citu pasākumu izmaksas",IF('8a+c+n'!$Q15="C",'8a+c+n'!N15,0))</f>
        <v>0</v>
      </c>
      <c r="O15" s="28">
        <f>IF($C$4="citu pasākumu izmaksas",IF('8a+c+n'!$Q15="C",'8a+c+n'!O15,0))</f>
        <v>0</v>
      </c>
      <c r="P15" s="59">
        <f>IF($C$4="citu pasākumu izmaksas",IF('8a+c+n'!$Q15="C",'8a+c+n'!P15,0))</f>
        <v>0</v>
      </c>
    </row>
    <row r="16" spans="1:16" x14ac:dyDescent="0.2">
      <c r="A16" s="64">
        <f>IF(P16=0,0,IF(COUNTBLANK(P16)=1,0,COUNTA($P$14:P16)))</f>
        <v>0</v>
      </c>
      <c r="B16" s="28">
        <f>IF($C$4="citu pasākumu izmaksas",IF('8a+c+n'!$Q16="C",'8a+c+n'!B16,0))</f>
        <v>0</v>
      </c>
      <c r="C16" s="28">
        <f>IF($C$4="citu pasākumu izmaksas",IF('8a+c+n'!$Q16="C",'8a+c+n'!C16,0))</f>
        <v>0</v>
      </c>
      <c r="D16" s="28">
        <f>IF($C$4="citu pasākumu izmaksas",IF('8a+c+n'!$Q16="C",'8a+c+n'!D16,0))</f>
        <v>0</v>
      </c>
      <c r="E16" s="59"/>
      <c r="F16" s="81"/>
      <c r="G16" s="28"/>
      <c r="H16" s="28">
        <f>IF($C$4="citu pasākumu izmaksas",IF('8a+c+n'!$Q16="C",'8a+c+n'!H16,0))</f>
        <v>0</v>
      </c>
      <c r="I16" s="28"/>
      <c r="J16" s="28"/>
      <c r="K16" s="59">
        <f>IF($C$4="citu pasākumu izmaksas",IF('8a+c+n'!$Q16="C",'8a+c+n'!K16,0))</f>
        <v>0</v>
      </c>
      <c r="L16" s="110">
        <f>IF($C$4="citu pasākumu izmaksas",IF('8a+c+n'!$Q16="C",'8a+c+n'!L16,0))</f>
        <v>0</v>
      </c>
      <c r="M16" s="28">
        <f>IF($C$4="citu pasākumu izmaksas",IF('8a+c+n'!$Q16="C",'8a+c+n'!M16,0))</f>
        <v>0</v>
      </c>
      <c r="N16" s="28">
        <f>IF($C$4="citu pasākumu izmaksas",IF('8a+c+n'!$Q16="C",'8a+c+n'!N16,0))</f>
        <v>0</v>
      </c>
      <c r="O16" s="28">
        <f>IF($C$4="citu pasākumu izmaksas",IF('8a+c+n'!$Q16="C",'8a+c+n'!O16,0))</f>
        <v>0</v>
      </c>
      <c r="P16" s="59">
        <f>IF($C$4="citu pasākumu izmaksas",IF('8a+c+n'!$Q16="C",'8a+c+n'!P16,0))</f>
        <v>0</v>
      </c>
    </row>
    <row r="17" spans="1:16" x14ac:dyDescent="0.2">
      <c r="A17" s="64">
        <f>IF(P17=0,0,IF(COUNTBLANK(P17)=1,0,COUNTA($P$14:P17)))</f>
        <v>0</v>
      </c>
      <c r="B17" s="28">
        <f>IF($C$4="citu pasākumu izmaksas",IF('8a+c+n'!$Q17="C",'8a+c+n'!B17,0))</f>
        <v>0</v>
      </c>
      <c r="C17" s="28">
        <f>IF($C$4="citu pasākumu izmaksas",IF('8a+c+n'!$Q17="C",'8a+c+n'!C17,0))</f>
        <v>0</v>
      </c>
      <c r="D17" s="28">
        <f>IF($C$4="citu pasākumu izmaksas",IF('8a+c+n'!$Q17="C",'8a+c+n'!D17,0))</f>
        <v>0</v>
      </c>
      <c r="E17" s="59"/>
      <c r="F17" s="81"/>
      <c r="G17" s="28"/>
      <c r="H17" s="28">
        <f>IF($C$4="citu pasākumu izmaksas",IF('8a+c+n'!$Q17="C",'8a+c+n'!H17,0))</f>
        <v>0</v>
      </c>
      <c r="I17" s="28"/>
      <c r="J17" s="28"/>
      <c r="K17" s="59">
        <f>IF($C$4="citu pasākumu izmaksas",IF('8a+c+n'!$Q17="C",'8a+c+n'!K17,0))</f>
        <v>0</v>
      </c>
      <c r="L17" s="110">
        <f>IF($C$4="citu pasākumu izmaksas",IF('8a+c+n'!$Q17="C",'8a+c+n'!L17,0))</f>
        <v>0</v>
      </c>
      <c r="M17" s="28">
        <f>IF($C$4="citu pasākumu izmaksas",IF('8a+c+n'!$Q17="C",'8a+c+n'!M17,0))</f>
        <v>0</v>
      </c>
      <c r="N17" s="28">
        <f>IF($C$4="citu pasākumu izmaksas",IF('8a+c+n'!$Q17="C",'8a+c+n'!N17,0))</f>
        <v>0</v>
      </c>
      <c r="O17" s="28">
        <f>IF($C$4="citu pasākumu izmaksas",IF('8a+c+n'!$Q17="C",'8a+c+n'!O17,0))</f>
        <v>0</v>
      </c>
      <c r="P17" s="59">
        <f>IF($C$4="citu pasākumu izmaksas",IF('8a+c+n'!$Q17="C",'8a+c+n'!P17,0))</f>
        <v>0</v>
      </c>
    </row>
    <row r="18" spans="1:16" x14ac:dyDescent="0.2">
      <c r="A18" s="64">
        <f>IF(P18=0,0,IF(COUNTBLANK(P18)=1,0,COUNTA($P$14:P18)))</f>
        <v>0</v>
      </c>
      <c r="B18" s="28">
        <f>IF($C$4="citu pasākumu izmaksas",IF('8a+c+n'!$Q18="C",'8a+c+n'!B18,0))</f>
        <v>0</v>
      </c>
      <c r="C18" s="28">
        <f>IF($C$4="citu pasākumu izmaksas",IF('8a+c+n'!$Q18="C",'8a+c+n'!C18,0))</f>
        <v>0</v>
      </c>
      <c r="D18" s="28">
        <f>IF($C$4="citu pasākumu izmaksas",IF('8a+c+n'!$Q18="C",'8a+c+n'!D18,0))</f>
        <v>0</v>
      </c>
      <c r="E18" s="59"/>
      <c r="F18" s="81"/>
      <c r="G18" s="28"/>
      <c r="H18" s="28">
        <f>IF($C$4="citu pasākumu izmaksas",IF('8a+c+n'!$Q18="C",'8a+c+n'!H18,0))</f>
        <v>0</v>
      </c>
      <c r="I18" s="28"/>
      <c r="J18" s="28"/>
      <c r="K18" s="59">
        <f>IF($C$4="citu pasākumu izmaksas",IF('8a+c+n'!$Q18="C",'8a+c+n'!K18,0))</f>
        <v>0</v>
      </c>
      <c r="L18" s="110">
        <f>IF($C$4="citu pasākumu izmaksas",IF('8a+c+n'!$Q18="C",'8a+c+n'!L18,0))</f>
        <v>0</v>
      </c>
      <c r="M18" s="28">
        <f>IF($C$4="citu pasākumu izmaksas",IF('8a+c+n'!$Q18="C",'8a+c+n'!M18,0))</f>
        <v>0</v>
      </c>
      <c r="N18" s="28">
        <f>IF($C$4="citu pasākumu izmaksas",IF('8a+c+n'!$Q18="C",'8a+c+n'!N18,0))</f>
        <v>0</v>
      </c>
      <c r="O18" s="28">
        <f>IF($C$4="citu pasākumu izmaksas",IF('8a+c+n'!$Q18="C",'8a+c+n'!O18,0))</f>
        <v>0</v>
      </c>
      <c r="P18" s="59">
        <f>IF($C$4="citu pasākumu izmaksas",IF('8a+c+n'!$Q18="C",'8a+c+n'!P18,0))</f>
        <v>0</v>
      </c>
    </row>
    <row r="19" spans="1:16" x14ac:dyDescent="0.2">
      <c r="A19" s="64">
        <f>IF(P19=0,0,IF(COUNTBLANK(P19)=1,0,COUNTA($P$14:P19)))</f>
        <v>0</v>
      </c>
      <c r="B19" s="28">
        <f>IF($C$4="citu pasākumu izmaksas",IF('8a+c+n'!$Q19="C",'8a+c+n'!B19,0))</f>
        <v>0</v>
      </c>
      <c r="C19" s="28">
        <f>IF($C$4="citu pasākumu izmaksas",IF('8a+c+n'!$Q19="C",'8a+c+n'!C19,0))</f>
        <v>0</v>
      </c>
      <c r="D19" s="28">
        <f>IF($C$4="citu pasākumu izmaksas",IF('8a+c+n'!$Q19="C",'8a+c+n'!D19,0))</f>
        <v>0</v>
      </c>
      <c r="E19" s="59"/>
      <c r="F19" s="81"/>
      <c r="G19" s="28"/>
      <c r="H19" s="28">
        <f>IF($C$4="citu pasākumu izmaksas",IF('8a+c+n'!$Q19="C",'8a+c+n'!H19,0))</f>
        <v>0</v>
      </c>
      <c r="I19" s="28"/>
      <c r="J19" s="28"/>
      <c r="K19" s="59">
        <f>IF($C$4="citu pasākumu izmaksas",IF('8a+c+n'!$Q19="C",'8a+c+n'!K19,0))</f>
        <v>0</v>
      </c>
      <c r="L19" s="110">
        <f>IF($C$4="citu pasākumu izmaksas",IF('8a+c+n'!$Q19="C",'8a+c+n'!L19,0))</f>
        <v>0</v>
      </c>
      <c r="M19" s="28">
        <f>IF($C$4="citu pasākumu izmaksas",IF('8a+c+n'!$Q19="C",'8a+c+n'!M19,0))</f>
        <v>0</v>
      </c>
      <c r="N19" s="28">
        <f>IF($C$4="citu pasākumu izmaksas",IF('8a+c+n'!$Q19="C",'8a+c+n'!N19,0))</f>
        <v>0</v>
      </c>
      <c r="O19" s="28">
        <f>IF($C$4="citu pasākumu izmaksas",IF('8a+c+n'!$Q19="C",'8a+c+n'!O19,0))</f>
        <v>0</v>
      </c>
      <c r="P19" s="59">
        <f>IF($C$4="citu pasākumu izmaksas",IF('8a+c+n'!$Q19="C",'8a+c+n'!P19,0))</f>
        <v>0</v>
      </c>
    </row>
    <row r="20" spans="1:16" x14ac:dyDescent="0.2">
      <c r="A20" s="64">
        <f>IF(P20=0,0,IF(COUNTBLANK(P20)=1,0,COUNTA($P$14:P20)))</f>
        <v>0</v>
      </c>
      <c r="B20" s="28">
        <f>IF($C$4="citu pasākumu izmaksas",IF('8a+c+n'!$Q20="C",'8a+c+n'!B20,0))</f>
        <v>0</v>
      </c>
      <c r="C20" s="28">
        <f>IF($C$4="citu pasākumu izmaksas",IF('8a+c+n'!$Q20="C",'8a+c+n'!C20,0))</f>
        <v>0</v>
      </c>
      <c r="D20" s="28">
        <f>IF($C$4="citu pasākumu izmaksas",IF('8a+c+n'!$Q20="C",'8a+c+n'!D20,0))</f>
        <v>0</v>
      </c>
      <c r="E20" s="59"/>
      <c r="F20" s="81"/>
      <c r="G20" s="28"/>
      <c r="H20" s="28">
        <f>IF($C$4="citu pasākumu izmaksas",IF('8a+c+n'!$Q20="C",'8a+c+n'!H20,0))</f>
        <v>0</v>
      </c>
      <c r="I20" s="28"/>
      <c r="J20" s="28"/>
      <c r="K20" s="59">
        <f>IF($C$4="citu pasākumu izmaksas",IF('8a+c+n'!$Q20="C",'8a+c+n'!K20,0))</f>
        <v>0</v>
      </c>
      <c r="L20" s="110">
        <f>IF($C$4="citu pasākumu izmaksas",IF('8a+c+n'!$Q20="C",'8a+c+n'!L20,0))</f>
        <v>0</v>
      </c>
      <c r="M20" s="28">
        <f>IF($C$4="citu pasākumu izmaksas",IF('8a+c+n'!$Q20="C",'8a+c+n'!M20,0))</f>
        <v>0</v>
      </c>
      <c r="N20" s="28">
        <f>IF($C$4="citu pasākumu izmaksas",IF('8a+c+n'!$Q20="C",'8a+c+n'!N20,0))</f>
        <v>0</v>
      </c>
      <c r="O20" s="28">
        <f>IF($C$4="citu pasākumu izmaksas",IF('8a+c+n'!$Q20="C",'8a+c+n'!O20,0))</f>
        <v>0</v>
      </c>
      <c r="P20" s="59">
        <f>IF($C$4="citu pasākumu izmaksas",IF('8a+c+n'!$Q20="C",'8a+c+n'!P20,0))</f>
        <v>0</v>
      </c>
    </row>
    <row r="21" spans="1:16" x14ac:dyDescent="0.2">
      <c r="A21" s="64">
        <f>IF(P21=0,0,IF(COUNTBLANK(P21)=1,0,COUNTA($P$14:P21)))</f>
        <v>0</v>
      </c>
      <c r="B21" s="28">
        <f>IF($C$4="citu pasākumu izmaksas",IF('8a+c+n'!$Q21="C",'8a+c+n'!B21,0))</f>
        <v>0</v>
      </c>
      <c r="C21" s="28">
        <f>IF($C$4="citu pasākumu izmaksas",IF('8a+c+n'!$Q21="C",'8a+c+n'!C21,0))</f>
        <v>0</v>
      </c>
      <c r="D21" s="28">
        <f>IF($C$4="citu pasākumu izmaksas",IF('8a+c+n'!$Q21="C",'8a+c+n'!D21,0))</f>
        <v>0</v>
      </c>
      <c r="E21" s="59"/>
      <c r="F21" s="81"/>
      <c r="G21" s="28"/>
      <c r="H21" s="28">
        <f>IF($C$4="citu pasākumu izmaksas",IF('8a+c+n'!$Q21="C",'8a+c+n'!H21,0))</f>
        <v>0</v>
      </c>
      <c r="I21" s="28"/>
      <c r="J21" s="28"/>
      <c r="K21" s="59">
        <f>IF($C$4="citu pasākumu izmaksas",IF('8a+c+n'!$Q21="C",'8a+c+n'!K21,0))</f>
        <v>0</v>
      </c>
      <c r="L21" s="110">
        <f>IF($C$4="citu pasākumu izmaksas",IF('8a+c+n'!$Q21="C",'8a+c+n'!L21,0))</f>
        <v>0</v>
      </c>
      <c r="M21" s="28">
        <f>IF($C$4="citu pasākumu izmaksas",IF('8a+c+n'!$Q21="C",'8a+c+n'!M21,0))</f>
        <v>0</v>
      </c>
      <c r="N21" s="28">
        <f>IF($C$4="citu pasākumu izmaksas",IF('8a+c+n'!$Q21="C",'8a+c+n'!N21,0))</f>
        <v>0</v>
      </c>
      <c r="O21" s="28">
        <f>IF($C$4="citu pasākumu izmaksas",IF('8a+c+n'!$Q21="C",'8a+c+n'!O21,0))</f>
        <v>0</v>
      </c>
      <c r="P21" s="59">
        <f>IF($C$4="citu pasākumu izmaksas",IF('8a+c+n'!$Q21="C",'8a+c+n'!P21,0))</f>
        <v>0</v>
      </c>
    </row>
    <row r="22" spans="1:16" x14ac:dyDescent="0.2">
      <c r="A22" s="64">
        <f>IF(P22=0,0,IF(COUNTBLANK(P22)=1,0,COUNTA($P$14:P22)))</f>
        <v>0</v>
      </c>
      <c r="B22" s="28">
        <f>IF($C$4="citu pasākumu izmaksas",IF('8a+c+n'!$Q22="C",'8a+c+n'!B22,0))</f>
        <v>0</v>
      </c>
      <c r="C22" s="28">
        <f>IF($C$4="citu pasākumu izmaksas",IF('8a+c+n'!$Q22="C",'8a+c+n'!C22,0))</f>
        <v>0</v>
      </c>
      <c r="D22" s="28">
        <f>IF($C$4="citu pasākumu izmaksas",IF('8a+c+n'!$Q22="C",'8a+c+n'!D22,0))</f>
        <v>0</v>
      </c>
      <c r="E22" s="59"/>
      <c r="F22" s="81"/>
      <c r="G22" s="28"/>
      <c r="H22" s="28">
        <f>IF($C$4="citu pasākumu izmaksas",IF('8a+c+n'!$Q22="C",'8a+c+n'!H22,0))</f>
        <v>0</v>
      </c>
      <c r="I22" s="28"/>
      <c r="J22" s="28"/>
      <c r="K22" s="59">
        <f>IF($C$4="citu pasākumu izmaksas",IF('8a+c+n'!$Q22="C",'8a+c+n'!K22,0))</f>
        <v>0</v>
      </c>
      <c r="L22" s="110">
        <f>IF($C$4="citu pasākumu izmaksas",IF('8a+c+n'!$Q22="C",'8a+c+n'!L22,0))</f>
        <v>0</v>
      </c>
      <c r="M22" s="28">
        <f>IF($C$4="citu pasākumu izmaksas",IF('8a+c+n'!$Q22="C",'8a+c+n'!M22,0))</f>
        <v>0</v>
      </c>
      <c r="N22" s="28">
        <f>IF($C$4="citu pasākumu izmaksas",IF('8a+c+n'!$Q22="C",'8a+c+n'!N22,0))</f>
        <v>0</v>
      </c>
      <c r="O22" s="28">
        <f>IF($C$4="citu pasākumu izmaksas",IF('8a+c+n'!$Q22="C",'8a+c+n'!O22,0))</f>
        <v>0</v>
      </c>
      <c r="P22" s="59">
        <f>IF($C$4="citu pasākumu izmaksas",IF('8a+c+n'!$Q22="C",'8a+c+n'!P22,0))</f>
        <v>0</v>
      </c>
    </row>
    <row r="23" spans="1:16" x14ac:dyDescent="0.2">
      <c r="A23" s="64">
        <f>IF(P23=0,0,IF(COUNTBLANK(P23)=1,0,COUNTA($P$14:P23)))</f>
        <v>0</v>
      </c>
      <c r="B23" s="28">
        <f>IF($C$4="citu pasākumu izmaksas",IF('8a+c+n'!$Q23="C",'8a+c+n'!B23,0))</f>
        <v>0</v>
      </c>
      <c r="C23" s="28">
        <f>IF($C$4="citu pasākumu izmaksas",IF('8a+c+n'!$Q23="C",'8a+c+n'!C23,0))</f>
        <v>0</v>
      </c>
      <c r="D23" s="28">
        <f>IF($C$4="citu pasākumu izmaksas",IF('8a+c+n'!$Q23="C",'8a+c+n'!D23,0))</f>
        <v>0</v>
      </c>
      <c r="E23" s="59"/>
      <c r="F23" s="81"/>
      <c r="G23" s="28"/>
      <c r="H23" s="28">
        <f>IF($C$4="citu pasākumu izmaksas",IF('8a+c+n'!$Q23="C",'8a+c+n'!H23,0))</f>
        <v>0</v>
      </c>
      <c r="I23" s="28"/>
      <c r="J23" s="28"/>
      <c r="K23" s="59">
        <f>IF($C$4="citu pasākumu izmaksas",IF('8a+c+n'!$Q23="C",'8a+c+n'!K23,0))</f>
        <v>0</v>
      </c>
      <c r="L23" s="110">
        <f>IF($C$4="citu pasākumu izmaksas",IF('8a+c+n'!$Q23="C",'8a+c+n'!L23,0))</f>
        <v>0</v>
      </c>
      <c r="M23" s="28">
        <f>IF($C$4="citu pasākumu izmaksas",IF('8a+c+n'!$Q23="C",'8a+c+n'!M23,0))</f>
        <v>0</v>
      </c>
      <c r="N23" s="28">
        <f>IF($C$4="citu pasākumu izmaksas",IF('8a+c+n'!$Q23="C",'8a+c+n'!N23,0))</f>
        <v>0</v>
      </c>
      <c r="O23" s="28">
        <f>IF($C$4="citu pasākumu izmaksas",IF('8a+c+n'!$Q23="C",'8a+c+n'!O23,0))</f>
        <v>0</v>
      </c>
      <c r="P23" s="59">
        <f>IF($C$4="citu pasākumu izmaksas",IF('8a+c+n'!$Q23="C",'8a+c+n'!P23,0))</f>
        <v>0</v>
      </c>
    </row>
    <row r="24" spans="1:16" ht="12" thickBot="1" x14ac:dyDescent="0.25">
      <c r="A24" s="64">
        <f>IF(P24=0,0,IF(COUNTBLANK(P24)=1,0,COUNTA($P$14:P24)))</f>
        <v>0</v>
      </c>
      <c r="B24" s="28">
        <f>IF($C$4="citu pasākumu izmaksas",IF('8a+c+n'!$Q25="C",'8a+c+n'!B25,0))</f>
        <v>0</v>
      </c>
      <c r="C24" s="28">
        <f>IF($C$4="citu pasākumu izmaksas",IF('8a+c+n'!$Q25="C",'8a+c+n'!C25,0))</f>
        <v>0</v>
      </c>
      <c r="D24" s="28">
        <f>IF($C$4="citu pasākumu izmaksas",IF('8a+c+n'!$Q25="C",'8a+c+n'!D25,0))</f>
        <v>0</v>
      </c>
      <c r="E24" s="59"/>
      <c r="F24" s="81"/>
      <c r="G24" s="28"/>
      <c r="H24" s="28">
        <f>IF($C$4="citu pasākumu izmaksas",IF('8a+c+n'!$Q25="C",'8a+c+n'!H25,0))</f>
        <v>0</v>
      </c>
      <c r="I24" s="28"/>
      <c r="J24" s="28"/>
      <c r="K24" s="59">
        <f>IF($C$4="citu pasākumu izmaksas",IF('8a+c+n'!$Q25="C",'8a+c+n'!K25,0))</f>
        <v>0</v>
      </c>
      <c r="L24" s="110">
        <f>IF($C$4="citu pasākumu izmaksas",IF('8a+c+n'!$Q25="C",'8a+c+n'!L25,0))</f>
        <v>0</v>
      </c>
      <c r="M24" s="28">
        <f>IF($C$4="citu pasākumu izmaksas",IF('8a+c+n'!$Q25="C",'8a+c+n'!M25,0))</f>
        <v>0</v>
      </c>
      <c r="N24" s="28">
        <f>IF($C$4="citu pasākumu izmaksas",IF('8a+c+n'!$Q25="C",'8a+c+n'!N25,0))</f>
        <v>0</v>
      </c>
      <c r="O24" s="28">
        <f>IF($C$4="citu pasākumu izmaksas",IF('8a+c+n'!$Q25="C",'8a+c+n'!O25,0))</f>
        <v>0</v>
      </c>
      <c r="P24" s="59">
        <f>IF($C$4="citu pasākumu izmaksas",IF('8a+c+n'!$Q25="C",'8a+c+n'!P25,0))</f>
        <v>0</v>
      </c>
    </row>
    <row r="25" spans="1:16" ht="12" customHeight="1" thickBot="1" x14ac:dyDescent="0.25">
      <c r="A25" s="261" t="s">
        <v>63</v>
      </c>
      <c r="B25" s="262"/>
      <c r="C25" s="262"/>
      <c r="D25" s="262"/>
      <c r="E25" s="262"/>
      <c r="F25" s="262"/>
      <c r="G25" s="262"/>
      <c r="H25" s="262"/>
      <c r="I25" s="262"/>
      <c r="J25" s="262"/>
      <c r="K25" s="263"/>
      <c r="L25" s="111">
        <f>SUM(L14:L24)</f>
        <v>0</v>
      </c>
      <c r="M25" s="112">
        <f>SUM(M14:M24)</f>
        <v>0</v>
      </c>
      <c r="N25" s="112">
        <f>SUM(N14:N24)</f>
        <v>0</v>
      </c>
      <c r="O25" s="112">
        <f>SUM(O14:O24)</f>
        <v>0</v>
      </c>
      <c r="P25" s="113">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c'!C36:H36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c'!C41:H41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c'!C44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25:K25">
    <cfRule type="containsText" dxfId="143" priority="3" operator="containsText" text="Tiešās izmaksas kopā, t. sk. darba devēja sociālais nodoklis __.__% ">
      <formula>NOT(ISERROR(SEARCH("Tiešās izmaksas kopā, t. sk. darba devēja sociālais nodoklis __.__% ",A25)))</formula>
    </cfRule>
  </conditionalFormatting>
  <conditionalFormatting sqref="C2:I2 D5:L8 N9:O9 A14:P24 L25:P25 C28:H28 C33:H33 C36">
    <cfRule type="cellIs" dxfId="142"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1AB7-1C54-48CE-8B9B-12AF225927C6}">
  <sheetPr codeName="Sheet3">
    <tabColor theme="8"/>
  </sheetPr>
  <dimension ref="A2:C36"/>
  <sheetViews>
    <sheetView workbookViewId="0">
      <selection activeCell="C19" sqref="C19"/>
    </sheetView>
  </sheetViews>
  <sheetFormatPr defaultRowHeight="11.25" x14ac:dyDescent="0.2"/>
  <cols>
    <col min="1" max="1" width="16.85546875" style="1" customWidth="1"/>
    <col min="2" max="2" width="43.42578125" style="1" customWidth="1"/>
    <col min="3" max="3" width="22.42578125" style="1" customWidth="1"/>
    <col min="4" max="191" width="9.140625" style="1"/>
    <col min="192" max="192" width="1.42578125" style="1" customWidth="1"/>
    <col min="193" max="193" width="2.140625" style="1" customWidth="1"/>
    <col min="194" max="194" width="16.85546875" style="1" customWidth="1"/>
    <col min="195" max="195" width="43.42578125" style="1" customWidth="1"/>
    <col min="196" max="196" width="22.42578125" style="1" customWidth="1"/>
    <col min="197" max="197" width="9.140625" style="1"/>
    <col min="198" max="198" width="13.85546875" style="1" bestFit="1" customWidth="1"/>
    <col min="199" max="447" width="9.140625" style="1"/>
    <col min="448" max="448" width="1.42578125" style="1" customWidth="1"/>
    <col min="449" max="449" width="2.140625" style="1" customWidth="1"/>
    <col min="450" max="450" width="16.85546875" style="1" customWidth="1"/>
    <col min="451" max="451" width="43.42578125" style="1" customWidth="1"/>
    <col min="452" max="452" width="22.42578125" style="1" customWidth="1"/>
    <col min="453" max="453" width="9.140625" style="1"/>
    <col min="454" max="454" width="13.85546875" style="1" bestFit="1" customWidth="1"/>
    <col min="455" max="703" width="9.140625" style="1"/>
    <col min="704" max="704" width="1.42578125" style="1" customWidth="1"/>
    <col min="705" max="705" width="2.140625" style="1" customWidth="1"/>
    <col min="706" max="706" width="16.85546875" style="1" customWidth="1"/>
    <col min="707" max="707" width="43.42578125" style="1" customWidth="1"/>
    <col min="708" max="708" width="22.42578125" style="1" customWidth="1"/>
    <col min="709" max="709" width="9.140625" style="1"/>
    <col min="710" max="710" width="13.85546875" style="1" bestFit="1" customWidth="1"/>
    <col min="711" max="959" width="9.140625" style="1"/>
    <col min="960" max="960" width="1.42578125" style="1" customWidth="1"/>
    <col min="961" max="961" width="2.140625" style="1" customWidth="1"/>
    <col min="962" max="962" width="16.85546875" style="1" customWidth="1"/>
    <col min="963" max="963" width="43.42578125" style="1" customWidth="1"/>
    <col min="964" max="964" width="22.42578125" style="1" customWidth="1"/>
    <col min="965" max="965" width="9.140625" style="1"/>
    <col min="966" max="966" width="13.85546875" style="1" bestFit="1" customWidth="1"/>
    <col min="967" max="1215" width="9.140625" style="1"/>
    <col min="1216" max="1216" width="1.42578125" style="1" customWidth="1"/>
    <col min="1217" max="1217" width="2.140625" style="1" customWidth="1"/>
    <col min="1218" max="1218" width="16.85546875" style="1" customWidth="1"/>
    <col min="1219" max="1219" width="43.42578125" style="1" customWidth="1"/>
    <col min="1220" max="1220" width="22.42578125" style="1" customWidth="1"/>
    <col min="1221" max="1221" width="9.140625" style="1"/>
    <col min="1222" max="1222" width="13.85546875" style="1" bestFit="1" customWidth="1"/>
    <col min="1223" max="1471" width="9.140625" style="1"/>
    <col min="1472" max="1472" width="1.42578125" style="1" customWidth="1"/>
    <col min="1473" max="1473" width="2.140625" style="1" customWidth="1"/>
    <col min="1474" max="1474" width="16.85546875" style="1" customWidth="1"/>
    <col min="1475" max="1475" width="43.42578125" style="1" customWidth="1"/>
    <col min="1476" max="1476" width="22.42578125" style="1" customWidth="1"/>
    <col min="1477" max="1477" width="9.140625" style="1"/>
    <col min="1478" max="1478" width="13.85546875" style="1" bestFit="1" customWidth="1"/>
    <col min="1479" max="1727" width="9.140625" style="1"/>
    <col min="1728" max="1728" width="1.42578125" style="1" customWidth="1"/>
    <col min="1729" max="1729" width="2.140625" style="1" customWidth="1"/>
    <col min="1730" max="1730" width="16.85546875" style="1" customWidth="1"/>
    <col min="1731" max="1731" width="43.42578125" style="1" customWidth="1"/>
    <col min="1732" max="1732" width="22.42578125" style="1" customWidth="1"/>
    <col min="1733" max="1733" width="9.140625" style="1"/>
    <col min="1734" max="1734" width="13.85546875" style="1" bestFit="1" customWidth="1"/>
    <col min="1735" max="1983" width="9.140625" style="1"/>
    <col min="1984" max="1984" width="1.42578125" style="1" customWidth="1"/>
    <col min="1985" max="1985" width="2.140625" style="1" customWidth="1"/>
    <col min="1986" max="1986" width="16.85546875" style="1" customWidth="1"/>
    <col min="1987" max="1987" width="43.42578125" style="1" customWidth="1"/>
    <col min="1988" max="1988" width="22.42578125" style="1" customWidth="1"/>
    <col min="1989" max="1989" width="9.140625" style="1"/>
    <col min="1990" max="1990" width="13.85546875" style="1" bestFit="1" customWidth="1"/>
    <col min="1991" max="2239" width="9.140625" style="1"/>
    <col min="2240" max="2240" width="1.42578125" style="1" customWidth="1"/>
    <col min="2241" max="2241" width="2.140625" style="1" customWidth="1"/>
    <col min="2242" max="2242" width="16.85546875" style="1" customWidth="1"/>
    <col min="2243" max="2243" width="43.42578125" style="1" customWidth="1"/>
    <col min="2244" max="2244" width="22.42578125" style="1" customWidth="1"/>
    <col min="2245" max="2245" width="9.140625" style="1"/>
    <col min="2246" max="2246" width="13.85546875" style="1" bestFit="1" customWidth="1"/>
    <col min="2247" max="2495" width="9.140625" style="1"/>
    <col min="2496" max="2496" width="1.42578125" style="1" customWidth="1"/>
    <col min="2497" max="2497" width="2.140625" style="1" customWidth="1"/>
    <col min="2498" max="2498" width="16.85546875" style="1" customWidth="1"/>
    <col min="2499" max="2499" width="43.42578125" style="1" customWidth="1"/>
    <col min="2500" max="2500" width="22.42578125" style="1" customWidth="1"/>
    <col min="2501" max="2501" width="9.140625" style="1"/>
    <col min="2502" max="2502" width="13.85546875" style="1" bestFit="1" customWidth="1"/>
    <col min="2503" max="2751" width="9.140625" style="1"/>
    <col min="2752" max="2752" width="1.42578125" style="1" customWidth="1"/>
    <col min="2753" max="2753" width="2.140625" style="1" customWidth="1"/>
    <col min="2754" max="2754" width="16.85546875" style="1" customWidth="1"/>
    <col min="2755" max="2755" width="43.42578125" style="1" customWidth="1"/>
    <col min="2756" max="2756" width="22.42578125" style="1" customWidth="1"/>
    <col min="2757" max="2757" width="9.140625" style="1"/>
    <col min="2758" max="2758" width="13.85546875" style="1" bestFit="1" customWidth="1"/>
    <col min="2759" max="3007" width="9.140625" style="1"/>
    <col min="3008" max="3008" width="1.42578125" style="1" customWidth="1"/>
    <col min="3009" max="3009" width="2.140625" style="1" customWidth="1"/>
    <col min="3010" max="3010" width="16.85546875" style="1" customWidth="1"/>
    <col min="3011" max="3011" width="43.42578125" style="1" customWidth="1"/>
    <col min="3012" max="3012" width="22.42578125" style="1" customWidth="1"/>
    <col min="3013" max="3013" width="9.140625" style="1"/>
    <col min="3014" max="3014" width="13.85546875" style="1" bestFit="1" customWidth="1"/>
    <col min="3015" max="3263" width="9.140625" style="1"/>
    <col min="3264" max="3264" width="1.42578125" style="1" customWidth="1"/>
    <col min="3265" max="3265" width="2.140625" style="1" customWidth="1"/>
    <col min="3266" max="3266" width="16.85546875" style="1" customWidth="1"/>
    <col min="3267" max="3267" width="43.42578125" style="1" customWidth="1"/>
    <col min="3268" max="3268" width="22.42578125" style="1" customWidth="1"/>
    <col min="3269" max="3269" width="9.140625" style="1"/>
    <col min="3270" max="3270" width="13.85546875" style="1" bestFit="1" customWidth="1"/>
    <col min="3271" max="3519" width="9.140625" style="1"/>
    <col min="3520" max="3520" width="1.42578125" style="1" customWidth="1"/>
    <col min="3521" max="3521" width="2.140625" style="1" customWidth="1"/>
    <col min="3522" max="3522" width="16.85546875" style="1" customWidth="1"/>
    <col min="3523" max="3523" width="43.42578125" style="1" customWidth="1"/>
    <col min="3524" max="3524" width="22.42578125" style="1" customWidth="1"/>
    <col min="3525" max="3525" width="9.140625" style="1"/>
    <col min="3526" max="3526" width="13.85546875" style="1" bestFit="1" customWidth="1"/>
    <col min="3527" max="3775" width="9.140625" style="1"/>
    <col min="3776" max="3776" width="1.42578125" style="1" customWidth="1"/>
    <col min="3777" max="3777" width="2.140625" style="1" customWidth="1"/>
    <col min="3778" max="3778" width="16.85546875" style="1" customWidth="1"/>
    <col min="3779" max="3779" width="43.42578125" style="1" customWidth="1"/>
    <col min="3780" max="3780" width="22.42578125" style="1" customWidth="1"/>
    <col min="3781" max="3781" width="9.140625" style="1"/>
    <col min="3782" max="3782" width="13.85546875" style="1" bestFit="1" customWidth="1"/>
    <col min="3783" max="4031" width="9.140625" style="1"/>
    <col min="4032" max="4032" width="1.42578125" style="1" customWidth="1"/>
    <col min="4033" max="4033" width="2.140625" style="1" customWidth="1"/>
    <col min="4034" max="4034" width="16.85546875" style="1" customWidth="1"/>
    <col min="4035" max="4035" width="43.42578125" style="1" customWidth="1"/>
    <col min="4036" max="4036" width="22.42578125" style="1" customWidth="1"/>
    <col min="4037" max="4037" width="9.140625" style="1"/>
    <col min="4038" max="4038" width="13.85546875" style="1" bestFit="1" customWidth="1"/>
    <col min="4039" max="4287" width="9.140625" style="1"/>
    <col min="4288" max="4288" width="1.42578125" style="1" customWidth="1"/>
    <col min="4289" max="4289" width="2.140625" style="1" customWidth="1"/>
    <col min="4290" max="4290" width="16.85546875" style="1" customWidth="1"/>
    <col min="4291" max="4291" width="43.42578125" style="1" customWidth="1"/>
    <col min="4292" max="4292" width="22.42578125" style="1" customWidth="1"/>
    <col min="4293" max="4293" width="9.140625" style="1"/>
    <col min="4294" max="4294" width="13.85546875" style="1" bestFit="1" customWidth="1"/>
    <col min="4295" max="4543" width="9.140625" style="1"/>
    <col min="4544" max="4544" width="1.42578125" style="1" customWidth="1"/>
    <col min="4545" max="4545" width="2.140625" style="1" customWidth="1"/>
    <col min="4546" max="4546" width="16.85546875" style="1" customWidth="1"/>
    <col min="4547" max="4547" width="43.42578125" style="1" customWidth="1"/>
    <col min="4548" max="4548" width="22.42578125" style="1" customWidth="1"/>
    <col min="4549" max="4549" width="9.140625" style="1"/>
    <col min="4550" max="4550" width="13.85546875" style="1" bestFit="1" customWidth="1"/>
    <col min="4551" max="4799" width="9.140625" style="1"/>
    <col min="4800" max="4800" width="1.42578125" style="1" customWidth="1"/>
    <col min="4801" max="4801" width="2.140625" style="1" customWidth="1"/>
    <col min="4802" max="4802" width="16.85546875" style="1" customWidth="1"/>
    <col min="4803" max="4803" width="43.42578125" style="1" customWidth="1"/>
    <col min="4804" max="4804" width="22.42578125" style="1" customWidth="1"/>
    <col min="4805" max="4805" width="9.140625" style="1"/>
    <col min="4806" max="4806" width="13.85546875" style="1" bestFit="1" customWidth="1"/>
    <col min="4807" max="5055" width="9.140625" style="1"/>
    <col min="5056" max="5056" width="1.42578125" style="1" customWidth="1"/>
    <col min="5057" max="5057" width="2.140625" style="1" customWidth="1"/>
    <col min="5058" max="5058" width="16.85546875" style="1" customWidth="1"/>
    <col min="5059" max="5059" width="43.42578125" style="1" customWidth="1"/>
    <col min="5060" max="5060" width="22.42578125" style="1" customWidth="1"/>
    <col min="5061" max="5061" width="9.140625" style="1"/>
    <col min="5062" max="5062" width="13.85546875" style="1" bestFit="1" customWidth="1"/>
    <col min="5063" max="5311" width="9.140625" style="1"/>
    <col min="5312" max="5312" width="1.42578125" style="1" customWidth="1"/>
    <col min="5313" max="5313" width="2.140625" style="1" customWidth="1"/>
    <col min="5314" max="5314" width="16.85546875" style="1" customWidth="1"/>
    <col min="5315" max="5315" width="43.42578125" style="1" customWidth="1"/>
    <col min="5316" max="5316" width="22.42578125" style="1" customWidth="1"/>
    <col min="5317" max="5317" width="9.140625" style="1"/>
    <col min="5318" max="5318" width="13.85546875" style="1" bestFit="1" customWidth="1"/>
    <col min="5319" max="5567" width="9.140625" style="1"/>
    <col min="5568" max="5568" width="1.42578125" style="1" customWidth="1"/>
    <col min="5569" max="5569" width="2.140625" style="1" customWidth="1"/>
    <col min="5570" max="5570" width="16.85546875" style="1" customWidth="1"/>
    <col min="5571" max="5571" width="43.42578125" style="1" customWidth="1"/>
    <col min="5572" max="5572" width="22.42578125" style="1" customWidth="1"/>
    <col min="5573" max="5573" width="9.140625" style="1"/>
    <col min="5574" max="5574" width="13.85546875" style="1" bestFit="1" customWidth="1"/>
    <col min="5575" max="5823" width="9.140625" style="1"/>
    <col min="5824" max="5824" width="1.42578125" style="1" customWidth="1"/>
    <col min="5825" max="5825" width="2.140625" style="1" customWidth="1"/>
    <col min="5826" max="5826" width="16.85546875" style="1" customWidth="1"/>
    <col min="5827" max="5827" width="43.42578125" style="1" customWidth="1"/>
    <col min="5828" max="5828" width="22.42578125" style="1" customWidth="1"/>
    <col min="5829" max="5829" width="9.140625" style="1"/>
    <col min="5830" max="5830" width="13.85546875" style="1" bestFit="1" customWidth="1"/>
    <col min="5831" max="6079" width="9.140625" style="1"/>
    <col min="6080" max="6080" width="1.42578125" style="1" customWidth="1"/>
    <col min="6081" max="6081" width="2.140625" style="1" customWidth="1"/>
    <col min="6082" max="6082" width="16.85546875" style="1" customWidth="1"/>
    <col min="6083" max="6083" width="43.42578125" style="1" customWidth="1"/>
    <col min="6084" max="6084" width="22.42578125" style="1" customWidth="1"/>
    <col min="6085" max="6085" width="9.140625" style="1"/>
    <col min="6086" max="6086" width="13.85546875" style="1" bestFit="1" customWidth="1"/>
    <col min="6087" max="6335" width="9.140625" style="1"/>
    <col min="6336" max="6336" width="1.42578125" style="1" customWidth="1"/>
    <col min="6337" max="6337" width="2.140625" style="1" customWidth="1"/>
    <col min="6338" max="6338" width="16.85546875" style="1" customWidth="1"/>
    <col min="6339" max="6339" width="43.42578125" style="1" customWidth="1"/>
    <col min="6340" max="6340" width="22.42578125" style="1" customWidth="1"/>
    <col min="6341" max="6341" width="9.140625" style="1"/>
    <col min="6342" max="6342" width="13.85546875" style="1" bestFit="1" customWidth="1"/>
    <col min="6343" max="6591" width="9.140625" style="1"/>
    <col min="6592" max="6592" width="1.42578125" style="1" customWidth="1"/>
    <col min="6593" max="6593" width="2.140625" style="1" customWidth="1"/>
    <col min="6594" max="6594" width="16.85546875" style="1" customWidth="1"/>
    <col min="6595" max="6595" width="43.42578125" style="1" customWidth="1"/>
    <col min="6596" max="6596" width="22.42578125" style="1" customWidth="1"/>
    <col min="6597" max="6597" width="9.140625" style="1"/>
    <col min="6598" max="6598" width="13.85546875" style="1" bestFit="1" customWidth="1"/>
    <col min="6599" max="6847" width="9.140625" style="1"/>
    <col min="6848" max="6848" width="1.42578125" style="1" customWidth="1"/>
    <col min="6849" max="6849" width="2.140625" style="1" customWidth="1"/>
    <col min="6850" max="6850" width="16.85546875" style="1" customWidth="1"/>
    <col min="6851" max="6851" width="43.42578125" style="1" customWidth="1"/>
    <col min="6852" max="6852" width="22.42578125" style="1" customWidth="1"/>
    <col min="6853" max="6853" width="9.140625" style="1"/>
    <col min="6854" max="6854" width="13.85546875" style="1" bestFit="1" customWidth="1"/>
    <col min="6855" max="7103" width="9.140625" style="1"/>
    <col min="7104" max="7104" width="1.42578125" style="1" customWidth="1"/>
    <col min="7105" max="7105" width="2.140625" style="1" customWidth="1"/>
    <col min="7106" max="7106" width="16.85546875" style="1" customWidth="1"/>
    <col min="7107" max="7107" width="43.42578125" style="1" customWidth="1"/>
    <col min="7108" max="7108" width="22.42578125" style="1" customWidth="1"/>
    <col min="7109" max="7109" width="9.140625" style="1"/>
    <col min="7110" max="7110" width="13.85546875" style="1" bestFit="1" customWidth="1"/>
    <col min="7111" max="7359" width="9.140625" style="1"/>
    <col min="7360" max="7360" width="1.42578125" style="1" customWidth="1"/>
    <col min="7361" max="7361" width="2.140625" style="1" customWidth="1"/>
    <col min="7362" max="7362" width="16.85546875" style="1" customWidth="1"/>
    <col min="7363" max="7363" width="43.42578125" style="1" customWidth="1"/>
    <col min="7364" max="7364" width="22.42578125" style="1" customWidth="1"/>
    <col min="7365" max="7365" width="9.140625" style="1"/>
    <col min="7366" max="7366" width="13.85546875" style="1" bestFit="1" customWidth="1"/>
    <col min="7367" max="7615" width="9.140625" style="1"/>
    <col min="7616" max="7616" width="1.42578125" style="1" customWidth="1"/>
    <col min="7617" max="7617" width="2.140625" style="1" customWidth="1"/>
    <col min="7618" max="7618" width="16.85546875" style="1" customWidth="1"/>
    <col min="7619" max="7619" width="43.42578125" style="1" customWidth="1"/>
    <col min="7620" max="7620" width="22.42578125" style="1" customWidth="1"/>
    <col min="7621" max="7621" width="9.140625" style="1"/>
    <col min="7622" max="7622" width="13.85546875" style="1" bestFit="1" customWidth="1"/>
    <col min="7623" max="7871" width="9.140625" style="1"/>
    <col min="7872" max="7872" width="1.42578125" style="1" customWidth="1"/>
    <col min="7873" max="7873" width="2.140625" style="1" customWidth="1"/>
    <col min="7874" max="7874" width="16.85546875" style="1" customWidth="1"/>
    <col min="7875" max="7875" width="43.42578125" style="1" customWidth="1"/>
    <col min="7876" max="7876" width="22.42578125" style="1" customWidth="1"/>
    <col min="7877" max="7877" width="9.140625" style="1"/>
    <col min="7878" max="7878" width="13.85546875" style="1" bestFit="1" customWidth="1"/>
    <col min="7879" max="8127" width="9.140625" style="1"/>
    <col min="8128" max="8128" width="1.42578125" style="1" customWidth="1"/>
    <col min="8129" max="8129" width="2.140625" style="1" customWidth="1"/>
    <col min="8130" max="8130" width="16.85546875" style="1" customWidth="1"/>
    <col min="8131" max="8131" width="43.42578125" style="1" customWidth="1"/>
    <col min="8132" max="8132" width="22.42578125" style="1" customWidth="1"/>
    <col min="8133" max="8133" width="9.140625" style="1"/>
    <col min="8134" max="8134" width="13.85546875" style="1" bestFit="1" customWidth="1"/>
    <col min="8135" max="8383" width="9.140625" style="1"/>
    <col min="8384" max="8384" width="1.42578125" style="1" customWidth="1"/>
    <col min="8385" max="8385" width="2.140625" style="1" customWidth="1"/>
    <col min="8386" max="8386" width="16.85546875" style="1" customWidth="1"/>
    <col min="8387" max="8387" width="43.42578125" style="1" customWidth="1"/>
    <col min="8388" max="8388" width="22.42578125" style="1" customWidth="1"/>
    <col min="8389" max="8389" width="9.140625" style="1"/>
    <col min="8390" max="8390" width="13.85546875" style="1" bestFit="1" customWidth="1"/>
    <col min="8391" max="8639" width="9.140625" style="1"/>
    <col min="8640" max="8640" width="1.42578125" style="1" customWidth="1"/>
    <col min="8641" max="8641" width="2.140625" style="1" customWidth="1"/>
    <col min="8642" max="8642" width="16.85546875" style="1" customWidth="1"/>
    <col min="8643" max="8643" width="43.42578125" style="1" customWidth="1"/>
    <col min="8644" max="8644" width="22.42578125" style="1" customWidth="1"/>
    <col min="8645" max="8645" width="9.140625" style="1"/>
    <col min="8646" max="8646" width="13.85546875" style="1" bestFit="1" customWidth="1"/>
    <col min="8647" max="8895" width="9.140625" style="1"/>
    <col min="8896" max="8896" width="1.42578125" style="1" customWidth="1"/>
    <col min="8897" max="8897" width="2.140625" style="1" customWidth="1"/>
    <col min="8898" max="8898" width="16.85546875" style="1" customWidth="1"/>
    <col min="8899" max="8899" width="43.42578125" style="1" customWidth="1"/>
    <col min="8900" max="8900" width="22.42578125" style="1" customWidth="1"/>
    <col min="8901" max="8901" width="9.140625" style="1"/>
    <col min="8902" max="8902" width="13.85546875" style="1" bestFit="1" customWidth="1"/>
    <col min="8903" max="9151" width="9.140625" style="1"/>
    <col min="9152" max="9152" width="1.42578125" style="1" customWidth="1"/>
    <col min="9153" max="9153" width="2.140625" style="1" customWidth="1"/>
    <col min="9154" max="9154" width="16.85546875" style="1" customWidth="1"/>
    <col min="9155" max="9155" width="43.42578125" style="1" customWidth="1"/>
    <col min="9156" max="9156" width="22.42578125" style="1" customWidth="1"/>
    <col min="9157" max="9157" width="9.140625" style="1"/>
    <col min="9158" max="9158" width="13.85546875" style="1" bestFit="1" customWidth="1"/>
    <col min="9159" max="9407" width="9.140625" style="1"/>
    <col min="9408" max="9408" width="1.42578125" style="1" customWidth="1"/>
    <col min="9409" max="9409" width="2.140625" style="1" customWidth="1"/>
    <col min="9410" max="9410" width="16.85546875" style="1" customWidth="1"/>
    <col min="9411" max="9411" width="43.42578125" style="1" customWidth="1"/>
    <col min="9412" max="9412" width="22.42578125" style="1" customWidth="1"/>
    <col min="9413" max="9413" width="9.140625" style="1"/>
    <col min="9414" max="9414" width="13.85546875" style="1" bestFit="1" customWidth="1"/>
    <col min="9415" max="9663" width="9.140625" style="1"/>
    <col min="9664" max="9664" width="1.42578125" style="1" customWidth="1"/>
    <col min="9665" max="9665" width="2.140625" style="1" customWidth="1"/>
    <col min="9666" max="9666" width="16.85546875" style="1" customWidth="1"/>
    <col min="9667" max="9667" width="43.42578125" style="1" customWidth="1"/>
    <col min="9668" max="9668" width="22.42578125" style="1" customWidth="1"/>
    <col min="9669" max="9669" width="9.140625" style="1"/>
    <col min="9670" max="9670" width="13.85546875" style="1" bestFit="1" customWidth="1"/>
    <col min="9671" max="9919" width="9.140625" style="1"/>
    <col min="9920" max="9920" width="1.42578125" style="1" customWidth="1"/>
    <col min="9921" max="9921" width="2.140625" style="1" customWidth="1"/>
    <col min="9922" max="9922" width="16.85546875" style="1" customWidth="1"/>
    <col min="9923" max="9923" width="43.42578125" style="1" customWidth="1"/>
    <col min="9924" max="9924" width="22.42578125" style="1" customWidth="1"/>
    <col min="9925" max="9925" width="9.140625" style="1"/>
    <col min="9926" max="9926" width="13.85546875" style="1" bestFit="1" customWidth="1"/>
    <col min="9927" max="10175" width="9.140625" style="1"/>
    <col min="10176" max="10176" width="1.42578125" style="1" customWidth="1"/>
    <col min="10177" max="10177" width="2.140625" style="1" customWidth="1"/>
    <col min="10178" max="10178" width="16.85546875" style="1" customWidth="1"/>
    <col min="10179" max="10179" width="43.42578125" style="1" customWidth="1"/>
    <col min="10180" max="10180" width="22.42578125" style="1" customWidth="1"/>
    <col min="10181" max="10181" width="9.140625" style="1"/>
    <col min="10182" max="10182" width="13.85546875" style="1" bestFit="1" customWidth="1"/>
    <col min="10183" max="10431" width="9.140625" style="1"/>
    <col min="10432" max="10432" width="1.42578125" style="1" customWidth="1"/>
    <col min="10433" max="10433" width="2.140625" style="1" customWidth="1"/>
    <col min="10434" max="10434" width="16.85546875" style="1" customWidth="1"/>
    <col min="10435" max="10435" width="43.42578125" style="1" customWidth="1"/>
    <col min="10436" max="10436" width="22.42578125" style="1" customWidth="1"/>
    <col min="10437" max="10437" width="9.140625" style="1"/>
    <col min="10438" max="10438" width="13.85546875" style="1" bestFit="1" customWidth="1"/>
    <col min="10439" max="10687" width="9.140625" style="1"/>
    <col min="10688" max="10688" width="1.42578125" style="1" customWidth="1"/>
    <col min="10689" max="10689" width="2.140625" style="1" customWidth="1"/>
    <col min="10690" max="10690" width="16.85546875" style="1" customWidth="1"/>
    <col min="10691" max="10691" width="43.42578125" style="1" customWidth="1"/>
    <col min="10692" max="10692" width="22.42578125" style="1" customWidth="1"/>
    <col min="10693" max="10693" width="9.140625" style="1"/>
    <col min="10694" max="10694" width="13.85546875" style="1" bestFit="1" customWidth="1"/>
    <col min="10695" max="10943" width="9.140625" style="1"/>
    <col min="10944" max="10944" width="1.42578125" style="1" customWidth="1"/>
    <col min="10945" max="10945" width="2.140625" style="1" customWidth="1"/>
    <col min="10946" max="10946" width="16.85546875" style="1" customWidth="1"/>
    <col min="10947" max="10947" width="43.42578125" style="1" customWidth="1"/>
    <col min="10948" max="10948" width="22.42578125" style="1" customWidth="1"/>
    <col min="10949" max="10949" width="9.140625" style="1"/>
    <col min="10950" max="10950" width="13.85546875" style="1" bestFit="1" customWidth="1"/>
    <col min="10951" max="11199" width="9.140625" style="1"/>
    <col min="11200" max="11200" width="1.42578125" style="1" customWidth="1"/>
    <col min="11201" max="11201" width="2.140625" style="1" customWidth="1"/>
    <col min="11202" max="11202" width="16.85546875" style="1" customWidth="1"/>
    <col min="11203" max="11203" width="43.42578125" style="1" customWidth="1"/>
    <col min="11204" max="11204" width="22.42578125" style="1" customWidth="1"/>
    <col min="11205" max="11205" width="9.140625" style="1"/>
    <col min="11206" max="11206" width="13.85546875" style="1" bestFit="1" customWidth="1"/>
    <col min="11207" max="11455" width="9.140625" style="1"/>
    <col min="11456" max="11456" width="1.42578125" style="1" customWidth="1"/>
    <col min="11457" max="11457" width="2.140625" style="1" customWidth="1"/>
    <col min="11458" max="11458" width="16.85546875" style="1" customWidth="1"/>
    <col min="11459" max="11459" width="43.42578125" style="1" customWidth="1"/>
    <col min="11460" max="11460" width="22.42578125" style="1" customWidth="1"/>
    <col min="11461" max="11461" width="9.140625" style="1"/>
    <col min="11462" max="11462" width="13.85546875" style="1" bestFit="1" customWidth="1"/>
    <col min="11463" max="11711" width="9.140625" style="1"/>
    <col min="11712" max="11712" width="1.42578125" style="1" customWidth="1"/>
    <col min="11713" max="11713" width="2.140625" style="1" customWidth="1"/>
    <col min="11714" max="11714" width="16.85546875" style="1" customWidth="1"/>
    <col min="11715" max="11715" width="43.42578125" style="1" customWidth="1"/>
    <col min="11716" max="11716" width="22.42578125" style="1" customWidth="1"/>
    <col min="11717" max="11717" width="9.140625" style="1"/>
    <col min="11718" max="11718" width="13.85546875" style="1" bestFit="1" customWidth="1"/>
    <col min="11719" max="11967" width="9.140625" style="1"/>
    <col min="11968" max="11968" width="1.42578125" style="1" customWidth="1"/>
    <col min="11969" max="11969" width="2.140625" style="1" customWidth="1"/>
    <col min="11970" max="11970" width="16.85546875" style="1" customWidth="1"/>
    <col min="11971" max="11971" width="43.42578125" style="1" customWidth="1"/>
    <col min="11972" max="11972" width="22.42578125" style="1" customWidth="1"/>
    <col min="11973" max="11973" width="9.140625" style="1"/>
    <col min="11974" max="11974" width="13.85546875" style="1" bestFit="1" customWidth="1"/>
    <col min="11975" max="12223" width="9.140625" style="1"/>
    <col min="12224" max="12224" width="1.42578125" style="1" customWidth="1"/>
    <col min="12225" max="12225" width="2.140625" style="1" customWidth="1"/>
    <col min="12226" max="12226" width="16.85546875" style="1" customWidth="1"/>
    <col min="12227" max="12227" width="43.42578125" style="1" customWidth="1"/>
    <col min="12228" max="12228" width="22.42578125" style="1" customWidth="1"/>
    <col min="12229" max="12229" width="9.140625" style="1"/>
    <col min="12230" max="12230" width="13.85546875" style="1" bestFit="1" customWidth="1"/>
    <col min="12231" max="12479" width="9.140625" style="1"/>
    <col min="12480" max="12480" width="1.42578125" style="1" customWidth="1"/>
    <col min="12481" max="12481" width="2.140625" style="1" customWidth="1"/>
    <col min="12482" max="12482" width="16.85546875" style="1" customWidth="1"/>
    <col min="12483" max="12483" width="43.42578125" style="1" customWidth="1"/>
    <col min="12484" max="12484" width="22.42578125" style="1" customWidth="1"/>
    <col min="12485" max="12485" width="9.140625" style="1"/>
    <col min="12486" max="12486" width="13.85546875" style="1" bestFit="1" customWidth="1"/>
    <col min="12487" max="12735" width="9.140625" style="1"/>
    <col min="12736" max="12736" width="1.42578125" style="1" customWidth="1"/>
    <col min="12737" max="12737" width="2.140625" style="1" customWidth="1"/>
    <col min="12738" max="12738" width="16.85546875" style="1" customWidth="1"/>
    <col min="12739" max="12739" width="43.42578125" style="1" customWidth="1"/>
    <col min="12740" max="12740" width="22.42578125" style="1" customWidth="1"/>
    <col min="12741" max="12741" width="9.140625" style="1"/>
    <col min="12742" max="12742" width="13.85546875" style="1" bestFit="1" customWidth="1"/>
    <col min="12743" max="12991" width="9.140625" style="1"/>
    <col min="12992" max="12992" width="1.42578125" style="1" customWidth="1"/>
    <col min="12993" max="12993" width="2.140625" style="1" customWidth="1"/>
    <col min="12994" max="12994" width="16.85546875" style="1" customWidth="1"/>
    <col min="12995" max="12995" width="43.42578125" style="1" customWidth="1"/>
    <col min="12996" max="12996" width="22.42578125" style="1" customWidth="1"/>
    <col min="12997" max="12997" width="9.140625" style="1"/>
    <col min="12998" max="12998" width="13.85546875" style="1" bestFit="1" customWidth="1"/>
    <col min="12999" max="13247" width="9.140625" style="1"/>
    <col min="13248" max="13248" width="1.42578125" style="1" customWidth="1"/>
    <col min="13249" max="13249" width="2.140625" style="1" customWidth="1"/>
    <col min="13250" max="13250" width="16.85546875" style="1" customWidth="1"/>
    <col min="13251" max="13251" width="43.42578125" style="1" customWidth="1"/>
    <col min="13252" max="13252" width="22.42578125" style="1" customWidth="1"/>
    <col min="13253" max="13253" width="9.140625" style="1"/>
    <col min="13254" max="13254" width="13.85546875" style="1" bestFit="1" customWidth="1"/>
    <col min="13255" max="13503" width="9.140625" style="1"/>
    <col min="13504" max="13504" width="1.42578125" style="1" customWidth="1"/>
    <col min="13505" max="13505" width="2.140625" style="1" customWidth="1"/>
    <col min="13506" max="13506" width="16.85546875" style="1" customWidth="1"/>
    <col min="13507" max="13507" width="43.42578125" style="1" customWidth="1"/>
    <col min="13508" max="13508" width="22.42578125" style="1" customWidth="1"/>
    <col min="13509" max="13509" width="9.140625" style="1"/>
    <col min="13510" max="13510" width="13.85546875" style="1" bestFit="1" customWidth="1"/>
    <col min="13511" max="13759" width="9.140625" style="1"/>
    <col min="13760" max="13760" width="1.42578125" style="1" customWidth="1"/>
    <col min="13761" max="13761" width="2.140625" style="1" customWidth="1"/>
    <col min="13762" max="13762" width="16.85546875" style="1" customWidth="1"/>
    <col min="13763" max="13763" width="43.42578125" style="1" customWidth="1"/>
    <col min="13764" max="13764" width="22.42578125" style="1" customWidth="1"/>
    <col min="13765" max="13765" width="9.140625" style="1"/>
    <col min="13766" max="13766" width="13.85546875" style="1" bestFit="1" customWidth="1"/>
    <col min="13767" max="14015" width="9.140625" style="1"/>
    <col min="14016" max="14016" width="1.42578125" style="1" customWidth="1"/>
    <col min="14017" max="14017" width="2.140625" style="1" customWidth="1"/>
    <col min="14018" max="14018" width="16.85546875" style="1" customWidth="1"/>
    <col min="14019" max="14019" width="43.42578125" style="1" customWidth="1"/>
    <col min="14020" max="14020" width="22.42578125" style="1" customWidth="1"/>
    <col min="14021" max="14021" width="9.140625" style="1"/>
    <col min="14022" max="14022" width="13.85546875" style="1" bestFit="1" customWidth="1"/>
    <col min="14023" max="14271" width="9.140625" style="1"/>
    <col min="14272" max="14272" width="1.42578125" style="1" customWidth="1"/>
    <col min="14273" max="14273" width="2.140625" style="1" customWidth="1"/>
    <col min="14274" max="14274" width="16.85546875" style="1" customWidth="1"/>
    <col min="14275" max="14275" width="43.42578125" style="1" customWidth="1"/>
    <col min="14276" max="14276" width="22.42578125" style="1" customWidth="1"/>
    <col min="14277" max="14277" width="9.140625" style="1"/>
    <col min="14278" max="14278" width="13.85546875" style="1" bestFit="1" customWidth="1"/>
    <col min="14279" max="14527" width="9.140625" style="1"/>
    <col min="14528" max="14528" width="1.42578125" style="1" customWidth="1"/>
    <col min="14529" max="14529" width="2.140625" style="1" customWidth="1"/>
    <col min="14530" max="14530" width="16.85546875" style="1" customWidth="1"/>
    <col min="14531" max="14531" width="43.42578125" style="1" customWidth="1"/>
    <col min="14532" max="14532" width="22.42578125" style="1" customWidth="1"/>
    <col min="14533" max="14533" width="9.140625" style="1"/>
    <col min="14534" max="14534" width="13.85546875" style="1" bestFit="1" customWidth="1"/>
    <col min="14535" max="14783" width="9.140625" style="1"/>
    <col min="14784" max="14784" width="1.42578125" style="1" customWidth="1"/>
    <col min="14785" max="14785" width="2.140625" style="1" customWidth="1"/>
    <col min="14786" max="14786" width="16.85546875" style="1" customWidth="1"/>
    <col min="14787" max="14787" width="43.42578125" style="1" customWidth="1"/>
    <col min="14788" max="14788" width="22.42578125" style="1" customWidth="1"/>
    <col min="14789" max="14789" width="9.140625" style="1"/>
    <col min="14790" max="14790" width="13.85546875" style="1" bestFit="1" customWidth="1"/>
    <col min="14791" max="15039" width="9.140625" style="1"/>
    <col min="15040" max="15040" width="1.42578125" style="1" customWidth="1"/>
    <col min="15041" max="15041" width="2.140625" style="1" customWidth="1"/>
    <col min="15042" max="15042" width="16.85546875" style="1" customWidth="1"/>
    <col min="15043" max="15043" width="43.42578125" style="1" customWidth="1"/>
    <col min="15044" max="15044" width="22.42578125" style="1" customWidth="1"/>
    <col min="15045" max="15045" width="9.140625" style="1"/>
    <col min="15046" max="15046" width="13.85546875" style="1" bestFit="1" customWidth="1"/>
    <col min="15047" max="15295" width="9.140625" style="1"/>
    <col min="15296" max="15296" width="1.42578125" style="1" customWidth="1"/>
    <col min="15297" max="15297" width="2.140625" style="1" customWidth="1"/>
    <col min="15298" max="15298" width="16.85546875" style="1" customWidth="1"/>
    <col min="15299" max="15299" width="43.42578125" style="1" customWidth="1"/>
    <col min="15300" max="15300" width="22.42578125" style="1" customWidth="1"/>
    <col min="15301" max="15301" width="9.140625" style="1"/>
    <col min="15302" max="15302" width="13.85546875" style="1" bestFit="1" customWidth="1"/>
    <col min="15303" max="15551" width="9.140625" style="1"/>
    <col min="15552" max="15552" width="1.42578125" style="1" customWidth="1"/>
    <col min="15553" max="15553" width="2.140625" style="1" customWidth="1"/>
    <col min="15554" max="15554" width="16.85546875" style="1" customWidth="1"/>
    <col min="15555" max="15555" width="43.42578125" style="1" customWidth="1"/>
    <col min="15556" max="15556" width="22.42578125" style="1" customWidth="1"/>
    <col min="15557" max="15557" width="9.140625" style="1"/>
    <col min="15558" max="15558" width="13.85546875" style="1" bestFit="1" customWidth="1"/>
    <col min="15559" max="15807" width="9.140625" style="1"/>
    <col min="15808" max="15808" width="1.42578125" style="1" customWidth="1"/>
    <col min="15809" max="15809" width="2.140625" style="1" customWidth="1"/>
    <col min="15810" max="15810" width="16.85546875" style="1" customWidth="1"/>
    <col min="15811" max="15811" width="43.42578125" style="1" customWidth="1"/>
    <col min="15812" max="15812" width="22.42578125" style="1" customWidth="1"/>
    <col min="15813" max="15813" width="9.140625" style="1"/>
    <col min="15814" max="15814" width="13.85546875" style="1" bestFit="1" customWidth="1"/>
    <col min="15815" max="16063" width="9.140625" style="1"/>
    <col min="16064" max="16064" width="1.42578125" style="1" customWidth="1"/>
    <col min="16065" max="16065" width="2.140625" style="1" customWidth="1"/>
    <col min="16066" max="16066" width="16.85546875" style="1" customWidth="1"/>
    <col min="16067" max="16067" width="43.42578125" style="1" customWidth="1"/>
    <col min="16068" max="16068" width="22.42578125" style="1" customWidth="1"/>
    <col min="16069" max="16069" width="9.140625" style="1"/>
    <col min="16070" max="16070" width="13.85546875" style="1" bestFit="1" customWidth="1"/>
    <col min="16071" max="16384" width="9.140625" style="1"/>
  </cols>
  <sheetData>
    <row r="2" spans="1:3" x14ac:dyDescent="0.2">
      <c r="C2" s="2" t="s">
        <v>0</v>
      </c>
    </row>
    <row r="3" spans="1:3" x14ac:dyDescent="0.2">
      <c r="A3" s="2"/>
      <c r="B3" s="3"/>
      <c r="C3" s="3"/>
    </row>
    <row r="4" spans="1:3" x14ac:dyDescent="0.2">
      <c r="B4" s="187" t="s">
        <v>1</v>
      </c>
      <c r="C4" s="187"/>
    </row>
    <row r="5" spans="1:3" x14ac:dyDescent="0.2">
      <c r="A5" s="2"/>
      <c r="B5" s="2"/>
      <c r="C5" s="2"/>
    </row>
    <row r="6" spans="1:3" x14ac:dyDescent="0.2">
      <c r="C6" s="4" t="s">
        <v>2</v>
      </c>
    </row>
    <row r="8" spans="1:3" x14ac:dyDescent="0.2">
      <c r="B8" s="188" t="s">
        <v>3</v>
      </c>
      <c r="C8" s="188"/>
    </row>
    <row r="11" spans="1:3" x14ac:dyDescent="0.2">
      <c r="B11" s="2" t="s">
        <v>4</v>
      </c>
    </row>
    <row r="12" spans="1:3" x14ac:dyDescent="0.2">
      <c r="B12" s="68" t="s">
        <v>19</v>
      </c>
    </row>
    <row r="13" spans="1:3" x14ac:dyDescent="0.2">
      <c r="A13" s="4" t="s">
        <v>5</v>
      </c>
      <c r="B13" s="198" t="str">
        <f>'Kopt a '!B13:C13</f>
        <v>Daudzdzīvokļu dzīvojamā ēka</v>
      </c>
      <c r="C13" s="198"/>
    </row>
    <row r="14" spans="1:3" x14ac:dyDescent="0.2">
      <c r="A14" s="4" t="s">
        <v>6</v>
      </c>
      <c r="B14" s="199" t="str">
        <f>'Kopt a '!B14:C14</f>
        <v>Daudzdzīvokļu dzīvojamās ēkas energoefektivitātes paaugstināšana</v>
      </c>
      <c r="C14" s="199"/>
    </row>
    <row r="15" spans="1:3" x14ac:dyDescent="0.2">
      <c r="A15" s="4" t="s">
        <v>7</v>
      </c>
      <c r="B15" s="199" t="str">
        <f>'Kopt a '!B15:C15</f>
        <v>Baznīcas iela 5, Jaunolaine, Olaines novads, LV-2127</v>
      </c>
      <c r="C15" s="199"/>
    </row>
    <row r="16" spans="1:3" x14ac:dyDescent="0.2">
      <c r="A16" s="4" t="s">
        <v>8</v>
      </c>
      <c r="B16" s="199" t="str">
        <f>'Kopt a '!B16:C16</f>
        <v>Iepirkums Nr.AS OŪS 2023/03_E</v>
      </c>
      <c r="C16" s="199"/>
    </row>
    <row r="17" spans="1:3" ht="12" thickBot="1" x14ac:dyDescent="0.25"/>
    <row r="18" spans="1:3" x14ac:dyDescent="0.2">
      <c r="A18" s="5" t="s">
        <v>9</v>
      </c>
      <c r="B18" s="6" t="s">
        <v>10</v>
      </c>
      <c r="C18" s="7" t="s">
        <v>11</v>
      </c>
    </row>
    <row r="19" spans="1:3" x14ac:dyDescent="0.2">
      <c r="A19" s="64">
        <f>'Kopt a+c+n'!A19</f>
        <v>1</v>
      </c>
      <c r="B19" s="100" t="str">
        <f>'Kopt a+c+n'!B19</f>
        <v>Kopsavilkums</v>
      </c>
      <c r="C19" s="101" t="e">
        <f>'Kops n'!E31</f>
        <v>#VALUE!</v>
      </c>
    </row>
    <row r="20" spans="1:3" x14ac:dyDescent="0.2">
      <c r="A20" s="11"/>
      <c r="B20" s="12"/>
      <c r="C20" s="13"/>
    </row>
    <row r="21" spans="1:3" x14ac:dyDescent="0.2">
      <c r="A21" s="8"/>
      <c r="B21" s="9"/>
      <c r="C21" s="13"/>
    </row>
    <row r="22" spans="1:3" x14ac:dyDescent="0.2">
      <c r="A22" s="8"/>
      <c r="B22" s="9"/>
      <c r="C22" s="13"/>
    </row>
    <row r="23" spans="1:3" x14ac:dyDescent="0.2">
      <c r="A23" s="8"/>
      <c r="B23" s="9"/>
      <c r="C23" s="13"/>
    </row>
    <row r="24" spans="1:3" x14ac:dyDescent="0.2">
      <c r="A24" s="8"/>
      <c r="B24" s="9"/>
      <c r="C24" s="13"/>
    </row>
    <row r="25" spans="1:3" ht="12" thickBot="1" x14ac:dyDescent="0.25">
      <c r="A25" s="53"/>
      <c r="B25" s="54"/>
      <c r="C25" s="55"/>
    </row>
    <row r="26" spans="1:3" ht="12" thickBot="1" x14ac:dyDescent="0.25">
      <c r="A26" s="14"/>
      <c r="B26" s="15" t="s">
        <v>12</v>
      </c>
      <c r="C26" s="102" t="e">
        <f>SUM(C19:C25)</f>
        <v>#VALUE!</v>
      </c>
    </row>
    <row r="27" spans="1:3" ht="12" thickBot="1" x14ac:dyDescent="0.25">
      <c r="B27" s="17"/>
      <c r="C27" s="18"/>
    </row>
    <row r="28" spans="1:3" ht="12" thickBot="1" x14ac:dyDescent="0.25">
      <c r="A28" s="189" t="s">
        <v>13</v>
      </c>
      <c r="B28" s="190"/>
      <c r="C28" s="103" t="e">
        <f>ROUND(C26*21%,2)</f>
        <v>#VALUE!</v>
      </c>
    </row>
    <row r="31" spans="1:3" x14ac:dyDescent="0.2">
      <c r="A31" s="1" t="s">
        <v>14</v>
      </c>
      <c r="B31" s="195">
        <f>'Kopt a+c+n'!B30:C30</f>
        <v>0</v>
      </c>
      <c r="C31" s="195"/>
    </row>
    <row r="32" spans="1:3" x14ac:dyDescent="0.2">
      <c r="B32" s="186" t="s">
        <v>15</v>
      </c>
      <c r="C32" s="186"/>
    </row>
    <row r="34" spans="1:3" x14ac:dyDescent="0.2">
      <c r="A34" s="1" t="s">
        <v>16</v>
      </c>
      <c r="B34" s="95">
        <f>'Kopt a+c+n'!B33</f>
        <v>0</v>
      </c>
      <c r="C34" s="20"/>
    </row>
    <row r="35" spans="1:3" x14ac:dyDescent="0.2">
      <c r="A35" s="20"/>
      <c r="B35" s="20"/>
      <c r="C35" s="20"/>
    </row>
    <row r="36" spans="1:3" x14ac:dyDescent="0.2">
      <c r="A36" s="1" t="str">
        <f>'Kopt a+c+n'!A35</f>
        <v>Tāme sastādīta 2023. gada __._________</v>
      </c>
    </row>
  </sheetData>
  <mergeCells count="9">
    <mergeCell ref="B4:C4"/>
    <mergeCell ref="B8:C8"/>
    <mergeCell ref="A28:B28"/>
    <mergeCell ref="B31:C31"/>
    <mergeCell ref="B32:C32"/>
    <mergeCell ref="B13:C13"/>
    <mergeCell ref="B14:C14"/>
    <mergeCell ref="B15:C15"/>
    <mergeCell ref="B16:C16"/>
  </mergeCells>
  <conditionalFormatting sqref="A36">
    <cfRule type="cellIs" dxfId="404" priority="6" operator="equal">
      <formula>"Tāme sastādīta 20__. gada __. _________"</formula>
    </cfRule>
  </conditionalFormatting>
  <conditionalFormatting sqref="B13:B16 A19:C19 C26 C28 B31:C31 B34">
    <cfRule type="cellIs" dxfId="403" priority="2" operator="equal">
      <formula>68757.18</formula>
    </cfRule>
  </conditionalFormatting>
  <conditionalFormatting sqref="B13:B16 A19:C19 C26 C28">
    <cfRule type="cellIs" dxfId="402" priority="1" operator="equal">
      <formula>0</formula>
    </cfRule>
  </conditionalFormatting>
  <conditionalFormatting sqref="B34">
    <cfRule type="cellIs" dxfId="401" priority="4" operator="equal">
      <formula>0</formula>
    </cfRule>
  </conditionalFormatting>
  <conditionalFormatting sqref="B31:C31 B34">
    <cfRule type="cellIs" dxfId="400" priority="3" operator="equal">
      <formula>0</formula>
    </cfRule>
  </conditionalFormatting>
  <conditionalFormatting sqref="B31:C31">
    <cfRule type="cellIs" dxfId="399" priority="5" operator="equal">
      <formula>0</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2D98-A18A-47CD-BF81-5EE621A64752}">
  <sheetPr codeName="Sheet30">
    <tabColor rgb="FF002060"/>
  </sheetPr>
  <dimension ref="A1:P37"/>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'8a+c+n'!D1</f>
        <v>8</v>
      </c>
      <c r="E1" s="26"/>
      <c r="F1" s="26"/>
      <c r="G1" s="26"/>
      <c r="H1" s="26"/>
      <c r="I1" s="26"/>
      <c r="J1" s="26"/>
      <c r="N1" s="30"/>
      <c r="O1" s="31"/>
      <c r="P1" s="32"/>
    </row>
    <row r="2" spans="1:16" x14ac:dyDescent="0.2">
      <c r="A2" s="33"/>
      <c r="B2" s="33"/>
      <c r="C2" s="252" t="str">
        <f>'8a+c+n'!C2:I2</f>
        <v>Bēniņu siltināšana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P25</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izmaksas",IF('8a+c+n'!$Q14="N",'8a+c+n'!B14,0))</f>
        <v>0</v>
      </c>
      <c r="C14" s="27">
        <f>IF($C$4="Neattiecināmās izmaksas",IF('8a+c+n'!$Q14="N",'8a+c+n'!C14,0))</f>
        <v>0</v>
      </c>
      <c r="D14" s="27">
        <f>IF($C$4="Neattiecināmās izmaksas",IF('8a+c+n'!$Q14="N",'8a+c+n'!D14,0))</f>
        <v>0</v>
      </c>
      <c r="E14" s="57"/>
      <c r="F14" s="79"/>
      <c r="G14" s="27">
        <f>IF($C$4="Neattiecināmās izmaksas",IF('8a+c+n'!$Q14="N",'8a+c+n'!G14,0))</f>
        <v>0</v>
      </c>
      <c r="H14" s="27">
        <f>IF($C$4="Neattiecināmās izmaksas",IF('8a+c+n'!$Q14="N",'8a+c+n'!H14,0))</f>
        <v>0</v>
      </c>
      <c r="I14" s="27"/>
      <c r="J14" s="27"/>
      <c r="K14" s="57">
        <f>IF($C$4="Neattiecināmās izmaksas",IF('8a+c+n'!$Q14="N",'8a+c+n'!K14,0))</f>
        <v>0</v>
      </c>
      <c r="L14" s="109">
        <f>IF($C$4="Neattiecināmās izmaksas",IF('8a+c+n'!$Q14="N",'8a+c+n'!L14,0))</f>
        <v>0</v>
      </c>
      <c r="M14" s="27">
        <f>IF($C$4="Neattiecināmās izmaksas",IF('8a+c+n'!$Q14="N",'8a+c+n'!M14,0))</f>
        <v>0</v>
      </c>
      <c r="N14" s="27">
        <f>IF($C$4="Neattiecināmās izmaksas",IF('8a+c+n'!$Q14="N",'8a+c+n'!N14,0))</f>
        <v>0</v>
      </c>
      <c r="O14" s="27">
        <f>IF($C$4="Neattiecināmās izmaksas",IF('8a+c+n'!$Q14="N",'8a+c+n'!O14,0))</f>
        <v>0</v>
      </c>
      <c r="P14" s="57">
        <f>IF($C$4="Neattiecināmās izmaksas",IF('8a+c+n'!$Q14="N",'8a+c+n'!P14,0))</f>
        <v>0</v>
      </c>
    </row>
    <row r="15" spans="1:16" x14ac:dyDescent="0.2">
      <c r="A15" s="64">
        <f>IF(P15=0,0,IF(COUNTBLANK(P15)=1,0,COUNTA($P$14:P15)))</f>
        <v>0</v>
      </c>
      <c r="B15" s="28">
        <f>IF($C$4="Neattiecināmās izmaksas",IF('8a+c+n'!$Q15="N",'8a+c+n'!B15,0))</f>
        <v>0</v>
      </c>
      <c r="C15" s="28">
        <f>IF($C$4="Neattiecināmās izmaksas",IF('8a+c+n'!$Q15="N",'8a+c+n'!C15,0))</f>
        <v>0</v>
      </c>
      <c r="D15" s="28">
        <f>IF($C$4="Neattiecināmās izmaksas",IF('8a+c+n'!$Q15="N",'8a+c+n'!D15,0))</f>
        <v>0</v>
      </c>
      <c r="E15" s="59"/>
      <c r="F15" s="81"/>
      <c r="G15" s="28"/>
      <c r="H15" s="28">
        <f>IF($C$4="Neattiecināmās izmaksas",IF('8a+c+n'!$Q15="N",'8a+c+n'!H15,0))</f>
        <v>0</v>
      </c>
      <c r="I15" s="28"/>
      <c r="J15" s="28"/>
      <c r="K15" s="59">
        <f>IF($C$4="Neattiecināmās izmaksas",IF('8a+c+n'!$Q15="N",'8a+c+n'!K15,0))</f>
        <v>0</v>
      </c>
      <c r="L15" s="110">
        <f>IF($C$4="Neattiecināmās izmaksas",IF('8a+c+n'!$Q15="N",'8a+c+n'!L15,0))</f>
        <v>0</v>
      </c>
      <c r="M15" s="28">
        <f>IF($C$4="Neattiecināmās izmaksas",IF('8a+c+n'!$Q15="N",'8a+c+n'!M15,0))</f>
        <v>0</v>
      </c>
      <c r="N15" s="28">
        <f>IF($C$4="Neattiecināmās izmaksas",IF('8a+c+n'!$Q15="N",'8a+c+n'!N15,0))</f>
        <v>0</v>
      </c>
      <c r="O15" s="28">
        <f>IF($C$4="Neattiecināmās izmaksas",IF('8a+c+n'!$Q15="N",'8a+c+n'!O15,0))</f>
        <v>0</v>
      </c>
      <c r="P15" s="59">
        <f>IF($C$4="Neattiecināmās izmaksas",IF('8a+c+n'!$Q15="N",'8a+c+n'!P15,0))</f>
        <v>0</v>
      </c>
    </row>
    <row r="16" spans="1:16" x14ac:dyDescent="0.2">
      <c r="A16" s="64">
        <f>IF(P16=0,0,IF(COUNTBLANK(P16)=1,0,COUNTA($P$14:P16)))</f>
        <v>0</v>
      </c>
      <c r="B16" s="28">
        <f>IF($C$4="Neattiecināmās izmaksas",IF('8a+c+n'!$Q16="N",'8a+c+n'!B16,0))</f>
        <v>0</v>
      </c>
      <c r="C16" s="28">
        <f>IF($C$4="Neattiecināmās izmaksas",IF('8a+c+n'!$Q16="N",'8a+c+n'!C16,0))</f>
        <v>0</v>
      </c>
      <c r="D16" s="28">
        <f>IF($C$4="Neattiecināmās izmaksas",IF('8a+c+n'!$Q16="N",'8a+c+n'!D16,0))</f>
        <v>0</v>
      </c>
      <c r="E16" s="59"/>
      <c r="F16" s="81"/>
      <c r="G16" s="28"/>
      <c r="H16" s="28">
        <f>IF($C$4="Neattiecināmās izmaksas",IF('8a+c+n'!$Q16="N",'8a+c+n'!H16,0))</f>
        <v>0</v>
      </c>
      <c r="I16" s="28"/>
      <c r="J16" s="28"/>
      <c r="K16" s="59">
        <f>IF($C$4="Neattiecināmās izmaksas",IF('8a+c+n'!$Q16="N",'8a+c+n'!K16,0))</f>
        <v>0</v>
      </c>
      <c r="L16" s="110">
        <f>IF($C$4="Neattiecināmās izmaksas",IF('8a+c+n'!$Q16="N",'8a+c+n'!L16,0))</f>
        <v>0</v>
      </c>
      <c r="M16" s="28">
        <f>IF($C$4="Neattiecināmās izmaksas",IF('8a+c+n'!$Q16="N",'8a+c+n'!M16,0))</f>
        <v>0</v>
      </c>
      <c r="N16" s="28">
        <f>IF($C$4="Neattiecināmās izmaksas",IF('8a+c+n'!$Q16="N",'8a+c+n'!N16,0))</f>
        <v>0</v>
      </c>
      <c r="O16" s="28">
        <f>IF($C$4="Neattiecināmās izmaksas",IF('8a+c+n'!$Q16="N",'8a+c+n'!O16,0))</f>
        <v>0</v>
      </c>
      <c r="P16" s="59">
        <f>IF($C$4="Neattiecināmās izmaksas",IF('8a+c+n'!$Q16="N",'8a+c+n'!P16,0))</f>
        <v>0</v>
      </c>
    </row>
    <row r="17" spans="1:16" x14ac:dyDescent="0.2">
      <c r="A17" s="64">
        <f>IF(P17=0,0,IF(COUNTBLANK(P17)=1,0,COUNTA($P$14:P17)))</f>
        <v>0</v>
      </c>
      <c r="B17" s="28">
        <f>IF($C$4="Neattiecināmās izmaksas",IF('8a+c+n'!$Q17="N",'8a+c+n'!B17,0))</f>
        <v>0</v>
      </c>
      <c r="C17" s="28">
        <f>IF($C$4="Neattiecināmās izmaksas",IF('8a+c+n'!$Q17="N",'8a+c+n'!C17,0))</f>
        <v>0</v>
      </c>
      <c r="D17" s="28">
        <f>IF($C$4="Neattiecināmās izmaksas",IF('8a+c+n'!$Q17="N",'8a+c+n'!D17,0))</f>
        <v>0</v>
      </c>
      <c r="E17" s="59"/>
      <c r="F17" s="81"/>
      <c r="G17" s="28"/>
      <c r="H17" s="28">
        <f>IF($C$4="Neattiecināmās izmaksas",IF('8a+c+n'!$Q17="N",'8a+c+n'!H17,0))</f>
        <v>0</v>
      </c>
      <c r="I17" s="28"/>
      <c r="J17" s="28"/>
      <c r="K17" s="59">
        <f>IF($C$4="Neattiecināmās izmaksas",IF('8a+c+n'!$Q17="N",'8a+c+n'!K17,0))</f>
        <v>0</v>
      </c>
      <c r="L17" s="110">
        <f>IF($C$4="Neattiecināmās izmaksas",IF('8a+c+n'!$Q17="N",'8a+c+n'!L17,0))</f>
        <v>0</v>
      </c>
      <c r="M17" s="28">
        <f>IF($C$4="Neattiecināmās izmaksas",IF('8a+c+n'!$Q17="N",'8a+c+n'!M17,0))</f>
        <v>0</v>
      </c>
      <c r="N17" s="28">
        <f>IF($C$4="Neattiecināmās izmaksas",IF('8a+c+n'!$Q17="N",'8a+c+n'!N17,0))</f>
        <v>0</v>
      </c>
      <c r="O17" s="28">
        <f>IF($C$4="Neattiecināmās izmaksas",IF('8a+c+n'!$Q17="N",'8a+c+n'!O17,0))</f>
        <v>0</v>
      </c>
      <c r="P17" s="59">
        <f>IF($C$4="Neattiecināmās izmaksas",IF('8a+c+n'!$Q17="N",'8a+c+n'!P17,0))</f>
        <v>0</v>
      </c>
    </row>
    <row r="18" spans="1:16" x14ac:dyDescent="0.2">
      <c r="A18" s="64">
        <f>IF(P18=0,0,IF(COUNTBLANK(P18)=1,0,COUNTA($P$14:P18)))</f>
        <v>0</v>
      </c>
      <c r="B18" s="28">
        <f>IF($C$4="Neattiecināmās izmaksas",IF('8a+c+n'!$Q18="N",'8a+c+n'!B18,0))</f>
        <v>0</v>
      </c>
      <c r="C18" s="28">
        <f>IF($C$4="Neattiecināmās izmaksas",IF('8a+c+n'!$Q18="N",'8a+c+n'!C18,0))</f>
        <v>0</v>
      </c>
      <c r="D18" s="28">
        <f>IF($C$4="Neattiecināmās izmaksas",IF('8a+c+n'!$Q18="N",'8a+c+n'!D18,0))</f>
        <v>0</v>
      </c>
      <c r="E18" s="59"/>
      <c r="F18" s="81"/>
      <c r="G18" s="28"/>
      <c r="H18" s="28">
        <f>IF($C$4="Neattiecināmās izmaksas",IF('8a+c+n'!$Q18="N",'8a+c+n'!H18,0))</f>
        <v>0</v>
      </c>
      <c r="I18" s="28"/>
      <c r="J18" s="28"/>
      <c r="K18" s="59">
        <f>IF($C$4="Neattiecināmās izmaksas",IF('8a+c+n'!$Q18="N",'8a+c+n'!K18,0))</f>
        <v>0</v>
      </c>
      <c r="L18" s="110">
        <f>IF($C$4="Neattiecināmās izmaksas",IF('8a+c+n'!$Q18="N",'8a+c+n'!L18,0))</f>
        <v>0</v>
      </c>
      <c r="M18" s="28">
        <f>IF($C$4="Neattiecināmās izmaksas",IF('8a+c+n'!$Q18="N",'8a+c+n'!M18,0))</f>
        <v>0</v>
      </c>
      <c r="N18" s="28">
        <f>IF($C$4="Neattiecināmās izmaksas",IF('8a+c+n'!$Q18="N",'8a+c+n'!N18,0))</f>
        <v>0</v>
      </c>
      <c r="O18" s="28">
        <f>IF($C$4="Neattiecināmās izmaksas",IF('8a+c+n'!$Q18="N",'8a+c+n'!O18,0))</f>
        <v>0</v>
      </c>
      <c r="P18" s="59">
        <f>IF($C$4="Neattiecināmās izmaksas",IF('8a+c+n'!$Q18="N",'8a+c+n'!P18,0))</f>
        <v>0</v>
      </c>
    </row>
    <row r="19" spans="1:16" x14ac:dyDescent="0.2">
      <c r="A19" s="64">
        <f>IF(P19=0,0,IF(COUNTBLANK(P19)=1,0,COUNTA($P$14:P19)))</f>
        <v>0</v>
      </c>
      <c r="B19" s="28">
        <f>IF($C$4="Neattiecināmās izmaksas",IF('8a+c+n'!$Q19="N",'8a+c+n'!B19,0))</f>
        <v>0</v>
      </c>
      <c r="C19" s="28">
        <f>IF($C$4="Neattiecināmās izmaksas",IF('8a+c+n'!$Q19="N",'8a+c+n'!C19,0))</f>
        <v>0</v>
      </c>
      <c r="D19" s="28">
        <f>IF($C$4="Neattiecināmās izmaksas",IF('8a+c+n'!$Q19="N",'8a+c+n'!D19,0))</f>
        <v>0</v>
      </c>
      <c r="E19" s="59"/>
      <c r="F19" s="81"/>
      <c r="G19" s="28"/>
      <c r="H19" s="28">
        <f>IF($C$4="Neattiecināmās izmaksas",IF('8a+c+n'!$Q19="N",'8a+c+n'!H19,0))</f>
        <v>0</v>
      </c>
      <c r="I19" s="28"/>
      <c r="J19" s="28"/>
      <c r="K19" s="59">
        <f>IF($C$4="Neattiecināmās izmaksas",IF('8a+c+n'!$Q19="N",'8a+c+n'!K19,0))</f>
        <v>0</v>
      </c>
      <c r="L19" s="110">
        <f>IF($C$4="Neattiecināmās izmaksas",IF('8a+c+n'!$Q19="N",'8a+c+n'!L19,0))</f>
        <v>0</v>
      </c>
      <c r="M19" s="28">
        <f>IF($C$4="Neattiecināmās izmaksas",IF('8a+c+n'!$Q19="N",'8a+c+n'!M19,0))</f>
        <v>0</v>
      </c>
      <c r="N19" s="28">
        <f>IF($C$4="Neattiecināmās izmaksas",IF('8a+c+n'!$Q19="N",'8a+c+n'!N19,0))</f>
        <v>0</v>
      </c>
      <c r="O19" s="28">
        <f>IF($C$4="Neattiecināmās izmaksas",IF('8a+c+n'!$Q19="N",'8a+c+n'!O19,0))</f>
        <v>0</v>
      </c>
      <c r="P19" s="59">
        <f>IF($C$4="Neattiecināmās izmaksas",IF('8a+c+n'!$Q19="N",'8a+c+n'!P19,0))</f>
        <v>0</v>
      </c>
    </row>
    <row r="20" spans="1:16" x14ac:dyDescent="0.2">
      <c r="A20" s="64">
        <f>IF(P20=0,0,IF(COUNTBLANK(P20)=1,0,COUNTA($P$14:P20)))</f>
        <v>0</v>
      </c>
      <c r="B20" s="28">
        <f>IF($C$4="Neattiecināmās izmaksas",IF('8a+c+n'!$Q20="N",'8a+c+n'!B20,0))</f>
        <v>0</v>
      </c>
      <c r="C20" s="28">
        <f>IF($C$4="Neattiecināmās izmaksas",IF('8a+c+n'!$Q20="N",'8a+c+n'!C20,0))</f>
        <v>0</v>
      </c>
      <c r="D20" s="28">
        <f>IF($C$4="Neattiecināmās izmaksas",IF('8a+c+n'!$Q20="N",'8a+c+n'!D20,0))</f>
        <v>0</v>
      </c>
      <c r="E20" s="59"/>
      <c r="F20" s="81"/>
      <c r="G20" s="28"/>
      <c r="H20" s="28">
        <f>IF($C$4="Neattiecināmās izmaksas",IF('8a+c+n'!$Q20="N",'8a+c+n'!H20,0))</f>
        <v>0</v>
      </c>
      <c r="I20" s="28"/>
      <c r="J20" s="28"/>
      <c r="K20" s="59">
        <f>IF($C$4="Neattiecināmās izmaksas",IF('8a+c+n'!$Q20="N",'8a+c+n'!K20,0))</f>
        <v>0</v>
      </c>
      <c r="L20" s="110">
        <f>IF($C$4="Neattiecināmās izmaksas",IF('8a+c+n'!$Q20="N",'8a+c+n'!L20,0))</f>
        <v>0</v>
      </c>
      <c r="M20" s="28">
        <f>IF($C$4="Neattiecināmās izmaksas",IF('8a+c+n'!$Q20="N",'8a+c+n'!M20,0))</f>
        <v>0</v>
      </c>
      <c r="N20" s="28">
        <f>IF($C$4="Neattiecināmās izmaksas",IF('8a+c+n'!$Q20="N",'8a+c+n'!N20,0))</f>
        <v>0</v>
      </c>
      <c r="O20" s="28">
        <f>IF($C$4="Neattiecināmās izmaksas",IF('8a+c+n'!$Q20="N",'8a+c+n'!O20,0))</f>
        <v>0</v>
      </c>
      <c r="P20" s="59">
        <f>IF($C$4="Neattiecināmās izmaksas",IF('8a+c+n'!$Q20="N",'8a+c+n'!P20,0))</f>
        <v>0</v>
      </c>
    </row>
    <row r="21" spans="1:16" x14ac:dyDescent="0.2">
      <c r="A21" s="64">
        <f>IF(P21=0,0,IF(COUNTBLANK(P21)=1,0,COUNTA($P$14:P21)))</f>
        <v>0</v>
      </c>
      <c r="B21" s="28">
        <f>IF($C$4="Neattiecināmās izmaksas",IF('8a+c+n'!$Q21="N",'8a+c+n'!B21,0))</f>
        <v>0</v>
      </c>
      <c r="C21" s="28">
        <f>IF($C$4="Neattiecināmās izmaksas",IF('8a+c+n'!$Q21="N",'8a+c+n'!C21,0))</f>
        <v>0</v>
      </c>
      <c r="D21" s="28">
        <f>IF($C$4="Neattiecināmās izmaksas",IF('8a+c+n'!$Q21="N",'8a+c+n'!D21,0))</f>
        <v>0</v>
      </c>
      <c r="E21" s="59"/>
      <c r="F21" s="81"/>
      <c r="G21" s="28"/>
      <c r="H21" s="28">
        <f>IF($C$4="Neattiecināmās izmaksas",IF('8a+c+n'!$Q21="N",'8a+c+n'!H21,0))</f>
        <v>0</v>
      </c>
      <c r="I21" s="28"/>
      <c r="J21" s="28"/>
      <c r="K21" s="59">
        <f>IF($C$4="Neattiecināmās izmaksas",IF('8a+c+n'!$Q21="N",'8a+c+n'!K21,0))</f>
        <v>0</v>
      </c>
      <c r="L21" s="110">
        <f>IF($C$4="Neattiecināmās izmaksas",IF('8a+c+n'!$Q21="N",'8a+c+n'!L21,0))</f>
        <v>0</v>
      </c>
      <c r="M21" s="28">
        <f>IF($C$4="Neattiecināmās izmaksas",IF('8a+c+n'!$Q21="N",'8a+c+n'!M21,0))</f>
        <v>0</v>
      </c>
      <c r="N21" s="28">
        <f>IF($C$4="Neattiecināmās izmaksas",IF('8a+c+n'!$Q21="N",'8a+c+n'!N21,0))</f>
        <v>0</v>
      </c>
      <c r="O21" s="28">
        <f>IF($C$4="Neattiecināmās izmaksas",IF('8a+c+n'!$Q21="N",'8a+c+n'!O21,0))</f>
        <v>0</v>
      </c>
      <c r="P21" s="59">
        <f>IF($C$4="Neattiecināmās izmaksas",IF('8a+c+n'!$Q21="N",'8a+c+n'!P21,0))</f>
        <v>0</v>
      </c>
    </row>
    <row r="22" spans="1:16" x14ac:dyDescent="0.2">
      <c r="A22" s="64">
        <f>IF(P22=0,0,IF(COUNTBLANK(P22)=1,0,COUNTA($P$14:P22)))</f>
        <v>0</v>
      </c>
      <c r="B22" s="28">
        <f>IF($C$4="Neattiecināmās izmaksas",IF('8a+c+n'!$Q22="N",'8a+c+n'!B22,0))</f>
        <v>0</v>
      </c>
      <c r="C22" s="28">
        <f>IF($C$4="Neattiecināmās izmaksas",IF('8a+c+n'!$Q22="N",'8a+c+n'!C22,0))</f>
        <v>0</v>
      </c>
      <c r="D22" s="28">
        <f>IF($C$4="Neattiecināmās izmaksas",IF('8a+c+n'!$Q22="N",'8a+c+n'!D22,0))</f>
        <v>0</v>
      </c>
      <c r="E22" s="59"/>
      <c r="F22" s="81"/>
      <c r="G22" s="28"/>
      <c r="H22" s="28">
        <f>IF($C$4="Neattiecināmās izmaksas",IF('8a+c+n'!$Q22="N",'8a+c+n'!H22,0))</f>
        <v>0</v>
      </c>
      <c r="I22" s="28"/>
      <c r="J22" s="28"/>
      <c r="K22" s="59">
        <f>IF($C$4="Neattiecināmās izmaksas",IF('8a+c+n'!$Q22="N",'8a+c+n'!K22,0))</f>
        <v>0</v>
      </c>
      <c r="L22" s="110">
        <f>IF($C$4="Neattiecināmās izmaksas",IF('8a+c+n'!$Q22="N",'8a+c+n'!L22,0))</f>
        <v>0</v>
      </c>
      <c r="M22" s="28">
        <f>IF($C$4="Neattiecināmās izmaksas",IF('8a+c+n'!$Q22="N",'8a+c+n'!M22,0))</f>
        <v>0</v>
      </c>
      <c r="N22" s="28">
        <f>IF($C$4="Neattiecināmās izmaksas",IF('8a+c+n'!$Q22="N",'8a+c+n'!N22,0))</f>
        <v>0</v>
      </c>
      <c r="O22" s="28">
        <f>IF($C$4="Neattiecināmās izmaksas",IF('8a+c+n'!$Q22="N",'8a+c+n'!O22,0))</f>
        <v>0</v>
      </c>
      <c r="P22" s="59">
        <f>IF($C$4="Neattiecināmās izmaksas",IF('8a+c+n'!$Q22="N",'8a+c+n'!P22,0))</f>
        <v>0</v>
      </c>
    </row>
    <row r="23" spans="1:16" x14ac:dyDescent="0.2">
      <c r="A23" s="64">
        <f>IF(P23=0,0,IF(COUNTBLANK(P23)=1,0,COUNTA($P$14:P23)))</f>
        <v>0</v>
      </c>
      <c r="B23" s="28">
        <f>IF($C$4="Neattiecināmās izmaksas",IF('8a+c+n'!$Q23="N",'8a+c+n'!B23,0))</f>
        <v>0</v>
      </c>
      <c r="C23" s="28">
        <f>IF($C$4="Neattiecināmās izmaksas",IF('8a+c+n'!$Q23="N",'8a+c+n'!C23,0))</f>
        <v>0</v>
      </c>
      <c r="D23" s="28">
        <f>IF($C$4="Neattiecināmās izmaksas",IF('8a+c+n'!$Q23="N",'8a+c+n'!D23,0))</f>
        <v>0</v>
      </c>
      <c r="E23" s="59"/>
      <c r="F23" s="81"/>
      <c r="G23" s="28"/>
      <c r="H23" s="28">
        <f>IF($C$4="Neattiecināmās izmaksas",IF('8a+c+n'!$Q23="N",'8a+c+n'!H23,0))</f>
        <v>0</v>
      </c>
      <c r="I23" s="28"/>
      <c r="J23" s="28"/>
      <c r="K23" s="59">
        <f>IF($C$4="Neattiecināmās izmaksas",IF('8a+c+n'!$Q23="N",'8a+c+n'!K23,0))</f>
        <v>0</v>
      </c>
      <c r="L23" s="110">
        <f>IF($C$4="Neattiecināmās izmaksas",IF('8a+c+n'!$Q23="N",'8a+c+n'!L23,0))</f>
        <v>0</v>
      </c>
      <c r="M23" s="28">
        <f>IF($C$4="Neattiecināmās izmaksas",IF('8a+c+n'!$Q23="N",'8a+c+n'!M23,0))</f>
        <v>0</v>
      </c>
      <c r="N23" s="28">
        <f>IF($C$4="Neattiecināmās izmaksas",IF('8a+c+n'!$Q23="N",'8a+c+n'!N23,0))</f>
        <v>0</v>
      </c>
      <c r="O23" s="28">
        <f>IF($C$4="Neattiecināmās izmaksas",IF('8a+c+n'!$Q23="N",'8a+c+n'!O23,0))</f>
        <v>0</v>
      </c>
      <c r="P23" s="59">
        <f>IF($C$4="Neattiecināmās izmaksas",IF('8a+c+n'!$Q23="N",'8a+c+n'!P23,0))</f>
        <v>0</v>
      </c>
    </row>
    <row r="24" spans="1:16" ht="12" thickBot="1" x14ac:dyDescent="0.25">
      <c r="A24" s="64">
        <f>IF(P24=0,0,IF(COUNTBLANK(P24)=1,0,COUNTA($P$14:P24)))</f>
        <v>0</v>
      </c>
      <c r="B24" s="28">
        <f>IF($C$4="Neattiecināmās izmaksas",IF('8a+c+n'!$Q25="N",'8a+c+n'!B25,0))</f>
        <v>0</v>
      </c>
      <c r="C24" s="28">
        <f>IF($C$4="Neattiecināmās izmaksas",IF('8a+c+n'!$Q25="N",'8a+c+n'!C25,0))</f>
        <v>0</v>
      </c>
      <c r="D24" s="28">
        <f>IF($C$4="Neattiecināmās izmaksas",IF('8a+c+n'!$Q25="N",'8a+c+n'!D25,0))</f>
        <v>0</v>
      </c>
      <c r="E24" s="59"/>
      <c r="F24" s="81"/>
      <c r="G24" s="28"/>
      <c r="H24" s="28">
        <f>IF($C$4="Neattiecināmās izmaksas",IF('8a+c+n'!$Q25="N",'8a+c+n'!H25,0))</f>
        <v>0</v>
      </c>
      <c r="I24" s="28"/>
      <c r="J24" s="28"/>
      <c r="K24" s="59">
        <f>IF($C$4="Neattiecināmās izmaksas",IF('8a+c+n'!$Q25="N",'8a+c+n'!K25,0))</f>
        <v>0</v>
      </c>
      <c r="L24" s="110">
        <f>IF($C$4="Neattiecināmās izmaksas",IF('8a+c+n'!$Q25="N",'8a+c+n'!L25,0))</f>
        <v>0</v>
      </c>
      <c r="M24" s="28">
        <f>IF($C$4="Neattiecināmās izmaksas",IF('8a+c+n'!$Q25="N",'8a+c+n'!M25,0))</f>
        <v>0</v>
      </c>
      <c r="N24" s="28">
        <f>IF($C$4="Neattiecināmās izmaksas",IF('8a+c+n'!$Q25="N",'8a+c+n'!N25,0))</f>
        <v>0</v>
      </c>
      <c r="O24" s="28">
        <f>IF($C$4="Neattiecināmās izmaksas",IF('8a+c+n'!$Q25="N",'8a+c+n'!O25,0))</f>
        <v>0</v>
      </c>
      <c r="P24" s="59">
        <f>IF($C$4="Neattiecināmās izmaksas",IF('8a+c+n'!$Q25="N",'8a+c+n'!P25,0))</f>
        <v>0</v>
      </c>
    </row>
    <row r="25" spans="1:16" ht="12" customHeight="1" thickBot="1" x14ac:dyDescent="0.25">
      <c r="A25" s="261" t="s">
        <v>63</v>
      </c>
      <c r="B25" s="262"/>
      <c r="C25" s="262"/>
      <c r="D25" s="262"/>
      <c r="E25" s="262"/>
      <c r="F25" s="262"/>
      <c r="G25" s="262"/>
      <c r="H25" s="262"/>
      <c r="I25" s="262"/>
      <c r="J25" s="262"/>
      <c r="K25" s="263"/>
      <c r="L25" s="111">
        <f>SUM(L14:L24)</f>
        <v>0</v>
      </c>
      <c r="M25" s="112">
        <f>SUM(M14:M24)</f>
        <v>0</v>
      </c>
      <c r="N25" s="112">
        <f>SUM(N14:N24)</f>
        <v>0</v>
      </c>
      <c r="O25" s="112">
        <f>SUM(O14:O24)</f>
        <v>0</v>
      </c>
      <c r="P25" s="113">
        <f>SUM(P14:P24)</f>
        <v>0</v>
      </c>
    </row>
    <row r="26" spans="1:16" x14ac:dyDescent="0.2">
      <c r="A26" s="20"/>
      <c r="B26" s="20"/>
      <c r="C26" s="20"/>
      <c r="D26" s="20"/>
      <c r="E26" s="20"/>
      <c r="F26" s="20"/>
      <c r="G26" s="20"/>
      <c r="H26" s="20"/>
      <c r="I26" s="20"/>
      <c r="J26" s="20"/>
      <c r="K26" s="20"/>
      <c r="L26" s="20"/>
      <c r="M26" s="20"/>
      <c r="N26" s="20"/>
      <c r="O26" s="20"/>
      <c r="P26" s="20"/>
    </row>
    <row r="27" spans="1:16" x14ac:dyDescent="0.2">
      <c r="A27" s="20"/>
      <c r="B27" s="20"/>
      <c r="C27" s="20"/>
      <c r="D27" s="20"/>
      <c r="E27" s="20"/>
      <c r="F27" s="20"/>
      <c r="G27" s="20"/>
      <c r="H27" s="20"/>
      <c r="I27" s="20"/>
      <c r="J27" s="20"/>
      <c r="K27" s="20"/>
      <c r="L27" s="20"/>
      <c r="M27" s="20"/>
      <c r="N27" s="20"/>
      <c r="O27" s="20"/>
      <c r="P27" s="20"/>
    </row>
    <row r="28" spans="1:16" x14ac:dyDescent="0.2">
      <c r="A28" s="1" t="s">
        <v>14</v>
      </c>
      <c r="B28" s="20"/>
      <c r="C28" s="264">
        <f>'Kops n'!C36:H36</f>
        <v>0</v>
      </c>
      <c r="D28" s="264"/>
      <c r="E28" s="264"/>
      <c r="F28" s="264"/>
      <c r="G28" s="264"/>
      <c r="H28" s="264"/>
      <c r="I28" s="20"/>
      <c r="J28" s="20"/>
      <c r="K28" s="20"/>
      <c r="L28" s="20"/>
      <c r="M28" s="20"/>
      <c r="N28" s="20"/>
      <c r="O28" s="20"/>
      <c r="P28" s="20"/>
    </row>
    <row r="29" spans="1:16" x14ac:dyDescent="0.2">
      <c r="A29" s="20"/>
      <c r="B29" s="20"/>
      <c r="C29" s="186" t="s">
        <v>15</v>
      </c>
      <c r="D29" s="186"/>
      <c r="E29" s="186"/>
      <c r="F29" s="186"/>
      <c r="G29" s="186"/>
      <c r="H29" s="186"/>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6"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n'!C41:H41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n'!C44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5:K25">
    <cfRule type="containsText" dxfId="141" priority="3" operator="containsText" text="Tiešās izmaksas kopā, t. sk. darba devēja sociālais nodoklis __.__% ">
      <formula>NOT(ISERROR(SEARCH("Tiešās izmaksas kopā, t. sk. darba devēja sociālais nodoklis __.__% ",A25)))</formula>
    </cfRule>
  </conditionalFormatting>
  <conditionalFormatting sqref="C2:I2 D5:L8 N9:O9 A14:P24 L25:P25 C28:H28 C33:H33 C36">
    <cfRule type="cellIs" dxfId="140" priority="2" operator="equal">
      <formula>0</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93D8-063B-4CE6-A3B4-9136DD213AE2}">
  <sheetPr codeName="Sheet31">
    <tabColor rgb="FF7030A0"/>
  </sheetPr>
  <dimension ref="A1:Q35"/>
  <sheetViews>
    <sheetView workbookViewId="0">
      <selection activeCell="I15" sqref="I15:J22"/>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9</v>
      </c>
      <c r="E1" s="26"/>
      <c r="F1" s="26"/>
      <c r="G1" s="26"/>
      <c r="H1" s="26"/>
      <c r="I1" s="26"/>
      <c r="J1" s="26"/>
      <c r="N1" s="30"/>
      <c r="O1" s="31"/>
      <c r="P1" s="32"/>
    </row>
    <row r="2" spans="1:17" x14ac:dyDescent="0.2">
      <c r="A2" s="33"/>
      <c r="B2" s="33"/>
      <c r="C2" s="252" t="s">
        <v>400</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392</v>
      </c>
      <c r="B9" s="255"/>
      <c r="C9" s="255"/>
      <c r="D9" s="255"/>
      <c r="E9" s="255"/>
      <c r="F9" s="255"/>
      <c r="G9" s="35"/>
      <c r="H9" s="35"/>
      <c r="I9" s="35"/>
      <c r="J9" s="256" t="s">
        <v>46</v>
      </c>
      <c r="K9" s="256"/>
      <c r="L9" s="256"/>
      <c r="M9" s="256"/>
      <c r="N9" s="257">
        <f>P23</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245</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22.5" x14ac:dyDescent="0.2">
      <c r="A15" s="40">
        <v>1</v>
      </c>
      <c r="B15" s="28" t="s">
        <v>256</v>
      </c>
      <c r="C15" s="48" t="s">
        <v>246</v>
      </c>
      <c r="D15" s="28" t="s">
        <v>80</v>
      </c>
      <c r="E15" s="59">
        <v>58.3</v>
      </c>
      <c r="F15" s="51"/>
      <c r="G15" s="144"/>
      <c r="H15" s="49">
        <f>F15*G15</f>
        <v>0</v>
      </c>
      <c r="I15" s="49"/>
      <c r="J15" s="49"/>
      <c r="K15" s="50">
        <f t="shared" ref="K15:K22" si="0">SUM(H15:J15)</f>
        <v>0</v>
      </c>
      <c r="L15" s="51">
        <f t="shared" ref="L15:L22" si="1">E15*F15</f>
        <v>0</v>
      </c>
      <c r="M15" s="49">
        <f t="shared" ref="M15:M22" si="2">H15*E15</f>
        <v>0</v>
      </c>
      <c r="N15" s="49">
        <f t="shared" ref="N15:N22" si="3">I15*E15</f>
        <v>0</v>
      </c>
      <c r="O15" s="49">
        <f t="shared" ref="O15:O22" si="4">J15*E15</f>
        <v>0</v>
      </c>
      <c r="P15" s="108">
        <f t="shared" ref="P15:P22" si="5">SUM(M15:O15)</f>
        <v>0</v>
      </c>
      <c r="Q15" s="77" t="s">
        <v>47</v>
      </c>
    </row>
    <row r="16" spans="1:17" ht="22.5" x14ac:dyDescent="0.2">
      <c r="A16" s="40">
        <v>2</v>
      </c>
      <c r="B16" s="28" t="s">
        <v>256</v>
      </c>
      <c r="C16" s="48" t="s">
        <v>247</v>
      </c>
      <c r="D16" s="28" t="s">
        <v>248</v>
      </c>
      <c r="E16" s="59">
        <v>2.95</v>
      </c>
      <c r="F16" s="51"/>
      <c r="G16" s="144"/>
      <c r="H16" s="49">
        <f t="shared" ref="H16:H22" si="6">F16*G16</f>
        <v>0</v>
      </c>
      <c r="I16" s="49"/>
      <c r="J16" s="49"/>
      <c r="K16" s="50">
        <f t="shared" si="0"/>
        <v>0</v>
      </c>
      <c r="L16" s="51">
        <f t="shared" si="1"/>
        <v>0</v>
      </c>
      <c r="M16" s="49">
        <f t="shared" si="2"/>
        <v>0</v>
      </c>
      <c r="N16" s="49">
        <f t="shared" si="3"/>
        <v>0</v>
      </c>
      <c r="O16" s="49">
        <f t="shared" si="4"/>
        <v>0</v>
      </c>
      <c r="P16" s="108">
        <f t="shared" si="5"/>
        <v>0</v>
      </c>
      <c r="Q16" s="77" t="s">
        <v>47</v>
      </c>
    </row>
    <row r="17" spans="1:17" ht="22.5" x14ac:dyDescent="0.2">
      <c r="A17" s="40">
        <v>3</v>
      </c>
      <c r="B17" s="28" t="s">
        <v>256</v>
      </c>
      <c r="C17" s="48" t="s">
        <v>249</v>
      </c>
      <c r="D17" s="28" t="s">
        <v>248</v>
      </c>
      <c r="E17" s="59">
        <v>8.8000000000000007</v>
      </c>
      <c r="F17" s="51"/>
      <c r="G17" s="144"/>
      <c r="H17" s="49">
        <f t="shared" si="6"/>
        <v>0</v>
      </c>
      <c r="I17" s="49"/>
      <c r="J17" s="49"/>
      <c r="K17" s="50">
        <f t="shared" si="0"/>
        <v>0</v>
      </c>
      <c r="L17" s="51">
        <f t="shared" si="1"/>
        <v>0</v>
      </c>
      <c r="M17" s="49">
        <f t="shared" si="2"/>
        <v>0</v>
      </c>
      <c r="N17" s="49">
        <f t="shared" si="3"/>
        <v>0</v>
      </c>
      <c r="O17" s="49">
        <f t="shared" si="4"/>
        <v>0</v>
      </c>
      <c r="P17" s="108">
        <f t="shared" si="5"/>
        <v>0</v>
      </c>
      <c r="Q17" s="77" t="s">
        <v>47</v>
      </c>
    </row>
    <row r="18" spans="1:17" ht="22.5" x14ac:dyDescent="0.2">
      <c r="A18" s="40">
        <v>4</v>
      </c>
      <c r="B18" s="28" t="s">
        <v>256</v>
      </c>
      <c r="C18" s="48" t="s">
        <v>250</v>
      </c>
      <c r="D18" s="28" t="s">
        <v>77</v>
      </c>
      <c r="E18" s="59">
        <v>1</v>
      </c>
      <c r="F18" s="51"/>
      <c r="G18" s="144"/>
      <c r="H18" s="49">
        <f t="shared" si="6"/>
        <v>0</v>
      </c>
      <c r="I18" s="49"/>
      <c r="J18" s="49"/>
      <c r="K18" s="50">
        <f t="shared" si="0"/>
        <v>0</v>
      </c>
      <c r="L18" s="51">
        <f t="shared" si="1"/>
        <v>0</v>
      </c>
      <c r="M18" s="49">
        <f t="shared" si="2"/>
        <v>0</v>
      </c>
      <c r="N18" s="49">
        <f t="shared" si="3"/>
        <v>0</v>
      </c>
      <c r="O18" s="49">
        <f t="shared" si="4"/>
        <v>0</v>
      </c>
      <c r="P18" s="108">
        <f t="shared" si="5"/>
        <v>0</v>
      </c>
      <c r="Q18" s="77" t="s">
        <v>47</v>
      </c>
    </row>
    <row r="19" spans="1:17" ht="22.5" x14ac:dyDescent="0.2">
      <c r="A19" s="40">
        <v>5</v>
      </c>
      <c r="B19" s="28" t="s">
        <v>256</v>
      </c>
      <c r="C19" s="48" t="s">
        <v>251</v>
      </c>
      <c r="D19" s="28" t="s">
        <v>76</v>
      </c>
      <c r="E19" s="59">
        <v>100</v>
      </c>
      <c r="F19" s="51"/>
      <c r="G19" s="144"/>
      <c r="H19" s="49">
        <f t="shared" si="6"/>
        <v>0</v>
      </c>
      <c r="I19" s="49"/>
      <c r="J19" s="49"/>
      <c r="K19" s="50">
        <f t="shared" si="0"/>
        <v>0</v>
      </c>
      <c r="L19" s="51">
        <f t="shared" si="1"/>
        <v>0</v>
      </c>
      <c r="M19" s="49">
        <f t="shared" si="2"/>
        <v>0</v>
      </c>
      <c r="N19" s="49">
        <f t="shared" si="3"/>
        <v>0</v>
      </c>
      <c r="O19" s="49">
        <f t="shared" si="4"/>
        <v>0</v>
      </c>
      <c r="P19" s="108">
        <f t="shared" si="5"/>
        <v>0</v>
      </c>
      <c r="Q19" s="77" t="s">
        <v>47</v>
      </c>
    </row>
    <row r="20" spans="1:17" ht="22.5" x14ac:dyDescent="0.2">
      <c r="A20" s="40">
        <v>6</v>
      </c>
      <c r="B20" s="28" t="s">
        <v>256</v>
      </c>
      <c r="C20" s="48" t="s">
        <v>252</v>
      </c>
      <c r="D20" s="28" t="s">
        <v>76</v>
      </c>
      <c r="E20" s="59">
        <v>100</v>
      </c>
      <c r="F20" s="51"/>
      <c r="G20" s="144"/>
      <c r="H20" s="49">
        <f t="shared" si="6"/>
        <v>0</v>
      </c>
      <c r="I20" s="49"/>
      <c r="J20" s="49"/>
      <c r="K20" s="50">
        <f t="shared" si="0"/>
        <v>0</v>
      </c>
      <c r="L20" s="51">
        <f t="shared" si="1"/>
        <v>0</v>
      </c>
      <c r="M20" s="49">
        <f t="shared" si="2"/>
        <v>0</v>
      </c>
      <c r="N20" s="49">
        <f t="shared" si="3"/>
        <v>0</v>
      </c>
      <c r="O20" s="49">
        <f t="shared" si="4"/>
        <v>0</v>
      </c>
      <c r="P20" s="108">
        <f t="shared" si="5"/>
        <v>0</v>
      </c>
      <c r="Q20" s="77" t="s">
        <v>47</v>
      </c>
    </row>
    <row r="21" spans="1:17" ht="22.5" x14ac:dyDescent="0.2">
      <c r="A21" s="40">
        <v>7</v>
      </c>
      <c r="B21" s="28" t="s">
        <v>256</v>
      </c>
      <c r="C21" s="48" t="s">
        <v>253</v>
      </c>
      <c r="D21" s="28" t="s">
        <v>254</v>
      </c>
      <c r="E21" s="59">
        <v>1</v>
      </c>
      <c r="F21" s="51"/>
      <c r="G21" s="144"/>
      <c r="H21" s="49">
        <f t="shared" si="6"/>
        <v>0</v>
      </c>
      <c r="I21" s="49"/>
      <c r="J21" s="49"/>
      <c r="K21" s="50">
        <f t="shared" si="0"/>
        <v>0</v>
      </c>
      <c r="L21" s="51">
        <f t="shared" si="1"/>
        <v>0</v>
      </c>
      <c r="M21" s="49">
        <f t="shared" si="2"/>
        <v>0</v>
      </c>
      <c r="N21" s="49">
        <f t="shared" si="3"/>
        <v>0</v>
      </c>
      <c r="O21" s="49">
        <f t="shared" si="4"/>
        <v>0</v>
      </c>
      <c r="P21" s="108">
        <f t="shared" si="5"/>
        <v>0</v>
      </c>
      <c r="Q21" s="77" t="s">
        <v>47</v>
      </c>
    </row>
    <row r="22" spans="1:17" ht="22.5" x14ac:dyDescent="0.2">
      <c r="A22" s="40">
        <v>8</v>
      </c>
      <c r="B22" s="28" t="s">
        <v>256</v>
      </c>
      <c r="C22" s="48" t="s">
        <v>255</v>
      </c>
      <c r="D22" s="28" t="s">
        <v>78</v>
      </c>
      <c r="E22" s="59">
        <v>8</v>
      </c>
      <c r="F22" s="51"/>
      <c r="G22" s="144"/>
      <c r="H22" s="49">
        <f t="shared" si="6"/>
        <v>0</v>
      </c>
      <c r="I22" s="49"/>
      <c r="J22" s="49"/>
      <c r="K22" s="50">
        <f t="shared" si="0"/>
        <v>0</v>
      </c>
      <c r="L22" s="51">
        <f t="shared" si="1"/>
        <v>0</v>
      </c>
      <c r="M22" s="49">
        <f t="shared" si="2"/>
        <v>0</v>
      </c>
      <c r="N22" s="49">
        <f t="shared" si="3"/>
        <v>0</v>
      </c>
      <c r="O22" s="49">
        <f t="shared" si="4"/>
        <v>0</v>
      </c>
      <c r="P22" s="108">
        <f t="shared" si="5"/>
        <v>0</v>
      </c>
      <c r="Q22" s="77" t="s">
        <v>47</v>
      </c>
    </row>
    <row r="23" spans="1:17" ht="12" customHeight="1" thickBot="1" x14ac:dyDescent="0.25">
      <c r="A23" s="261" t="s">
        <v>63</v>
      </c>
      <c r="B23" s="262"/>
      <c r="C23" s="262"/>
      <c r="D23" s="262"/>
      <c r="E23" s="262"/>
      <c r="F23" s="262"/>
      <c r="G23" s="262"/>
      <c r="H23" s="262"/>
      <c r="I23" s="262"/>
      <c r="J23" s="262"/>
      <c r="K23" s="263"/>
      <c r="L23" s="74">
        <f>SUM(L14:L22)</f>
        <v>0</v>
      </c>
      <c r="M23" s="75">
        <f>SUM(M14:M22)</f>
        <v>0</v>
      </c>
      <c r="N23" s="75">
        <f>SUM(N14:N22)</f>
        <v>0</v>
      </c>
      <c r="O23" s="75">
        <f>SUM(O14:O22)</f>
        <v>0</v>
      </c>
      <c r="P23" s="76">
        <f>SUM(P14:P22)</f>
        <v>0</v>
      </c>
    </row>
    <row r="24" spans="1:17" x14ac:dyDescent="0.2">
      <c r="A24" s="20"/>
      <c r="B24" s="20"/>
      <c r="C24" s="20"/>
      <c r="D24" s="20"/>
      <c r="E24" s="20"/>
      <c r="F24" s="20"/>
      <c r="G24" s="20"/>
      <c r="H24" s="20"/>
      <c r="I24" s="20"/>
      <c r="J24" s="20"/>
      <c r="K24" s="20"/>
      <c r="L24" s="20"/>
      <c r="M24" s="20"/>
      <c r="N24" s="20"/>
      <c r="O24" s="20"/>
      <c r="P24" s="20"/>
    </row>
    <row r="25" spans="1:17" x14ac:dyDescent="0.2">
      <c r="A25" s="20"/>
      <c r="B25" s="20"/>
      <c r="C25" s="20"/>
      <c r="D25" s="20"/>
      <c r="E25" s="20"/>
      <c r="F25" s="20"/>
      <c r="G25" s="20"/>
      <c r="H25" s="20"/>
      <c r="I25" s="20"/>
      <c r="J25" s="20"/>
      <c r="K25" s="20"/>
      <c r="L25" s="20"/>
      <c r="M25" s="20"/>
      <c r="N25" s="20"/>
      <c r="O25" s="20"/>
      <c r="P25" s="20"/>
    </row>
    <row r="26" spans="1:17" x14ac:dyDescent="0.2">
      <c r="A26" s="1" t="s">
        <v>14</v>
      </c>
      <c r="B26" s="20"/>
      <c r="C26" s="264">
        <f>'Kops n'!C36:H36</f>
        <v>0</v>
      </c>
      <c r="D26" s="264"/>
      <c r="E26" s="264"/>
      <c r="F26" s="264"/>
      <c r="G26" s="264"/>
      <c r="H26" s="264"/>
      <c r="I26" s="20"/>
      <c r="J26" s="20"/>
      <c r="K26" s="20"/>
      <c r="L26" s="20"/>
      <c r="M26" s="20"/>
      <c r="N26" s="20"/>
      <c r="O26" s="20"/>
      <c r="P26" s="20"/>
    </row>
    <row r="27" spans="1:17" x14ac:dyDescent="0.2">
      <c r="A27" s="20"/>
      <c r="B27" s="20"/>
      <c r="C27" s="186" t="s">
        <v>15</v>
      </c>
      <c r="D27" s="186"/>
      <c r="E27" s="186"/>
      <c r="F27" s="186"/>
      <c r="G27" s="186"/>
      <c r="H27" s="186"/>
      <c r="I27" s="20"/>
      <c r="J27" s="20"/>
      <c r="K27" s="20"/>
      <c r="L27" s="20"/>
      <c r="M27" s="20"/>
      <c r="N27" s="20"/>
      <c r="O27" s="20"/>
      <c r="P27" s="20"/>
    </row>
    <row r="28" spans="1:17" x14ac:dyDescent="0.2">
      <c r="A28" s="20"/>
      <c r="B28" s="20"/>
      <c r="C28" s="20"/>
      <c r="D28" s="20"/>
      <c r="E28" s="20"/>
      <c r="F28" s="20"/>
      <c r="G28" s="20"/>
      <c r="H28" s="20"/>
      <c r="I28" s="20"/>
      <c r="J28" s="20"/>
      <c r="K28" s="20"/>
      <c r="L28" s="20"/>
      <c r="M28" s="20"/>
      <c r="N28" s="20"/>
      <c r="O28" s="20"/>
      <c r="P28" s="20"/>
    </row>
    <row r="29" spans="1:17" x14ac:dyDescent="0.2">
      <c r="A29" s="227" t="str">
        <f>'Kops n'!A39:D39</f>
        <v>Tāme sastādīta 2023. gada __._________</v>
      </c>
      <c r="B29" s="228"/>
      <c r="C29" s="228"/>
      <c r="D29" s="228"/>
      <c r="E29" s="20"/>
      <c r="F29" s="20"/>
      <c r="G29" s="20"/>
      <c r="H29" s="20"/>
      <c r="I29" s="20"/>
      <c r="J29" s="20"/>
      <c r="K29" s="20"/>
      <c r="L29" s="20"/>
      <c r="M29" s="20"/>
      <c r="N29" s="20"/>
      <c r="O29" s="20"/>
      <c r="P29" s="20"/>
    </row>
    <row r="30" spans="1:17" x14ac:dyDescent="0.2">
      <c r="A30" s="20"/>
      <c r="B30" s="20"/>
      <c r="C30" s="20"/>
      <c r="D30" s="20"/>
      <c r="E30" s="20"/>
      <c r="F30" s="20"/>
      <c r="G30" s="20"/>
      <c r="H30" s="20"/>
      <c r="I30" s="20"/>
      <c r="J30" s="20"/>
      <c r="K30" s="20"/>
      <c r="L30" s="20"/>
      <c r="M30" s="20"/>
      <c r="N30" s="20"/>
      <c r="O30" s="20"/>
      <c r="P30" s="20"/>
    </row>
    <row r="31" spans="1:17" x14ac:dyDescent="0.2">
      <c r="A31" s="1" t="s">
        <v>41</v>
      </c>
      <c r="B31" s="20"/>
      <c r="C31" s="264">
        <f>'Kops n'!C41:H41</f>
        <v>0</v>
      </c>
      <c r="D31" s="264"/>
      <c r="E31" s="264"/>
      <c r="F31" s="264"/>
      <c r="G31" s="264"/>
      <c r="H31" s="264"/>
      <c r="I31" s="20"/>
      <c r="J31" s="20"/>
      <c r="K31" s="20"/>
      <c r="L31" s="20"/>
      <c r="M31" s="20"/>
      <c r="N31" s="20"/>
      <c r="O31" s="20"/>
      <c r="P31" s="20"/>
    </row>
    <row r="32" spans="1:17" x14ac:dyDescent="0.2">
      <c r="A32" s="20"/>
      <c r="B32" s="20"/>
      <c r="C32" s="186" t="s">
        <v>15</v>
      </c>
      <c r="D32" s="186"/>
      <c r="E32" s="186"/>
      <c r="F32" s="186"/>
      <c r="G32" s="186"/>
      <c r="H32" s="186"/>
      <c r="I32" s="20"/>
      <c r="J32" s="20"/>
      <c r="K32" s="20"/>
      <c r="L32" s="20"/>
      <c r="M32" s="20"/>
      <c r="N32" s="20"/>
      <c r="O32" s="20"/>
      <c r="P32" s="20"/>
    </row>
    <row r="33" spans="1:16" x14ac:dyDescent="0.2">
      <c r="A33" s="20"/>
      <c r="B33" s="20"/>
      <c r="C33" s="20"/>
      <c r="D33" s="20"/>
      <c r="E33" s="20"/>
      <c r="F33" s="20"/>
      <c r="G33" s="20"/>
      <c r="H33" s="20"/>
      <c r="I33" s="20"/>
      <c r="J33" s="20"/>
      <c r="K33" s="20"/>
      <c r="L33" s="20"/>
      <c r="M33" s="20"/>
      <c r="N33" s="20"/>
      <c r="O33" s="20"/>
      <c r="P33" s="20"/>
    </row>
    <row r="34" spans="1:16" x14ac:dyDescent="0.2">
      <c r="A34" s="104" t="s">
        <v>16</v>
      </c>
      <c r="B34" s="52"/>
      <c r="C34" s="116">
        <f>'Kops n'!C44</f>
        <v>0</v>
      </c>
      <c r="D34" s="52"/>
      <c r="E34" s="20"/>
      <c r="F34" s="20"/>
      <c r="G34" s="20"/>
      <c r="H34" s="20"/>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sheetData>
  <mergeCells count="23">
    <mergeCell ref="C32:H32"/>
    <mergeCell ref="C4:I4"/>
    <mergeCell ref="F12:K12"/>
    <mergeCell ref="A9:F9"/>
    <mergeCell ref="J9:M9"/>
    <mergeCell ref="D8:L8"/>
    <mergeCell ref="A23:K23"/>
    <mergeCell ref="C26:H26"/>
    <mergeCell ref="C27:H27"/>
    <mergeCell ref="A29:D29"/>
    <mergeCell ref="C31:H31"/>
    <mergeCell ref="N9:O9"/>
    <mergeCell ref="A12:A13"/>
    <mergeCell ref="B12:B13"/>
    <mergeCell ref="C12:C13"/>
    <mergeCell ref="D12:D13"/>
    <mergeCell ref="E12:E13"/>
    <mergeCell ref="L12:P12"/>
    <mergeCell ref="C2:I2"/>
    <mergeCell ref="C3:I3"/>
    <mergeCell ref="D5:L5"/>
    <mergeCell ref="D6:L6"/>
    <mergeCell ref="D7:L7"/>
  </mergeCells>
  <conditionalFormatting sqref="A9:F9">
    <cfRule type="containsText" dxfId="139" priority="22"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22">
    <cfRule type="cellIs" dxfId="138" priority="1" operator="equal">
      <formula>0</formula>
    </cfRule>
  </conditionalFormatting>
  <conditionalFormatting sqref="A23:K23">
    <cfRule type="containsText" dxfId="137" priority="6" operator="containsText" text="Tiešās izmaksas kopā, t. sk. darba devēja sociālais nodoklis __.__% ">
      <formula>NOT(ISERROR(SEARCH("Tiešās izmaksas kopā, t. sk. darba devēja sociālais nodoklis __.__% ",A23)))</formula>
    </cfRule>
  </conditionalFormatting>
  <conditionalFormatting sqref="C26:H26">
    <cfRule type="cellIs" dxfId="136" priority="15" operator="equal">
      <formula>0</formula>
    </cfRule>
  </conditionalFormatting>
  <conditionalFormatting sqref="C31:H31">
    <cfRule type="cellIs" dxfId="135" priority="16" operator="equal">
      <formula>0</formula>
    </cfRule>
  </conditionalFormatting>
  <conditionalFormatting sqref="C2:I2">
    <cfRule type="cellIs" dxfId="134" priority="21" operator="equal">
      <formula>0</formula>
    </cfRule>
  </conditionalFormatting>
  <conditionalFormatting sqref="C4:I4">
    <cfRule type="cellIs" dxfId="133" priority="13" operator="equal">
      <formula>0</formula>
    </cfRule>
  </conditionalFormatting>
  <conditionalFormatting sqref="D1">
    <cfRule type="cellIs" dxfId="132" priority="8" operator="equal">
      <formula>0</formula>
    </cfRule>
  </conditionalFormatting>
  <conditionalFormatting sqref="D5:L8">
    <cfRule type="cellIs" dxfId="131" priority="9" operator="equal">
      <formula>0</formula>
    </cfRule>
  </conditionalFormatting>
  <conditionalFormatting sqref="H14:H22">
    <cfRule type="cellIs" dxfId="130" priority="4" operator="equal">
      <formula>0</formula>
    </cfRule>
  </conditionalFormatting>
  <conditionalFormatting sqref="I14:J22">
    <cfRule type="cellIs" dxfId="129" priority="25" operator="equal">
      <formula>0</formula>
    </cfRule>
  </conditionalFormatting>
  <conditionalFormatting sqref="K14:P22">
    <cfRule type="cellIs" dxfId="128" priority="3" operator="equal">
      <formula>0</formula>
    </cfRule>
  </conditionalFormatting>
  <conditionalFormatting sqref="L23:P23">
    <cfRule type="cellIs" dxfId="127" priority="14" operator="equal">
      <formula>0</formula>
    </cfRule>
  </conditionalFormatting>
  <conditionalFormatting sqref="N9:O9">
    <cfRule type="cellIs" dxfId="126" priority="24" operator="equal">
      <formula>0</formula>
    </cfRule>
  </conditionalFormatting>
  <conditionalFormatting sqref="Q14:Q22">
    <cfRule type="cellIs" dxfId="125" priority="2" operator="equal">
      <formula>0</formula>
    </cfRule>
  </conditionalFormatting>
  <dataValidations count="1">
    <dataValidation type="list" allowBlank="1" showInputMessage="1" showErrorMessage="1" sqref="Q14:Q22" xr:uid="{01D3D7D5-2F80-4BED-AF25-4DE21AD1A92B}">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8" operator="containsText" id="{CA968219-76FB-4505-92C3-C4DDA46A6362}">
            <xm:f>NOT(ISERROR(SEARCH("Tāme sastādīta ____. gada ___. ______________",A29)))</xm:f>
            <xm:f>"Tāme sastādīta ____. gada ___. ______________"</xm:f>
            <x14:dxf>
              <font>
                <color auto="1"/>
              </font>
              <fill>
                <patternFill>
                  <bgColor rgb="FFC6EFCE"/>
                </patternFill>
              </fill>
            </x14:dxf>
          </x14:cfRule>
          <xm:sqref>A29</xm:sqref>
        </x14:conditionalFormatting>
        <x14:conditionalFormatting xmlns:xm="http://schemas.microsoft.com/office/excel/2006/main">
          <x14:cfRule type="containsText" priority="17" operator="containsText" id="{F298470E-59D4-4BDF-88C0-AD8C775F3EA9}">
            <xm:f>NOT(ISERROR(SEARCH("Sertifikāta Nr. _________________________________",A34)))</xm:f>
            <xm:f>"Sertifikāta Nr. _________________________________"</xm:f>
            <x14:dxf>
              <font>
                <color auto="1"/>
              </font>
              <fill>
                <patternFill>
                  <bgColor rgb="FFC6EFCE"/>
                </patternFill>
              </fill>
            </x14:dxf>
          </x14:cfRule>
          <xm:sqref>A34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09BF8-09FC-43ED-A701-B40A9EE9B302}">
  <sheetPr codeName="Sheet32">
    <tabColor rgb="FF7030A0"/>
  </sheetPr>
  <dimension ref="A1:P35"/>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'9a+c+n'!D1</f>
        <v>9</v>
      </c>
      <c r="E1" s="26"/>
      <c r="F1" s="26"/>
      <c r="G1" s="26"/>
      <c r="H1" s="26"/>
      <c r="I1" s="26"/>
      <c r="J1" s="26"/>
      <c r="N1" s="30"/>
      <c r="O1" s="31"/>
      <c r="P1" s="32"/>
    </row>
    <row r="2" spans="1:16" x14ac:dyDescent="0.2">
      <c r="A2" s="33"/>
      <c r="B2" s="33"/>
      <c r="C2" s="252" t="str">
        <f>'9a+c+n'!C2:I2</f>
        <v>Labiekārtošana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P23</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izmaksas",IF('9a+c+n'!$Q14="A",'9a+c+n'!B14,0),0)</f>
        <v>0</v>
      </c>
      <c r="C14" s="27">
        <f>IF($C$4="Attiecināmās izmaksas",IF('9a+c+n'!$Q14="A",'9a+c+n'!C14,0),0)</f>
        <v>0</v>
      </c>
      <c r="D14" s="27">
        <f>IF($C$4="Attiecināmās izmaksas",IF('9a+c+n'!$Q14="A",'9a+c+n'!D14,0),0)</f>
        <v>0</v>
      </c>
      <c r="E14" s="57"/>
      <c r="F14" s="79"/>
      <c r="G14" s="27">
        <f>IF($C$4="Attiecināmās izmaksas",IF('9a+c+n'!$Q14="A",'9a+c+n'!G14,0),0)</f>
        <v>0</v>
      </c>
      <c r="H14" s="27">
        <f>IF($C$4="Attiecināmās izmaksas",IF('9a+c+n'!$Q14="A",'9a+c+n'!H14,0),0)</f>
        <v>0</v>
      </c>
      <c r="I14" s="27"/>
      <c r="J14" s="27"/>
      <c r="K14" s="57">
        <f>IF($C$4="Attiecināmās izmaksas",IF('9a+c+n'!$Q14="A",'9a+c+n'!K14,0),0)</f>
        <v>0</v>
      </c>
      <c r="L14" s="79">
        <f>IF($C$4="Attiecināmās izmaksas",IF('9a+c+n'!$Q14="A",'9a+c+n'!L14,0),0)</f>
        <v>0</v>
      </c>
      <c r="M14" s="27">
        <f>IF($C$4="Attiecināmās izmaksas",IF('9a+c+n'!$Q14="A",'9a+c+n'!M14,0),0)</f>
        <v>0</v>
      </c>
      <c r="N14" s="27">
        <f>IF($C$4="Attiecināmās izmaksas",IF('9a+c+n'!$Q14="A",'9a+c+n'!N14,0),0)</f>
        <v>0</v>
      </c>
      <c r="O14" s="27">
        <f>IF($C$4="Attiecināmās izmaksas",IF('9a+c+n'!$Q14="A",'9a+c+n'!O14,0),0)</f>
        <v>0</v>
      </c>
      <c r="P14" s="57">
        <f>IF($C$4="Attiecināmās izmaksas",IF('9a+c+n'!$Q14="A",'9a+c+n'!P14,0),0)</f>
        <v>0</v>
      </c>
    </row>
    <row r="15" spans="1:16" ht="22.5" x14ac:dyDescent="0.2">
      <c r="A15" s="64">
        <f>IF(P15=0,0,IF(COUNTBLANK(P15)=1,0,COUNTA($P$14:P15)))</f>
        <v>0</v>
      </c>
      <c r="B15" s="28" t="str">
        <f>IF($C$4="Attiecināmās izmaksas",IF('9a+c+n'!$Q15="A",'9a+c+n'!B15,0),0)</f>
        <v>31-00000</v>
      </c>
      <c r="C15" s="28" t="str">
        <f>IF($C$4="Attiecināmās izmaksas",IF('9a+c+n'!$Q15="A",'9a+c+n'!C15,0),0)</f>
        <v>Betona bruģakmens"PRIZMA" vai ekvivalents, 100x200x60 ieklāšana 600mm joslā</v>
      </c>
      <c r="D15" s="28" t="str">
        <f>IF($C$4="Attiecināmās izmaksas",IF('9a+c+n'!$Q15="A",'9a+c+n'!D15,0),0)</f>
        <v>m2</v>
      </c>
      <c r="E15" s="59"/>
      <c r="F15" s="81"/>
      <c r="G15" s="28"/>
      <c r="H15" s="28">
        <f>IF($C$4="Attiecināmās izmaksas",IF('9a+c+n'!$Q15="A",'9a+c+n'!H15,0),0)</f>
        <v>0</v>
      </c>
      <c r="I15" s="28"/>
      <c r="J15" s="28"/>
      <c r="K15" s="59">
        <f>IF($C$4="Attiecināmās izmaksas",IF('9a+c+n'!$Q15="A",'9a+c+n'!K15,0),0)</f>
        <v>0</v>
      </c>
      <c r="L15" s="81">
        <f>IF($C$4="Attiecināmās izmaksas",IF('9a+c+n'!$Q15="A",'9a+c+n'!L15,0),0)</f>
        <v>0</v>
      </c>
      <c r="M15" s="28">
        <f>IF($C$4="Attiecināmās izmaksas",IF('9a+c+n'!$Q15="A",'9a+c+n'!M15,0),0)</f>
        <v>0</v>
      </c>
      <c r="N15" s="28">
        <f>IF($C$4="Attiecināmās izmaksas",IF('9a+c+n'!$Q15="A",'9a+c+n'!N15,0),0)</f>
        <v>0</v>
      </c>
      <c r="O15" s="28">
        <f>IF($C$4="Attiecināmās izmaksas",IF('9a+c+n'!$Q15="A",'9a+c+n'!O15,0),0)</f>
        <v>0</v>
      </c>
      <c r="P15" s="59">
        <f>IF($C$4="Attiecināmās izmaksas",IF('9a+c+n'!$Q15="A",'9a+c+n'!P15,0),0)</f>
        <v>0</v>
      </c>
    </row>
    <row r="16" spans="1:16" ht="22.5" x14ac:dyDescent="0.2">
      <c r="A16" s="64">
        <f>IF(P16=0,0,IF(COUNTBLANK(P16)=1,0,COUNTA($P$14:P16)))</f>
        <v>0</v>
      </c>
      <c r="B16" s="28" t="str">
        <f>IF($C$4="Attiecināmās izmaksas",IF('9a+c+n'!$Q16="A",'9a+c+n'!B16,0),0)</f>
        <v>31-00000</v>
      </c>
      <c r="C16" s="28" t="str">
        <f>IF($C$4="Attiecināmās izmaksas",IF('9a+c+n'!$Q16="A",'9a+c+n'!C16,0),0)</f>
        <v>Dolomīta atsijas fr. 2 - 8; 50mm</v>
      </c>
      <c r="D16" s="28" t="str">
        <f>IF($C$4="Attiecināmās izmaksas",IF('9a+c+n'!$Q16="A",'9a+c+n'!D16,0),0)</f>
        <v>m3</v>
      </c>
      <c r="E16" s="59"/>
      <c r="F16" s="81"/>
      <c r="G16" s="28"/>
      <c r="H16" s="28">
        <f>IF($C$4="Attiecināmās izmaksas",IF('9a+c+n'!$Q16="A",'9a+c+n'!H16,0),0)</f>
        <v>0</v>
      </c>
      <c r="I16" s="28"/>
      <c r="J16" s="28"/>
      <c r="K16" s="59">
        <f>IF($C$4="Attiecināmās izmaksas",IF('9a+c+n'!$Q16="A",'9a+c+n'!K16,0),0)</f>
        <v>0</v>
      </c>
      <c r="L16" s="81">
        <f>IF($C$4="Attiecināmās izmaksas",IF('9a+c+n'!$Q16="A",'9a+c+n'!L16,0),0)</f>
        <v>0</v>
      </c>
      <c r="M16" s="28">
        <f>IF($C$4="Attiecināmās izmaksas",IF('9a+c+n'!$Q16="A",'9a+c+n'!M16,0),0)</f>
        <v>0</v>
      </c>
      <c r="N16" s="28">
        <f>IF($C$4="Attiecināmās izmaksas",IF('9a+c+n'!$Q16="A",'9a+c+n'!N16,0),0)</f>
        <v>0</v>
      </c>
      <c r="O16" s="28">
        <f>IF($C$4="Attiecināmās izmaksas",IF('9a+c+n'!$Q16="A",'9a+c+n'!O16,0),0)</f>
        <v>0</v>
      </c>
      <c r="P16" s="59">
        <f>IF($C$4="Attiecināmās izmaksas",IF('9a+c+n'!$Q16="A",'9a+c+n'!P16,0),0)</f>
        <v>0</v>
      </c>
    </row>
    <row r="17" spans="1:16" ht="22.5" x14ac:dyDescent="0.2">
      <c r="A17" s="64">
        <f>IF(P17=0,0,IF(COUNTBLANK(P17)=1,0,COUNTA($P$14:P17)))</f>
        <v>0</v>
      </c>
      <c r="B17" s="28" t="str">
        <f>IF($C$4="Attiecināmās izmaksas",IF('9a+c+n'!$Q17="A",'9a+c+n'!B17,0),0)</f>
        <v>31-00000</v>
      </c>
      <c r="C17" s="28" t="str">
        <f>IF($C$4="Attiecināmās izmaksas",IF('9a+c+n'!$Q17="A",'9a+c+n'!C17,0),0)</f>
        <v>Šķembas fr. 20-60mm, biezums 150 mm</v>
      </c>
      <c r="D17" s="28" t="str">
        <f>IF($C$4="Attiecināmās izmaksas",IF('9a+c+n'!$Q17="A",'9a+c+n'!D17,0),0)</f>
        <v>m3</v>
      </c>
      <c r="E17" s="59"/>
      <c r="F17" s="81"/>
      <c r="G17" s="28"/>
      <c r="H17" s="28">
        <f>IF($C$4="Attiecināmās izmaksas",IF('9a+c+n'!$Q17="A",'9a+c+n'!H17,0),0)</f>
        <v>0</v>
      </c>
      <c r="I17" s="28"/>
      <c r="J17" s="28"/>
      <c r="K17" s="59">
        <f>IF($C$4="Attiecināmās izmaksas",IF('9a+c+n'!$Q17="A",'9a+c+n'!K17,0),0)</f>
        <v>0</v>
      </c>
      <c r="L17" s="81">
        <f>IF($C$4="Attiecināmās izmaksas",IF('9a+c+n'!$Q17="A",'9a+c+n'!L17,0),0)</f>
        <v>0</v>
      </c>
      <c r="M17" s="28">
        <f>IF($C$4="Attiecināmās izmaksas",IF('9a+c+n'!$Q17="A",'9a+c+n'!M17,0),0)</f>
        <v>0</v>
      </c>
      <c r="N17" s="28">
        <f>IF($C$4="Attiecināmās izmaksas",IF('9a+c+n'!$Q17="A",'9a+c+n'!N17,0),0)</f>
        <v>0</v>
      </c>
      <c r="O17" s="28">
        <f>IF($C$4="Attiecināmās izmaksas",IF('9a+c+n'!$Q17="A",'9a+c+n'!O17,0),0)</f>
        <v>0</v>
      </c>
      <c r="P17" s="59">
        <f>IF($C$4="Attiecināmās izmaksas",IF('9a+c+n'!$Q17="A",'9a+c+n'!P17,0),0)</f>
        <v>0</v>
      </c>
    </row>
    <row r="18" spans="1:16" ht="22.5" x14ac:dyDescent="0.2">
      <c r="A18" s="64">
        <f>IF(P18=0,0,IF(COUNTBLANK(P18)=1,0,COUNTA($P$14:P18)))</f>
        <v>0</v>
      </c>
      <c r="B18" s="28" t="str">
        <f>IF($C$4="Attiecināmās izmaksas",IF('9a+c+n'!$Q18="A",'9a+c+n'!B18,0),0)</f>
        <v>31-00000</v>
      </c>
      <c r="C18" s="28" t="str">
        <f>IF($C$4="Attiecināmās izmaksas",IF('9a+c+n'!$Q18="A",'9a+c+n'!C18,0),0)</f>
        <v>Esošās grunts blietēšana</v>
      </c>
      <c r="D18" s="28" t="str">
        <f>IF($C$4="Attiecināmās izmaksas",IF('9a+c+n'!$Q18="A",'9a+c+n'!D18,0),0)</f>
        <v>kompl</v>
      </c>
      <c r="E18" s="59"/>
      <c r="F18" s="81"/>
      <c r="G18" s="28"/>
      <c r="H18" s="28">
        <f>IF($C$4="Attiecināmās izmaksas",IF('9a+c+n'!$Q18="A",'9a+c+n'!H18,0),0)</f>
        <v>0</v>
      </c>
      <c r="I18" s="28"/>
      <c r="J18" s="28"/>
      <c r="K18" s="59">
        <f>IF($C$4="Attiecināmās izmaksas",IF('9a+c+n'!$Q18="A",'9a+c+n'!K18,0),0)</f>
        <v>0</v>
      </c>
      <c r="L18" s="81">
        <f>IF($C$4="Attiecināmās izmaksas",IF('9a+c+n'!$Q18="A",'9a+c+n'!L18,0),0)</f>
        <v>0</v>
      </c>
      <c r="M18" s="28">
        <f>IF($C$4="Attiecināmās izmaksas",IF('9a+c+n'!$Q18="A",'9a+c+n'!M18,0),0)</f>
        <v>0</v>
      </c>
      <c r="N18" s="28">
        <f>IF($C$4="Attiecināmās izmaksas",IF('9a+c+n'!$Q18="A",'9a+c+n'!N18,0),0)</f>
        <v>0</v>
      </c>
      <c r="O18" s="28">
        <f>IF($C$4="Attiecināmās izmaksas",IF('9a+c+n'!$Q18="A",'9a+c+n'!O18,0),0)</f>
        <v>0</v>
      </c>
      <c r="P18" s="59">
        <f>IF($C$4="Attiecināmās izmaksas",IF('9a+c+n'!$Q18="A",'9a+c+n'!P18,0),0)</f>
        <v>0</v>
      </c>
    </row>
    <row r="19" spans="1:16" ht="22.5" x14ac:dyDescent="0.2">
      <c r="A19" s="64">
        <f>IF(P19=0,0,IF(COUNTBLANK(P19)=1,0,COUNTA($P$14:P19)))</f>
        <v>0</v>
      </c>
      <c r="B19" s="28" t="str">
        <f>IF($C$4="Attiecināmās izmaksas",IF('9a+c+n'!$Q19="A",'9a+c+n'!B19,0),0)</f>
        <v>31-00000</v>
      </c>
      <c r="C19" s="28" t="str">
        <f>IF($C$4="Attiecināmās izmaksas",IF('9a+c+n'!$Q19="A",'9a+c+n'!C19,0),0)</f>
        <v>Betona bortakmeņa BR 100.20.8 iebūve</v>
      </c>
      <c r="D19" s="28" t="str">
        <f>IF($C$4="Attiecināmās izmaksas",IF('9a+c+n'!$Q19="A",'9a+c+n'!D19,0),0)</f>
        <v>tm</v>
      </c>
      <c r="E19" s="59"/>
      <c r="F19" s="81"/>
      <c r="G19" s="28"/>
      <c r="H19" s="28">
        <f>IF($C$4="Attiecināmās izmaksas",IF('9a+c+n'!$Q19="A",'9a+c+n'!H19,0),0)</f>
        <v>0</v>
      </c>
      <c r="I19" s="28"/>
      <c r="J19" s="28"/>
      <c r="K19" s="59">
        <f>IF($C$4="Attiecināmās izmaksas",IF('9a+c+n'!$Q19="A",'9a+c+n'!K19,0),0)</f>
        <v>0</v>
      </c>
      <c r="L19" s="81">
        <f>IF($C$4="Attiecināmās izmaksas",IF('9a+c+n'!$Q19="A",'9a+c+n'!L19,0),0)</f>
        <v>0</v>
      </c>
      <c r="M19" s="28">
        <f>IF($C$4="Attiecināmās izmaksas",IF('9a+c+n'!$Q19="A",'9a+c+n'!M19,0),0)</f>
        <v>0</v>
      </c>
      <c r="N19" s="28">
        <f>IF($C$4="Attiecināmās izmaksas",IF('9a+c+n'!$Q19="A",'9a+c+n'!N19,0),0)</f>
        <v>0</v>
      </c>
      <c r="O19" s="28">
        <f>IF($C$4="Attiecināmās izmaksas",IF('9a+c+n'!$Q19="A",'9a+c+n'!O19,0),0)</f>
        <v>0</v>
      </c>
      <c r="P19" s="59">
        <f>IF($C$4="Attiecināmās izmaksas",IF('9a+c+n'!$Q19="A",'9a+c+n'!P19,0),0)</f>
        <v>0</v>
      </c>
    </row>
    <row r="20" spans="1:16" ht="22.5" x14ac:dyDescent="0.2">
      <c r="A20" s="64">
        <f>IF(P20=0,0,IF(COUNTBLANK(P20)=1,0,COUNTA($P$14:P20)))</f>
        <v>0</v>
      </c>
      <c r="B20" s="28" t="str">
        <f>IF($C$4="Attiecināmās izmaksas",IF('9a+c+n'!$Q20="A",'9a+c+n'!B20,0),0)</f>
        <v>31-00000</v>
      </c>
      <c r="C20" s="28" t="str">
        <f>IF($C$4="Attiecināmās izmaksas",IF('9a+c+n'!$Q20="A",'9a+c+n'!C20,0),0)</f>
        <v>Betona C16/20 pamatnes izveidošana bortakmens pamatnei</v>
      </c>
      <c r="D20" s="28" t="str">
        <f>IF($C$4="Attiecināmās izmaksas",IF('9a+c+n'!$Q20="A",'9a+c+n'!D20,0),0)</f>
        <v>tm</v>
      </c>
      <c r="E20" s="59"/>
      <c r="F20" s="81"/>
      <c r="G20" s="28"/>
      <c r="H20" s="28">
        <f>IF($C$4="Attiecināmās izmaksas",IF('9a+c+n'!$Q20="A",'9a+c+n'!H20,0),0)</f>
        <v>0</v>
      </c>
      <c r="I20" s="28"/>
      <c r="J20" s="28"/>
      <c r="K20" s="59">
        <f>IF($C$4="Attiecināmās izmaksas",IF('9a+c+n'!$Q20="A",'9a+c+n'!K20,0),0)</f>
        <v>0</v>
      </c>
      <c r="L20" s="81">
        <f>IF($C$4="Attiecināmās izmaksas",IF('9a+c+n'!$Q20="A",'9a+c+n'!L20,0),0)</f>
        <v>0</v>
      </c>
      <c r="M20" s="28">
        <f>IF($C$4="Attiecināmās izmaksas",IF('9a+c+n'!$Q20="A",'9a+c+n'!M20,0),0)</f>
        <v>0</v>
      </c>
      <c r="N20" s="28">
        <f>IF($C$4="Attiecināmās izmaksas",IF('9a+c+n'!$Q20="A",'9a+c+n'!N20,0),0)</f>
        <v>0</v>
      </c>
      <c r="O20" s="28">
        <f>IF($C$4="Attiecināmās izmaksas",IF('9a+c+n'!$Q20="A",'9a+c+n'!O20,0),0)</f>
        <v>0</v>
      </c>
      <c r="P20" s="59">
        <f>IF($C$4="Attiecināmās izmaksas",IF('9a+c+n'!$Q20="A",'9a+c+n'!P20,0),0)</f>
        <v>0</v>
      </c>
    </row>
    <row r="21" spans="1:16" ht="22.5" x14ac:dyDescent="0.2">
      <c r="A21" s="64">
        <f>IF(P21=0,0,IF(COUNTBLANK(P21)=1,0,COUNTA($P$14:P21)))</f>
        <v>0</v>
      </c>
      <c r="B21" s="28" t="str">
        <f>IF($C$4="Attiecināmās izmaksas",IF('9a+c+n'!$Q21="A",'9a+c+n'!B21,0),0)</f>
        <v>31-00000</v>
      </c>
      <c r="C21" s="28" t="str">
        <f>IF($C$4="Attiecināmās izmaksas",IF('9a+c+n'!$Q21="A",'9a+c+n'!C21,0),0)</f>
        <v>Zāliena atjaunošana pēc darbu pabeigšanas, t.sk. melnzemes uzbēršana 150mm un zāliena sēšana</v>
      </c>
      <c r="D21" s="28" t="str">
        <f>IF($C$4="Attiecināmās izmaksas",IF('9a+c+n'!$Q21="A",'9a+c+n'!D21,0),0)</f>
        <v>obj</v>
      </c>
      <c r="E21" s="59"/>
      <c r="F21" s="81"/>
      <c r="G21" s="28"/>
      <c r="H21" s="28">
        <f>IF($C$4="Attiecināmās izmaksas",IF('9a+c+n'!$Q21="A",'9a+c+n'!H21,0),0)</f>
        <v>0</v>
      </c>
      <c r="I21" s="28"/>
      <c r="J21" s="28"/>
      <c r="K21" s="59">
        <f>IF($C$4="Attiecināmās izmaksas",IF('9a+c+n'!$Q21="A",'9a+c+n'!K21,0),0)</f>
        <v>0</v>
      </c>
      <c r="L21" s="81">
        <f>IF($C$4="Attiecināmās izmaksas",IF('9a+c+n'!$Q21="A",'9a+c+n'!L21,0),0)</f>
        <v>0</v>
      </c>
      <c r="M21" s="28">
        <f>IF($C$4="Attiecināmās izmaksas",IF('9a+c+n'!$Q21="A",'9a+c+n'!M21,0),0)</f>
        <v>0</v>
      </c>
      <c r="N21" s="28">
        <f>IF($C$4="Attiecināmās izmaksas",IF('9a+c+n'!$Q21="A",'9a+c+n'!N21,0),0)</f>
        <v>0</v>
      </c>
      <c r="O21" s="28">
        <f>IF($C$4="Attiecināmās izmaksas",IF('9a+c+n'!$Q21="A",'9a+c+n'!O21,0),0)</f>
        <v>0</v>
      </c>
      <c r="P21" s="59">
        <f>IF($C$4="Attiecināmās izmaksas",IF('9a+c+n'!$Q21="A",'9a+c+n'!P21,0),0)</f>
        <v>0</v>
      </c>
    </row>
    <row r="22" spans="1:16" ht="22.5" x14ac:dyDescent="0.2">
      <c r="A22" s="64">
        <f>IF(P22=0,0,IF(COUNTBLANK(P22)=1,0,COUNTA($P$14:P22)))</f>
        <v>0</v>
      </c>
      <c r="B22" s="28" t="str">
        <f>IF($C$4="Attiecināmās izmaksas",IF('9a+c+n'!$Q22="A",'9a+c+n'!B22,0),0)</f>
        <v>31-00000</v>
      </c>
      <c r="C22" s="28" t="str">
        <f>IF($C$4="Attiecināmās izmaksas",IF('9a+c+n'!$Q22="A",'9a+c+n'!C22,0),0)</f>
        <v>Dalīto aizsargcauruļu uzstādīšana esošiem elektrības un sakaru kabeļiem, atrokot pamatus, l=2000</v>
      </c>
      <c r="D22" s="28" t="str">
        <f>IF($C$4="Attiecināmās izmaksas",IF('9a+c+n'!$Q22="A",'9a+c+n'!D22,0),0)</f>
        <v>gab</v>
      </c>
      <c r="E22" s="59"/>
      <c r="F22" s="81"/>
      <c r="G22" s="28"/>
      <c r="H22" s="28">
        <f>IF($C$4="Attiecināmās izmaksas",IF('9a+c+n'!$Q22="A",'9a+c+n'!H22,0),0)</f>
        <v>0</v>
      </c>
      <c r="I22" s="28"/>
      <c r="J22" s="28"/>
      <c r="K22" s="59">
        <f>IF($C$4="Attiecināmās izmaksas",IF('9a+c+n'!$Q22="A",'9a+c+n'!K22,0),0)</f>
        <v>0</v>
      </c>
      <c r="L22" s="81">
        <f>IF($C$4="Attiecināmās izmaksas",IF('9a+c+n'!$Q22="A",'9a+c+n'!L22,0),0)</f>
        <v>0</v>
      </c>
      <c r="M22" s="28">
        <f>IF($C$4="Attiecināmās izmaksas",IF('9a+c+n'!$Q22="A",'9a+c+n'!M22,0),0)</f>
        <v>0</v>
      </c>
      <c r="N22" s="28">
        <f>IF($C$4="Attiecināmās izmaksas",IF('9a+c+n'!$Q22="A",'9a+c+n'!N22,0),0)</f>
        <v>0</v>
      </c>
      <c r="O22" s="28">
        <f>IF($C$4="Attiecināmās izmaksas",IF('9a+c+n'!$Q22="A",'9a+c+n'!O22,0),0)</f>
        <v>0</v>
      </c>
      <c r="P22" s="59">
        <f>IF($C$4="Attiecināmās izmaksas",IF('9a+c+n'!$Q22="A",'9a+c+n'!P22,0),0)</f>
        <v>0</v>
      </c>
    </row>
    <row r="23" spans="1:16" ht="12" customHeight="1" thickBot="1" x14ac:dyDescent="0.25">
      <c r="A23" s="261" t="s">
        <v>63</v>
      </c>
      <c r="B23" s="262"/>
      <c r="C23" s="262"/>
      <c r="D23" s="262"/>
      <c r="E23" s="262"/>
      <c r="F23" s="262"/>
      <c r="G23" s="262"/>
      <c r="H23" s="262"/>
      <c r="I23" s="262"/>
      <c r="J23" s="262"/>
      <c r="K23" s="263"/>
      <c r="L23" s="74">
        <f>SUM(L14:L22)</f>
        <v>0</v>
      </c>
      <c r="M23" s="75">
        <f>SUM(M14:M22)</f>
        <v>0</v>
      </c>
      <c r="N23" s="75">
        <f>SUM(N14:N22)</f>
        <v>0</v>
      </c>
      <c r="O23" s="75">
        <f>SUM(O14:O22)</f>
        <v>0</v>
      </c>
      <c r="P23" s="76">
        <f>SUM(P14:P22)</f>
        <v>0</v>
      </c>
    </row>
    <row r="24" spans="1:16" x14ac:dyDescent="0.2">
      <c r="A24" s="20"/>
      <c r="B24" s="20"/>
      <c r="C24" s="20"/>
      <c r="D24" s="20"/>
      <c r="E24" s="20"/>
      <c r="F24" s="20"/>
      <c r="G24" s="20"/>
      <c r="H24" s="20"/>
      <c r="I24" s="20"/>
      <c r="J24" s="20"/>
      <c r="K24" s="20"/>
      <c r="L24" s="20"/>
      <c r="M24" s="20"/>
      <c r="N24" s="20"/>
      <c r="O24" s="20"/>
      <c r="P24" s="20"/>
    </row>
    <row r="25" spans="1:16" x14ac:dyDescent="0.2">
      <c r="A25" s="20"/>
      <c r="B25" s="20"/>
      <c r="C25" s="20"/>
      <c r="D25" s="20"/>
      <c r="E25" s="20"/>
      <c r="F25" s="20"/>
      <c r="G25" s="20"/>
      <c r="H25" s="20"/>
      <c r="I25" s="20"/>
      <c r="J25" s="20"/>
      <c r="K25" s="20"/>
      <c r="L25" s="20"/>
      <c r="M25" s="20"/>
      <c r="N25" s="20"/>
      <c r="O25" s="20"/>
      <c r="P25" s="20"/>
    </row>
    <row r="26" spans="1:16" x14ac:dyDescent="0.2">
      <c r="A26" s="1" t="s">
        <v>14</v>
      </c>
      <c r="B26" s="20"/>
      <c r="C26" s="264">
        <f>'Kops n'!C36:H36</f>
        <v>0</v>
      </c>
      <c r="D26" s="264"/>
      <c r="E26" s="264"/>
      <c r="F26" s="264"/>
      <c r="G26" s="264"/>
      <c r="H26" s="264"/>
      <c r="I26" s="20"/>
      <c r="J26" s="20"/>
      <c r="K26" s="20"/>
      <c r="L26" s="20"/>
      <c r="M26" s="20"/>
      <c r="N26" s="20"/>
      <c r="O26" s="20"/>
      <c r="P26" s="20"/>
    </row>
    <row r="27" spans="1:16" x14ac:dyDescent="0.2">
      <c r="A27" s="20"/>
      <c r="B27" s="20"/>
      <c r="C27" s="186" t="s">
        <v>15</v>
      </c>
      <c r="D27" s="186"/>
      <c r="E27" s="186"/>
      <c r="F27" s="186"/>
      <c r="G27" s="186"/>
      <c r="H27" s="186"/>
      <c r="I27" s="20"/>
      <c r="J27" s="20"/>
      <c r="K27" s="20"/>
      <c r="L27" s="20"/>
      <c r="M27" s="20"/>
      <c r="N27" s="20"/>
      <c r="O27" s="20"/>
      <c r="P27" s="20"/>
    </row>
    <row r="28" spans="1:16" x14ac:dyDescent="0.2">
      <c r="A28" s="20"/>
      <c r="B28" s="20"/>
      <c r="C28" s="20"/>
      <c r="D28" s="20"/>
      <c r="E28" s="20"/>
      <c r="F28" s="20"/>
      <c r="G28" s="20"/>
      <c r="H28" s="20"/>
      <c r="I28" s="20"/>
      <c r="J28" s="20"/>
      <c r="K28" s="20"/>
      <c r="L28" s="20"/>
      <c r="M28" s="20"/>
      <c r="N28" s="20"/>
      <c r="O28" s="20"/>
      <c r="P28" s="20"/>
    </row>
    <row r="29" spans="1:16" x14ac:dyDescent="0.2">
      <c r="A29" s="227" t="str">
        <f>'Kops n'!A39:D39</f>
        <v>Tāme sastādīta 2023. gada __._________</v>
      </c>
      <c r="B29" s="228"/>
      <c r="C29" s="228"/>
      <c r="D29" s="228"/>
      <c r="E29" s="20"/>
      <c r="F29" s="20"/>
      <c r="G29" s="20"/>
      <c r="H29" s="20"/>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1" t="s">
        <v>41</v>
      </c>
      <c r="B31" s="20"/>
      <c r="C31" s="264">
        <f>'Kops n'!C41:H41</f>
        <v>0</v>
      </c>
      <c r="D31" s="264"/>
      <c r="E31" s="264"/>
      <c r="F31" s="264"/>
      <c r="G31" s="264"/>
      <c r="H31" s="264"/>
      <c r="I31" s="20"/>
      <c r="J31" s="20"/>
      <c r="K31" s="20"/>
      <c r="L31" s="20"/>
      <c r="M31" s="20"/>
      <c r="N31" s="20"/>
      <c r="O31" s="20"/>
      <c r="P31" s="20"/>
    </row>
    <row r="32" spans="1:16" x14ac:dyDescent="0.2">
      <c r="A32" s="20"/>
      <c r="B32" s="20"/>
      <c r="C32" s="186" t="s">
        <v>15</v>
      </c>
      <c r="D32" s="186"/>
      <c r="E32" s="186"/>
      <c r="F32" s="186"/>
      <c r="G32" s="186"/>
      <c r="H32" s="186"/>
      <c r="I32" s="20"/>
      <c r="J32" s="20"/>
      <c r="K32" s="20"/>
      <c r="L32" s="20"/>
      <c r="M32" s="20"/>
      <c r="N32" s="20"/>
      <c r="O32" s="20"/>
      <c r="P32" s="20"/>
    </row>
    <row r="33" spans="1:16" x14ac:dyDescent="0.2">
      <c r="A33" s="20"/>
      <c r="B33" s="20"/>
      <c r="C33" s="20"/>
      <c r="D33" s="20"/>
      <c r="E33" s="20"/>
      <c r="F33" s="20"/>
      <c r="G33" s="20"/>
      <c r="H33" s="20"/>
      <c r="I33" s="20"/>
      <c r="J33" s="20"/>
      <c r="K33" s="20"/>
      <c r="L33" s="20"/>
      <c r="M33" s="20"/>
      <c r="N33" s="20"/>
      <c r="O33" s="20"/>
      <c r="P33" s="20"/>
    </row>
    <row r="34" spans="1:16" x14ac:dyDescent="0.2">
      <c r="A34" s="104" t="s">
        <v>16</v>
      </c>
      <c r="B34" s="52"/>
      <c r="C34" s="116">
        <f>'Kops n'!C44</f>
        <v>0</v>
      </c>
      <c r="D34" s="52"/>
      <c r="E34" s="20"/>
      <c r="F34" s="20"/>
      <c r="G34" s="20"/>
      <c r="H34" s="20"/>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sheetData>
  <mergeCells count="23">
    <mergeCell ref="C32:H32"/>
    <mergeCell ref="L12:P12"/>
    <mergeCell ref="A23:K23"/>
    <mergeCell ref="C26:H26"/>
    <mergeCell ref="C27:H27"/>
    <mergeCell ref="A29:D29"/>
    <mergeCell ref="C31:H31"/>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3:K23">
    <cfRule type="containsText" dxfId="122" priority="3" operator="containsText" text="Tiešās izmaksas kopā, t. sk. darba devēja sociālais nodoklis __.__% ">
      <formula>NOT(ISERROR(SEARCH("Tiešās izmaksas kopā, t. sk. darba devēja sociālais nodoklis __.__% ",A23)))</formula>
    </cfRule>
  </conditionalFormatting>
  <conditionalFormatting sqref="C2:I2 D5:L8 N9:O9 A14:P22 L23:P23 C26:H26 C31:H31 C34">
    <cfRule type="cellIs" dxfId="121" priority="2" operator="equal">
      <formula>0</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95418-072E-495A-9648-1212B5DF6C71}">
  <sheetPr>
    <tabColor rgb="FF7030A0"/>
  </sheetPr>
  <dimension ref="A1:P35"/>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'9a+c+n'!D1</f>
        <v>9</v>
      </c>
      <c r="E1" s="26"/>
      <c r="F1" s="26"/>
      <c r="G1" s="26"/>
      <c r="H1" s="26"/>
      <c r="I1" s="26"/>
      <c r="J1" s="26"/>
      <c r="N1" s="30"/>
      <c r="O1" s="31"/>
      <c r="P1" s="32"/>
    </row>
    <row r="2" spans="1:16" x14ac:dyDescent="0.2">
      <c r="A2" s="33"/>
      <c r="B2" s="33"/>
      <c r="C2" s="252" t="str">
        <f>'9a+c+n'!C2:I2</f>
        <v>Labiekārtošana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P23</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izmaksas",IF('9a+c+n'!$Q14="C",'9a+c+n'!B14,0))</f>
        <v>0</v>
      </c>
      <c r="C14" s="27">
        <f>IF($C$4="citu pasākumu izmaksas",IF('9a+c+n'!$Q14="C",'9a+c+n'!C14,0))</f>
        <v>0</v>
      </c>
      <c r="D14" s="27">
        <f>IF($C$4="citu pasākumu izmaksas",IF('9a+c+n'!$Q14="C",'9a+c+n'!D14,0))</f>
        <v>0</v>
      </c>
      <c r="E14" s="57"/>
      <c r="F14" s="79"/>
      <c r="G14" s="27">
        <f>IF($C$4="citu pasākumu izmaksas",IF('9a+c+n'!$Q14="C",'9a+c+n'!G14,0))</f>
        <v>0</v>
      </c>
      <c r="H14" s="27">
        <f>IF($C$4="citu pasākumu izmaksas",IF('9a+c+n'!$Q14="C",'9a+c+n'!H14,0))</f>
        <v>0</v>
      </c>
      <c r="I14" s="27"/>
      <c r="J14" s="27"/>
      <c r="K14" s="57">
        <f>IF($C$4="citu pasākumu izmaksas",IF('9a+c+n'!$Q14="C",'9a+c+n'!K14,0))</f>
        <v>0</v>
      </c>
      <c r="L14" s="109">
        <f>IF($C$4="citu pasākumu izmaksas",IF('9a+c+n'!$Q14="C",'9a+c+n'!L14,0))</f>
        <v>0</v>
      </c>
      <c r="M14" s="27">
        <f>IF($C$4="citu pasākumu izmaksas",IF('9a+c+n'!$Q14="C",'9a+c+n'!M14,0))</f>
        <v>0</v>
      </c>
      <c r="N14" s="27">
        <f>IF($C$4="citu pasākumu izmaksas",IF('9a+c+n'!$Q14="C",'9a+c+n'!N14,0))</f>
        <v>0</v>
      </c>
      <c r="O14" s="27">
        <f>IF($C$4="citu pasākumu izmaksas",IF('9a+c+n'!$Q14="C",'9a+c+n'!O14,0))</f>
        <v>0</v>
      </c>
      <c r="P14" s="57">
        <f>IF($C$4="citu pasākumu izmaksas",IF('9a+c+n'!$Q14="C",'9a+c+n'!P14,0))</f>
        <v>0</v>
      </c>
    </row>
    <row r="15" spans="1:16" x14ac:dyDescent="0.2">
      <c r="A15" s="64">
        <f>IF(P15=0,0,IF(COUNTBLANK(P15)=1,0,COUNTA($P$14:P15)))</f>
        <v>0</v>
      </c>
      <c r="B15" s="28">
        <f>IF($C$4="citu pasākumu izmaksas",IF('9a+c+n'!$Q15="C",'9a+c+n'!B15,0))</f>
        <v>0</v>
      </c>
      <c r="C15" s="28">
        <f>IF($C$4="citu pasākumu izmaksas",IF('9a+c+n'!$Q15="C",'9a+c+n'!C15,0))</f>
        <v>0</v>
      </c>
      <c r="D15" s="28">
        <f>IF($C$4="citu pasākumu izmaksas",IF('9a+c+n'!$Q15="C",'9a+c+n'!D15,0))</f>
        <v>0</v>
      </c>
      <c r="E15" s="59"/>
      <c r="F15" s="81"/>
      <c r="G15" s="28"/>
      <c r="H15" s="28">
        <f>IF($C$4="citu pasākumu izmaksas",IF('9a+c+n'!$Q15="C",'9a+c+n'!H15,0))</f>
        <v>0</v>
      </c>
      <c r="I15" s="28"/>
      <c r="J15" s="28"/>
      <c r="K15" s="59">
        <f>IF($C$4="citu pasākumu izmaksas",IF('9a+c+n'!$Q15="C",'9a+c+n'!K15,0))</f>
        <v>0</v>
      </c>
      <c r="L15" s="110">
        <f>IF($C$4="citu pasākumu izmaksas",IF('9a+c+n'!$Q15="C",'9a+c+n'!L15,0))</f>
        <v>0</v>
      </c>
      <c r="M15" s="28">
        <f>IF($C$4="citu pasākumu izmaksas",IF('9a+c+n'!$Q15="C",'9a+c+n'!M15,0))</f>
        <v>0</v>
      </c>
      <c r="N15" s="28">
        <f>IF($C$4="citu pasākumu izmaksas",IF('9a+c+n'!$Q15="C",'9a+c+n'!N15,0))</f>
        <v>0</v>
      </c>
      <c r="O15" s="28">
        <f>IF($C$4="citu pasākumu izmaksas",IF('9a+c+n'!$Q15="C",'9a+c+n'!O15,0))</f>
        <v>0</v>
      </c>
      <c r="P15" s="59">
        <f>IF($C$4="citu pasākumu izmaksas",IF('9a+c+n'!$Q15="C",'9a+c+n'!P15,0))</f>
        <v>0</v>
      </c>
    </row>
    <row r="16" spans="1:16" x14ac:dyDescent="0.2">
      <c r="A16" s="64">
        <f>IF(P16=0,0,IF(COUNTBLANK(P16)=1,0,COUNTA($P$14:P16)))</f>
        <v>0</v>
      </c>
      <c r="B16" s="28">
        <f>IF($C$4="citu pasākumu izmaksas",IF('9a+c+n'!$Q16="C",'9a+c+n'!B16,0))</f>
        <v>0</v>
      </c>
      <c r="C16" s="28">
        <f>IF($C$4="citu pasākumu izmaksas",IF('9a+c+n'!$Q16="C",'9a+c+n'!C16,0))</f>
        <v>0</v>
      </c>
      <c r="D16" s="28">
        <f>IF($C$4="citu pasākumu izmaksas",IF('9a+c+n'!$Q16="C",'9a+c+n'!D16,0))</f>
        <v>0</v>
      </c>
      <c r="E16" s="59"/>
      <c r="F16" s="81"/>
      <c r="G16" s="28"/>
      <c r="H16" s="28">
        <f>IF($C$4="citu pasākumu izmaksas",IF('9a+c+n'!$Q16="C",'9a+c+n'!H16,0))</f>
        <v>0</v>
      </c>
      <c r="I16" s="28"/>
      <c r="J16" s="28"/>
      <c r="K16" s="59">
        <f>IF($C$4="citu pasākumu izmaksas",IF('9a+c+n'!$Q16="C",'9a+c+n'!K16,0))</f>
        <v>0</v>
      </c>
      <c r="L16" s="110">
        <f>IF($C$4="citu pasākumu izmaksas",IF('9a+c+n'!$Q16="C",'9a+c+n'!L16,0))</f>
        <v>0</v>
      </c>
      <c r="M16" s="28">
        <f>IF($C$4="citu pasākumu izmaksas",IF('9a+c+n'!$Q16="C",'9a+c+n'!M16,0))</f>
        <v>0</v>
      </c>
      <c r="N16" s="28">
        <f>IF($C$4="citu pasākumu izmaksas",IF('9a+c+n'!$Q16="C",'9a+c+n'!N16,0))</f>
        <v>0</v>
      </c>
      <c r="O16" s="28">
        <f>IF($C$4="citu pasākumu izmaksas",IF('9a+c+n'!$Q16="C",'9a+c+n'!O16,0))</f>
        <v>0</v>
      </c>
      <c r="P16" s="59">
        <f>IF($C$4="citu pasākumu izmaksas",IF('9a+c+n'!$Q16="C",'9a+c+n'!P16,0))</f>
        <v>0</v>
      </c>
    </row>
    <row r="17" spans="1:16" x14ac:dyDescent="0.2">
      <c r="A17" s="64">
        <f>IF(P17=0,0,IF(COUNTBLANK(P17)=1,0,COUNTA($P$14:P17)))</f>
        <v>0</v>
      </c>
      <c r="B17" s="28">
        <f>IF($C$4="citu pasākumu izmaksas",IF('9a+c+n'!$Q17="C",'9a+c+n'!B17,0))</f>
        <v>0</v>
      </c>
      <c r="C17" s="28">
        <f>IF($C$4="citu pasākumu izmaksas",IF('9a+c+n'!$Q17="C",'9a+c+n'!C17,0))</f>
        <v>0</v>
      </c>
      <c r="D17" s="28">
        <f>IF($C$4="citu pasākumu izmaksas",IF('9a+c+n'!$Q17="C",'9a+c+n'!D17,0))</f>
        <v>0</v>
      </c>
      <c r="E17" s="59"/>
      <c r="F17" s="81"/>
      <c r="G17" s="28"/>
      <c r="H17" s="28">
        <f>IF($C$4="citu pasākumu izmaksas",IF('9a+c+n'!$Q17="C",'9a+c+n'!H17,0))</f>
        <v>0</v>
      </c>
      <c r="I17" s="28"/>
      <c r="J17" s="28"/>
      <c r="K17" s="59">
        <f>IF($C$4="citu pasākumu izmaksas",IF('9a+c+n'!$Q17="C",'9a+c+n'!K17,0))</f>
        <v>0</v>
      </c>
      <c r="L17" s="110">
        <f>IF($C$4="citu pasākumu izmaksas",IF('9a+c+n'!$Q17="C",'9a+c+n'!L17,0))</f>
        <v>0</v>
      </c>
      <c r="M17" s="28">
        <f>IF($C$4="citu pasākumu izmaksas",IF('9a+c+n'!$Q17="C",'9a+c+n'!M17,0))</f>
        <v>0</v>
      </c>
      <c r="N17" s="28">
        <f>IF($C$4="citu pasākumu izmaksas",IF('9a+c+n'!$Q17="C",'9a+c+n'!N17,0))</f>
        <v>0</v>
      </c>
      <c r="O17" s="28">
        <f>IF($C$4="citu pasākumu izmaksas",IF('9a+c+n'!$Q17="C",'9a+c+n'!O17,0))</f>
        <v>0</v>
      </c>
      <c r="P17" s="59">
        <f>IF($C$4="citu pasākumu izmaksas",IF('9a+c+n'!$Q17="C",'9a+c+n'!P17,0))</f>
        <v>0</v>
      </c>
    </row>
    <row r="18" spans="1:16" x14ac:dyDescent="0.2">
      <c r="A18" s="64">
        <f>IF(P18=0,0,IF(COUNTBLANK(P18)=1,0,COUNTA($P$14:P18)))</f>
        <v>0</v>
      </c>
      <c r="B18" s="28">
        <f>IF($C$4="citu pasākumu izmaksas",IF('9a+c+n'!$Q18="C",'9a+c+n'!B18,0))</f>
        <v>0</v>
      </c>
      <c r="C18" s="28">
        <f>IF($C$4="citu pasākumu izmaksas",IF('9a+c+n'!$Q18="C",'9a+c+n'!C18,0))</f>
        <v>0</v>
      </c>
      <c r="D18" s="28">
        <f>IF($C$4="citu pasākumu izmaksas",IF('9a+c+n'!$Q18="C",'9a+c+n'!D18,0))</f>
        <v>0</v>
      </c>
      <c r="E18" s="59"/>
      <c r="F18" s="81"/>
      <c r="G18" s="28"/>
      <c r="H18" s="28">
        <f>IF($C$4="citu pasākumu izmaksas",IF('9a+c+n'!$Q18="C",'9a+c+n'!H18,0))</f>
        <v>0</v>
      </c>
      <c r="I18" s="28"/>
      <c r="J18" s="28"/>
      <c r="K18" s="59">
        <f>IF($C$4="citu pasākumu izmaksas",IF('9a+c+n'!$Q18="C",'9a+c+n'!K18,0))</f>
        <v>0</v>
      </c>
      <c r="L18" s="110">
        <f>IF($C$4="citu pasākumu izmaksas",IF('9a+c+n'!$Q18="C",'9a+c+n'!L18,0))</f>
        <v>0</v>
      </c>
      <c r="M18" s="28">
        <f>IF($C$4="citu pasākumu izmaksas",IF('9a+c+n'!$Q18="C",'9a+c+n'!M18,0))</f>
        <v>0</v>
      </c>
      <c r="N18" s="28">
        <f>IF($C$4="citu pasākumu izmaksas",IF('9a+c+n'!$Q18="C",'9a+c+n'!N18,0))</f>
        <v>0</v>
      </c>
      <c r="O18" s="28">
        <f>IF($C$4="citu pasākumu izmaksas",IF('9a+c+n'!$Q18="C",'9a+c+n'!O18,0))</f>
        <v>0</v>
      </c>
      <c r="P18" s="59">
        <f>IF($C$4="citu pasākumu izmaksas",IF('9a+c+n'!$Q18="C",'9a+c+n'!P18,0))</f>
        <v>0</v>
      </c>
    </row>
    <row r="19" spans="1:16" x14ac:dyDescent="0.2">
      <c r="A19" s="64">
        <f>IF(P19=0,0,IF(COUNTBLANK(P19)=1,0,COUNTA($P$14:P19)))</f>
        <v>0</v>
      </c>
      <c r="B19" s="28">
        <f>IF($C$4="citu pasākumu izmaksas",IF('9a+c+n'!$Q19="C",'9a+c+n'!B19,0))</f>
        <v>0</v>
      </c>
      <c r="C19" s="28">
        <f>IF($C$4="citu pasākumu izmaksas",IF('9a+c+n'!$Q19="C",'9a+c+n'!C19,0))</f>
        <v>0</v>
      </c>
      <c r="D19" s="28">
        <f>IF($C$4="citu pasākumu izmaksas",IF('9a+c+n'!$Q19="C",'9a+c+n'!D19,0))</f>
        <v>0</v>
      </c>
      <c r="E19" s="59"/>
      <c r="F19" s="81"/>
      <c r="G19" s="28"/>
      <c r="H19" s="28">
        <f>IF($C$4="citu pasākumu izmaksas",IF('9a+c+n'!$Q19="C",'9a+c+n'!H19,0))</f>
        <v>0</v>
      </c>
      <c r="I19" s="28"/>
      <c r="J19" s="28"/>
      <c r="K19" s="59">
        <f>IF($C$4="citu pasākumu izmaksas",IF('9a+c+n'!$Q19="C",'9a+c+n'!K19,0))</f>
        <v>0</v>
      </c>
      <c r="L19" s="110">
        <f>IF($C$4="citu pasākumu izmaksas",IF('9a+c+n'!$Q19="C",'9a+c+n'!L19,0))</f>
        <v>0</v>
      </c>
      <c r="M19" s="28">
        <f>IF($C$4="citu pasākumu izmaksas",IF('9a+c+n'!$Q19="C",'9a+c+n'!M19,0))</f>
        <v>0</v>
      </c>
      <c r="N19" s="28">
        <f>IF($C$4="citu pasākumu izmaksas",IF('9a+c+n'!$Q19="C",'9a+c+n'!N19,0))</f>
        <v>0</v>
      </c>
      <c r="O19" s="28">
        <f>IF($C$4="citu pasākumu izmaksas",IF('9a+c+n'!$Q19="C",'9a+c+n'!O19,0))</f>
        <v>0</v>
      </c>
      <c r="P19" s="59">
        <f>IF($C$4="citu pasākumu izmaksas",IF('9a+c+n'!$Q19="C",'9a+c+n'!P19,0))</f>
        <v>0</v>
      </c>
    </row>
    <row r="20" spans="1:16" x14ac:dyDescent="0.2">
      <c r="A20" s="64">
        <f>IF(P20=0,0,IF(COUNTBLANK(P20)=1,0,COUNTA($P$14:P20)))</f>
        <v>0</v>
      </c>
      <c r="B20" s="28">
        <f>IF($C$4="citu pasākumu izmaksas",IF('9a+c+n'!$Q20="C",'9a+c+n'!B20,0))</f>
        <v>0</v>
      </c>
      <c r="C20" s="28">
        <f>IF($C$4="citu pasākumu izmaksas",IF('9a+c+n'!$Q20="C",'9a+c+n'!C20,0))</f>
        <v>0</v>
      </c>
      <c r="D20" s="28">
        <f>IF($C$4="citu pasākumu izmaksas",IF('9a+c+n'!$Q20="C",'9a+c+n'!D20,0))</f>
        <v>0</v>
      </c>
      <c r="E20" s="59"/>
      <c r="F20" s="81"/>
      <c r="G20" s="28"/>
      <c r="H20" s="28">
        <f>IF($C$4="citu pasākumu izmaksas",IF('9a+c+n'!$Q20="C",'9a+c+n'!H20,0))</f>
        <v>0</v>
      </c>
      <c r="I20" s="28"/>
      <c r="J20" s="28"/>
      <c r="K20" s="59">
        <f>IF($C$4="citu pasākumu izmaksas",IF('9a+c+n'!$Q20="C",'9a+c+n'!K20,0))</f>
        <v>0</v>
      </c>
      <c r="L20" s="110">
        <f>IF($C$4="citu pasākumu izmaksas",IF('9a+c+n'!$Q20="C",'9a+c+n'!L20,0))</f>
        <v>0</v>
      </c>
      <c r="M20" s="28">
        <f>IF($C$4="citu pasākumu izmaksas",IF('9a+c+n'!$Q20="C",'9a+c+n'!M20,0))</f>
        <v>0</v>
      </c>
      <c r="N20" s="28">
        <f>IF($C$4="citu pasākumu izmaksas",IF('9a+c+n'!$Q20="C",'9a+c+n'!N20,0))</f>
        <v>0</v>
      </c>
      <c r="O20" s="28">
        <f>IF($C$4="citu pasākumu izmaksas",IF('9a+c+n'!$Q20="C",'9a+c+n'!O20,0))</f>
        <v>0</v>
      </c>
      <c r="P20" s="59">
        <f>IF($C$4="citu pasākumu izmaksas",IF('9a+c+n'!$Q20="C",'9a+c+n'!P20,0))</f>
        <v>0</v>
      </c>
    </row>
    <row r="21" spans="1:16" x14ac:dyDescent="0.2">
      <c r="A21" s="64">
        <f>IF(P21=0,0,IF(COUNTBLANK(P21)=1,0,COUNTA($P$14:P21)))</f>
        <v>0</v>
      </c>
      <c r="B21" s="28">
        <f>IF($C$4="citu pasākumu izmaksas",IF('9a+c+n'!$Q21="C",'9a+c+n'!B21,0))</f>
        <v>0</v>
      </c>
      <c r="C21" s="28">
        <f>IF($C$4="citu pasākumu izmaksas",IF('9a+c+n'!$Q21="C",'9a+c+n'!C21,0))</f>
        <v>0</v>
      </c>
      <c r="D21" s="28">
        <f>IF($C$4="citu pasākumu izmaksas",IF('9a+c+n'!$Q21="C",'9a+c+n'!D21,0))</f>
        <v>0</v>
      </c>
      <c r="E21" s="59"/>
      <c r="F21" s="81"/>
      <c r="G21" s="28"/>
      <c r="H21" s="28">
        <f>IF($C$4="citu pasākumu izmaksas",IF('9a+c+n'!$Q21="C",'9a+c+n'!H21,0))</f>
        <v>0</v>
      </c>
      <c r="I21" s="28"/>
      <c r="J21" s="28"/>
      <c r="K21" s="59">
        <f>IF($C$4="citu pasākumu izmaksas",IF('9a+c+n'!$Q21="C",'9a+c+n'!K21,0))</f>
        <v>0</v>
      </c>
      <c r="L21" s="110">
        <f>IF($C$4="citu pasākumu izmaksas",IF('9a+c+n'!$Q21="C",'9a+c+n'!L21,0))</f>
        <v>0</v>
      </c>
      <c r="M21" s="28">
        <f>IF($C$4="citu pasākumu izmaksas",IF('9a+c+n'!$Q21="C",'9a+c+n'!M21,0))</f>
        <v>0</v>
      </c>
      <c r="N21" s="28">
        <f>IF($C$4="citu pasākumu izmaksas",IF('9a+c+n'!$Q21="C",'9a+c+n'!N21,0))</f>
        <v>0</v>
      </c>
      <c r="O21" s="28">
        <f>IF($C$4="citu pasākumu izmaksas",IF('9a+c+n'!$Q21="C",'9a+c+n'!O21,0))</f>
        <v>0</v>
      </c>
      <c r="P21" s="59">
        <f>IF($C$4="citu pasākumu izmaksas",IF('9a+c+n'!$Q21="C",'9a+c+n'!P21,0))</f>
        <v>0</v>
      </c>
    </row>
    <row r="22" spans="1:16" ht="12" thickBot="1" x14ac:dyDescent="0.25">
      <c r="A22" s="64">
        <f>IF(P22=0,0,IF(COUNTBLANK(P22)=1,0,COUNTA($P$14:P22)))</f>
        <v>0</v>
      </c>
      <c r="B22" s="28">
        <f>IF($C$4="citu pasākumu izmaksas",IF('9a+c+n'!$Q22="C",'9a+c+n'!B22,0))</f>
        <v>0</v>
      </c>
      <c r="C22" s="28">
        <f>IF($C$4="citu pasākumu izmaksas",IF('9a+c+n'!$Q22="C",'9a+c+n'!C22,0))</f>
        <v>0</v>
      </c>
      <c r="D22" s="28">
        <f>IF($C$4="citu pasākumu izmaksas",IF('9a+c+n'!$Q22="C",'9a+c+n'!D22,0))</f>
        <v>0</v>
      </c>
      <c r="E22" s="59"/>
      <c r="F22" s="81"/>
      <c r="G22" s="28"/>
      <c r="H22" s="28">
        <f>IF($C$4="citu pasākumu izmaksas",IF('9a+c+n'!$Q22="C",'9a+c+n'!H22,0))</f>
        <v>0</v>
      </c>
      <c r="I22" s="28"/>
      <c r="J22" s="28"/>
      <c r="K22" s="59">
        <f>IF($C$4="citu pasākumu izmaksas",IF('9a+c+n'!$Q22="C",'9a+c+n'!K22,0))</f>
        <v>0</v>
      </c>
      <c r="L22" s="110">
        <f>IF($C$4="citu pasākumu izmaksas",IF('9a+c+n'!$Q22="C",'9a+c+n'!L22,0))</f>
        <v>0</v>
      </c>
      <c r="M22" s="28">
        <f>IF($C$4="citu pasākumu izmaksas",IF('9a+c+n'!$Q22="C",'9a+c+n'!M22,0))</f>
        <v>0</v>
      </c>
      <c r="N22" s="28">
        <f>IF($C$4="citu pasākumu izmaksas",IF('9a+c+n'!$Q22="C",'9a+c+n'!N22,0))</f>
        <v>0</v>
      </c>
      <c r="O22" s="28">
        <f>IF($C$4="citu pasākumu izmaksas",IF('9a+c+n'!$Q22="C",'9a+c+n'!O22,0))</f>
        <v>0</v>
      </c>
      <c r="P22" s="59">
        <f>IF($C$4="citu pasākumu izmaksas",IF('9a+c+n'!$Q22="C",'9a+c+n'!P22,0))</f>
        <v>0</v>
      </c>
    </row>
    <row r="23" spans="1:16" ht="12" customHeight="1" thickBot="1" x14ac:dyDescent="0.25">
      <c r="A23" s="261" t="s">
        <v>63</v>
      </c>
      <c r="B23" s="262"/>
      <c r="C23" s="262"/>
      <c r="D23" s="262"/>
      <c r="E23" s="262"/>
      <c r="F23" s="262"/>
      <c r="G23" s="262"/>
      <c r="H23" s="262"/>
      <c r="I23" s="262"/>
      <c r="J23" s="262"/>
      <c r="K23" s="263"/>
      <c r="L23" s="111">
        <f>SUM(L14:L22)</f>
        <v>0</v>
      </c>
      <c r="M23" s="112">
        <f>SUM(M14:M22)</f>
        <v>0</v>
      </c>
      <c r="N23" s="112">
        <f>SUM(N14:N22)</f>
        <v>0</v>
      </c>
      <c r="O23" s="112">
        <f>SUM(O14:O22)</f>
        <v>0</v>
      </c>
      <c r="P23" s="113">
        <f>SUM(P14:P22)</f>
        <v>0</v>
      </c>
    </row>
    <row r="24" spans="1:16" x14ac:dyDescent="0.2">
      <c r="A24" s="20"/>
      <c r="B24" s="20"/>
      <c r="C24" s="20"/>
      <c r="D24" s="20"/>
      <c r="E24" s="20"/>
      <c r="F24" s="20"/>
      <c r="G24" s="20"/>
      <c r="H24" s="20"/>
      <c r="I24" s="20"/>
      <c r="J24" s="20"/>
      <c r="K24" s="20"/>
      <c r="L24" s="20"/>
      <c r="M24" s="20"/>
      <c r="N24" s="20"/>
      <c r="O24" s="20"/>
      <c r="P24" s="20"/>
    </row>
    <row r="25" spans="1:16" x14ac:dyDescent="0.2">
      <c r="A25" s="20"/>
      <c r="B25" s="20"/>
      <c r="C25" s="20"/>
      <c r="D25" s="20"/>
      <c r="E25" s="20"/>
      <c r="F25" s="20"/>
      <c r="G25" s="20"/>
      <c r="H25" s="20"/>
      <c r="I25" s="20"/>
      <c r="J25" s="20"/>
      <c r="K25" s="20"/>
      <c r="L25" s="20"/>
      <c r="M25" s="20"/>
      <c r="N25" s="20"/>
      <c r="O25" s="20"/>
      <c r="P25" s="20"/>
    </row>
    <row r="26" spans="1:16" x14ac:dyDescent="0.2">
      <c r="A26" s="1" t="s">
        <v>14</v>
      </c>
      <c r="B26" s="20"/>
      <c r="C26" s="264">
        <f>'Kops c'!C36:H36</f>
        <v>0</v>
      </c>
      <c r="D26" s="264"/>
      <c r="E26" s="264"/>
      <c r="F26" s="264"/>
      <c r="G26" s="264"/>
      <c r="H26" s="264"/>
      <c r="I26" s="20"/>
      <c r="J26" s="20"/>
      <c r="K26" s="20"/>
      <c r="L26" s="20"/>
      <c r="M26" s="20"/>
      <c r="N26" s="20"/>
      <c r="O26" s="20"/>
      <c r="P26" s="20"/>
    </row>
    <row r="27" spans="1:16" x14ac:dyDescent="0.2">
      <c r="A27" s="20"/>
      <c r="B27" s="20"/>
      <c r="C27" s="186" t="s">
        <v>15</v>
      </c>
      <c r="D27" s="186"/>
      <c r="E27" s="186"/>
      <c r="F27" s="186"/>
      <c r="G27" s="186"/>
      <c r="H27" s="186"/>
      <c r="I27" s="20"/>
      <c r="J27" s="20"/>
      <c r="K27" s="20"/>
      <c r="L27" s="20"/>
      <c r="M27" s="20"/>
      <c r="N27" s="20"/>
      <c r="O27" s="20"/>
      <c r="P27" s="20"/>
    </row>
    <row r="28" spans="1:16" x14ac:dyDescent="0.2">
      <c r="A28" s="20"/>
      <c r="B28" s="20"/>
      <c r="C28" s="20"/>
      <c r="D28" s="20"/>
      <c r="E28" s="20"/>
      <c r="F28" s="20"/>
      <c r="G28" s="20"/>
      <c r="H28" s="20"/>
      <c r="I28" s="20"/>
      <c r="J28" s="20"/>
      <c r="K28" s="20"/>
      <c r="L28" s="20"/>
      <c r="M28" s="20"/>
      <c r="N28" s="20"/>
      <c r="O28" s="20"/>
      <c r="P28" s="20"/>
    </row>
    <row r="29" spans="1:16" x14ac:dyDescent="0.2">
      <c r="A29" s="227" t="str">
        <f>'Kops n'!A39:D39</f>
        <v>Tāme sastādīta 2023. gada __._________</v>
      </c>
      <c r="B29" s="228"/>
      <c r="C29" s="228"/>
      <c r="D29" s="228"/>
      <c r="E29" s="20"/>
      <c r="F29" s="20"/>
      <c r="G29" s="20"/>
      <c r="H29" s="20"/>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1" t="s">
        <v>41</v>
      </c>
      <c r="B31" s="20"/>
      <c r="C31" s="264">
        <f>'Kops c'!C41:H41</f>
        <v>0</v>
      </c>
      <c r="D31" s="264"/>
      <c r="E31" s="264"/>
      <c r="F31" s="264"/>
      <c r="G31" s="264"/>
      <c r="H31" s="264"/>
      <c r="I31" s="20"/>
      <c r="J31" s="20"/>
      <c r="K31" s="20"/>
      <c r="L31" s="20"/>
      <c r="M31" s="20"/>
      <c r="N31" s="20"/>
      <c r="O31" s="20"/>
      <c r="P31" s="20"/>
    </row>
    <row r="32" spans="1:16" x14ac:dyDescent="0.2">
      <c r="A32" s="20"/>
      <c r="B32" s="20"/>
      <c r="C32" s="186" t="s">
        <v>15</v>
      </c>
      <c r="D32" s="186"/>
      <c r="E32" s="186"/>
      <c r="F32" s="186"/>
      <c r="G32" s="186"/>
      <c r="H32" s="186"/>
      <c r="I32" s="20"/>
      <c r="J32" s="20"/>
      <c r="K32" s="20"/>
      <c r="L32" s="20"/>
      <c r="M32" s="20"/>
      <c r="N32" s="20"/>
      <c r="O32" s="20"/>
      <c r="P32" s="20"/>
    </row>
    <row r="33" spans="1:16" x14ac:dyDescent="0.2">
      <c r="A33" s="20"/>
      <c r="B33" s="20"/>
      <c r="C33" s="20"/>
      <c r="D33" s="20"/>
      <c r="E33" s="20"/>
      <c r="F33" s="20"/>
      <c r="G33" s="20"/>
      <c r="H33" s="20"/>
      <c r="I33" s="20"/>
      <c r="J33" s="20"/>
      <c r="K33" s="20"/>
      <c r="L33" s="20"/>
      <c r="M33" s="20"/>
      <c r="N33" s="20"/>
      <c r="O33" s="20"/>
      <c r="P33" s="20"/>
    </row>
    <row r="34" spans="1:16" x14ac:dyDescent="0.2">
      <c r="A34" s="104" t="s">
        <v>16</v>
      </c>
      <c r="B34" s="52"/>
      <c r="C34" s="116">
        <f>'Kops c'!C44</f>
        <v>0</v>
      </c>
      <c r="D34" s="52"/>
      <c r="E34" s="20"/>
      <c r="F34" s="20"/>
      <c r="G34" s="20"/>
      <c r="H34" s="20"/>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sheetData>
  <mergeCells count="23">
    <mergeCell ref="C32:H32"/>
    <mergeCell ref="L12:P12"/>
    <mergeCell ref="A23:K23"/>
    <mergeCell ref="C26:H26"/>
    <mergeCell ref="C27:H27"/>
    <mergeCell ref="A29:D29"/>
    <mergeCell ref="C31:H31"/>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23:K23">
    <cfRule type="containsText" dxfId="120" priority="3" operator="containsText" text="Tiešās izmaksas kopā, t. sk. darba devēja sociālais nodoklis __.__% ">
      <formula>NOT(ISERROR(SEARCH("Tiešās izmaksas kopā, t. sk. darba devēja sociālais nodoklis __.__% ",A23)))</formula>
    </cfRule>
  </conditionalFormatting>
  <conditionalFormatting sqref="A14:P22">
    <cfRule type="cellIs" dxfId="119" priority="1" operator="equal">
      <formula>0</formula>
    </cfRule>
  </conditionalFormatting>
  <conditionalFormatting sqref="C2:I2 D5:L8 N9:O9 L23:P23 C26:H26 C31:H31 C34">
    <cfRule type="cellIs" dxfId="118" priority="2" operator="equal">
      <formula>0</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D0AA-0DEF-4D17-B221-F4EBF783DACF}">
  <sheetPr codeName="Sheet33">
    <tabColor rgb="FF7030A0"/>
  </sheetPr>
  <dimension ref="A1:P35"/>
  <sheetViews>
    <sheetView workbookViewId="0">
      <selection activeCell="I31" sqref="I31"/>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'9a+c+n'!D1</f>
        <v>9</v>
      </c>
      <c r="E1" s="26"/>
      <c r="F1" s="26"/>
      <c r="G1" s="26"/>
      <c r="H1" s="26"/>
      <c r="I1" s="26"/>
      <c r="J1" s="26"/>
      <c r="N1" s="30"/>
      <c r="O1" s="31"/>
      <c r="P1" s="32"/>
    </row>
    <row r="2" spans="1:16" x14ac:dyDescent="0.2">
      <c r="A2" s="33"/>
      <c r="B2" s="33"/>
      <c r="C2" s="252" t="str">
        <f>'9a+c+n'!C2:I2</f>
        <v>Labiekārtošana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392</v>
      </c>
      <c r="B9" s="255"/>
      <c r="C9" s="255"/>
      <c r="D9" s="255"/>
      <c r="E9" s="255"/>
      <c r="F9" s="255"/>
      <c r="G9" s="35"/>
      <c r="H9" s="35"/>
      <c r="I9" s="35"/>
      <c r="J9" s="256" t="s">
        <v>46</v>
      </c>
      <c r="K9" s="256"/>
      <c r="L9" s="256"/>
      <c r="M9" s="256"/>
      <c r="N9" s="257">
        <f>P23</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izmaksas",IF('9a+c+n'!$Q14="N",'9a+c+n'!B14,0))</f>
        <v>0</v>
      </c>
      <c r="C14" s="27">
        <f>IF($C$4="Neattiecināmās izmaksas",IF('9a+c+n'!$Q14="N",'9a+c+n'!C14,0))</f>
        <v>0</v>
      </c>
      <c r="D14" s="27">
        <f>IF($C$4="Neattiecināmās izmaksas",IF('9a+c+n'!$Q14="N",'9a+c+n'!D14,0))</f>
        <v>0</v>
      </c>
      <c r="E14" s="57"/>
      <c r="F14" s="79"/>
      <c r="G14" s="27">
        <f>IF($C$4="Neattiecināmās izmaksas",IF('9a+c+n'!$Q14="N",'9a+c+n'!G14,0))</f>
        <v>0</v>
      </c>
      <c r="H14" s="27">
        <f>IF($C$4="Neattiecināmās izmaksas",IF('9a+c+n'!$Q14="N",'9a+c+n'!H14,0))</f>
        <v>0</v>
      </c>
      <c r="I14" s="27"/>
      <c r="J14" s="27"/>
      <c r="K14" s="57">
        <f>IF($C$4="Neattiecināmās izmaksas",IF('9a+c+n'!$Q14="N",'9a+c+n'!K14,0))</f>
        <v>0</v>
      </c>
      <c r="L14" s="109">
        <f>IF($C$4="Neattiecināmās izmaksas",IF('9a+c+n'!$Q14="N",'9a+c+n'!L14,0))</f>
        <v>0</v>
      </c>
      <c r="M14" s="27">
        <f>IF($C$4="Neattiecināmās izmaksas",IF('9a+c+n'!$Q14="N",'9a+c+n'!M14,0))</f>
        <v>0</v>
      </c>
      <c r="N14" s="27">
        <f>IF($C$4="Neattiecināmās izmaksas",IF('9a+c+n'!$Q14="N",'9a+c+n'!N14,0))</f>
        <v>0</v>
      </c>
      <c r="O14" s="27">
        <f>IF($C$4="Neattiecināmās izmaksas",IF('9a+c+n'!$Q14="N",'9a+c+n'!O14,0))</f>
        <v>0</v>
      </c>
      <c r="P14" s="57">
        <f>IF($C$4="Neattiecināmās izmaksas",IF('9a+c+n'!$Q14="N",'9a+c+n'!P14,0))</f>
        <v>0</v>
      </c>
    </row>
    <row r="15" spans="1:16" x14ac:dyDescent="0.2">
      <c r="A15" s="64">
        <f>IF(P15=0,0,IF(COUNTBLANK(P15)=1,0,COUNTA($P$14:P15)))</f>
        <v>0</v>
      </c>
      <c r="B15" s="28">
        <f>IF($C$4="Neattiecināmās izmaksas",IF('9a+c+n'!$Q15="N",'9a+c+n'!B15,0))</f>
        <v>0</v>
      </c>
      <c r="C15" s="28">
        <f>IF($C$4="Neattiecināmās izmaksas",IF('9a+c+n'!$Q15="N",'9a+c+n'!C15,0))</f>
        <v>0</v>
      </c>
      <c r="D15" s="28">
        <f>IF($C$4="Neattiecināmās izmaksas",IF('9a+c+n'!$Q15="N",'9a+c+n'!D15,0))</f>
        <v>0</v>
      </c>
      <c r="E15" s="59"/>
      <c r="F15" s="81"/>
      <c r="G15" s="28"/>
      <c r="H15" s="28">
        <f>IF($C$4="Neattiecināmās izmaksas",IF('9a+c+n'!$Q15="N",'9a+c+n'!H15,0))</f>
        <v>0</v>
      </c>
      <c r="I15" s="28"/>
      <c r="J15" s="28"/>
      <c r="K15" s="59">
        <f>IF($C$4="Neattiecināmās izmaksas",IF('9a+c+n'!$Q15="N",'9a+c+n'!K15,0))</f>
        <v>0</v>
      </c>
      <c r="L15" s="110">
        <f>IF($C$4="Neattiecināmās izmaksas",IF('9a+c+n'!$Q15="N",'9a+c+n'!L15,0))</f>
        <v>0</v>
      </c>
      <c r="M15" s="28">
        <f>IF($C$4="Neattiecināmās izmaksas",IF('9a+c+n'!$Q15="N",'9a+c+n'!M15,0))</f>
        <v>0</v>
      </c>
      <c r="N15" s="28">
        <f>IF($C$4="Neattiecināmās izmaksas",IF('9a+c+n'!$Q15="N",'9a+c+n'!N15,0))</f>
        <v>0</v>
      </c>
      <c r="O15" s="28">
        <f>IF($C$4="Neattiecināmās izmaksas",IF('9a+c+n'!$Q15="N",'9a+c+n'!O15,0))</f>
        <v>0</v>
      </c>
      <c r="P15" s="59">
        <f>IF($C$4="Neattiecināmās izmaksas",IF('9a+c+n'!$Q15="N",'9a+c+n'!P15,0))</f>
        <v>0</v>
      </c>
    </row>
    <row r="16" spans="1:16" x14ac:dyDescent="0.2">
      <c r="A16" s="64">
        <f>IF(P16=0,0,IF(COUNTBLANK(P16)=1,0,COUNTA($P$14:P16)))</f>
        <v>0</v>
      </c>
      <c r="B16" s="28">
        <f>IF($C$4="Neattiecināmās izmaksas",IF('9a+c+n'!$Q16="N",'9a+c+n'!B16,0))</f>
        <v>0</v>
      </c>
      <c r="C16" s="28">
        <f>IF($C$4="Neattiecināmās izmaksas",IF('9a+c+n'!$Q16="N",'9a+c+n'!C16,0))</f>
        <v>0</v>
      </c>
      <c r="D16" s="28">
        <f>IF($C$4="Neattiecināmās izmaksas",IF('9a+c+n'!$Q16="N",'9a+c+n'!D16,0))</f>
        <v>0</v>
      </c>
      <c r="E16" s="59"/>
      <c r="F16" s="81"/>
      <c r="G16" s="28"/>
      <c r="H16" s="28">
        <f>IF($C$4="Neattiecināmās izmaksas",IF('9a+c+n'!$Q16="N",'9a+c+n'!H16,0))</f>
        <v>0</v>
      </c>
      <c r="I16" s="28"/>
      <c r="J16" s="28"/>
      <c r="K16" s="59">
        <f>IF($C$4="Neattiecināmās izmaksas",IF('9a+c+n'!$Q16="N",'9a+c+n'!K16,0))</f>
        <v>0</v>
      </c>
      <c r="L16" s="110">
        <f>IF($C$4="Neattiecināmās izmaksas",IF('9a+c+n'!$Q16="N",'9a+c+n'!L16,0))</f>
        <v>0</v>
      </c>
      <c r="M16" s="28">
        <f>IF($C$4="Neattiecināmās izmaksas",IF('9a+c+n'!$Q16="N",'9a+c+n'!M16,0))</f>
        <v>0</v>
      </c>
      <c r="N16" s="28">
        <f>IF($C$4="Neattiecināmās izmaksas",IF('9a+c+n'!$Q16="N",'9a+c+n'!N16,0))</f>
        <v>0</v>
      </c>
      <c r="O16" s="28">
        <f>IF($C$4="Neattiecināmās izmaksas",IF('9a+c+n'!$Q16="N",'9a+c+n'!O16,0))</f>
        <v>0</v>
      </c>
      <c r="P16" s="59">
        <f>IF($C$4="Neattiecināmās izmaksas",IF('9a+c+n'!$Q16="N",'9a+c+n'!P16,0))</f>
        <v>0</v>
      </c>
    </row>
    <row r="17" spans="1:16" x14ac:dyDescent="0.2">
      <c r="A17" s="64">
        <f>IF(P17=0,0,IF(COUNTBLANK(P17)=1,0,COUNTA($P$14:P17)))</f>
        <v>0</v>
      </c>
      <c r="B17" s="28">
        <f>IF($C$4="Neattiecināmās izmaksas",IF('9a+c+n'!$Q17="N",'9a+c+n'!B17,0))</f>
        <v>0</v>
      </c>
      <c r="C17" s="28">
        <f>IF($C$4="Neattiecināmās izmaksas",IF('9a+c+n'!$Q17="N",'9a+c+n'!C17,0))</f>
        <v>0</v>
      </c>
      <c r="D17" s="28">
        <f>IF($C$4="Neattiecināmās izmaksas",IF('9a+c+n'!$Q17="N",'9a+c+n'!D17,0))</f>
        <v>0</v>
      </c>
      <c r="E17" s="59"/>
      <c r="F17" s="81"/>
      <c r="G17" s="28"/>
      <c r="H17" s="28">
        <f>IF($C$4="Neattiecināmās izmaksas",IF('9a+c+n'!$Q17="N",'9a+c+n'!H17,0))</f>
        <v>0</v>
      </c>
      <c r="I17" s="28"/>
      <c r="J17" s="28"/>
      <c r="K17" s="59">
        <f>IF($C$4="Neattiecināmās izmaksas",IF('9a+c+n'!$Q17="N",'9a+c+n'!K17,0))</f>
        <v>0</v>
      </c>
      <c r="L17" s="110">
        <f>IF($C$4="Neattiecināmās izmaksas",IF('9a+c+n'!$Q17="N",'9a+c+n'!L17,0))</f>
        <v>0</v>
      </c>
      <c r="M17" s="28">
        <f>IF($C$4="Neattiecināmās izmaksas",IF('9a+c+n'!$Q17="N",'9a+c+n'!M17,0))</f>
        <v>0</v>
      </c>
      <c r="N17" s="28">
        <f>IF($C$4="Neattiecināmās izmaksas",IF('9a+c+n'!$Q17="N",'9a+c+n'!N17,0))</f>
        <v>0</v>
      </c>
      <c r="O17" s="28">
        <f>IF($C$4="Neattiecināmās izmaksas",IF('9a+c+n'!$Q17="N",'9a+c+n'!O17,0))</f>
        <v>0</v>
      </c>
      <c r="P17" s="59">
        <f>IF($C$4="Neattiecināmās izmaksas",IF('9a+c+n'!$Q17="N",'9a+c+n'!P17,0))</f>
        <v>0</v>
      </c>
    </row>
    <row r="18" spans="1:16" x14ac:dyDescent="0.2">
      <c r="A18" s="64">
        <f>IF(P18=0,0,IF(COUNTBLANK(P18)=1,0,COUNTA($P$14:P18)))</f>
        <v>0</v>
      </c>
      <c r="B18" s="28">
        <f>IF($C$4="Neattiecināmās izmaksas",IF('9a+c+n'!$Q18="N",'9a+c+n'!B18,0))</f>
        <v>0</v>
      </c>
      <c r="C18" s="28">
        <f>IF($C$4="Neattiecināmās izmaksas",IF('9a+c+n'!$Q18="N",'9a+c+n'!C18,0))</f>
        <v>0</v>
      </c>
      <c r="D18" s="28">
        <f>IF($C$4="Neattiecināmās izmaksas",IF('9a+c+n'!$Q18="N",'9a+c+n'!D18,0))</f>
        <v>0</v>
      </c>
      <c r="E18" s="59"/>
      <c r="F18" s="81"/>
      <c r="G18" s="28"/>
      <c r="H18" s="28">
        <f>IF($C$4="Neattiecināmās izmaksas",IF('9a+c+n'!$Q18="N",'9a+c+n'!H18,0))</f>
        <v>0</v>
      </c>
      <c r="I18" s="28"/>
      <c r="J18" s="28"/>
      <c r="K18" s="59">
        <f>IF($C$4="Neattiecināmās izmaksas",IF('9a+c+n'!$Q18="N",'9a+c+n'!K18,0))</f>
        <v>0</v>
      </c>
      <c r="L18" s="110">
        <f>IF($C$4="Neattiecināmās izmaksas",IF('9a+c+n'!$Q18="N",'9a+c+n'!L18,0))</f>
        <v>0</v>
      </c>
      <c r="M18" s="28">
        <f>IF($C$4="Neattiecināmās izmaksas",IF('9a+c+n'!$Q18="N",'9a+c+n'!M18,0))</f>
        <v>0</v>
      </c>
      <c r="N18" s="28">
        <f>IF($C$4="Neattiecināmās izmaksas",IF('9a+c+n'!$Q18="N",'9a+c+n'!N18,0))</f>
        <v>0</v>
      </c>
      <c r="O18" s="28">
        <f>IF($C$4="Neattiecināmās izmaksas",IF('9a+c+n'!$Q18="N",'9a+c+n'!O18,0))</f>
        <v>0</v>
      </c>
      <c r="P18" s="59">
        <f>IF($C$4="Neattiecināmās izmaksas",IF('9a+c+n'!$Q18="N",'9a+c+n'!P18,0))</f>
        <v>0</v>
      </c>
    </row>
    <row r="19" spans="1:16" x14ac:dyDescent="0.2">
      <c r="A19" s="64">
        <f>IF(P19=0,0,IF(COUNTBLANK(P19)=1,0,COUNTA($P$14:P19)))</f>
        <v>0</v>
      </c>
      <c r="B19" s="28">
        <f>IF($C$4="Neattiecināmās izmaksas",IF('9a+c+n'!$Q19="N",'9a+c+n'!B19,0))</f>
        <v>0</v>
      </c>
      <c r="C19" s="28">
        <f>IF($C$4="Neattiecināmās izmaksas",IF('9a+c+n'!$Q19="N",'9a+c+n'!C19,0))</f>
        <v>0</v>
      </c>
      <c r="D19" s="28">
        <f>IF($C$4="Neattiecināmās izmaksas",IF('9a+c+n'!$Q19="N",'9a+c+n'!D19,0))</f>
        <v>0</v>
      </c>
      <c r="E19" s="59"/>
      <c r="F19" s="81"/>
      <c r="G19" s="28"/>
      <c r="H19" s="28">
        <f>IF($C$4="Neattiecināmās izmaksas",IF('9a+c+n'!$Q19="N",'9a+c+n'!H19,0))</f>
        <v>0</v>
      </c>
      <c r="I19" s="28"/>
      <c r="J19" s="28"/>
      <c r="K19" s="59">
        <f>IF($C$4="Neattiecināmās izmaksas",IF('9a+c+n'!$Q19="N",'9a+c+n'!K19,0))</f>
        <v>0</v>
      </c>
      <c r="L19" s="110">
        <f>IF($C$4="Neattiecināmās izmaksas",IF('9a+c+n'!$Q19="N",'9a+c+n'!L19,0))</f>
        <v>0</v>
      </c>
      <c r="M19" s="28">
        <f>IF($C$4="Neattiecināmās izmaksas",IF('9a+c+n'!$Q19="N",'9a+c+n'!M19,0))</f>
        <v>0</v>
      </c>
      <c r="N19" s="28">
        <f>IF($C$4="Neattiecināmās izmaksas",IF('9a+c+n'!$Q19="N",'9a+c+n'!N19,0))</f>
        <v>0</v>
      </c>
      <c r="O19" s="28">
        <f>IF($C$4="Neattiecināmās izmaksas",IF('9a+c+n'!$Q19="N",'9a+c+n'!O19,0))</f>
        <v>0</v>
      </c>
      <c r="P19" s="59">
        <f>IF($C$4="Neattiecināmās izmaksas",IF('9a+c+n'!$Q19="N",'9a+c+n'!P19,0))</f>
        <v>0</v>
      </c>
    </row>
    <row r="20" spans="1:16" x14ac:dyDescent="0.2">
      <c r="A20" s="64">
        <f>IF(P20=0,0,IF(COUNTBLANK(P20)=1,0,COUNTA($P$14:P20)))</f>
        <v>0</v>
      </c>
      <c r="B20" s="28">
        <f>IF($C$4="Neattiecināmās izmaksas",IF('9a+c+n'!$Q20="N",'9a+c+n'!B20,0))</f>
        <v>0</v>
      </c>
      <c r="C20" s="28">
        <f>IF($C$4="Neattiecināmās izmaksas",IF('9a+c+n'!$Q20="N",'9a+c+n'!C20,0))</f>
        <v>0</v>
      </c>
      <c r="D20" s="28">
        <f>IF($C$4="Neattiecināmās izmaksas",IF('9a+c+n'!$Q20="N",'9a+c+n'!D20,0))</f>
        <v>0</v>
      </c>
      <c r="E20" s="59"/>
      <c r="F20" s="81"/>
      <c r="G20" s="28"/>
      <c r="H20" s="28">
        <f>IF($C$4="Neattiecināmās izmaksas",IF('9a+c+n'!$Q20="N",'9a+c+n'!H20,0))</f>
        <v>0</v>
      </c>
      <c r="I20" s="28"/>
      <c r="J20" s="28"/>
      <c r="K20" s="59">
        <f>IF($C$4="Neattiecināmās izmaksas",IF('9a+c+n'!$Q20="N",'9a+c+n'!K20,0))</f>
        <v>0</v>
      </c>
      <c r="L20" s="110">
        <f>IF($C$4="Neattiecināmās izmaksas",IF('9a+c+n'!$Q20="N",'9a+c+n'!L20,0))</f>
        <v>0</v>
      </c>
      <c r="M20" s="28">
        <f>IF($C$4="Neattiecināmās izmaksas",IF('9a+c+n'!$Q20="N",'9a+c+n'!M20,0))</f>
        <v>0</v>
      </c>
      <c r="N20" s="28">
        <f>IF($C$4="Neattiecināmās izmaksas",IF('9a+c+n'!$Q20="N",'9a+c+n'!N20,0))</f>
        <v>0</v>
      </c>
      <c r="O20" s="28">
        <f>IF($C$4="Neattiecināmās izmaksas",IF('9a+c+n'!$Q20="N",'9a+c+n'!O20,0))</f>
        <v>0</v>
      </c>
      <c r="P20" s="59">
        <f>IF($C$4="Neattiecināmās izmaksas",IF('9a+c+n'!$Q20="N",'9a+c+n'!P20,0))</f>
        <v>0</v>
      </c>
    </row>
    <row r="21" spans="1:16" x14ac:dyDescent="0.2">
      <c r="A21" s="64">
        <f>IF(P21=0,0,IF(COUNTBLANK(P21)=1,0,COUNTA($P$14:P21)))</f>
        <v>0</v>
      </c>
      <c r="B21" s="28">
        <f>IF($C$4="Neattiecināmās izmaksas",IF('9a+c+n'!$Q21="N",'9a+c+n'!B21,0))</f>
        <v>0</v>
      </c>
      <c r="C21" s="28">
        <f>IF($C$4="Neattiecināmās izmaksas",IF('9a+c+n'!$Q21="N",'9a+c+n'!C21,0))</f>
        <v>0</v>
      </c>
      <c r="D21" s="28">
        <f>IF($C$4="Neattiecināmās izmaksas",IF('9a+c+n'!$Q21="N",'9a+c+n'!D21,0))</f>
        <v>0</v>
      </c>
      <c r="E21" s="59"/>
      <c r="F21" s="81"/>
      <c r="G21" s="28"/>
      <c r="H21" s="28">
        <f>IF($C$4="Neattiecināmās izmaksas",IF('9a+c+n'!$Q21="N",'9a+c+n'!H21,0))</f>
        <v>0</v>
      </c>
      <c r="I21" s="28"/>
      <c r="J21" s="28"/>
      <c r="K21" s="59">
        <f>IF($C$4="Neattiecināmās izmaksas",IF('9a+c+n'!$Q21="N",'9a+c+n'!K21,0))</f>
        <v>0</v>
      </c>
      <c r="L21" s="110">
        <f>IF($C$4="Neattiecināmās izmaksas",IF('9a+c+n'!$Q21="N",'9a+c+n'!L21,0))</f>
        <v>0</v>
      </c>
      <c r="M21" s="28">
        <f>IF($C$4="Neattiecināmās izmaksas",IF('9a+c+n'!$Q21="N",'9a+c+n'!M21,0))</f>
        <v>0</v>
      </c>
      <c r="N21" s="28">
        <f>IF($C$4="Neattiecināmās izmaksas",IF('9a+c+n'!$Q21="N",'9a+c+n'!N21,0))</f>
        <v>0</v>
      </c>
      <c r="O21" s="28">
        <f>IF($C$4="Neattiecināmās izmaksas",IF('9a+c+n'!$Q21="N",'9a+c+n'!O21,0))</f>
        <v>0</v>
      </c>
      <c r="P21" s="59">
        <f>IF($C$4="Neattiecināmās izmaksas",IF('9a+c+n'!$Q21="N",'9a+c+n'!P21,0))</f>
        <v>0</v>
      </c>
    </row>
    <row r="22" spans="1:16" ht="12" thickBot="1" x14ac:dyDescent="0.25">
      <c r="A22" s="64">
        <f>IF(P22=0,0,IF(COUNTBLANK(P22)=1,0,COUNTA($P$14:P22)))</f>
        <v>0</v>
      </c>
      <c r="B22" s="28">
        <f>IF($C$4="Neattiecināmās izmaksas",IF('9a+c+n'!$Q22="N",'9a+c+n'!B22,0))</f>
        <v>0</v>
      </c>
      <c r="C22" s="28">
        <f>IF($C$4="Neattiecināmās izmaksas",IF('9a+c+n'!$Q22="N",'9a+c+n'!C22,0))</f>
        <v>0</v>
      </c>
      <c r="D22" s="28">
        <f>IF($C$4="Neattiecināmās izmaksas",IF('9a+c+n'!$Q22="N",'9a+c+n'!D22,0))</f>
        <v>0</v>
      </c>
      <c r="E22" s="59"/>
      <c r="F22" s="81"/>
      <c r="G22" s="28"/>
      <c r="H22" s="28">
        <f>IF($C$4="Neattiecināmās izmaksas",IF('9a+c+n'!$Q22="N",'9a+c+n'!H22,0))</f>
        <v>0</v>
      </c>
      <c r="I22" s="28"/>
      <c r="J22" s="28"/>
      <c r="K22" s="59">
        <f>IF($C$4="Neattiecināmās izmaksas",IF('9a+c+n'!$Q22="N",'9a+c+n'!K22,0))</f>
        <v>0</v>
      </c>
      <c r="L22" s="110">
        <f>IF($C$4="Neattiecināmās izmaksas",IF('9a+c+n'!$Q22="N",'9a+c+n'!L22,0))</f>
        <v>0</v>
      </c>
      <c r="M22" s="28">
        <f>IF($C$4="Neattiecināmās izmaksas",IF('9a+c+n'!$Q22="N",'9a+c+n'!M22,0))</f>
        <v>0</v>
      </c>
      <c r="N22" s="28">
        <f>IF($C$4="Neattiecināmās izmaksas",IF('9a+c+n'!$Q22="N",'9a+c+n'!N22,0))</f>
        <v>0</v>
      </c>
      <c r="O22" s="28">
        <f>IF($C$4="Neattiecināmās izmaksas",IF('9a+c+n'!$Q22="N",'9a+c+n'!O22,0))</f>
        <v>0</v>
      </c>
      <c r="P22" s="59">
        <f>IF($C$4="Neattiecināmās izmaksas",IF('9a+c+n'!$Q22="N",'9a+c+n'!P22,0))</f>
        <v>0</v>
      </c>
    </row>
    <row r="23" spans="1:16" ht="12" customHeight="1" thickBot="1" x14ac:dyDescent="0.25">
      <c r="A23" s="261" t="s">
        <v>63</v>
      </c>
      <c r="B23" s="262"/>
      <c r="C23" s="262"/>
      <c r="D23" s="262"/>
      <c r="E23" s="262"/>
      <c r="F23" s="262"/>
      <c r="G23" s="262"/>
      <c r="H23" s="262"/>
      <c r="I23" s="262"/>
      <c r="J23" s="262"/>
      <c r="K23" s="263"/>
      <c r="L23" s="111">
        <f>SUM(L14:L22)</f>
        <v>0</v>
      </c>
      <c r="M23" s="112">
        <f>SUM(M14:M22)</f>
        <v>0</v>
      </c>
      <c r="N23" s="112">
        <f>SUM(N14:N22)</f>
        <v>0</v>
      </c>
      <c r="O23" s="112">
        <f>SUM(O14:O22)</f>
        <v>0</v>
      </c>
      <c r="P23" s="113">
        <f>SUM(P14:P22)</f>
        <v>0</v>
      </c>
    </row>
    <row r="24" spans="1:16" x14ac:dyDescent="0.2">
      <c r="A24" s="20"/>
      <c r="B24" s="20"/>
      <c r="C24" s="20"/>
      <c r="D24" s="20"/>
      <c r="E24" s="20"/>
      <c r="F24" s="20"/>
      <c r="G24" s="20"/>
      <c r="H24" s="20"/>
      <c r="I24" s="20"/>
      <c r="J24" s="20"/>
      <c r="K24" s="20"/>
      <c r="L24" s="20"/>
      <c r="M24" s="20"/>
      <c r="N24" s="20"/>
      <c r="O24" s="20"/>
      <c r="P24" s="20"/>
    </row>
    <row r="25" spans="1:16" x14ac:dyDescent="0.2">
      <c r="A25" s="20"/>
      <c r="B25" s="20"/>
      <c r="C25" s="20"/>
      <c r="D25" s="20"/>
      <c r="E25" s="20"/>
      <c r="F25" s="20"/>
      <c r="G25" s="20"/>
      <c r="H25" s="20"/>
      <c r="I25" s="20"/>
      <c r="J25" s="20"/>
      <c r="K25" s="20"/>
      <c r="L25" s="20"/>
      <c r="M25" s="20"/>
      <c r="N25" s="20"/>
      <c r="O25" s="20"/>
      <c r="P25" s="20"/>
    </row>
    <row r="26" spans="1:16" x14ac:dyDescent="0.2">
      <c r="A26" s="1" t="s">
        <v>14</v>
      </c>
      <c r="B26" s="20"/>
      <c r="C26" s="264">
        <f>'Kops n'!C36:H36</f>
        <v>0</v>
      </c>
      <c r="D26" s="264"/>
      <c r="E26" s="264"/>
      <c r="F26" s="264"/>
      <c r="G26" s="264"/>
      <c r="H26" s="264"/>
      <c r="I26" s="20"/>
      <c r="J26" s="20"/>
      <c r="K26" s="20"/>
      <c r="L26" s="20"/>
      <c r="M26" s="20"/>
      <c r="N26" s="20"/>
      <c r="O26" s="20"/>
      <c r="P26" s="20"/>
    </row>
    <row r="27" spans="1:16" x14ac:dyDescent="0.2">
      <c r="A27" s="20"/>
      <c r="B27" s="20"/>
      <c r="C27" s="186" t="s">
        <v>15</v>
      </c>
      <c r="D27" s="186"/>
      <c r="E27" s="186"/>
      <c r="F27" s="186"/>
      <c r="G27" s="186"/>
      <c r="H27" s="186"/>
      <c r="I27" s="20"/>
      <c r="J27" s="20"/>
      <c r="K27" s="20"/>
      <c r="L27" s="20"/>
      <c r="M27" s="20"/>
      <c r="N27" s="20"/>
      <c r="O27" s="20"/>
      <c r="P27" s="20"/>
    </row>
    <row r="28" spans="1:16" x14ac:dyDescent="0.2">
      <c r="A28" s="20"/>
      <c r="B28" s="20"/>
      <c r="C28" s="20"/>
      <c r="D28" s="20"/>
      <c r="E28" s="20"/>
      <c r="F28" s="20"/>
      <c r="G28" s="20"/>
      <c r="H28" s="20"/>
      <c r="I28" s="20"/>
      <c r="J28" s="20"/>
      <c r="K28" s="20"/>
      <c r="L28" s="20"/>
      <c r="M28" s="20"/>
      <c r="N28" s="20"/>
      <c r="O28" s="20"/>
      <c r="P28" s="20"/>
    </row>
    <row r="29" spans="1:16" x14ac:dyDescent="0.2">
      <c r="A29" s="227" t="str">
        <f>'Kops n'!A39:D39</f>
        <v>Tāme sastādīta 2023. gada __._________</v>
      </c>
      <c r="B29" s="228"/>
      <c r="C29" s="228"/>
      <c r="D29" s="228"/>
      <c r="E29" s="20"/>
      <c r="F29" s="20"/>
      <c r="G29" s="20"/>
      <c r="H29" s="20"/>
      <c r="I29" s="20"/>
      <c r="J29" s="20"/>
      <c r="K29" s="20"/>
      <c r="L29" s="20"/>
      <c r="M29" s="20"/>
      <c r="N29" s="20"/>
      <c r="O29" s="20"/>
      <c r="P29" s="20"/>
    </row>
    <row r="30" spans="1:16" x14ac:dyDescent="0.2">
      <c r="A30" s="20"/>
      <c r="B30" s="20"/>
      <c r="C30" s="20"/>
      <c r="D30" s="20"/>
      <c r="E30" s="20"/>
      <c r="F30" s="20"/>
      <c r="G30" s="20"/>
      <c r="H30" s="20"/>
      <c r="I30" s="20"/>
      <c r="J30" s="20"/>
      <c r="K30" s="20"/>
      <c r="L30" s="20"/>
      <c r="M30" s="20"/>
      <c r="N30" s="20"/>
      <c r="O30" s="20"/>
      <c r="P30" s="20"/>
    </row>
    <row r="31" spans="1:16" x14ac:dyDescent="0.2">
      <c r="A31" s="1" t="s">
        <v>41</v>
      </c>
      <c r="B31" s="20"/>
      <c r="C31" s="264">
        <f>'Kops n'!C41:H41</f>
        <v>0</v>
      </c>
      <c r="D31" s="264"/>
      <c r="E31" s="264"/>
      <c r="F31" s="264"/>
      <c r="G31" s="264"/>
      <c r="H31" s="264"/>
      <c r="I31" s="20"/>
      <c r="J31" s="20"/>
      <c r="K31" s="20"/>
      <c r="L31" s="20"/>
      <c r="M31" s="20"/>
      <c r="N31" s="20"/>
      <c r="O31" s="20"/>
      <c r="P31" s="20"/>
    </row>
    <row r="32" spans="1:16" x14ac:dyDescent="0.2">
      <c r="A32" s="20"/>
      <c r="B32" s="20"/>
      <c r="C32" s="186" t="s">
        <v>15</v>
      </c>
      <c r="D32" s="186"/>
      <c r="E32" s="186"/>
      <c r="F32" s="186"/>
      <c r="G32" s="186"/>
      <c r="H32" s="186"/>
      <c r="I32" s="20"/>
      <c r="J32" s="20"/>
      <c r="K32" s="20"/>
      <c r="L32" s="20"/>
      <c r="M32" s="20"/>
      <c r="N32" s="20"/>
      <c r="O32" s="20"/>
      <c r="P32" s="20"/>
    </row>
    <row r="33" spans="1:16" x14ac:dyDescent="0.2">
      <c r="A33" s="20"/>
      <c r="B33" s="20"/>
      <c r="C33" s="20"/>
      <c r="D33" s="20"/>
      <c r="E33" s="20"/>
      <c r="F33" s="20"/>
      <c r="G33" s="20"/>
      <c r="H33" s="20"/>
      <c r="I33" s="20"/>
      <c r="J33" s="20"/>
      <c r="K33" s="20"/>
      <c r="L33" s="20"/>
      <c r="M33" s="20"/>
      <c r="N33" s="20"/>
      <c r="O33" s="20"/>
      <c r="P33" s="20"/>
    </row>
    <row r="34" spans="1:16" x14ac:dyDescent="0.2">
      <c r="A34" s="104" t="s">
        <v>16</v>
      </c>
      <c r="B34" s="52"/>
      <c r="C34" s="116">
        <f>'Kops n'!C44</f>
        <v>0</v>
      </c>
      <c r="D34" s="52"/>
      <c r="E34" s="20"/>
      <c r="F34" s="20"/>
      <c r="G34" s="20"/>
      <c r="H34" s="20"/>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sheetData>
  <mergeCells count="23">
    <mergeCell ref="C32:H32"/>
    <mergeCell ref="L12:P12"/>
    <mergeCell ref="A23:K23"/>
    <mergeCell ref="C26:H26"/>
    <mergeCell ref="C27:H27"/>
    <mergeCell ref="A29:D29"/>
    <mergeCell ref="C31:H31"/>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23:K23">
    <cfRule type="containsText" dxfId="117" priority="3" operator="containsText" text="Tiešās izmaksas kopā, t. sk. darba devēja sociālais nodoklis __.__% ">
      <formula>NOT(ISERROR(SEARCH("Tiešās izmaksas kopā, t. sk. darba devēja sociālais nodoklis __.__% ",A23)))</formula>
    </cfRule>
  </conditionalFormatting>
  <conditionalFormatting sqref="A14:P22">
    <cfRule type="cellIs" dxfId="116" priority="1" operator="equal">
      <formula>0</formula>
    </cfRule>
  </conditionalFormatting>
  <conditionalFormatting sqref="C2:I2 D5:L8 N9:O9 L23:P23 C26:H26 C31:H31 C34">
    <cfRule type="cellIs" dxfId="115" priority="2" operator="equal">
      <formula>0</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74C8-B942-468C-9E35-4B652372A6EE}">
  <sheetPr codeName="Sheet34">
    <tabColor rgb="FFC00000"/>
  </sheetPr>
  <dimension ref="A1:Q75"/>
  <sheetViews>
    <sheetView workbookViewId="0">
      <selection activeCell="I15" sqref="I15:J62"/>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10</v>
      </c>
      <c r="E1" s="26"/>
      <c r="F1" s="26"/>
      <c r="G1" s="26"/>
      <c r="H1" s="26"/>
      <c r="I1" s="26"/>
      <c r="J1" s="26"/>
      <c r="N1" s="30"/>
      <c r="O1" s="31"/>
      <c r="P1" s="32"/>
    </row>
    <row r="2" spans="1:17" x14ac:dyDescent="0.2">
      <c r="A2" s="33"/>
      <c r="B2" s="33"/>
      <c r="C2" s="252" t="s">
        <v>401</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402</v>
      </c>
      <c r="B9" s="255"/>
      <c r="C9" s="255"/>
      <c r="D9" s="255"/>
      <c r="E9" s="255"/>
      <c r="F9" s="255"/>
      <c r="G9" s="35"/>
      <c r="H9" s="35"/>
      <c r="I9" s="35"/>
      <c r="J9" s="256" t="s">
        <v>46</v>
      </c>
      <c r="K9" s="256"/>
      <c r="L9" s="256"/>
      <c r="M9" s="256"/>
      <c r="N9" s="257">
        <f>P63</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257</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22.5" x14ac:dyDescent="0.2">
      <c r="A15" s="40">
        <v>1</v>
      </c>
      <c r="B15" s="28" t="s">
        <v>282</v>
      </c>
      <c r="C15" s="48" t="s">
        <v>258</v>
      </c>
      <c r="D15" s="28" t="s">
        <v>93</v>
      </c>
      <c r="E15" s="59">
        <v>2</v>
      </c>
      <c r="F15" s="51"/>
      <c r="G15" s="144"/>
      <c r="H15" s="49">
        <f>F15*G15</f>
        <v>0</v>
      </c>
      <c r="I15" s="49"/>
      <c r="J15" s="49"/>
      <c r="K15" s="50">
        <f t="shared" ref="K15:K62" si="0">SUM(H15:J15)</f>
        <v>0</v>
      </c>
      <c r="L15" s="51">
        <f t="shared" ref="L15:L62" si="1">E15*F15</f>
        <v>0</v>
      </c>
      <c r="M15" s="49">
        <f t="shared" ref="M15:M62" si="2">H15*E15</f>
        <v>0</v>
      </c>
      <c r="N15" s="49">
        <f t="shared" ref="N15:N62" si="3">I15*E15</f>
        <v>0</v>
      </c>
      <c r="O15" s="49">
        <f t="shared" ref="O15:O62" si="4">J15*E15</f>
        <v>0</v>
      </c>
      <c r="P15" s="108">
        <f t="shared" ref="P15:P62" si="5">SUM(M15:O15)</f>
        <v>0</v>
      </c>
      <c r="Q15" s="77" t="s">
        <v>47</v>
      </c>
    </row>
    <row r="16" spans="1:17" ht="22.5" x14ac:dyDescent="0.2">
      <c r="A16" s="40">
        <v>2</v>
      </c>
      <c r="B16" s="28" t="s">
        <v>282</v>
      </c>
      <c r="C16" s="48" t="s">
        <v>259</v>
      </c>
      <c r="D16" s="28" t="s">
        <v>93</v>
      </c>
      <c r="E16" s="59">
        <v>2</v>
      </c>
      <c r="F16" s="51"/>
      <c r="G16" s="144"/>
      <c r="H16" s="49">
        <f t="shared" ref="H16:H62" si="6">F16*G16</f>
        <v>0</v>
      </c>
      <c r="I16" s="49"/>
      <c r="J16" s="49"/>
      <c r="K16" s="50">
        <f t="shared" si="0"/>
        <v>0</v>
      </c>
      <c r="L16" s="51">
        <f t="shared" si="1"/>
        <v>0</v>
      </c>
      <c r="M16" s="49">
        <f t="shared" si="2"/>
        <v>0</v>
      </c>
      <c r="N16" s="49">
        <f t="shared" si="3"/>
        <v>0</v>
      </c>
      <c r="O16" s="49">
        <f t="shared" si="4"/>
        <v>0</v>
      </c>
      <c r="P16" s="108">
        <f t="shared" si="5"/>
        <v>0</v>
      </c>
      <c r="Q16" s="77" t="s">
        <v>47</v>
      </c>
    </row>
    <row r="17" spans="1:17" ht="22.5" x14ac:dyDescent="0.2">
      <c r="A17" s="40">
        <v>3</v>
      </c>
      <c r="B17" s="28" t="s">
        <v>282</v>
      </c>
      <c r="C17" s="48" t="s">
        <v>260</v>
      </c>
      <c r="D17" s="28" t="s">
        <v>93</v>
      </c>
      <c r="E17" s="59">
        <v>6</v>
      </c>
      <c r="F17" s="51"/>
      <c r="G17" s="144"/>
      <c r="H17" s="49">
        <f t="shared" si="6"/>
        <v>0</v>
      </c>
      <c r="I17" s="49"/>
      <c r="J17" s="49"/>
      <c r="K17" s="50">
        <f t="shared" si="0"/>
        <v>0</v>
      </c>
      <c r="L17" s="51">
        <f t="shared" si="1"/>
        <v>0</v>
      </c>
      <c r="M17" s="49">
        <f t="shared" si="2"/>
        <v>0</v>
      </c>
      <c r="N17" s="49">
        <f t="shared" si="3"/>
        <v>0</v>
      </c>
      <c r="O17" s="49">
        <f t="shared" si="4"/>
        <v>0</v>
      </c>
      <c r="P17" s="108">
        <f t="shared" si="5"/>
        <v>0</v>
      </c>
      <c r="Q17" s="77" t="s">
        <v>47</v>
      </c>
    </row>
    <row r="18" spans="1:17" ht="22.5" x14ac:dyDescent="0.2">
      <c r="A18" s="40">
        <v>4</v>
      </c>
      <c r="B18" s="28" t="s">
        <v>282</v>
      </c>
      <c r="C18" s="48" t="s">
        <v>261</v>
      </c>
      <c r="D18" s="28" t="s">
        <v>93</v>
      </c>
      <c r="E18" s="59">
        <v>4</v>
      </c>
      <c r="F18" s="51"/>
      <c r="G18" s="144"/>
      <c r="H18" s="49">
        <f t="shared" si="6"/>
        <v>0</v>
      </c>
      <c r="I18" s="49"/>
      <c r="J18" s="49"/>
      <c r="K18" s="50">
        <f t="shared" si="0"/>
        <v>0</v>
      </c>
      <c r="L18" s="51">
        <f t="shared" si="1"/>
        <v>0</v>
      </c>
      <c r="M18" s="49">
        <f t="shared" si="2"/>
        <v>0</v>
      </c>
      <c r="N18" s="49">
        <f t="shared" si="3"/>
        <v>0</v>
      </c>
      <c r="O18" s="49">
        <f t="shared" si="4"/>
        <v>0</v>
      </c>
      <c r="P18" s="108">
        <f t="shared" si="5"/>
        <v>0</v>
      </c>
      <c r="Q18" s="77" t="s">
        <v>47</v>
      </c>
    </row>
    <row r="19" spans="1:17" ht="22.5" x14ac:dyDescent="0.2">
      <c r="A19" s="40">
        <v>5</v>
      </c>
      <c r="B19" s="28" t="s">
        <v>282</v>
      </c>
      <c r="C19" s="48" t="s">
        <v>262</v>
      </c>
      <c r="D19" s="28" t="s">
        <v>93</v>
      </c>
      <c r="E19" s="59">
        <v>4</v>
      </c>
      <c r="F19" s="51"/>
      <c r="G19" s="144"/>
      <c r="H19" s="49">
        <f t="shared" si="6"/>
        <v>0</v>
      </c>
      <c r="I19" s="49"/>
      <c r="J19" s="49"/>
      <c r="K19" s="50">
        <f t="shared" si="0"/>
        <v>0</v>
      </c>
      <c r="L19" s="51">
        <f t="shared" si="1"/>
        <v>0</v>
      </c>
      <c r="M19" s="49">
        <f t="shared" si="2"/>
        <v>0</v>
      </c>
      <c r="N19" s="49">
        <f t="shared" si="3"/>
        <v>0</v>
      </c>
      <c r="O19" s="49">
        <f t="shared" si="4"/>
        <v>0</v>
      </c>
      <c r="P19" s="108">
        <f t="shared" si="5"/>
        <v>0</v>
      </c>
      <c r="Q19" s="77" t="s">
        <v>47</v>
      </c>
    </row>
    <row r="20" spans="1:17" ht="22.5" x14ac:dyDescent="0.2">
      <c r="A20" s="40">
        <v>6</v>
      </c>
      <c r="B20" s="28" t="s">
        <v>282</v>
      </c>
      <c r="C20" s="48" t="s">
        <v>263</v>
      </c>
      <c r="D20" s="28" t="s">
        <v>93</v>
      </c>
      <c r="E20" s="59">
        <v>24</v>
      </c>
      <c r="F20" s="51"/>
      <c r="G20" s="144"/>
      <c r="H20" s="49">
        <f t="shared" si="6"/>
        <v>0</v>
      </c>
      <c r="I20" s="49"/>
      <c r="J20" s="49"/>
      <c r="K20" s="50">
        <f t="shared" si="0"/>
        <v>0</v>
      </c>
      <c r="L20" s="51">
        <f t="shared" si="1"/>
        <v>0</v>
      </c>
      <c r="M20" s="49">
        <f t="shared" si="2"/>
        <v>0</v>
      </c>
      <c r="N20" s="49">
        <f t="shared" si="3"/>
        <v>0</v>
      </c>
      <c r="O20" s="49">
        <f t="shared" si="4"/>
        <v>0</v>
      </c>
      <c r="P20" s="108">
        <f t="shared" si="5"/>
        <v>0</v>
      </c>
      <c r="Q20" s="77" t="s">
        <v>47</v>
      </c>
    </row>
    <row r="21" spans="1:17" ht="22.5" x14ac:dyDescent="0.2">
      <c r="A21" s="40">
        <v>7</v>
      </c>
      <c r="B21" s="28" t="s">
        <v>282</v>
      </c>
      <c r="C21" s="48" t="s">
        <v>264</v>
      </c>
      <c r="D21" s="28" t="s">
        <v>93</v>
      </c>
      <c r="E21" s="59">
        <v>14</v>
      </c>
      <c r="F21" s="51"/>
      <c r="G21" s="144"/>
      <c r="H21" s="49">
        <f t="shared" si="6"/>
        <v>0</v>
      </c>
      <c r="I21" s="49"/>
      <c r="J21" s="49"/>
      <c r="K21" s="50">
        <f t="shared" si="0"/>
        <v>0</v>
      </c>
      <c r="L21" s="51">
        <f t="shared" si="1"/>
        <v>0</v>
      </c>
      <c r="M21" s="49">
        <f t="shared" si="2"/>
        <v>0</v>
      </c>
      <c r="N21" s="49">
        <f t="shared" si="3"/>
        <v>0</v>
      </c>
      <c r="O21" s="49">
        <f t="shared" si="4"/>
        <v>0</v>
      </c>
      <c r="P21" s="108">
        <f t="shared" si="5"/>
        <v>0</v>
      </c>
      <c r="Q21" s="77" t="s">
        <v>47</v>
      </c>
    </row>
    <row r="22" spans="1:17" ht="22.5" x14ac:dyDescent="0.2">
      <c r="A22" s="40">
        <v>8</v>
      </c>
      <c r="B22" s="28" t="s">
        <v>282</v>
      </c>
      <c r="C22" s="48" t="s">
        <v>265</v>
      </c>
      <c r="D22" s="28" t="s">
        <v>93</v>
      </c>
      <c r="E22" s="59">
        <v>56</v>
      </c>
      <c r="F22" s="51"/>
      <c r="G22" s="144"/>
      <c r="H22" s="49">
        <f t="shared" si="6"/>
        <v>0</v>
      </c>
      <c r="I22" s="49"/>
      <c r="J22" s="49"/>
      <c r="K22" s="50">
        <f t="shared" si="0"/>
        <v>0</v>
      </c>
      <c r="L22" s="51">
        <f t="shared" si="1"/>
        <v>0</v>
      </c>
      <c r="M22" s="49">
        <f t="shared" si="2"/>
        <v>0</v>
      </c>
      <c r="N22" s="49">
        <f t="shared" si="3"/>
        <v>0</v>
      </c>
      <c r="O22" s="49">
        <f t="shared" si="4"/>
        <v>0</v>
      </c>
      <c r="P22" s="108">
        <f t="shared" si="5"/>
        <v>0</v>
      </c>
      <c r="Q22" s="77" t="s">
        <v>47</v>
      </c>
    </row>
    <row r="23" spans="1:17" ht="22.5" x14ac:dyDescent="0.2">
      <c r="A23" s="40">
        <v>9</v>
      </c>
      <c r="B23" s="28" t="s">
        <v>282</v>
      </c>
      <c r="C23" s="48" t="s">
        <v>266</v>
      </c>
      <c r="D23" s="28" t="s">
        <v>93</v>
      </c>
      <c r="E23" s="59">
        <v>54</v>
      </c>
      <c r="F23" s="51"/>
      <c r="G23" s="144"/>
      <c r="H23" s="49">
        <f t="shared" si="6"/>
        <v>0</v>
      </c>
      <c r="I23" s="49"/>
      <c r="J23" s="49"/>
      <c r="K23" s="50">
        <f t="shared" si="0"/>
        <v>0</v>
      </c>
      <c r="L23" s="51">
        <f t="shared" si="1"/>
        <v>0</v>
      </c>
      <c r="M23" s="49">
        <f t="shared" si="2"/>
        <v>0</v>
      </c>
      <c r="N23" s="49">
        <f t="shared" si="3"/>
        <v>0</v>
      </c>
      <c r="O23" s="49">
        <f t="shared" si="4"/>
        <v>0</v>
      </c>
      <c r="P23" s="108">
        <f t="shared" si="5"/>
        <v>0</v>
      </c>
      <c r="Q23" s="77" t="s">
        <v>47</v>
      </c>
    </row>
    <row r="24" spans="1:17" ht="22.5" x14ac:dyDescent="0.2">
      <c r="A24" s="40">
        <v>10</v>
      </c>
      <c r="B24" s="28" t="s">
        <v>282</v>
      </c>
      <c r="C24" s="48" t="s">
        <v>267</v>
      </c>
      <c r="D24" s="28" t="s">
        <v>93</v>
      </c>
      <c r="E24" s="59">
        <v>2</v>
      </c>
      <c r="F24" s="51"/>
      <c r="G24" s="144"/>
      <c r="H24" s="49">
        <f t="shared" si="6"/>
        <v>0</v>
      </c>
      <c r="I24" s="49"/>
      <c r="J24" s="49"/>
      <c r="K24" s="50">
        <f t="shared" si="0"/>
        <v>0</v>
      </c>
      <c r="L24" s="51">
        <f t="shared" si="1"/>
        <v>0</v>
      </c>
      <c r="M24" s="49">
        <f t="shared" si="2"/>
        <v>0</v>
      </c>
      <c r="N24" s="49">
        <f t="shared" si="3"/>
        <v>0</v>
      </c>
      <c r="O24" s="49">
        <f t="shared" si="4"/>
        <v>0</v>
      </c>
      <c r="P24" s="108">
        <f t="shared" si="5"/>
        <v>0</v>
      </c>
      <c r="Q24" s="77" t="s">
        <v>47</v>
      </c>
    </row>
    <row r="25" spans="1:17" ht="22.5" x14ac:dyDescent="0.2">
      <c r="A25" s="40">
        <v>11</v>
      </c>
      <c r="B25" s="28" t="s">
        <v>282</v>
      </c>
      <c r="C25" s="48" t="s">
        <v>268</v>
      </c>
      <c r="D25" s="28" t="s">
        <v>93</v>
      </c>
      <c r="E25" s="59">
        <v>56</v>
      </c>
      <c r="F25" s="51"/>
      <c r="G25" s="144"/>
      <c r="H25" s="49">
        <f t="shared" si="6"/>
        <v>0</v>
      </c>
      <c r="I25" s="49"/>
      <c r="J25" s="49"/>
      <c r="K25" s="50">
        <f t="shared" si="0"/>
        <v>0</v>
      </c>
      <c r="L25" s="51">
        <f t="shared" si="1"/>
        <v>0</v>
      </c>
      <c r="M25" s="49">
        <f t="shared" si="2"/>
        <v>0</v>
      </c>
      <c r="N25" s="49">
        <f t="shared" si="3"/>
        <v>0</v>
      </c>
      <c r="O25" s="49">
        <f t="shared" si="4"/>
        <v>0</v>
      </c>
      <c r="P25" s="108">
        <f t="shared" si="5"/>
        <v>0</v>
      </c>
      <c r="Q25" s="77" t="s">
        <v>47</v>
      </c>
    </row>
    <row r="26" spans="1:17" ht="22.5" x14ac:dyDescent="0.2">
      <c r="A26" s="40">
        <v>12</v>
      </c>
      <c r="B26" s="28" t="s">
        <v>282</v>
      </c>
      <c r="C26" s="48" t="s">
        <v>269</v>
      </c>
      <c r="D26" s="28" t="s">
        <v>93</v>
      </c>
      <c r="E26" s="59">
        <v>20</v>
      </c>
      <c r="F26" s="51"/>
      <c r="G26" s="144"/>
      <c r="H26" s="49">
        <f t="shared" si="6"/>
        <v>0</v>
      </c>
      <c r="I26" s="49"/>
      <c r="J26" s="49"/>
      <c r="K26" s="50">
        <f t="shared" si="0"/>
        <v>0</v>
      </c>
      <c r="L26" s="51">
        <f t="shared" si="1"/>
        <v>0</v>
      </c>
      <c r="M26" s="49">
        <f t="shared" si="2"/>
        <v>0</v>
      </c>
      <c r="N26" s="49">
        <f t="shared" si="3"/>
        <v>0</v>
      </c>
      <c r="O26" s="49">
        <f t="shared" si="4"/>
        <v>0</v>
      </c>
      <c r="P26" s="108">
        <f t="shared" si="5"/>
        <v>0</v>
      </c>
      <c r="Q26" s="77" t="s">
        <v>47</v>
      </c>
    </row>
    <row r="27" spans="1:17" ht="22.5" x14ac:dyDescent="0.2">
      <c r="A27" s="40">
        <v>13</v>
      </c>
      <c r="B27" s="28" t="s">
        <v>282</v>
      </c>
      <c r="C27" s="48" t="s">
        <v>270</v>
      </c>
      <c r="D27" s="28" t="s">
        <v>93</v>
      </c>
      <c r="E27" s="59">
        <v>32</v>
      </c>
      <c r="F27" s="51"/>
      <c r="G27" s="144"/>
      <c r="H27" s="49">
        <f t="shared" si="6"/>
        <v>0</v>
      </c>
      <c r="I27" s="49"/>
      <c r="J27" s="49"/>
      <c r="K27" s="50">
        <f t="shared" si="0"/>
        <v>0</v>
      </c>
      <c r="L27" s="51">
        <f t="shared" si="1"/>
        <v>0</v>
      </c>
      <c r="M27" s="49">
        <f t="shared" si="2"/>
        <v>0</v>
      </c>
      <c r="N27" s="49">
        <f t="shared" si="3"/>
        <v>0</v>
      </c>
      <c r="O27" s="49">
        <f t="shared" si="4"/>
        <v>0</v>
      </c>
      <c r="P27" s="108">
        <f t="shared" si="5"/>
        <v>0</v>
      </c>
      <c r="Q27" s="77" t="s">
        <v>47</v>
      </c>
    </row>
    <row r="28" spans="1:17" ht="22.5" x14ac:dyDescent="0.2">
      <c r="A28" s="40">
        <v>14</v>
      </c>
      <c r="B28" s="28" t="s">
        <v>282</v>
      </c>
      <c r="C28" s="48" t="s">
        <v>271</v>
      </c>
      <c r="D28" s="28" t="s">
        <v>93</v>
      </c>
      <c r="E28" s="59">
        <v>8</v>
      </c>
      <c r="F28" s="51"/>
      <c r="G28" s="144"/>
      <c r="H28" s="49">
        <f t="shared" si="6"/>
        <v>0</v>
      </c>
      <c r="I28" s="49"/>
      <c r="J28" s="49"/>
      <c r="K28" s="50">
        <f t="shared" si="0"/>
        <v>0</v>
      </c>
      <c r="L28" s="51">
        <f t="shared" si="1"/>
        <v>0</v>
      </c>
      <c r="M28" s="49">
        <f t="shared" si="2"/>
        <v>0</v>
      </c>
      <c r="N28" s="49">
        <f t="shared" si="3"/>
        <v>0</v>
      </c>
      <c r="O28" s="49">
        <f t="shared" si="4"/>
        <v>0</v>
      </c>
      <c r="P28" s="108">
        <f t="shared" si="5"/>
        <v>0</v>
      </c>
      <c r="Q28" s="77" t="s">
        <v>47</v>
      </c>
    </row>
    <row r="29" spans="1:17" ht="22.5" x14ac:dyDescent="0.2">
      <c r="A29" s="40">
        <v>15</v>
      </c>
      <c r="B29" s="28" t="s">
        <v>282</v>
      </c>
      <c r="C29" s="48" t="s">
        <v>272</v>
      </c>
      <c r="D29" s="28" t="s">
        <v>93</v>
      </c>
      <c r="E29" s="59">
        <v>40</v>
      </c>
      <c r="F29" s="51"/>
      <c r="G29" s="144"/>
      <c r="H29" s="49">
        <f t="shared" si="6"/>
        <v>0</v>
      </c>
      <c r="I29" s="49"/>
      <c r="J29" s="49"/>
      <c r="K29" s="50">
        <f t="shared" si="0"/>
        <v>0</v>
      </c>
      <c r="L29" s="51">
        <f t="shared" si="1"/>
        <v>0</v>
      </c>
      <c r="M29" s="49">
        <f t="shared" si="2"/>
        <v>0</v>
      </c>
      <c r="N29" s="49">
        <f t="shared" si="3"/>
        <v>0</v>
      </c>
      <c r="O29" s="49">
        <f t="shared" si="4"/>
        <v>0</v>
      </c>
      <c r="P29" s="108">
        <f t="shared" si="5"/>
        <v>0</v>
      </c>
      <c r="Q29" s="77" t="s">
        <v>47</v>
      </c>
    </row>
    <row r="30" spans="1:17" ht="22.5" x14ac:dyDescent="0.2">
      <c r="A30" s="40">
        <v>16</v>
      </c>
      <c r="B30" s="28" t="s">
        <v>282</v>
      </c>
      <c r="C30" s="48" t="s">
        <v>273</v>
      </c>
      <c r="D30" s="28" t="s">
        <v>274</v>
      </c>
      <c r="E30" s="59">
        <v>386</v>
      </c>
      <c r="F30" s="51"/>
      <c r="G30" s="144"/>
      <c r="H30" s="49">
        <f t="shared" si="6"/>
        <v>0</v>
      </c>
      <c r="I30" s="49"/>
      <c r="J30" s="49"/>
      <c r="K30" s="50">
        <f t="shared" si="0"/>
        <v>0</v>
      </c>
      <c r="L30" s="51">
        <f t="shared" si="1"/>
        <v>0</v>
      </c>
      <c r="M30" s="49">
        <f t="shared" si="2"/>
        <v>0</v>
      </c>
      <c r="N30" s="49">
        <f t="shared" si="3"/>
        <v>0</v>
      </c>
      <c r="O30" s="49">
        <f t="shared" si="4"/>
        <v>0</v>
      </c>
      <c r="P30" s="108">
        <f t="shared" si="5"/>
        <v>0</v>
      </c>
      <c r="Q30" s="77" t="s">
        <v>47</v>
      </c>
    </row>
    <row r="31" spans="1:17" ht="22.5" x14ac:dyDescent="0.2">
      <c r="A31" s="40">
        <v>17</v>
      </c>
      <c r="B31" s="28" t="s">
        <v>282</v>
      </c>
      <c r="C31" s="48" t="s">
        <v>275</v>
      </c>
      <c r="D31" s="28" t="s">
        <v>274</v>
      </c>
      <c r="E31" s="59">
        <v>20</v>
      </c>
      <c r="F31" s="51"/>
      <c r="G31" s="144"/>
      <c r="H31" s="49">
        <f t="shared" si="6"/>
        <v>0</v>
      </c>
      <c r="I31" s="49"/>
      <c r="J31" s="49"/>
      <c r="K31" s="50">
        <f t="shared" si="0"/>
        <v>0</v>
      </c>
      <c r="L31" s="51">
        <f t="shared" si="1"/>
        <v>0</v>
      </c>
      <c r="M31" s="49">
        <f t="shared" si="2"/>
        <v>0</v>
      </c>
      <c r="N31" s="49">
        <f t="shared" si="3"/>
        <v>0</v>
      </c>
      <c r="O31" s="49">
        <f t="shared" si="4"/>
        <v>0</v>
      </c>
      <c r="P31" s="108">
        <f t="shared" si="5"/>
        <v>0</v>
      </c>
      <c r="Q31" s="77" t="s">
        <v>47</v>
      </c>
    </row>
    <row r="32" spans="1:17" ht="22.5" x14ac:dyDescent="0.2">
      <c r="A32" s="40">
        <v>18</v>
      </c>
      <c r="B32" s="28" t="s">
        <v>282</v>
      </c>
      <c r="C32" s="48" t="s">
        <v>276</v>
      </c>
      <c r="D32" s="28" t="s">
        <v>214</v>
      </c>
      <c r="E32" s="59">
        <v>1</v>
      </c>
      <c r="F32" s="51"/>
      <c r="G32" s="144"/>
      <c r="H32" s="49">
        <f t="shared" si="6"/>
        <v>0</v>
      </c>
      <c r="I32" s="49"/>
      <c r="J32" s="49"/>
      <c r="K32" s="50">
        <f t="shared" si="0"/>
        <v>0</v>
      </c>
      <c r="L32" s="51">
        <f t="shared" si="1"/>
        <v>0</v>
      </c>
      <c r="M32" s="49">
        <f t="shared" si="2"/>
        <v>0</v>
      </c>
      <c r="N32" s="49">
        <f t="shared" si="3"/>
        <v>0</v>
      </c>
      <c r="O32" s="49">
        <f t="shared" si="4"/>
        <v>0</v>
      </c>
      <c r="P32" s="108">
        <f t="shared" si="5"/>
        <v>0</v>
      </c>
      <c r="Q32" s="77" t="s">
        <v>47</v>
      </c>
    </row>
    <row r="33" spans="1:17" ht="22.5" x14ac:dyDescent="0.2">
      <c r="A33" s="40">
        <v>19</v>
      </c>
      <c r="B33" s="28" t="s">
        <v>282</v>
      </c>
      <c r="C33" s="48" t="s">
        <v>277</v>
      </c>
      <c r="D33" s="28" t="s">
        <v>93</v>
      </c>
      <c r="E33" s="59">
        <v>54</v>
      </c>
      <c r="F33" s="51"/>
      <c r="G33" s="144"/>
      <c r="H33" s="49">
        <f t="shared" si="6"/>
        <v>0</v>
      </c>
      <c r="I33" s="49"/>
      <c r="J33" s="49"/>
      <c r="K33" s="50">
        <f t="shared" si="0"/>
        <v>0</v>
      </c>
      <c r="L33" s="51">
        <f t="shared" si="1"/>
        <v>0</v>
      </c>
      <c r="M33" s="49">
        <f t="shared" si="2"/>
        <v>0</v>
      </c>
      <c r="N33" s="49">
        <f t="shared" si="3"/>
        <v>0</v>
      </c>
      <c r="O33" s="49">
        <f t="shared" si="4"/>
        <v>0</v>
      </c>
      <c r="P33" s="108">
        <f t="shared" si="5"/>
        <v>0</v>
      </c>
      <c r="Q33" s="77" t="s">
        <v>47</v>
      </c>
    </row>
    <row r="34" spans="1:17" ht="22.5" x14ac:dyDescent="0.2">
      <c r="A34" s="40">
        <v>20</v>
      </c>
      <c r="B34" s="28" t="s">
        <v>282</v>
      </c>
      <c r="C34" s="48" t="s">
        <v>278</v>
      </c>
      <c r="D34" s="28" t="s">
        <v>93</v>
      </c>
      <c r="E34" s="59">
        <v>1</v>
      </c>
      <c r="F34" s="51"/>
      <c r="G34" s="144"/>
      <c r="H34" s="49">
        <f t="shared" si="6"/>
        <v>0</v>
      </c>
      <c r="I34" s="49"/>
      <c r="J34" s="49"/>
      <c r="K34" s="50">
        <f t="shared" si="0"/>
        <v>0</v>
      </c>
      <c r="L34" s="51">
        <f t="shared" si="1"/>
        <v>0</v>
      </c>
      <c r="M34" s="49">
        <f t="shared" si="2"/>
        <v>0</v>
      </c>
      <c r="N34" s="49">
        <f t="shared" si="3"/>
        <v>0</v>
      </c>
      <c r="O34" s="49">
        <f t="shared" si="4"/>
        <v>0</v>
      </c>
      <c r="P34" s="108">
        <f t="shared" si="5"/>
        <v>0</v>
      </c>
      <c r="Q34" s="77" t="s">
        <v>47</v>
      </c>
    </row>
    <row r="35" spans="1:17" ht="22.5" x14ac:dyDescent="0.2">
      <c r="A35" s="40">
        <v>21</v>
      </c>
      <c r="B35" s="28" t="s">
        <v>282</v>
      </c>
      <c r="C35" s="48" t="s">
        <v>279</v>
      </c>
      <c r="D35" s="28" t="s">
        <v>93</v>
      </c>
      <c r="E35" s="59">
        <v>2</v>
      </c>
      <c r="F35" s="51"/>
      <c r="G35" s="144"/>
      <c r="H35" s="49">
        <f t="shared" si="6"/>
        <v>0</v>
      </c>
      <c r="I35" s="49"/>
      <c r="J35" s="49"/>
      <c r="K35" s="50">
        <f t="shared" si="0"/>
        <v>0</v>
      </c>
      <c r="L35" s="51">
        <f t="shared" si="1"/>
        <v>0</v>
      </c>
      <c r="M35" s="49">
        <f t="shared" si="2"/>
        <v>0</v>
      </c>
      <c r="N35" s="49">
        <f t="shared" si="3"/>
        <v>0</v>
      </c>
      <c r="O35" s="49">
        <f t="shared" si="4"/>
        <v>0</v>
      </c>
      <c r="P35" s="108">
        <f t="shared" si="5"/>
        <v>0</v>
      </c>
      <c r="Q35" s="77" t="s">
        <v>47</v>
      </c>
    </row>
    <row r="36" spans="1:17" ht="22.5" x14ac:dyDescent="0.2">
      <c r="A36" s="40">
        <v>22</v>
      </c>
      <c r="B36" s="28" t="s">
        <v>282</v>
      </c>
      <c r="C36" s="48" t="s">
        <v>280</v>
      </c>
      <c r="D36" s="28" t="s">
        <v>93</v>
      </c>
      <c r="E36" s="59">
        <v>54</v>
      </c>
      <c r="F36" s="51"/>
      <c r="G36" s="144"/>
      <c r="H36" s="49">
        <f t="shared" si="6"/>
        <v>0</v>
      </c>
      <c r="I36" s="49"/>
      <c r="J36" s="49"/>
      <c r="K36" s="50">
        <f t="shared" si="0"/>
        <v>0</v>
      </c>
      <c r="L36" s="51">
        <f t="shared" si="1"/>
        <v>0</v>
      </c>
      <c r="M36" s="49">
        <f t="shared" si="2"/>
        <v>0</v>
      </c>
      <c r="N36" s="49">
        <f t="shared" si="3"/>
        <v>0</v>
      </c>
      <c r="O36" s="49">
        <f t="shared" si="4"/>
        <v>0</v>
      </c>
      <c r="P36" s="108">
        <f t="shared" si="5"/>
        <v>0</v>
      </c>
      <c r="Q36" s="77" t="s">
        <v>47</v>
      </c>
    </row>
    <row r="37" spans="1:17" ht="22.5" x14ac:dyDescent="0.2">
      <c r="A37" s="40">
        <v>23</v>
      </c>
      <c r="B37" s="28" t="s">
        <v>282</v>
      </c>
      <c r="C37" s="48" t="s">
        <v>281</v>
      </c>
      <c r="D37" s="28" t="s">
        <v>93</v>
      </c>
      <c r="E37" s="59">
        <v>54</v>
      </c>
      <c r="F37" s="51"/>
      <c r="G37" s="144"/>
      <c r="H37" s="49">
        <f t="shared" si="6"/>
        <v>0</v>
      </c>
      <c r="I37" s="49"/>
      <c r="J37" s="49"/>
      <c r="K37" s="50">
        <f t="shared" si="0"/>
        <v>0</v>
      </c>
      <c r="L37" s="51">
        <f t="shared" si="1"/>
        <v>0</v>
      </c>
      <c r="M37" s="49">
        <f t="shared" si="2"/>
        <v>0</v>
      </c>
      <c r="N37" s="49">
        <f t="shared" si="3"/>
        <v>0</v>
      </c>
      <c r="O37" s="49">
        <f t="shared" si="4"/>
        <v>0</v>
      </c>
      <c r="P37" s="108">
        <f t="shared" si="5"/>
        <v>0</v>
      </c>
      <c r="Q37" s="77" t="s">
        <v>47</v>
      </c>
    </row>
    <row r="38" spans="1:17" x14ac:dyDescent="0.2">
      <c r="A38" s="40">
        <v>24</v>
      </c>
      <c r="B38" s="93"/>
      <c r="C38" s="146" t="s">
        <v>283</v>
      </c>
      <c r="D38" s="28"/>
      <c r="E38" s="59"/>
      <c r="F38" s="51"/>
      <c r="G38" s="49"/>
      <c r="H38" s="49">
        <f t="shared" si="6"/>
        <v>0</v>
      </c>
      <c r="I38" s="49"/>
      <c r="J38" s="49"/>
      <c r="K38" s="50">
        <f t="shared" si="0"/>
        <v>0</v>
      </c>
      <c r="L38" s="51">
        <f t="shared" si="1"/>
        <v>0</v>
      </c>
      <c r="M38" s="49">
        <f t="shared" si="2"/>
        <v>0</v>
      </c>
      <c r="N38" s="49">
        <f t="shared" si="3"/>
        <v>0</v>
      </c>
      <c r="O38" s="49">
        <f t="shared" si="4"/>
        <v>0</v>
      </c>
      <c r="P38" s="108">
        <f t="shared" si="5"/>
        <v>0</v>
      </c>
      <c r="Q38" s="77"/>
    </row>
    <row r="39" spans="1:17" ht="22.5" x14ac:dyDescent="0.2">
      <c r="A39" s="40">
        <v>25</v>
      </c>
      <c r="B39" s="28" t="s">
        <v>282</v>
      </c>
      <c r="C39" s="48" t="s">
        <v>273</v>
      </c>
      <c r="D39" s="28" t="s">
        <v>274</v>
      </c>
      <c r="E39" s="59">
        <v>35</v>
      </c>
      <c r="F39" s="51"/>
      <c r="G39" s="144"/>
      <c r="H39" s="49">
        <f t="shared" si="6"/>
        <v>0</v>
      </c>
      <c r="I39" s="49"/>
      <c r="J39" s="49"/>
      <c r="K39" s="50">
        <f t="shared" si="0"/>
        <v>0</v>
      </c>
      <c r="L39" s="51">
        <f t="shared" si="1"/>
        <v>0</v>
      </c>
      <c r="M39" s="49">
        <f t="shared" si="2"/>
        <v>0</v>
      </c>
      <c r="N39" s="49">
        <f t="shared" si="3"/>
        <v>0</v>
      </c>
      <c r="O39" s="49">
        <f t="shared" si="4"/>
        <v>0</v>
      </c>
      <c r="P39" s="108">
        <f t="shared" si="5"/>
        <v>0</v>
      </c>
      <c r="Q39" s="77" t="s">
        <v>47</v>
      </c>
    </row>
    <row r="40" spans="1:17" ht="22.5" x14ac:dyDescent="0.2">
      <c r="A40" s="40">
        <v>26</v>
      </c>
      <c r="B40" s="28" t="s">
        <v>282</v>
      </c>
      <c r="C40" s="48" t="s">
        <v>275</v>
      </c>
      <c r="D40" s="28" t="s">
        <v>274</v>
      </c>
      <c r="E40" s="59">
        <v>132</v>
      </c>
      <c r="F40" s="51"/>
      <c r="G40" s="144"/>
      <c r="H40" s="49">
        <f t="shared" si="6"/>
        <v>0</v>
      </c>
      <c r="I40" s="49"/>
      <c r="J40" s="49"/>
      <c r="K40" s="50">
        <f t="shared" si="0"/>
        <v>0</v>
      </c>
      <c r="L40" s="51">
        <f t="shared" si="1"/>
        <v>0</v>
      </c>
      <c r="M40" s="49">
        <f t="shared" si="2"/>
        <v>0</v>
      </c>
      <c r="N40" s="49">
        <f t="shared" si="3"/>
        <v>0</v>
      </c>
      <c r="O40" s="49">
        <f t="shared" si="4"/>
        <v>0</v>
      </c>
      <c r="P40" s="108">
        <f t="shared" si="5"/>
        <v>0</v>
      </c>
      <c r="Q40" s="77" t="s">
        <v>47</v>
      </c>
    </row>
    <row r="41" spans="1:17" ht="22.5" x14ac:dyDescent="0.2">
      <c r="A41" s="40">
        <v>27</v>
      </c>
      <c r="B41" s="28" t="s">
        <v>282</v>
      </c>
      <c r="C41" s="48" t="s">
        <v>284</v>
      </c>
      <c r="D41" s="28" t="s">
        <v>274</v>
      </c>
      <c r="E41" s="59">
        <v>44</v>
      </c>
      <c r="F41" s="51"/>
      <c r="G41" s="144"/>
      <c r="H41" s="49">
        <f t="shared" si="6"/>
        <v>0</v>
      </c>
      <c r="I41" s="49"/>
      <c r="J41" s="49"/>
      <c r="K41" s="50">
        <f t="shared" si="0"/>
        <v>0</v>
      </c>
      <c r="L41" s="51">
        <f t="shared" si="1"/>
        <v>0</v>
      </c>
      <c r="M41" s="49">
        <f t="shared" si="2"/>
        <v>0</v>
      </c>
      <c r="N41" s="49">
        <f t="shared" si="3"/>
        <v>0</v>
      </c>
      <c r="O41" s="49">
        <f t="shared" si="4"/>
        <v>0</v>
      </c>
      <c r="P41" s="108">
        <f t="shared" si="5"/>
        <v>0</v>
      </c>
      <c r="Q41" s="77" t="s">
        <v>47</v>
      </c>
    </row>
    <row r="42" spans="1:17" ht="22.5" x14ac:dyDescent="0.2">
      <c r="A42" s="40">
        <v>28</v>
      </c>
      <c r="B42" s="28" t="s">
        <v>282</v>
      </c>
      <c r="C42" s="48" t="s">
        <v>285</v>
      </c>
      <c r="D42" s="28" t="s">
        <v>274</v>
      </c>
      <c r="E42" s="59">
        <v>22</v>
      </c>
      <c r="F42" s="51"/>
      <c r="G42" s="144"/>
      <c r="H42" s="49">
        <f t="shared" si="6"/>
        <v>0</v>
      </c>
      <c r="I42" s="49"/>
      <c r="J42" s="49"/>
      <c r="K42" s="50">
        <f t="shared" si="0"/>
        <v>0</v>
      </c>
      <c r="L42" s="51">
        <f t="shared" si="1"/>
        <v>0</v>
      </c>
      <c r="M42" s="49">
        <f t="shared" si="2"/>
        <v>0</v>
      </c>
      <c r="N42" s="49">
        <f t="shared" si="3"/>
        <v>0</v>
      </c>
      <c r="O42" s="49">
        <f t="shared" si="4"/>
        <v>0</v>
      </c>
      <c r="P42" s="108">
        <f t="shared" si="5"/>
        <v>0</v>
      </c>
      <c r="Q42" s="77" t="s">
        <v>47</v>
      </c>
    </row>
    <row r="43" spans="1:17" ht="22.5" x14ac:dyDescent="0.2">
      <c r="A43" s="40">
        <v>29</v>
      </c>
      <c r="B43" s="28" t="s">
        <v>282</v>
      </c>
      <c r="C43" s="48" t="s">
        <v>286</v>
      </c>
      <c r="D43" s="28" t="s">
        <v>274</v>
      </c>
      <c r="E43" s="59">
        <v>55</v>
      </c>
      <c r="F43" s="51"/>
      <c r="G43" s="144"/>
      <c r="H43" s="49">
        <f t="shared" si="6"/>
        <v>0</v>
      </c>
      <c r="I43" s="49"/>
      <c r="J43" s="49"/>
      <c r="K43" s="50">
        <f t="shared" si="0"/>
        <v>0</v>
      </c>
      <c r="L43" s="51">
        <f t="shared" si="1"/>
        <v>0</v>
      </c>
      <c r="M43" s="49">
        <f t="shared" si="2"/>
        <v>0</v>
      </c>
      <c r="N43" s="49">
        <f t="shared" si="3"/>
        <v>0</v>
      </c>
      <c r="O43" s="49">
        <f t="shared" si="4"/>
        <v>0</v>
      </c>
      <c r="P43" s="108">
        <f t="shared" si="5"/>
        <v>0</v>
      </c>
      <c r="Q43" s="77" t="s">
        <v>47</v>
      </c>
    </row>
    <row r="44" spans="1:17" ht="22.5" x14ac:dyDescent="0.2">
      <c r="A44" s="40">
        <v>30</v>
      </c>
      <c r="B44" s="28" t="s">
        <v>282</v>
      </c>
      <c r="C44" s="48" t="s">
        <v>276</v>
      </c>
      <c r="D44" s="28" t="s">
        <v>214</v>
      </c>
      <c r="E44" s="59">
        <v>1</v>
      </c>
      <c r="F44" s="51"/>
      <c r="G44" s="144"/>
      <c r="H44" s="49">
        <f t="shared" si="6"/>
        <v>0</v>
      </c>
      <c r="I44" s="49"/>
      <c r="J44" s="49"/>
      <c r="K44" s="50">
        <f t="shared" si="0"/>
        <v>0</v>
      </c>
      <c r="L44" s="51">
        <f t="shared" si="1"/>
        <v>0</v>
      </c>
      <c r="M44" s="49">
        <f t="shared" si="2"/>
        <v>0</v>
      </c>
      <c r="N44" s="49">
        <f t="shared" si="3"/>
        <v>0</v>
      </c>
      <c r="O44" s="49">
        <f t="shared" si="4"/>
        <v>0</v>
      </c>
      <c r="P44" s="108">
        <f t="shared" si="5"/>
        <v>0</v>
      </c>
      <c r="Q44" s="77" t="s">
        <v>47</v>
      </c>
    </row>
    <row r="45" spans="1:17" ht="33.75" x14ac:dyDescent="0.2">
      <c r="A45" s="40">
        <v>31</v>
      </c>
      <c r="B45" s="28" t="s">
        <v>282</v>
      </c>
      <c r="C45" s="48" t="s">
        <v>287</v>
      </c>
      <c r="D45" s="28" t="s">
        <v>274</v>
      </c>
      <c r="E45" s="59">
        <v>35</v>
      </c>
      <c r="F45" s="51"/>
      <c r="G45" s="144"/>
      <c r="H45" s="49">
        <f t="shared" si="6"/>
        <v>0</v>
      </c>
      <c r="I45" s="49"/>
      <c r="J45" s="49"/>
      <c r="K45" s="50">
        <f t="shared" si="0"/>
        <v>0</v>
      </c>
      <c r="L45" s="51">
        <f t="shared" si="1"/>
        <v>0</v>
      </c>
      <c r="M45" s="49">
        <f t="shared" si="2"/>
        <v>0</v>
      </c>
      <c r="N45" s="49">
        <f t="shared" si="3"/>
        <v>0</v>
      </c>
      <c r="O45" s="49">
        <f t="shared" si="4"/>
        <v>0</v>
      </c>
      <c r="P45" s="108">
        <f t="shared" si="5"/>
        <v>0</v>
      </c>
      <c r="Q45" s="77" t="s">
        <v>47</v>
      </c>
    </row>
    <row r="46" spans="1:17" ht="33.75" x14ac:dyDescent="0.2">
      <c r="A46" s="40">
        <v>32</v>
      </c>
      <c r="B46" s="28" t="s">
        <v>282</v>
      </c>
      <c r="C46" s="48" t="s">
        <v>288</v>
      </c>
      <c r="D46" s="28" t="s">
        <v>274</v>
      </c>
      <c r="E46" s="59">
        <v>132</v>
      </c>
      <c r="F46" s="51"/>
      <c r="G46" s="144"/>
      <c r="H46" s="49">
        <f t="shared" si="6"/>
        <v>0</v>
      </c>
      <c r="I46" s="49"/>
      <c r="J46" s="49"/>
      <c r="K46" s="50">
        <f t="shared" si="0"/>
        <v>0</v>
      </c>
      <c r="L46" s="51">
        <f t="shared" si="1"/>
        <v>0</v>
      </c>
      <c r="M46" s="49">
        <f t="shared" si="2"/>
        <v>0</v>
      </c>
      <c r="N46" s="49">
        <f t="shared" si="3"/>
        <v>0</v>
      </c>
      <c r="O46" s="49">
        <f t="shared" si="4"/>
        <v>0</v>
      </c>
      <c r="P46" s="108">
        <f t="shared" si="5"/>
        <v>0</v>
      </c>
      <c r="Q46" s="77" t="s">
        <v>47</v>
      </c>
    </row>
    <row r="47" spans="1:17" ht="33.75" x14ac:dyDescent="0.2">
      <c r="A47" s="40">
        <v>33</v>
      </c>
      <c r="B47" s="28" t="s">
        <v>282</v>
      </c>
      <c r="C47" s="48" t="s">
        <v>289</v>
      </c>
      <c r="D47" s="28" t="s">
        <v>274</v>
      </c>
      <c r="E47" s="59">
        <v>44</v>
      </c>
      <c r="F47" s="51"/>
      <c r="G47" s="144"/>
      <c r="H47" s="49">
        <f t="shared" si="6"/>
        <v>0</v>
      </c>
      <c r="I47" s="49"/>
      <c r="J47" s="49"/>
      <c r="K47" s="50">
        <f t="shared" si="0"/>
        <v>0</v>
      </c>
      <c r="L47" s="51">
        <f t="shared" si="1"/>
        <v>0</v>
      </c>
      <c r="M47" s="49">
        <f t="shared" si="2"/>
        <v>0</v>
      </c>
      <c r="N47" s="49">
        <f t="shared" si="3"/>
        <v>0</v>
      </c>
      <c r="O47" s="49">
        <f t="shared" si="4"/>
        <v>0</v>
      </c>
      <c r="P47" s="108">
        <f t="shared" si="5"/>
        <v>0</v>
      </c>
      <c r="Q47" s="77" t="s">
        <v>47</v>
      </c>
    </row>
    <row r="48" spans="1:17" ht="33.75" x14ac:dyDescent="0.2">
      <c r="A48" s="40">
        <v>34</v>
      </c>
      <c r="B48" s="28" t="s">
        <v>282</v>
      </c>
      <c r="C48" s="48" t="s">
        <v>290</v>
      </c>
      <c r="D48" s="28" t="s">
        <v>274</v>
      </c>
      <c r="E48" s="59">
        <v>22</v>
      </c>
      <c r="F48" s="51"/>
      <c r="G48" s="144"/>
      <c r="H48" s="49">
        <f t="shared" si="6"/>
        <v>0</v>
      </c>
      <c r="I48" s="49"/>
      <c r="J48" s="49"/>
      <c r="K48" s="50">
        <f t="shared" si="0"/>
        <v>0</v>
      </c>
      <c r="L48" s="51">
        <f t="shared" si="1"/>
        <v>0</v>
      </c>
      <c r="M48" s="49">
        <f t="shared" si="2"/>
        <v>0</v>
      </c>
      <c r="N48" s="49">
        <f t="shared" si="3"/>
        <v>0</v>
      </c>
      <c r="O48" s="49">
        <f t="shared" si="4"/>
        <v>0</v>
      </c>
      <c r="P48" s="108">
        <f t="shared" si="5"/>
        <v>0</v>
      </c>
      <c r="Q48" s="77" t="s">
        <v>47</v>
      </c>
    </row>
    <row r="49" spans="1:17" ht="33.75" x14ac:dyDescent="0.2">
      <c r="A49" s="40">
        <v>35</v>
      </c>
      <c r="B49" s="28" t="s">
        <v>282</v>
      </c>
      <c r="C49" s="48" t="s">
        <v>291</v>
      </c>
      <c r="D49" s="28" t="s">
        <v>274</v>
      </c>
      <c r="E49" s="59">
        <v>55</v>
      </c>
      <c r="F49" s="51"/>
      <c r="G49" s="144"/>
      <c r="H49" s="49">
        <f t="shared" si="6"/>
        <v>0</v>
      </c>
      <c r="I49" s="49"/>
      <c r="J49" s="49"/>
      <c r="K49" s="50">
        <f t="shared" si="0"/>
        <v>0</v>
      </c>
      <c r="L49" s="51">
        <f t="shared" si="1"/>
        <v>0</v>
      </c>
      <c r="M49" s="49">
        <f t="shared" si="2"/>
        <v>0</v>
      </c>
      <c r="N49" s="49">
        <f t="shared" si="3"/>
        <v>0</v>
      </c>
      <c r="O49" s="49">
        <f t="shared" si="4"/>
        <v>0</v>
      </c>
      <c r="P49" s="108">
        <f t="shared" si="5"/>
        <v>0</v>
      </c>
      <c r="Q49" s="77" t="s">
        <v>47</v>
      </c>
    </row>
    <row r="50" spans="1:17" ht="22.5" x14ac:dyDescent="0.2">
      <c r="A50" s="40">
        <v>36</v>
      </c>
      <c r="B50" s="28" t="s">
        <v>282</v>
      </c>
      <c r="C50" s="48" t="s">
        <v>292</v>
      </c>
      <c r="D50" s="28" t="s">
        <v>93</v>
      </c>
      <c r="E50" s="59">
        <v>2</v>
      </c>
      <c r="F50" s="51"/>
      <c r="G50" s="144"/>
      <c r="H50" s="49">
        <f t="shared" si="6"/>
        <v>0</v>
      </c>
      <c r="I50" s="49"/>
      <c r="J50" s="49"/>
      <c r="K50" s="50">
        <f t="shared" si="0"/>
        <v>0</v>
      </c>
      <c r="L50" s="51">
        <f t="shared" si="1"/>
        <v>0</v>
      </c>
      <c r="M50" s="49">
        <f t="shared" si="2"/>
        <v>0</v>
      </c>
      <c r="N50" s="49">
        <f t="shared" si="3"/>
        <v>0</v>
      </c>
      <c r="O50" s="49">
        <f t="shared" si="4"/>
        <v>0</v>
      </c>
      <c r="P50" s="108">
        <f t="shared" si="5"/>
        <v>0</v>
      </c>
      <c r="Q50" s="77" t="s">
        <v>47</v>
      </c>
    </row>
    <row r="51" spans="1:17" ht="22.5" x14ac:dyDescent="0.2">
      <c r="A51" s="40">
        <v>37</v>
      </c>
      <c r="B51" s="28" t="s">
        <v>282</v>
      </c>
      <c r="C51" s="48" t="s">
        <v>293</v>
      </c>
      <c r="D51" s="28" t="s">
        <v>93</v>
      </c>
      <c r="E51" s="59">
        <v>4</v>
      </c>
      <c r="F51" s="51"/>
      <c r="G51" s="144"/>
      <c r="H51" s="49">
        <f t="shared" si="6"/>
        <v>0</v>
      </c>
      <c r="I51" s="49"/>
      <c r="J51" s="49"/>
      <c r="K51" s="50">
        <f t="shared" si="0"/>
        <v>0</v>
      </c>
      <c r="L51" s="51">
        <f t="shared" si="1"/>
        <v>0</v>
      </c>
      <c r="M51" s="49">
        <f t="shared" si="2"/>
        <v>0</v>
      </c>
      <c r="N51" s="49">
        <f t="shared" si="3"/>
        <v>0</v>
      </c>
      <c r="O51" s="49">
        <f t="shared" si="4"/>
        <v>0</v>
      </c>
      <c r="P51" s="108">
        <f t="shared" si="5"/>
        <v>0</v>
      </c>
      <c r="Q51" s="77" t="s">
        <v>47</v>
      </c>
    </row>
    <row r="52" spans="1:17" ht="22.5" x14ac:dyDescent="0.2">
      <c r="A52" s="40">
        <v>38</v>
      </c>
      <c r="B52" s="28" t="s">
        <v>282</v>
      </c>
      <c r="C52" s="48" t="s">
        <v>294</v>
      </c>
      <c r="D52" s="28" t="s">
        <v>93</v>
      </c>
      <c r="E52" s="59">
        <v>12</v>
      </c>
      <c r="F52" s="51"/>
      <c r="G52" s="144"/>
      <c r="H52" s="49">
        <f t="shared" si="6"/>
        <v>0</v>
      </c>
      <c r="I52" s="49"/>
      <c r="J52" s="49"/>
      <c r="K52" s="50">
        <f t="shared" si="0"/>
        <v>0</v>
      </c>
      <c r="L52" s="51">
        <f t="shared" si="1"/>
        <v>0</v>
      </c>
      <c r="M52" s="49">
        <f t="shared" si="2"/>
        <v>0</v>
      </c>
      <c r="N52" s="49">
        <f t="shared" si="3"/>
        <v>0</v>
      </c>
      <c r="O52" s="49">
        <f t="shared" si="4"/>
        <v>0</v>
      </c>
      <c r="P52" s="108">
        <f t="shared" si="5"/>
        <v>0</v>
      </c>
      <c r="Q52" s="77" t="s">
        <v>47</v>
      </c>
    </row>
    <row r="53" spans="1:17" ht="22.5" x14ac:dyDescent="0.2">
      <c r="A53" s="40">
        <v>39</v>
      </c>
      <c r="B53" s="28" t="s">
        <v>282</v>
      </c>
      <c r="C53" s="48" t="s">
        <v>272</v>
      </c>
      <c r="D53" s="28" t="s">
        <v>93</v>
      </c>
      <c r="E53" s="59">
        <v>4</v>
      </c>
      <c r="F53" s="51"/>
      <c r="G53" s="144"/>
      <c r="H53" s="49">
        <f t="shared" si="6"/>
        <v>0</v>
      </c>
      <c r="I53" s="49"/>
      <c r="J53" s="49"/>
      <c r="K53" s="50">
        <f t="shared" si="0"/>
        <v>0</v>
      </c>
      <c r="L53" s="51">
        <f t="shared" si="1"/>
        <v>0</v>
      </c>
      <c r="M53" s="49">
        <f t="shared" si="2"/>
        <v>0</v>
      </c>
      <c r="N53" s="49">
        <f t="shared" si="3"/>
        <v>0</v>
      </c>
      <c r="O53" s="49">
        <f t="shared" si="4"/>
        <v>0</v>
      </c>
      <c r="P53" s="108">
        <f t="shared" si="5"/>
        <v>0</v>
      </c>
      <c r="Q53" s="77" t="s">
        <v>47</v>
      </c>
    </row>
    <row r="54" spans="1:17" x14ac:dyDescent="0.2">
      <c r="A54" s="40">
        <v>40</v>
      </c>
      <c r="B54" s="93"/>
      <c r="C54" s="146" t="s">
        <v>295</v>
      </c>
      <c r="D54" s="28"/>
      <c r="E54" s="59"/>
      <c r="F54" s="51"/>
      <c r="G54" s="49"/>
      <c r="H54" s="49">
        <f t="shared" si="6"/>
        <v>0</v>
      </c>
      <c r="I54" s="49"/>
      <c r="J54" s="49"/>
      <c r="K54" s="50">
        <f t="shared" si="0"/>
        <v>0</v>
      </c>
      <c r="L54" s="51">
        <f t="shared" si="1"/>
        <v>0</v>
      </c>
      <c r="M54" s="49">
        <f t="shared" si="2"/>
        <v>0</v>
      </c>
      <c r="N54" s="49">
        <f t="shared" si="3"/>
        <v>0</v>
      </c>
      <c r="O54" s="49">
        <f t="shared" si="4"/>
        <v>0</v>
      </c>
      <c r="P54" s="108">
        <f t="shared" si="5"/>
        <v>0</v>
      </c>
      <c r="Q54" s="77"/>
    </row>
    <row r="55" spans="1:17" ht="22.5" x14ac:dyDescent="0.2">
      <c r="A55" s="40">
        <v>41</v>
      </c>
      <c r="B55" s="28" t="s">
        <v>282</v>
      </c>
      <c r="C55" s="48" t="s">
        <v>296</v>
      </c>
      <c r="D55" s="28" t="s">
        <v>93</v>
      </c>
      <c r="E55" s="59">
        <v>1</v>
      </c>
      <c r="F55" s="51"/>
      <c r="G55" s="144"/>
      <c r="H55" s="49">
        <f t="shared" si="6"/>
        <v>0</v>
      </c>
      <c r="I55" s="49"/>
      <c r="J55" s="49"/>
      <c r="K55" s="50">
        <f t="shared" si="0"/>
        <v>0</v>
      </c>
      <c r="L55" s="51">
        <f t="shared" si="1"/>
        <v>0</v>
      </c>
      <c r="M55" s="49">
        <f t="shared" si="2"/>
        <v>0</v>
      </c>
      <c r="N55" s="49">
        <f t="shared" si="3"/>
        <v>0</v>
      </c>
      <c r="O55" s="49">
        <f t="shared" si="4"/>
        <v>0</v>
      </c>
      <c r="P55" s="108">
        <f t="shared" si="5"/>
        <v>0</v>
      </c>
      <c r="Q55" s="77" t="s">
        <v>47</v>
      </c>
    </row>
    <row r="56" spans="1:17" ht="22.5" x14ac:dyDescent="0.2">
      <c r="A56" s="40">
        <v>42</v>
      </c>
      <c r="B56" s="28" t="s">
        <v>282</v>
      </c>
      <c r="C56" s="48" t="s">
        <v>297</v>
      </c>
      <c r="D56" s="28" t="s">
        <v>77</v>
      </c>
      <c r="E56" s="59">
        <v>1</v>
      </c>
      <c r="F56" s="51"/>
      <c r="G56" s="144"/>
      <c r="H56" s="49">
        <f t="shared" si="6"/>
        <v>0</v>
      </c>
      <c r="I56" s="49"/>
      <c r="J56" s="49"/>
      <c r="K56" s="50">
        <f t="shared" si="0"/>
        <v>0</v>
      </c>
      <c r="L56" s="51">
        <f t="shared" si="1"/>
        <v>0</v>
      </c>
      <c r="M56" s="49">
        <f t="shared" si="2"/>
        <v>0</v>
      </c>
      <c r="N56" s="49">
        <f t="shared" si="3"/>
        <v>0</v>
      </c>
      <c r="O56" s="49">
        <f t="shared" si="4"/>
        <v>0</v>
      </c>
      <c r="P56" s="108">
        <f t="shared" si="5"/>
        <v>0</v>
      </c>
      <c r="Q56" s="77" t="s">
        <v>47</v>
      </c>
    </row>
    <row r="57" spans="1:17" ht="22.5" x14ac:dyDescent="0.2">
      <c r="A57" s="40">
        <v>43</v>
      </c>
      <c r="B57" s="28" t="s">
        <v>282</v>
      </c>
      <c r="C57" s="48" t="s">
        <v>298</v>
      </c>
      <c r="D57" s="28" t="s">
        <v>214</v>
      </c>
      <c r="E57" s="59">
        <v>1</v>
      </c>
      <c r="F57" s="51"/>
      <c r="G57" s="144"/>
      <c r="H57" s="49">
        <f t="shared" si="6"/>
        <v>0</v>
      </c>
      <c r="I57" s="49"/>
      <c r="J57" s="49"/>
      <c r="K57" s="50">
        <f t="shared" si="0"/>
        <v>0</v>
      </c>
      <c r="L57" s="51">
        <f t="shared" si="1"/>
        <v>0</v>
      </c>
      <c r="M57" s="49">
        <f t="shared" si="2"/>
        <v>0</v>
      </c>
      <c r="N57" s="49">
        <f t="shared" si="3"/>
        <v>0</v>
      </c>
      <c r="O57" s="49">
        <f t="shared" si="4"/>
        <v>0</v>
      </c>
      <c r="P57" s="108">
        <f t="shared" si="5"/>
        <v>0</v>
      </c>
      <c r="Q57" s="77" t="s">
        <v>47</v>
      </c>
    </row>
    <row r="58" spans="1:17" ht="22.5" x14ac:dyDescent="0.2">
      <c r="A58" s="40">
        <v>44</v>
      </c>
      <c r="B58" s="28" t="s">
        <v>282</v>
      </c>
      <c r="C58" s="48" t="s">
        <v>299</v>
      </c>
      <c r="D58" s="28" t="s">
        <v>214</v>
      </c>
      <c r="E58" s="59">
        <v>56</v>
      </c>
      <c r="F58" s="51"/>
      <c r="G58" s="144"/>
      <c r="H58" s="49">
        <f t="shared" si="6"/>
        <v>0</v>
      </c>
      <c r="I58" s="49"/>
      <c r="J58" s="49"/>
      <c r="K58" s="50">
        <f t="shared" si="0"/>
        <v>0</v>
      </c>
      <c r="L58" s="51">
        <f t="shared" si="1"/>
        <v>0</v>
      </c>
      <c r="M58" s="49">
        <f t="shared" si="2"/>
        <v>0</v>
      </c>
      <c r="N58" s="49">
        <f t="shared" si="3"/>
        <v>0</v>
      </c>
      <c r="O58" s="49">
        <f t="shared" si="4"/>
        <v>0</v>
      </c>
      <c r="P58" s="108">
        <f t="shared" si="5"/>
        <v>0</v>
      </c>
      <c r="Q58" s="77" t="s">
        <v>47</v>
      </c>
    </row>
    <row r="59" spans="1:17" ht="22.5" x14ac:dyDescent="0.2">
      <c r="A59" s="40">
        <v>45</v>
      </c>
      <c r="B59" s="28" t="s">
        <v>282</v>
      </c>
      <c r="C59" s="48" t="s">
        <v>300</v>
      </c>
      <c r="D59" s="28" t="s">
        <v>214</v>
      </c>
      <c r="E59" s="59">
        <v>1</v>
      </c>
      <c r="F59" s="51"/>
      <c r="G59" s="144"/>
      <c r="H59" s="49">
        <f t="shared" si="6"/>
        <v>0</v>
      </c>
      <c r="I59" s="49"/>
      <c r="J59" s="49"/>
      <c r="K59" s="50">
        <f t="shared" si="0"/>
        <v>0</v>
      </c>
      <c r="L59" s="51">
        <f t="shared" si="1"/>
        <v>0</v>
      </c>
      <c r="M59" s="49">
        <f t="shared" si="2"/>
        <v>0</v>
      </c>
      <c r="N59" s="49">
        <f t="shared" si="3"/>
        <v>0</v>
      </c>
      <c r="O59" s="49">
        <f t="shared" si="4"/>
        <v>0</v>
      </c>
      <c r="P59" s="108">
        <f t="shared" si="5"/>
        <v>0</v>
      </c>
      <c r="Q59" s="77" t="s">
        <v>47</v>
      </c>
    </row>
    <row r="60" spans="1:17" ht="22.5" x14ac:dyDescent="0.2">
      <c r="A60" s="40">
        <v>46</v>
      </c>
      <c r="B60" s="28" t="s">
        <v>282</v>
      </c>
      <c r="C60" s="48" t="s">
        <v>301</v>
      </c>
      <c r="D60" s="28" t="s">
        <v>214</v>
      </c>
      <c r="E60" s="59">
        <v>1</v>
      </c>
      <c r="F60" s="51"/>
      <c r="G60" s="144"/>
      <c r="H60" s="49">
        <f t="shared" si="6"/>
        <v>0</v>
      </c>
      <c r="I60" s="49"/>
      <c r="J60" s="49"/>
      <c r="K60" s="50">
        <f t="shared" si="0"/>
        <v>0</v>
      </c>
      <c r="L60" s="51">
        <f t="shared" si="1"/>
        <v>0</v>
      </c>
      <c r="M60" s="49">
        <f t="shared" si="2"/>
        <v>0</v>
      </c>
      <c r="N60" s="49">
        <f t="shared" si="3"/>
        <v>0</v>
      </c>
      <c r="O60" s="49">
        <f t="shared" si="4"/>
        <v>0</v>
      </c>
      <c r="P60" s="108">
        <f t="shared" si="5"/>
        <v>0</v>
      </c>
      <c r="Q60" s="77" t="s">
        <v>47</v>
      </c>
    </row>
    <row r="61" spans="1:17" ht="22.5" x14ac:dyDescent="0.2">
      <c r="A61" s="40">
        <v>47</v>
      </c>
      <c r="B61" s="28" t="s">
        <v>282</v>
      </c>
      <c r="C61" s="48" t="s">
        <v>302</v>
      </c>
      <c r="D61" s="28" t="s">
        <v>214</v>
      </c>
      <c r="E61" s="59">
        <v>1</v>
      </c>
      <c r="F61" s="51"/>
      <c r="G61" s="144"/>
      <c r="H61" s="49">
        <f t="shared" si="6"/>
        <v>0</v>
      </c>
      <c r="I61" s="49"/>
      <c r="J61" s="49"/>
      <c r="K61" s="50">
        <f t="shared" si="0"/>
        <v>0</v>
      </c>
      <c r="L61" s="51">
        <f t="shared" si="1"/>
        <v>0</v>
      </c>
      <c r="M61" s="49">
        <f t="shared" si="2"/>
        <v>0</v>
      </c>
      <c r="N61" s="49">
        <f t="shared" si="3"/>
        <v>0</v>
      </c>
      <c r="O61" s="49">
        <f t="shared" si="4"/>
        <v>0</v>
      </c>
      <c r="P61" s="108">
        <f t="shared" si="5"/>
        <v>0</v>
      </c>
      <c r="Q61" s="77" t="s">
        <v>47</v>
      </c>
    </row>
    <row r="62" spans="1:17" ht="22.5" x14ac:dyDescent="0.2">
      <c r="A62" s="40">
        <v>48</v>
      </c>
      <c r="B62" s="28" t="s">
        <v>282</v>
      </c>
      <c r="C62" s="48" t="s">
        <v>303</v>
      </c>
      <c r="D62" s="28" t="s">
        <v>214</v>
      </c>
      <c r="E62" s="59">
        <v>56</v>
      </c>
      <c r="F62" s="51"/>
      <c r="G62" s="144"/>
      <c r="H62" s="49">
        <f t="shared" si="6"/>
        <v>0</v>
      </c>
      <c r="I62" s="49"/>
      <c r="J62" s="49"/>
      <c r="K62" s="50">
        <f t="shared" si="0"/>
        <v>0</v>
      </c>
      <c r="L62" s="51">
        <f t="shared" si="1"/>
        <v>0</v>
      </c>
      <c r="M62" s="49">
        <f t="shared" si="2"/>
        <v>0</v>
      </c>
      <c r="N62" s="49">
        <f t="shared" si="3"/>
        <v>0</v>
      </c>
      <c r="O62" s="49">
        <f t="shared" si="4"/>
        <v>0</v>
      </c>
      <c r="P62" s="108">
        <f t="shared" si="5"/>
        <v>0</v>
      </c>
      <c r="Q62" s="77" t="s">
        <v>47</v>
      </c>
    </row>
    <row r="63" spans="1:17" ht="12" customHeight="1" thickBot="1" x14ac:dyDescent="0.25">
      <c r="A63" s="261" t="s">
        <v>63</v>
      </c>
      <c r="B63" s="262"/>
      <c r="C63" s="262"/>
      <c r="D63" s="262"/>
      <c r="E63" s="262"/>
      <c r="F63" s="262"/>
      <c r="G63" s="262"/>
      <c r="H63" s="262"/>
      <c r="I63" s="262"/>
      <c r="J63" s="262"/>
      <c r="K63" s="263"/>
      <c r="L63" s="74">
        <f>SUM(L14:L62)</f>
        <v>0</v>
      </c>
      <c r="M63" s="75">
        <f>SUM(M14:M62)</f>
        <v>0</v>
      </c>
      <c r="N63" s="75">
        <f>SUM(N14:N62)</f>
        <v>0</v>
      </c>
      <c r="O63" s="75">
        <f>SUM(O14:O62)</f>
        <v>0</v>
      </c>
      <c r="P63" s="76">
        <f>SUM(P14:P62)</f>
        <v>0</v>
      </c>
    </row>
    <row r="64" spans="1:17" x14ac:dyDescent="0.2">
      <c r="A64" s="20"/>
      <c r="B64" s="20"/>
      <c r="C64" s="20"/>
      <c r="D64" s="20"/>
      <c r="E64" s="20"/>
      <c r="F64" s="20"/>
      <c r="G64" s="20"/>
      <c r="H64" s="20"/>
      <c r="I64" s="20"/>
      <c r="J64" s="20"/>
      <c r="K64" s="20"/>
      <c r="L64" s="20"/>
      <c r="M64" s="20"/>
      <c r="N64" s="20"/>
      <c r="O64" s="20"/>
      <c r="P64" s="20"/>
    </row>
    <row r="65" spans="1:16" x14ac:dyDescent="0.2">
      <c r="A65" s="20"/>
      <c r="B65" s="20"/>
      <c r="C65" s="20"/>
      <c r="D65" s="20"/>
      <c r="E65" s="20"/>
      <c r="F65" s="20"/>
      <c r="G65" s="20"/>
      <c r="H65" s="20"/>
      <c r="I65" s="20"/>
      <c r="J65" s="20"/>
      <c r="K65" s="20"/>
      <c r="L65" s="20"/>
      <c r="M65" s="20"/>
      <c r="N65" s="20"/>
      <c r="O65" s="20"/>
      <c r="P65" s="20"/>
    </row>
    <row r="66" spans="1:16" x14ac:dyDescent="0.2">
      <c r="A66" s="1" t="s">
        <v>14</v>
      </c>
      <c r="B66" s="20"/>
      <c r="C66" s="264">
        <f>'Kops n'!C36:H36</f>
        <v>0</v>
      </c>
      <c r="D66" s="264"/>
      <c r="E66" s="264"/>
      <c r="F66" s="264"/>
      <c r="G66" s="264"/>
      <c r="H66" s="264"/>
      <c r="I66" s="20"/>
      <c r="J66" s="20"/>
      <c r="K66" s="20"/>
      <c r="L66" s="20"/>
      <c r="M66" s="20"/>
      <c r="N66" s="20"/>
      <c r="O66" s="20"/>
      <c r="P66" s="20"/>
    </row>
    <row r="67" spans="1:16" x14ac:dyDescent="0.2">
      <c r="A67" s="20"/>
      <c r="B67" s="20"/>
      <c r="C67" s="186" t="s">
        <v>15</v>
      </c>
      <c r="D67" s="186"/>
      <c r="E67" s="186"/>
      <c r="F67" s="186"/>
      <c r="G67" s="186"/>
      <c r="H67" s="186"/>
      <c r="I67" s="20"/>
      <c r="J67" s="20"/>
      <c r="K67" s="20"/>
      <c r="L67" s="20"/>
      <c r="M67" s="20"/>
      <c r="N67" s="20"/>
      <c r="O67" s="20"/>
      <c r="P67" s="20"/>
    </row>
    <row r="68" spans="1:16" x14ac:dyDescent="0.2">
      <c r="A68" s="20"/>
      <c r="B68" s="20"/>
      <c r="C68" s="20"/>
      <c r="D68" s="20"/>
      <c r="E68" s="20"/>
      <c r="F68" s="20"/>
      <c r="G68" s="20"/>
      <c r="H68" s="20"/>
      <c r="I68" s="20"/>
      <c r="J68" s="20"/>
      <c r="K68" s="20"/>
      <c r="L68" s="20"/>
      <c r="M68" s="20"/>
      <c r="N68" s="20"/>
      <c r="O68" s="20"/>
      <c r="P68" s="20"/>
    </row>
    <row r="69" spans="1:16" x14ac:dyDescent="0.2">
      <c r="A69" s="227" t="str">
        <f>'Kops n'!A39:D39</f>
        <v>Tāme sastādīta 2023. gada __._________</v>
      </c>
      <c r="B69" s="228"/>
      <c r="C69" s="228"/>
      <c r="D69" s="228"/>
      <c r="E69" s="20"/>
      <c r="F69" s="20"/>
      <c r="G69" s="20"/>
      <c r="H69" s="20"/>
      <c r="I69" s="20"/>
      <c r="J69" s="20"/>
      <c r="K69" s="20"/>
      <c r="L69" s="20"/>
      <c r="M69" s="20"/>
      <c r="N69" s="20"/>
      <c r="O69" s="20"/>
      <c r="P69" s="20"/>
    </row>
    <row r="70" spans="1:16" x14ac:dyDescent="0.2">
      <c r="A70" s="20"/>
      <c r="B70" s="20"/>
      <c r="C70" s="20"/>
      <c r="D70" s="20"/>
      <c r="E70" s="20"/>
      <c r="F70" s="20"/>
      <c r="G70" s="20"/>
      <c r="H70" s="20"/>
      <c r="I70" s="20"/>
      <c r="J70" s="20"/>
      <c r="K70" s="20"/>
      <c r="L70" s="20"/>
      <c r="M70" s="20"/>
      <c r="N70" s="20"/>
      <c r="O70" s="20"/>
      <c r="P70" s="20"/>
    </row>
    <row r="71" spans="1:16" x14ac:dyDescent="0.2">
      <c r="A71" s="1" t="s">
        <v>41</v>
      </c>
      <c r="B71" s="20"/>
      <c r="C71" s="264">
        <f>'Kops n'!C41:H41</f>
        <v>0</v>
      </c>
      <c r="D71" s="264"/>
      <c r="E71" s="264"/>
      <c r="F71" s="264"/>
      <c r="G71" s="264"/>
      <c r="H71" s="264"/>
      <c r="I71" s="20"/>
      <c r="J71" s="20"/>
      <c r="K71" s="20"/>
      <c r="L71" s="20"/>
      <c r="M71" s="20"/>
      <c r="N71" s="20"/>
      <c r="O71" s="20"/>
      <c r="P71" s="20"/>
    </row>
    <row r="72" spans="1:16" x14ac:dyDescent="0.2">
      <c r="A72" s="20"/>
      <c r="B72" s="20"/>
      <c r="C72" s="186" t="s">
        <v>15</v>
      </c>
      <c r="D72" s="186"/>
      <c r="E72" s="186"/>
      <c r="F72" s="186"/>
      <c r="G72" s="186"/>
      <c r="H72" s="186"/>
      <c r="I72" s="20"/>
      <c r="J72" s="20"/>
      <c r="K72" s="20"/>
      <c r="L72" s="20"/>
      <c r="M72" s="20"/>
      <c r="N72" s="20"/>
      <c r="O72" s="20"/>
      <c r="P72" s="20"/>
    </row>
    <row r="73" spans="1:16" x14ac:dyDescent="0.2">
      <c r="A73" s="20"/>
      <c r="B73" s="20"/>
      <c r="C73" s="20"/>
      <c r="D73" s="20"/>
      <c r="E73" s="20"/>
      <c r="F73" s="20"/>
      <c r="G73" s="20"/>
      <c r="H73" s="20"/>
      <c r="I73" s="20"/>
      <c r="J73" s="20"/>
      <c r="K73" s="20"/>
      <c r="L73" s="20"/>
      <c r="M73" s="20"/>
      <c r="N73" s="20"/>
      <c r="O73" s="20"/>
      <c r="P73" s="20"/>
    </row>
    <row r="74" spans="1:16" x14ac:dyDescent="0.2">
      <c r="A74" s="104" t="s">
        <v>16</v>
      </c>
      <c r="B74" s="52"/>
      <c r="C74" s="116">
        <f>'Kops n'!C44</f>
        <v>0</v>
      </c>
      <c r="D74" s="52"/>
      <c r="E74" s="20"/>
      <c r="F74" s="20"/>
      <c r="G74" s="20"/>
      <c r="H74" s="20"/>
      <c r="I74" s="20"/>
      <c r="J74" s="20"/>
      <c r="K74" s="20"/>
      <c r="L74" s="20"/>
      <c r="M74" s="20"/>
      <c r="N74" s="20"/>
      <c r="O74" s="20"/>
      <c r="P74" s="20"/>
    </row>
    <row r="75" spans="1:16" x14ac:dyDescent="0.2">
      <c r="A75" s="20"/>
      <c r="B75" s="20"/>
      <c r="C75" s="20"/>
      <c r="D75" s="20"/>
      <c r="E75" s="20"/>
      <c r="F75" s="20"/>
      <c r="G75" s="20"/>
      <c r="H75" s="20"/>
      <c r="I75" s="20"/>
      <c r="J75" s="20"/>
      <c r="K75" s="20"/>
      <c r="L75" s="20"/>
      <c r="M75" s="20"/>
      <c r="N75" s="20"/>
      <c r="O75" s="20"/>
      <c r="P75" s="20"/>
    </row>
  </sheetData>
  <mergeCells count="23">
    <mergeCell ref="C72:H72"/>
    <mergeCell ref="C4:I4"/>
    <mergeCell ref="F12:K12"/>
    <mergeCell ref="A9:F9"/>
    <mergeCell ref="J9:M9"/>
    <mergeCell ref="D8:L8"/>
    <mergeCell ref="A63:K63"/>
    <mergeCell ref="C66:H66"/>
    <mergeCell ref="C67:H67"/>
    <mergeCell ref="A69:D69"/>
    <mergeCell ref="C71:H71"/>
    <mergeCell ref="N9:O9"/>
    <mergeCell ref="A12:A13"/>
    <mergeCell ref="B12:B13"/>
    <mergeCell ref="C12:C13"/>
    <mergeCell ref="D12:D13"/>
    <mergeCell ref="E12:E13"/>
    <mergeCell ref="L12:P12"/>
    <mergeCell ref="C2:I2"/>
    <mergeCell ref="C3:I3"/>
    <mergeCell ref="D5:L5"/>
    <mergeCell ref="D6:L6"/>
    <mergeCell ref="D7:L7"/>
  </mergeCells>
  <conditionalFormatting sqref="A9:F9">
    <cfRule type="containsText" dxfId="114"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62">
    <cfRule type="cellIs" dxfId="113" priority="1" operator="equal">
      <formula>0</formula>
    </cfRule>
  </conditionalFormatting>
  <conditionalFormatting sqref="A63:K63">
    <cfRule type="containsText" dxfId="112" priority="8" operator="containsText" text="Tiešās izmaksas kopā, t. sk. darba devēja sociālais nodoklis __.__% ">
      <formula>NOT(ISERROR(SEARCH("Tiešās izmaksas kopā, t. sk. darba devēja sociālais nodoklis __.__% ",A63)))</formula>
    </cfRule>
  </conditionalFormatting>
  <conditionalFormatting sqref="C66:H66">
    <cfRule type="cellIs" dxfId="111" priority="16" operator="equal">
      <formula>0</formula>
    </cfRule>
  </conditionalFormatting>
  <conditionalFormatting sqref="C71:H71">
    <cfRule type="cellIs" dxfId="110" priority="17" operator="equal">
      <formula>0</formula>
    </cfRule>
  </conditionalFormatting>
  <conditionalFormatting sqref="C2:I2">
    <cfRule type="cellIs" dxfId="109" priority="22" operator="equal">
      <formula>0</formula>
    </cfRule>
  </conditionalFormatting>
  <conditionalFormatting sqref="C4:I4">
    <cfRule type="cellIs" dxfId="108" priority="14" operator="equal">
      <formula>0</formula>
    </cfRule>
  </conditionalFormatting>
  <conditionalFormatting sqref="D1">
    <cfRule type="cellIs" dxfId="107" priority="10" operator="equal">
      <formula>0</formula>
    </cfRule>
  </conditionalFormatting>
  <conditionalFormatting sqref="D5:L8">
    <cfRule type="cellIs" dxfId="106" priority="11" operator="equal">
      <formula>0</formula>
    </cfRule>
  </conditionalFormatting>
  <conditionalFormatting sqref="H14:H62">
    <cfRule type="cellIs" dxfId="105" priority="6" operator="equal">
      <formula>0</formula>
    </cfRule>
  </conditionalFormatting>
  <conditionalFormatting sqref="I14:J62">
    <cfRule type="cellIs" dxfId="104" priority="26" operator="equal">
      <formula>0</formula>
    </cfRule>
  </conditionalFormatting>
  <conditionalFormatting sqref="K14:P62">
    <cfRule type="cellIs" dxfId="103" priority="5" operator="equal">
      <formula>0</formula>
    </cfRule>
  </conditionalFormatting>
  <conditionalFormatting sqref="L63:P63">
    <cfRule type="cellIs" dxfId="102" priority="15" operator="equal">
      <formula>0</formula>
    </cfRule>
  </conditionalFormatting>
  <conditionalFormatting sqref="N9:O9">
    <cfRule type="cellIs" dxfId="101" priority="25" operator="equal">
      <formula>0</formula>
    </cfRule>
  </conditionalFormatting>
  <conditionalFormatting sqref="Q14:Q62">
    <cfRule type="cellIs" dxfId="100" priority="4" operator="equal">
      <formula>0</formula>
    </cfRule>
  </conditionalFormatting>
  <dataValidations count="1">
    <dataValidation type="list" allowBlank="1" showInputMessage="1" showErrorMessage="1" sqref="Q14:Q62" xr:uid="{D4D68DB9-5863-41C7-9C69-8A8816926D02}">
      <formula1>$Q$9:$Q$12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9" operator="containsText" id="{8D07DFFB-F62B-48FD-9EA3-0019764D2C95}">
            <xm:f>NOT(ISERROR(SEARCH("Tāme sastādīta ____. gada ___. ______________",A69)))</xm:f>
            <xm:f>"Tāme sastādīta ____. gada ___. ______________"</xm:f>
            <x14:dxf>
              <font>
                <color auto="1"/>
              </font>
              <fill>
                <patternFill>
                  <bgColor rgb="FFC6EFCE"/>
                </patternFill>
              </fill>
            </x14:dxf>
          </x14:cfRule>
          <xm:sqref>A69</xm:sqref>
        </x14:conditionalFormatting>
        <x14:conditionalFormatting xmlns:xm="http://schemas.microsoft.com/office/excel/2006/main">
          <x14:cfRule type="containsText" priority="18" operator="containsText" id="{2E0F3D08-6598-4427-9938-13957157366A}">
            <xm:f>NOT(ISERROR(SEARCH("Sertifikāta Nr. _________________________________",A74)))</xm:f>
            <xm:f>"Sertifikāta Nr. _________________________________"</xm:f>
            <x14:dxf>
              <font>
                <color auto="1"/>
              </font>
              <fill>
                <patternFill>
                  <bgColor rgb="FFC6EFCE"/>
                </patternFill>
              </fill>
            </x14:dxf>
          </x14:cfRule>
          <xm:sqref>A74</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D4AE-CFEB-4E1F-8C89-C0CBFED2050C}">
  <sheetPr codeName="Sheet35">
    <tabColor rgb="FFC00000"/>
  </sheetPr>
  <dimension ref="A1:P75"/>
  <sheetViews>
    <sheetView workbookViewId="0">
      <selection activeCell="H9" sqref="H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'10a+c+n'!D1</f>
        <v>10</v>
      </c>
      <c r="E1" s="26"/>
      <c r="F1" s="26"/>
      <c r="G1" s="26"/>
      <c r="H1" s="26"/>
      <c r="I1" s="26"/>
      <c r="J1" s="26"/>
      <c r="N1" s="30"/>
      <c r="O1" s="31"/>
      <c r="P1" s="32"/>
    </row>
    <row r="2" spans="1:16" x14ac:dyDescent="0.2">
      <c r="A2" s="33"/>
      <c r="B2" s="33"/>
      <c r="C2" s="252" t="str">
        <f>'10a+c+n'!C2:I2</f>
        <v>Apkure, vēdināšana un gaisa kondicionēšana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402</v>
      </c>
      <c r="B9" s="255"/>
      <c r="C9" s="255"/>
      <c r="D9" s="255"/>
      <c r="E9" s="255"/>
      <c r="F9" s="255"/>
      <c r="G9" s="35"/>
      <c r="H9" s="35"/>
      <c r="I9" s="35"/>
      <c r="J9" s="256" t="s">
        <v>46</v>
      </c>
      <c r="K9" s="256"/>
      <c r="L9" s="256"/>
      <c r="M9" s="256"/>
      <c r="N9" s="257">
        <f>P63</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izmaksas",IF('10a+c+n'!$Q14="A",'10a+c+n'!B14,0),0)</f>
        <v>0</v>
      </c>
      <c r="C14" s="27">
        <f>IF($C$4="Attiecināmās izmaksas",IF('10a+c+n'!$Q14="A",'10a+c+n'!C14,0),0)</f>
        <v>0</v>
      </c>
      <c r="D14" s="27">
        <f>IF($C$4="Attiecināmās izmaksas",IF('10a+c+n'!$Q14="A",'10a+c+n'!D14,0),0)</f>
        <v>0</v>
      </c>
      <c r="E14" s="57"/>
      <c r="F14" s="79"/>
      <c r="G14" s="27">
        <f>IF($C$4="Attiecināmās izmaksas",IF('10a+c+n'!$Q14="A",'10a+c+n'!G14,0),0)</f>
        <v>0</v>
      </c>
      <c r="H14" s="27">
        <f>IF($C$4="Attiecināmās izmaksas",IF('10a+c+n'!$Q14="A",'10a+c+n'!H14,0),0)</f>
        <v>0</v>
      </c>
      <c r="I14" s="27"/>
      <c r="J14" s="27"/>
      <c r="K14" s="57">
        <f>IF($C$4="Attiecināmās izmaksas",IF('10a+c+n'!$Q14="A",'10a+c+n'!K14,0),0)</f>
        <v>0</v>
      </c>
      <c r="L14" s="79">
        <f>IF($C$4="Attiecināmās izmaksas",IF('10a+c+n'!$Q14="A",'10a+c+n'!L14,0),0)</f>
        <v>0</v>
      </c>
      <c r="M14" s="27">
        <f>IF($C$4="Attiecināmās izmaksas",IF('10a+c+n'!$Q14="A",'10a+c+n'!M14,0),0)</f>
        <v>0</v>
      </c>
      <c r="N14" s="27">
        <f>IF($C$4="Attiecināmās izmaksas",IF('10a+c+n'!$Q14="A",'10a+c+n'!N14,0),0)</f>
        <v>0</v>
      </c>
      <c r="O14" s="27">
        <f>IF($C$4="Attiecināmās izmaksas",IF('10a+c+n'!$Q14="A",'10a+c+n'!O14,0),0)</f>
        <v>0</v>
      </c>
      <c r="P14" s="57">
        <f>IF($C$4="Attiecināmās izmaksas",IF('10a+c+n'!$Q14="A",'10a+c+n'!P14,0),0)</f>
        <v>0</v>
      </c>
    </row>
    <row r="15" spans="1:16" ht="22.5" x14ac:dyDescent="0.2">
      <c r="A15" s="64">
        <f>IF(P15=0,0,IF(COUNTBLANK(P15)=1,0,COUNTA($P$14:P15)))</f>
        <v>0</v>
      </c>
      <c r="B15" s="28" t="str">
        <f>IF($C$4="Attiecināmās izmaksas",IF('10a+c+n'!$Q15="A",'10a+c+n'!B15,0),0)</f>
        <v>17-00000</v>
      </c>
      <c r="C15" s="28" t="str">
        <f>IF($C$4="Attiecināmās izmaksas",IF('10a+c+n'!$Q15="A",'10a+c+n'!C15,0),0)</f>
        <v>Radiators " Lyngson" ar atgaisotāju un korķi.                                          C22-500-1400 vai ekvivalents</v>
      </c>
      <c r="D15" s="28" t="str">
        <f>IF($C$4="Attiecināmās izmaksas",IF('10a+c+n'!$Q15="A",'10a+c+n'!D15,0),0)</f>
        <v>gb</v>
      </c>
      <c r="E15" s="59"/>
      <c r="F15" s="81"/>
      <c r="G15" s="28"/>
      <c r="H15" s="28">
        <f>IF($C$4="Attiecināmās izmaksas",IF('10a+c+n'!$Q15="A",'10a+c+n'!H15,0),0)</f>
        <v>0</v>
      </c>
      <c r="I15" s="28"/>
      <c r="J15" s="28"/>
      <c r="K15" s="59">
        <f>IF($C$4="Attiecināmās izmaksas",IF('10a+c+n'!$Q15="A",'10a+c+n'!K15,0),0)</f>
        <v>0</v>
      </c>
      <c r="L15" s="81">
        <f>IF($C$4="Attiecināmās izmaksas",IF('10a+c+n'!$Q15="A",'10a+c+n'!L15,0),0)</f>
        <v>0</v>
      </c>
      <c r="M15" s="28">
        <f>IF($C$4="Attiecināmās izmaksas",IF('10a+c+n'!$Q15="A",'10a+c+n'!M15,0),0)</f>
        <v>0</v>
      </c>
      <c r="N15" s="28">
        <f>IF($C$4="Attiecināmās izmaksas",IF('10a+c+n'!$Q15="A",'10a+c+n'!N15,0),0)</f>
        <v>0</v>
      </c>
      <c r="O15" s="28">
        <f>IF($C$4="Attiecināmās izmaksas",IF('10a+c+n'!$Q15="A",'10a+c+n'!O15,0),0)</f>
        <v>0</v>
      </c>
      <c r="P15" s="59">
        <f>IF($C$4="Attiecināmās izmaksas",IF('10a+c+n'!$Q15="A",'10a+c+n'!P15,0),0)</f>
        <v>0</v>
      </c>
    </row>
    <row r="16" spans="1:16" ht="22.5" x14ac:dyDescent="0.2">
      <c r="A16" s="64">
        <f>IF(P16=0,0,IF(COUNTBLANK(P16)=1,0,COUNTA($P$14:P16)))</f>
        <v>0</v>
      </c>
      <c r="B16" s="28" t="str">
        <f>IF($C$4="Attiecināmās izmaksas",IF('10a+c+n'!$Q16="A",'10a+c+n'!B16,0),0)</f>
        <v>17-00000</v>
      </c>
      <c r="C16" s="28" t="str">
        <f>IF($C$4="Attiecināmās izmaksas",IF('10a+c+n'!$Q16="A",'10a+c+n'!C16,0),0)</f>
        <v>Radiators " Lyngson" ar atgaisotāju un korķi.                                          C22-500-1000 vai ekvivalents</v>
      </c>
      <c r="D16" s="28" t="str">
        <f>IF($C$4="Attiecināmās izmaksas",IF('10a+c+n'!$Q16="A",'10a+c+n'!D16,0),0)</f>
        <v>gb</v>
      </c>
      <c r="E16" s="59"/>
      <c r="F16" s="81"/>
      <c r="G16" s="28"/>
      <c r="H16" s="28">
        <f>IF($C$4="Attiecināmās izmaksas",IF('10a+c+n'!$Q16="A",'10a+c+n'!H16,0),0)</f>
        <v>0</v>
      </c>
      <c r="I16" s="28"/>
      <c r="J16" s="28"/>
      <c r="K16" s="59">
        <f>IF($C$4="Attiecināmās izmaksas",IF('10a+c+n'!$Q16="A",'10a+c+n'!K16,0),0)</f>
        <v>0</v>
      </c>
      <c r="L16" s="81">
        <f>IF($C$4="Attiecināmās izmaksas",IF('10a+c+n'!$Q16="A",'10a+c+n'!L16,0),0)</f>
        <v>0</v>
      </c>
      <c r="M16" s="28">
        <f>IF($C$4="Attiecināmās izmaksas",IF('10a+c+n'!$Q16="A",'10a+c+n'!M16,0),0)</f>
        <v>0</v>
      </c>
      <c r="N16" s="28">
        <f>IF($C$4="Attiecināmās izmaksas",IF('10a+c+n'!$Q16="A",'10a+c+n'!N16,0),0)</f>
        <v>0</v>
      </c>
      <c r="O16" s="28">
        <f>IF($C$4="Attiecināmās izmaksas",IF('10a+c+n'!$Q16="A",'10a+c+n'!O16,0),0)</f>
        <v>0</v>
      </c>
      <c r="P16" s="59">
        <f>IF($C$4="Attiecināmās izmaksas",IF('10a+c+n'!$Q16="A",'10a+c+n'!P16,0),0)</f>
        <v>0</v>
      </c>
    </row>
    <row r="17" spans="1:16" ht="22.5" x14ac:dyDescent="0.2">
      <c r="A17" s="64">
        <f>IF(P17=0,0,IF(COUNTBLANK(P17)=1,0,COUNTA($P$14:P17)))</f>
        <v>0</v>
      </c>
      <c r="B17" s="28" t="str">
        <f>IF($C$4="Attiecināmās izmaksas",IF('10a+c+n'!$Q17="A",'10a+c+n'!B17,0),0)</f>
        <v>17-00000</v>
      </c>
      <c r="C17" s="28" t="str">
        <f>IF($C$4="Attiecināmās izmaksas",IF('10a+c+n'!$Q17="A",'10a+c+n'!C17,0),0)</f>
        <v>Radiators " Lyngson" ar atgaisotāju un korķi.                                          C22-500-900 vai ekvivalents</v>
      </c>
      <c r="D17" s="28" t="str">
        <f>IF($C$4="Attiecināmās izmaksas",IF('10a+c+n'!$Q17="A",'10a+c+n'!D17,0),0)</f>
        <v>gb</v>
      </c>
      <c r="E17" s="59"/>
      <c r="F17" s="81"/>
      <c r="G17" s="28"/>
      <c r="H17" s="28">
        <f>IF($C$4="Attiecināmās izmaksas",IF('10a+c+n'!$Q17="A",'10a+c+n'!H17,0),0)</f>
        <v>0</v>
      </c>
      <c r="I17" s="28"/>
      <c r="J17" s="28"/>
      <c r="K17" s="59">
        <f>IF($C$4="Attiecināmās izmaksas",IF('10a+c+n'!$Q17="A",'10a+c+n'!K17,0),0)</f>
        <v>0</v>
      </c>
      <c r="L17" s="81">
        <f>IF($C$4="Attiecināmās izmaksas",IF('10a+c+n'!$Q17="A",'10a+c+n'!L17,0),0)</f>
        <v>0</v>
      </c>
      <c r="M17" s="28">
        <f>IF($C$4="Attiecināmās izmaksas",IF('10a+c+n'!$Q17="A",'10a+c+n'!M17,0),0)</f>
        <v>0</v>
      </c>
      <c r="N17" s="28">
        <f>IF($C$4="Attiecināmās izmaksas",IF('10a+c+n'!$Q17="A",'10a+c+n'!N17,0),0)</f>
        <v>0</v>
      </c>
      <c r="O17" s="28">
        <f>IF($C$4="Attiecināmās izmaksas",IF('10a+c+n'!$Q17="A",'10a+c+n'!O17,0),0)</f>
        <v>0</v>
      </c>
      <c r="P17" s="59">
        <f>IF($C$4="Attiecināmās izmaksas",IF('10a+c+n'!$Q17="A",'10a+c+n'!P17,0),0)</f>
        <v>0</v>
      </c>
    </row>
    <row r="18" spans="1:16" ht="22.5" x14ac:dyDescent="0.2">
      <c r="A18" s="64">
        <f>IF(P18=0,0,IF(COUNTBLANK(P18)=1,0,COUNTA($P$14:P18)))</f>
        <v>0</v>
      </c>
      <c r="B18" s="28" t="str">
        <f>IF($C$4="Attiecināmās izmaksas",IF('10a+c+n'!$Q18="A",'10a+c+n'!B18,0),0)</f>
        <v>17-00000</v>
      </c>
      <c r="C18" s="28" t="str">
        <f>IF($C$4="Attiecināmās izmaksas",IF('10a+c+n'!$Q18="A",'10a+c+n'!C18,0),0)</f>
        <v>Radiators " Lyngson" ar atgaisotāju un korķi.                                          C22-500-800 vai ekvivalents</v>
      </c>
      <c r="D18" s="28" t="str">
        <f>IF($C$4="Attiecināmās izmaksas",IF('10a+c+n'!$Q18="A",'10a+c+n'!D18,0),0)</f>
        <v>gb</v>
      </c>
      <c r="E18" s="59"/>
      <c r="F18" s="81"/>
      <c r="G18" s="28"/>
      <c r="H18" s="28">
        <f>IF($C$4="Attiecināmās izmaksas",IF('10a+c+n'!$Q18="A",'10a+c+n'!H18,0),0)</f>
        <v>0</v>
      </c>
      <c r="I18" s="28"/>
      <c r="J18" s="28"/>
      <c r="K18" s="59">
        <f>IF($C$4="Attiecināmās izmaksas",IF('10a+c+n'!$Q18="A",'10a+c+n'!K18,0),0)</f>
        <v>0</v>
      </c>
      <c r="L18" s="81">
        <f>IF($C$4="Attiecināmās izmaksas",IF('10a+c+n'!$Q18="A",'10a+c+n'!L18,0),0)</f>
        <v>0</v>
      </c>
      <c r="M18" s="28">
        <f>IF($C$4="Attiecināmās izmaksas",IF('10a+c+n'!$Q18="A",'10a+c+n'!M18,0),0)</f>
        <v>0</v>
      </c>
      <c r="N18" s="28">
        <f>IF($C$4="Attiecināmās izmaksas",IF('10a+c+n'!$Q18="A",'10a+c+n'!N18,0),0)</f>
        <v>0</v>
      </c>
      <c r="O18" s="28">
        <f>IF($C$4="Attiecināmās izmaksas",IF('10a+c+n'!$Q18="A",'10a+c+n'!O18,0),0)</f>
        <v>0</v>
      </c>
      <c r="P18" s="59">
        <f>IF($C$4="Attiecināmās izmaksas",IF('10a+c+n'!$Q18="A",'10a+c+n'!P18,0),0)</f>
        <v>0</v>
      </c>
    </row>
    <row r="19" spans="1:16" ht="22.5" x14ac:dyDescent="0.2">
      <c r="A19" s="64">
        <f>IF(P19=0,0,IF(COUNTBLANK(P19)=1,0,COUNTA($P$14:P19)))</f>
        <v>0</v>
      </c>
      <c r="B19" s="28" t="str">
        <f>IF($C$4="Attiecināmās izmaksas",IF('10a+c+n'!$Q19="A",'10a+c+n'!B19,0),0)</f>
        <v>17-00000</v>
      </c>
      <c r="C19" s="28" t="str">
        <f>IF($C$4="Attiecināmās izmaksas",IF('10a+c+n'!$Q19="A",'10a+c+n'!C19,0),0)</f>
        <v>Radiators " Lyngson" ar atgaisotāju un korķi.                                          C22-500-700 vai ekvivalents</v>
      </c>
      <c r="D19" s="28" t="str">
        <f>IF($C$4="Attiecināmās izmaksas",IF('10a+c+n'!$Q19="A",'10a+c+n'!D19,0),0)</f>
        <v>gb</v>
      </c>
      <c r="E19" s="59"/>
      <c r="F19" s="81"/>
      <c r="G19" s="28"/>
      <c r="H19" s="28">
        <f>IF($C$4="Attiecināmās izmaksas",IF('10a+c+n'!$Q19="A",'10a+c+n'!H19,0),0)</f>
        <v>0</v>
      </c>
      <c r="I19" s="28"/>
      <c r="J19" s="28"/>
      <c r="K19" s="59">
        <f>IF($C$4="Attiecināmās izmaksas",IF('10a+c+n'!$Q19="A",'10a+c+n'!K19,0),0)</f>
        <v>0</v>
      </c>
      <c r="L19" s="81">
        <f>IF($C$4="Attiecināmās izmaksas",IF('10a+c+n'!$Q19="A",'10a+c+n'!L19,0),0)</f>
        <v>0</v>
      </c>
      <c r="M19" s="28">
        <f>IF($C$4="Attiecināmās izmaksas",IF('10a+c+n'!$Q19="A",'10a+c+n'!M19,0),0)</f>
        <v>0</v>
      </c>
      <c r="N19" s="28">
        <f>IF($C$4="Attiecināmās izmaksas",IF('10a+c+n'!$Q19="A",'10a+c+n'!N19,0),0)</f>
        <v>0</v>
      </c>
      <c r="O19" s="28">
        <f>IF($C$4="Attiecināmās izmaksas",IF('10a+c+n'!$Q19="A",'10a+c+n'!O19,0),0)</f>
        <v>0</v>
      </c>
      <c r="P19" s="59">
        <f>IF($C$4="Attiecināmās izmaksas",IF('10a+c+n'!$Q19="A",'10a+c+n'!P19,0),0)</f>
        <v>0</v>
      </c>
    </row>
    <row r="20" spans="1:16" ht="22.5" x14ac:dyDescent="0.2">
      <c r="A20" s="64">
        <f>IF(P20=0,0,IF(COUNTBLANK(P20)=1,0,COUNTA($P$14:P20)))</f>
        <v>0</v>
      </c>
      <c r="B20" s="28" t="str">
        <f>IF($C$4="Attiecināmās izmaksas",IF('10a+c+n'!$Q20="A",'10a+c+n'!B20,0),0)</f>
        <v>17-00000</v>
      </c>
      <c r="C20" s="28" t="str">
        <f>IF($C$4="Attiecināmās izmaksas",IF('10a+c+n'!$Q20="A",'10a+c+n'!C20,0),0)</f>
        <v>Radiators " Lyngson" ar atgaisotāju un korķi.                                          C22-500-600 vai ekvivalents</v>
      </c>
      <c r="D20" s="28" t="str">
        <f>IF($C$4="Attiecināmās izmaksas",IF('10a+c+n'!$Q20="A",'10a+c+n'!D20,0),0)</f>
        <v>gb</v>
      </c>
      <c r="E20" s="59"/>
      <c r="F20" s="81"/>
      <c r="G20" s="28"/>
      <c r="H20" s="28">
        <f>IF($C$4="Attiecināmās izmaksas",IF('10a+c+n'!$Q20="A",'10a+c+n'!H20,0),0)</f>
        <v>0</v>
      </c>
      <c r="I20" s="28"/>
      <c r="J20" s="28"/>
      <c r="K20" s="59">
        <f>IF($C$4="Attiecināmās izmaksas",IF('10a+c+n'!$Q20="A",'10a+c+n'!K20,0),0)</f>
        <v>0</v>
      </c>
      <c r="L20" s="81">
        <f>IF($C$4="Attiecināmās izmaksas",IF('10a+c+n'!$Q20="A",'10a+c+n'!L20,0),0)</f>
        <v>0</v>
      </c>
      <c r="M20" s="28">
        <f>IF($C$4="Attiecināmās izmaksas",IF('10a+c+n'!$Q20="A",'10a+c+n'!M20,0),0)</f>
        <v>0</v>
      </c>
      <c r="N20" s="28">
        <f>IF($C$4="Attiecināmās izmaksas",IF('10a+c+n'!$Q20="A",'10a+c+n'!N20,0),0)</f>
        <v>0</v>
      </c>
      <c r="O20" s="28">
        <f>IF($C$4="Attiecināmās izmaksas",IF('10a+c+n'!$Q20="A",'10a+c+n'!O20,0),0)</f>
        <v>0</v>
      </c>
      <c r="P20" s="59">
        <f>IF($C$4="Attiecināmās izmaksas",IF('10a+c+n'!$Q20="A",'10a+c+n'!P20,0),0)</f>
        <v>0</v>
      </c>
    </row>
    <row r="21" spans="1:16" ht="22.5" x14ac:dyDescent="0.2">
      <c r="A21" s="64">
        <f>IF(P21=0,0,IF(COUNTBLANK(P21)=1,0,COUNTA($P$14:P21)))</f>
        <v>0</v>
      </c>
      <c r="B21" s="28" t="str">
        <f>IF($C$4="Attiecināmās izmaksas",IF('10a+c+n'!$Q21="A",'10a+c+n'!B21,0),0)</f>
        <v>17-00000</v>
      </c>
      <c r="C21" s="28" t="str">
        <f>IF($C$4="Attiecināmās izmaksas",IF('10a+c+n'!$Q21="A",'10a+c+n'!C21,0),0)</f>
        <v>Radiators " Lyngson" ar atgaisotāju un korķi.                                          C22-500-500 vai ekvivalents</v>
      </c>
      <c r="D21" s="28" t="str">
        <f>IF($C$4="Attiecināmās izmaksas",IF('10a+c+n'!$Q21="A",'10a+c+n'!D21,0),0)</f>
        <v>gb</v>
      </c>
      <c r="E21" s="59"/>
      <c r="F21" s="81"/>
      <c r="G21" s="28"/>
      <c r="H21" s="28">
        <f>IF($C$4="Attiecināmās izmaksas",IF('10a+c+n'!$Q21="A",'10a+c+n'!H21,0),0)</f>
        <v>0</v>
      </c>
      <c r="I21" s="28"/>
      <c r="J21" s="28"/>
      <c r="K21" s="59">
        <f>IF($C$4="Attiecināmās izmaksas",IF('10a+c+n'!$Q21="A",'10a+c+n'!K21,0),0)</f>
        <v>0</v>
      </c>
      <c r="L21" s="81">
        <f>IF($C$4="Attiecināmās izmaksas",IF('10a+c+n'!$Q21="A",'10a+c+n'!L21,0),0)</f>
        <v>0</v>
      </c>
      <c r="M21" s="28">
        <f>IF($C$4="Attiecināmās izmaksas",IF('10a+c+n'!$Q21="A",'10a+c+n'!M21,0),0)</f>
        <v>0</v>
      </c>
      <c r="N21" s="28">
        <f>IF($C$4="Attiecināmās izmaksas",IF('10a+c+n'!$Q21="A",'10a+c+n'!N21,0),0)</f>
        <v>0</v>
      </c>
      <c r="O21" s="28">
        <f>IF($C$4="Attiecināmās izmaksas",IF('10a+c+n'!$Q21="A",'10a+c+n'!O21,0),0)</f>
        <v>0</v>
      </c>
      <c r="P21" s="59">
        <f>IF($C$4="Attiecināmās izmaksas",IF('10a+c+n'!$Q21="A",'10a+c+n'!P21,0),0)</f>
        <v>0</v>
      </c>
    </row>
    <row r="22" spans="1:16" ht="22.5" x14ac:dyDescent="0.2">
      <c r="A22" s="64">
        <f>IF(P22=0,0,IF(COUNTBLANK(P22)=1,0,COUNTA($P$14:P22)))</f>
        <v>0</v>
      </c>
      <c r="B22" s="28" t="str">
        <f>IF($C$4="Attiecināmās izmaksas",IF('10a+c+n'!$Q22="A",'10a+c+n'!B22,0),0)</f>
        <v>17-00000</v>
      </c>
      <c r="C22" s="28" t="str">
        <f>IF($C$4="Attiecināmās izmaksas",IF('10a+c+n'!$Q22="A",'10a+c+n'!C22,0),0)</f>
        <v xml:space="preserve">Radiatora vārsts </v>
      </c>
      <c r="D22" s="28" t="str">
        <f>IF($C$4="Attiecināmās izmaksas",IF('10a+c+n'!$Q22="A",'10a+c+n'!D22,0),0)</f>
        <v>gb</v>
      </c>
      <c r="E22" s="59"/>
      <c r="F22" s="81"/>
      <c r="G22" s="28"/>
      <c r="H22" s="28">
        <f>IF($C$4="Attiecināmās izmaksas",IF('10a+c+n'!$Q22="A",'10a+c+n'!H22,0),0)</f>
        <v>0</v>
      </c>
      <c r="I22" s="28"/>
      <c r="J22" s="28"/>
      <c r="K22" s="59">
        <f>IF($C$4="Attiecināmās izmaksas",IF('10a+c+n'!$Q22="A",'10a+c+n'!K22,0),0)</f>
        <v>0</v>
      </c>
      <c r="L22" s="81">
        <f>IF($C$4="Attiecināmās izmaksas",IF('10a+c+n'!$Q22="A",'10a+c+n'!L22,0),0)</f>
        <v>0</v>
      </c>
      <c r="M22" s="28">
        <f>IF($C$4="Attiecināmās izmaksas",IF('10a+c+n'!$Q22="A",'10a+c+n'!M22,0),0)</f>
        <v>0</v>
      </c>
      <c r="N22" s="28">
        <f>IF($C$4="Attiecināmās izmaksas",IF('10a+c+n'!$Q22="A",'10a+c+n'!N22,0),0)</f>
        <v>0</v>
      </c>
      <c r="O22" s="28">
        <f>IF($C$4="Attiecināmās izmaksas",IF('10a+c+n'!$Q22="A",'10a+c+n'!O22,0),0)</f>
        <v>0</v>
      </c>
      <c r="P22" s="59">
        <f>IF($C$4="Attiecināmās izmaksas",IF('10a+c+n'!$Q22="A",'10a+c+n'!P22,0),0)</f>
        <v>0</v>
      </c>
    </row>
    <row r="23" spans="1:16" ht="22.5" x14ac:dyDescent="0.2">
      <c r="A23" s="64">
        <f>IF(P23=0,0,IF(COUNTBLANK(P23)=1,0,COUNTA($P$14:P23)))</f>
        <v>0</v>
      </c>
      <c r="B23" s="28" t="str">
        <f>IF($C$4="Attiecināmās izmaksas",IF('10a+c+n'!$Q23="A",'10a+c+n'!B23,0),0)</f>
        <v>17-00000</v>
      </c>
      <c r="C23" s="28" t="str">
        <f>IF($C$4="Attiecināmās izmaksas",IF('10a+c+n'!$Q23="A",'10a+c+n'!C23,0),0)</f>
        <v>Radiatora termostatiskie sensori Dn15,  (ar ierobežotu min.temp. 16°C)</v>
      </c>
      <c r="D23" s="28" t="str">
        <f>IF($C$4="Attiecināmās izmaksas",IF('10a+c+n'!$Q23="A",'10a+c+n'!D23,0),0)</f>
        <v>gb</v>
      </c>
      <c r="E23" s="59"/>
      <c r="F23" s="81"/>
      <c r="G23" s="28"/>
      <c r="H23" s="28">
        <f>IF($C$4="Attiecināmās izmaksas",IF('10a+c+n'!$Q23="A",'10a+c+n'!H23,0),0)</f>
        <v>0</v>
      </c>
      <c r="I23" s="28"/>
      <c r="J23" s="28"/>
      <c r="K23" s="59">
        <f>IF($C$4="Attiecināmās izmaksas",IF('10a+c+n'!$Q23="A",'10a+c+n'!K23,0),0)</f>
        <v>0</v>
      </c>
      <c r="L23" s="81">
        <f>IF($C$4="Attiecināmās izmaksas",IF('10a+c+n'!$Q23="A",'10a+c+n'!L23,0),0)</f>
        <v>0</v>
      </c>
      <c r="M23" s="28">
        <f>IF($C$4="Attiecināmās izmaksas",IF('10a+c+n'!$Q23="A",'10a+c+n'!M23,0),0)</f>
        <v>0</v>
      </c>
      <c r="N23" s="28">
        <f>IF($C$4="Attiecināmās izmaksas",IF('10a+c+n'!$Q23="A",'10a+c+n'!N23,0),0)</f>
        <v>0</v>
      </c>
      <c r="O23" s="28">
        <f>IF($C$4="Attiecināmās izmaksas",IF('10a+c+n'!$Q23="A",'10a+c+n'!O23,0),0)</f>
        <v>0</v>
      </c>
      <c r="P23" s="59">
        <f>IF($C$4="Attiecināmās izmaksas",IF('10a+c+n'!$Q23="A",'10a+c+n'!P23,0),0)</f>
        <v>0</v>
      </c>
    </row>
    <row r="24" spans="1:16" ht="22.5" x14ac:dyDescent="0.2">
      <c r="A24" s="64">
        <f>IF(P24=0,0,IF(COUNTBLANK(P24)=1,0,COUNTA($P$14:P24)))</f>
        <v>0</v>
      </c>
      <c r="B24" s="28" t="str">
        <f>IF($C$4="Attiecināmās izmaksas",IF('10a+c+n'!$Q24="A",'10a+c+n'!B24,0),0)</f>
        <v>17-00000</v>
      </c>
      <c r="C24" s="28" t="str">
        <f>IF($C$4="Attiecināmās izmaksas",IF('10a+c+n'!$Q24="A",'10a+c+n'!C24,0),0)</f>
        <v>Kāpņu telpā termostatiskie sensori ar atslēgu regulējami</v>
      </c>
      <c r="D24" s="28" t="str">
        <f>IF($C$4="Attiecināmās izmaksas",IF('10a+c+n'!$Q24="A",'10a+c+n'!D24,0),0)</f>
        <v>gb</v>
      </c>
      <c r="E24" s="59"/>
      <c r="F24" s="81"/>
      <c r="G24" s="28"/>
      <c r="H24" s="28">
        <f>IF($C$4="Attiecināmās izmaksas",IF('10a+c+n'!$Q24="A",'10a+c+n'!H24,0),0)</f>
        <v>0</v>
      </c>
      <c r="I24" s="28"/>
      <c r="J24" s="28"/>
      <c r="K24" s="59">
        <f>IF($C$4="Attiecināmās izmaksas",IF('10a+c+n'!$Q24="A",'10a+c+n'!K24,0),0)</f>
        <v>0</v>
      </c>
      <c r="L24" s="81">
        <f>IF($C$4="Attiecināmās izmaksas",IF('10a+c+n'!$Q24="A",'10a+c+n'!L24,0),0)</f>
        <v>0</v>
      </c>
      <c r="M24" s="28">
        <f>IF($C$4="Attiecināmās izmaksas",IF('10a+c+n'!$Q24="A",'10a+c+n'!M24,0),0)</f>
        <v>0</v>
      </c>
      <c r="N24" s="28">
        <f>IF($C$4="Attiecināmās izmaksas",IF('10a+c+n'!$Q24="A",'10a+c+n'!N24,0),0)</f>
        <v>0</v>
      </c>
      <c r="O24" s="28">
        <f>IF($C$4="Attiecināmās izmaksas",IF('10a+c+n'!$Q24="A",'10a+c+n'!O24,0),0)</f>
        <v>0</v>
      </c>
      <c r="P24" s="59">
        <f>IF($C$4="Attiecināmās izmaksas",IF('10a+c+n'!$Q24="A",'10a+c+n'!P24,0),0)</f>
        <v>0</v>
      </c>
    </row>
    <row r="25" spans="1:16" ht="22.5" x14ac:dyDescent="0.2">
      <c r="A25" s="64">
        <f>IF(P25=0,0,IF(COUNTBLANK(P25)=1,0,COUNTA($P$14:P25)))</f>
        <v>0</v>
      </c>
      <c r="B25" s="28" t="str">
        <f>IF($C$4="Attiecināmās izmaksas",IF('10a+c+n'!$Q25="A",'10a+c+n'!B25,0),0)</f>
        <v>17-00000</v>
      </c>
      <c r="C25" s="28" t="str">
        <f>IF($C$4="Attiecināmās izmaksas",IF('10a+c+n'!$Q25="A",'10a+c+n'!C25,0),0)</f>
        <v xml:space="preserve">Radiatora atgaitas noslēgventilis </v>
      </c>
      <c r="D25" s="28" t="str">
        <f>IF($C$4="Attiecināmās izmaksas",IF('10a+c+n'!$Q25="A",'10a+c+n'!D25,0),0)</f>
        <v>gb</v>
      </c>
      <c r="E25" s="59"/>
      <c r="F25" s="81"/>
      <c r="G25" s="28"/>
      <c r="H25" s="28">
        <f>IF($C$4="Attiecināmās izmaksas",IF('10a+c+n'!$Q25="A",'10a+c+n'!H25,0),0)</f>
        <v>0</v>
      </c>
      <c r="I25" s="28"/>
      <c r="J25" s="28"/>
      <c r="K25" s="59">
        <f>IF($C$4="Attiecināmās izmaksas",IF('10a+c+n'!$Q25="A",'10a+c+n'!K25,0),0)</f>
        <v>0</v>
      </c>
      <c r="L25" s="81">
        <f>IF($C$4="Attiecināmās izmaksas",IF('10a+c+n'!$Q25="A",'10a+c+n'!L25,0),0)</f>
        <v>0</v>
      </c>
      <c r="M25" s="28">
        <f>IF($C$4="Attiecināmās izmaksas",IF('10a+c+n'!$Q25="A",'10a+c+n'!M25,0),0)</f>
        <v>0</v>
      </c>
      <c r="N25" s="28">
        <f>IF($C$4="Attiecināmās izmaksas",IF('10a+c+n'!$Q25="A",'10a+c+n'!N25,0),0)</f>
        <v>0</v>
      </c>
      <c r="O25" s="28">
        <f>IF($C$4="Attiecināmās izmaksas",IF('10a+c+n'!$Q25="A",'10a+c+n'!O25,0),0)</f>
        <v>0</v>
      </c>
      <c r="P25" s="59">
        <f>IF($C$4="Attiecināmās izmaksas",IF('10a+c+n'!$Q25="A",'10a+c+n'!P25,0),0)</f>
        <v>0</v>
      </c>
    </row>
    <row r="26" spans="1:16" ht="22.5" x14ac:dyDescent="0.2">
      <c r="A26" s="64">
        <f>IF(P26=0,0,IF(COUNTBLANK(P26)=1,0,COUNTA($P$14:P26)))</f>
        <v>0</v>
      </c>
      <c r="B26" s="28" t="str">
        <f>IF($C$4="Attiecināmās izmaksas",IF('10a+c+n'!$Q26="A",'10a+c+n'!B26,0),0)</f>
        <v>17-00000</v>
      </c>
      <c r="C26" s="28" t="str">
        <f>IF($C$4="Attiecināmās izmaksas",IF('10a+c+n'!$Q26="A",'10a+c+n'!C26,0),0)</f>
        <v xml:space="preserve">Balansēšanas vārsts STRÖMAX-M 4017 vai ekvivalents ,ar mērnipeļiem, dn15 </v>
      </c>
      <c r="D26" s="28" t="str">
        <f>IF($C$4="Attiecināmās izmaksas",IF('10a+c+n'!$Q26="A",'10a+c+n'!D26,0),0)</f>
        <v>gb</v>
      </c>
      <c r="E26" s="59"/>
      <c r="F26" s="81"/>
      <c r="G26" s="28"/>
      <c r="H26" s="28">
        <f>IF($C$4="Attiecināmās izmaksas",IF('10a+c+n'!$Q26="A",'10a+c+n'!H26,0),0)</f>
        <v>0</v>
      </c>
      <c r="I26" s="28"/>
      <c r="J26" s="28"/>
      <c r="K26" s="59">
        <f>IF($C$4="Attiecināmās izmaksas",IF('10a+c+n'!$Q26="A",'10a+c+n'!K26,0),0)</f>
        <v>0</v>
      </c>
      <c r="L26" s="81">
        <f>IF($C$4="Attiecināmās izmaksas",IF('10a+c+n'!$Q26="A",'10a+c+n'!L26,0),0)</f>
        <v>0</v>
      </c>
      <c r="M26" s="28">
        <f>IF($C$4="Attiecināmās izmaksas",IF('10a+c+n'!$Q26="A",'10a+c+n'!M26,0),0)</f>
        <v>0</v>
      </c>
      <c r="N26" s="28">
        <f>IF($C$4="Attiecināmās izmaksas",IF('10a+c+n'!$Q26="A",'10a+c+n'!N26,0),0)</f>
        <v>0</v>
      </c>
      <c r="O26" s="28">
        <f>IF($C$4="Attiecināmās izmaksas",IF('10a+c+n'!$Q26="A",'10a+c+n'!O26,0),0)</f>
        <v>0</v>
      </c>
      <c r="P26" s="59">
        <f>IF($C$4="Attiecināmās izmaksas",IF('10a+c+n'!$Q26="A",'10a+c+n'!P26,0),0)</f>
        <v>0</v>
      </c>
    </row>
    <row r="27" spans="1:16" ht="22.5" x14ac:dyDescent="0.2">
      <c r="A27" s="64">
        <f>IF(P27=0,0,IF(COUNTBLANK(P27)=1,0,COUNTA($P$14:P27)))</f>
        <v>0</v>
      </c>
      <c r="B27" s="28" t="str">
        <f>IF($C$4="Attiecināmās izmaksas",IF('10a+c+n'!$Q27="A",'10a+c+n'!B27,0),0)</f>
        <v>17-00000</v>
      </c>
      <c r="C27" s="28" t="str">
        <f>IF($C$4="Attiecināmās izmaksas",IF('10a+c+n'!$Q27="A",'10a+c+n'!C27,0),0)</f>
        <v>Lodveida vārsts dn15</v>
      </c>
      <c r="D27" s="28" t="str">
        <f>IF($C$4="Attiecināmās izmaksas",IF('10a+c+n'!$Q27="A",'10a+c+n'!D27,0),0)</f>
        <v>gb</v>
      </c>
      <c r="E27" s="59"/>
      <c r="F27" s="81"/>
      <c r="G27" s="28"/>
      <c r="H27" s="28">
        <f>IF($C$4="Attiecināmās izmaksas",IF('10a+c+n'!$Q27="A",'10a+c+n'!H27,0),0)</f>
        <v>0</v>
      </c>
      <c r="I27" s="28"/>
      <c r="J27" s="28"/>
      <c r="K27" s="59">
        <f>IF($C$4="Attiecināmās izmaksas",IF('10a+c+n'!$Q27="A",'10a+c+n'!K27,0),0)</f>
        <v>0</v>
      </c>
      <c r="L27" s="81">
        <f>IF($C$4="Attiecināmās izmaksas",IF('10a+c+n'!$Q27="A",'10a+c+n'!L27,0),0)</f>
        <v>0</v>
      </c>
      <c r="M27" s="28">
        <f>IF($C$4="Attiecināmās izmaksas",IF('10a+c+n'!$Q27="A",'10a+c+n'!M27,0),0)</f>
        <v>0</v>
      </c>
      <c r="N27" s="28">
        <f>IF($C$4="Attiecināmās izmaksas",IF('10a+c+n'!$Q27="A",'10a+c+n'!N27,0),0)</f>
        <v>0</v>
      </c>
      <c r="O27" s="28">
        <f>IF($C$4="Attiecināmās izmaksas",IF('10a+c+n'!$Q27="A",'10a+c+n'!O27,0),0)</f>
        <v>0</v>
      </c>
      <c r="P27" s="59">
        <f>IF($C$4="Attiecināmās izmaksas",IF('10a+c+n'!$Q27="A",'10a+c+n'!P27,0),0)</f>
        <v>0</v>
      </c>
    </row>
    <row r="28" spans="1:16" ht="22.5" x14ac:dyDescent="0.2">
      <c r="A28" s="64">
        <f>IF(P28=0,0,IF(COUNTBLANK(P28)=1,0,COUNTA($P$14:P28)))</f>
        <v>0</v>
      </c>
      <c r="B28" s="28" t="str">
        <f>IF($C$4="Attiecināmās izmaksas",IF('10a+c+n'!$Q28="A",'10a+c+n'!B28,0),0)</f>
        <v>17-00000</v>
      </c>
      <c r="C28" s="28" t="str">
        <f>IF($C$4="Attiecināmās izmaksas",IF('10a+c+n'!$Q28="A",'10a+c+n'!C28,0),0)</f>
        <v>Lodveida vārsts dn22</v>
      </c>
      <c r="D28" s="28" t="str">
        <f>IF($C$4="Attiecināmās izmaksas",IF('10a+c+n'!$Q28="A",'10a+c+n'!D28,0),0)</f>
        <v>gb</v>
      </c>
      <c r="E28" s="59"/>
      <c r="F28" s="81"/>
      <c r="G28" s="28"/>
      <c r="H28" s="28">
        <f>IF($C$4="Attiecināmās izmaksas",IF('10a+c+n'!$Q28="A",'10a+c+n'!H28,0),0)</f>
        <v>0</v>
      </c>
      <c r="I28" s="28"/>
      <c r="J28" s="28"/>
      <c r="K28" s="59">
        <f>IF($C$4="Attiecināmās izmaksas",IF('10a+c+n'!$Q28="A",'10a+c+n'!K28,0),0)</f>
        <v>0</v>
      </c>
      <c r="L28" s="81">
        <f>IF($C$4="Attiecināmās izmaksas",IF('10a+c+n'!$Q28="A",'10a+c+n'!L28,0),0)</f>
        <v>0</v>
      </c>
      <c r="M28" s="28">
        <f>IF($C$4="Attiecināmās izmaksas",IF('10a+c+n'!$Q28="A",'10a+c+n'!M28,0),0)</f>
        <v>0</v>
      </c>
      <c r="N28" s="28">
        <f>IF($C$4="Attiecināmās izmaksas",IF('10a+c+n'!$Q28="A",'10a+c+n'!N28,0),0)</f>
        <v>0</v>
      </c>
      <c r="O28" s="28">
        <f>IF($C$4="Attiecināmās izmaksas",IF('10a+c+n'!$Q28="A",'10a+c+n'!O28,0),0)</f>
        <v>0</v>
      </c>
      <c r="P28" s="59">
        <f>IF($C$4="Attiecināmās izmaksas",IF('10a+c+n'!$Q28="A",'10a+c+n'!P28,0),0)</f>
        <v>0</v>
      </c>
    </row>
    <row r="29" spans="1:16" ht="22.5" x14ac:dyDescent="0.2">
      <c r="A29" s="64">
        <f>IF(P29=0,0,IF(COUNTBLANK(P29)=1,0,COUNTA($P$14:P29)))</f>
        <v>0</v>
      </c>
      <c r="B29" s="28" t="str">
        <f>IF($C$4="Attiecināmās izmaksas",IF('10a+c+n'!$Q29="A",'10a+c+n'!B29,0),0)</f>
        <v>17-00000</v>
      </c>
      <c r="C29" s="28" t="str">
        <f>IF($C$4="Attiecināmās izmaksas",IF('10a+c+n'!$Q29="A",'10a+c+n'!C29,0),0)</f>
        <v xml:space="preserve">Tukšošanas vārsti </v>
      </c>
      <c r="D29" s="28" t="str">
        <f>IF($C$4="Attiecināmās izmaksas",IF('10a+c+n'!$Q29="A",'10a+c+n'!D29,0),0)</f>
        <v>gb</v>
      </c>
      <c r="E29" s="59"/>
      <c r="F29" s="81"/>
      <c r="G29" s="28"/>
      <c r="H29" s="28">
        <f>IF($C$4="Attiecināmās izmaksas",IF('10a+c+n'!$Q29="A",'10a+c+n'!H29,0),0)</f>
        <v>0</v>
      </c>
      <c r="I29" s="28"/>
      <c r="J29" s="28"/>
      <c r="K29" s="59">
        <f>IF($C$4="Attiecināmās izmaksas",IF('10a+c+n'!$Q29="A",'10a+c+n'!K29,0),0)</f>
        <v>0</v>
      </c>
      <c r="L29" s="81">
        <f>IF($C$4="Attiecināmās izmaksas",IF('10a+c+n'!$Q29="A",'10a+c+n'!L29,0),0)</f>
        <v>0</v>
      </c>
      <c r="M29" s="28">
        <f>IF($C$4="Attiecināmās izmaksas",IF('10a+c+n'!$Q29="A",'10a+c+n'!M29,0),0)</f>
        <v>0</v>
      </c>
      <c r="N29" s="28">
        <f>IF($C$4="Attiecināmās izmaksas",IF('10a+c+n'!$Q29="A",'10a+c+n'!N29,0),0)</f>
        <v>0</v>
      </c>
      <c r="O29" s="28">
        <f>IF($C$4="Attiecināmās izmaksas",IF('10a+c+n'!$Q29="A",'10a+c+n'!O29,0),0)</f>
        <v>0</v>
      </c>
      <c r="P29" s="59">
        <f>IF($C$4="Attiecināmās izmaksas",IF('10a+c+n'!$Q29="A",'10a+c+n'!P29,0),0)</f>
        <v>0</v>
      </c>
    </row>
    <row r="30" spans="1:16" ht="22.5" x14ac:dyDescent="0.2">
      <c r="A30" s="64">
        <f>IF(P30=0,0,IF(COUNTBLANK(P30)=1,0,COUNTA($P$14:P30)))</f>
        <v>0</v>
      </c>
      <c r="B30" s="28" t="str">
        <f>IF($C$4="Attiecināmās izmaksas",IF('10a+c+n'!$Q30="A",'10a+c+n'!B30,0),0)</f>
        <v>17-00000</v>
      </c>
      <c r="C30" s="28" t="str">
        <f>IF($C$4="Attiecināmās izmaksas",IF('10a+c+n'!$Q30="A",'10a+c+n'!C30,0),0)</f>
        <v xml:space="preserve">Presējamās tērauda caurules,Viega vai ekvivalents dn15 </v>
      </c>
      <c r="D30" s="28" t="str">
        <f>IF($C$4="Attiecināmās izmaksas",IF('10a+c+n'!$Q30="A",'10a+c+n'!D30,0),0)</f>
        <v>m</v>
      </c>
      <c r="E30" s="59"/>
      <c r="F30" s="81"/>
      <c r="G30" s="28"/>
      <c r="H30" s="28">
        <f>IF($C$4="Attiecināmās izmaksas",IF('10a+c+n'!$Q30="A",'10a+c+n'!H30,0),0)</f>
        <v>0</v>
      </c>
      <c r="I30" s="28"/>
      <c r="J30" s="28"/>
      <c r="K30" s="59">
        <f>IF($C$4="Attiecināmās izmaksas",IF('10a+c+n'!$Q30="A",'10a+c+n'!K30,0),0)</f>
        <v>0</v>
      </c>
      <c r="L30" s="81">
        <f>IF($C$4="Attiecināmās izmaksas",IF('10a+c+n'!$Q30="A",'10a+c+n'!L30,0),0)</f>
        <v>0</v>
      </c>
      <c r="M30" s="28">
        <f>IF($C$4="Attiecināmās izmaksas",IF('10a+c+n'!$Q30="A",'10a+c+n'!M30,0),0)</f>
        <v>0</v>
      </c>
      <c r="N30" s="28">
        <f>IF($C$4="Attiecināmās izmaksas",IF('10a+c+n'!$Q30="A",'10a+c+n'!N30,0),0)</f>
        <v>0</v>
      </c>
      <c r="O30" s="28">
        <f>IF($C$4="Attiecināmās izmaksas",IF('10a+c+n'!$Q30="A",'10a+c+n'!O30,0),0)</f>
        <v>0</v>
      </c>
      <c r="P30" s="59">
        <f>IF($C$4="Attiecināmās izmaksas",IF('10a+c+n'!$Q30="A",'10a+c+n'!P30,0),0)</f>
        <v>0</v>
      </c>
    </row>
    <row r="31" spans="1:16" ht="22.5" x14ac:dyDescent="0.2">
      <c r="A31" s="64">
        <f>IF(P31=0,0,IF(COUNTBLANK(P31)=1,0,COUNTA($P$14:P31)))</f>
        <v>0</v>
      </c>
      <c r="B31" s="28" t="str">
        <f>IF($C$4="Attiecināmās izmaksas",IF('10a+c+n'!$Q31="A",'10a+c+n'!B31,0),0)</f>
        <v>17-00000</v>
      </c>
      <c r="C31" s="28" t="str">
        <f>IF($C$4="Attiecināmās izmaksas",IF('10a+c+n'!$Q31="A",'10a+c+n'!C31,0),0)</f>
        <v>Presējamās tērauda caurules,Viega vai ekvivalents dn22</v>
      </c>
      <c r="D31" s="28" t="str">
        <f>IF($C$4="Attiecināmās izmaksas",IF('10a+c+n'!$Q31="A",'10a+c+n'!D31,0),0)</f>
        <v>m</v>
      </c>
      <c r="E31" s="59"/>
      <c r="F31" s="81"/>
      <c r="G31" s="28"/>
      <c r="H31" s="28">
        <f>IF($C$4="Attiecināmās izmaksas",IF('10a+c+n'!$Q31="A",'10a+c+n'!H31,0),0)</f>
        <v>0</v>
      </c>
      <c r="I31" s="28"/>
      <c r="J31" s="28"/>
      <c r="K31" s="59">
        <f>IF($C$4="Attiecināmās izmaksas",IF('10a+c+n'!$Q31="A",'10a+c+n'!K31,0),0)</f>
        <v>0</v>
      </c>
      <c r="L31" s="81">
        <f>IF($C$4="Attiecināmās izmaksas",IF('10a+c+n'!$Q31="A",'10a+c+n'!L31,0),0)</f>
        <v>0</v>
      </c>
      <c r="M31" s="28">
        <f>IF($C$4="Attiecināmās izmaksas",IF('10a+c+n'!$Q31="A",'10a+c+n'!M31,0),0)</f>
        <v>0</v>
      </c>
      <c r="N31" s="28">
        <f>IF($C$4="Attiecināmās izmaksas",IF('10a+c+n'!$Q31="A",'10a+c+n'!N31,0),0)</f>
        <v>0</v>
      </c>
      <c r="O31" s="28">
        <f>IF($C$4="Attiecināmās izmaksas",IF('10a+c+n'!$Q31="A",'10a+c+n'!O31,0),0)</f>
        <v>0</v>
      </c>
      <c r="P31" s="59">
        <f>IF($C$4="Attiecināmās izmaksas",IF('10a+c+n'!$Q31="A",'10a+c+n'!P31,0),0)</f>
        <v>0</v>
      </c>
    </row>
    <row r="32" spans="1:16" ht="22.5" x14ac:dyDescent="0.2">
      <c r="A32" s="64">
        <f>IF(P32=0,0,IF(COUNTBLANK(P32)=1,0,COUNTA($P$14:P32)))</f>
        <v>0</v>
      </c>
      <c r="B32" s="28" t="str">
        <f>IF($C$4="Attiecināmās izmaksas",IF('10a+c+n'!$Q32="A",'10a+c+n'!B32,0),0)</f>
        <v>17-00000</v>
      </c>
      <c r="C32" s="28" t="str">
        <f>IF($C$4="Attiecināmās izmaksas",IF('10a+c+n'!$Q32="A",'10a+c+n'!C32,0),0)</f>
        <v>Cauruļvadu fasondaļas (fitingi, savienojumi, pārejas)</v>
      </c>
      <c r="D32" s="28" t="str">
        <f>IF($C$4="Attiecināmās izmaksas",IF('10a+c+n'!$Q32="A",'10a+c+n'!D32,0),0)</f>
        <v>kompl.</v>
      </c>
      <c r="E32" s="59"/>
      <c r="F32" s="81"/>
      <c r="G32" s="28"/>
      <c r="H32" s="28">
        <f>IF($C$4="Attiecināmās izmaksas",IF('10a+c+n'!$Q32="A",'10a+c+n'!H32,0),0)</f>
        <v>0</v>
      </c>
      <c r="I32" s="28"/>
      <c r="J32" s="28"/>
      <c r="K32" s="59">
        <f>IF($C$4="Attiecināmās izmaksas",IF('10a+c+n'!$Q32="A",'10a+c+n'!K32,0),0)</f>
        <v>0</v>
      </c>
      <c r="L32" s="81">
        <f>IF($C$4="Attiecināmās izmaksas",IF('10a+c+n'!$Q32="A",'10a+c+n'!L32,0),0)</f>
        <v>0</v>
      </c>
      <c r="M32" s="28">
        <f>IF($C$4="Attiecināmās izmaksas",IF('10a+c+n'!$Q32="A",'10a+c+n'!M32,0),0)</f>
        <v>0</v>
      </c>
      <c r="N32" s="28">
        <f>IF($C$4="Attiecināmās izmaksas",IF('10a+c+n'!$Q32="A",'10a+c+n'!N32,0),0)</f>
        <v>0</v>
      </c>
      <c r="O32" s="28">
        <f>IF($C$4="Attiecināmās izmaksas",IF('10a+c+n'!$Q32="A",'10a+c+n'!O32,0),0)</f>
        <v>0</v>
      </c>
      <c r="P32" s="59">
        <f>IF($C$4="Attiecināmās izmaksas",IF('10a+c+n'!$Q32="A",'10a+c+n'!P32,0),0)</f>
        <v>0</v>
      </c>
    </row>
    <row r="33" spans="1:16" ht="22.5" x14ac:dyDescent="0.2">
      <c r="A33" s="64">
        <f>IF(P33=0,0,IF(COUNTBLANK(P33)=1,0,COUNTA($P$14:P33)))</f>
        <v>0</v>
      </c>
      <c r="B33" s="28" t="str">
        <f>IF($C$4="Attiecināmās izmaksas",IF('10a+c+n'!$Q33="A",'10a+c+n'!B33,0),0)</f>
        <v>17-00000</v>
      </c>
      <c r="C33" s="28" t="str">
        <f>IF($C$4="Attiecināmās izmaksas",IF('10a+c+n'!$Q33="A",'10a+c+n'!C33,0),0)</f>
        <v>Alokators Sontex 566 radio 0566R2010B1 vai ekvivalents</v>
      </c>
      <c r="D33" s="28" t="str">
        <f>IF($C$4="Attiecināmās izmaksas",IF('10a+c+n'!$Q33="A",'10a+c+n'!D33,0),0)</f>
        <v>gb</v>
      </c>
      <c r="E33" s="59"/>
      <c r="F33" s="81"/>
      <c r="G33" s="28"/>
      <c r="H33" s="28">
        <f>IF($C$4="Attiecināmās izmaksas",IF('10a+c+n'!$Q33="A",'10a+c+n'!H33,0),0)</f>
        <v>0</v>
      </c>
      <c r="I33" s="28"/>
      <c r="J33" s="28"/>
      <c r="K33" s="59">
        <f>IF($C$4="Attiecināmās izmaksas",IF('10a+c+n'!$Q33="A",'10a+c+n'!K33,0),0)</f>
        <v>0</v>
      </c>
      <c r="L33" s="81">
        <f>IF($C$4="Attiecināmās izmaksas",IF('10a+c+n'!$Q33="A",'10a+c+n'!L33,0),0)</f>
        <v>0</v>
      </c>
      <c r="M33" s="28">
        <f>IF($C$4="Attiecināmās izmaksas",IF('10a+c+n'!$Q33="A",'10a+c+n'!M33,0),0)</f>
        <v>0</v>
      </c>
      <c r="N33" s="28">
        <f>IF($C$4="Attiecināmās izmaksas",IF('10a+c+n'!$Q33="A",'10a+c+n'!N33,0),0)</f>
        <v>0</v>
      </c>
      <c r="O33" s="28">
        <f>IF($C$4="Attiecināmās izmaksas",IF('10a+c+n'!$Q33="A",'10a+c+n'!O33,0),0)</f>
        <v>0</v>
      </c>
      <c r="P33" s="59">
        <f>IF($C$4="Attiecināmās izmaksas",IF('10a+c+n'!$Q33="A",'10a+c+n'!P33,0),0)</f>
        <v>0</v>
      </c>
    </row>
    <row r="34" spans="1:16" ht="22.5" x14ac:dyDescent="0.2">
      <c r="A34" s="64">
        <f>IF(P34=0,0,IF(COUNTBLANK(P34)=1,0,COUNTA($P$14:P34)))</f>
        <v>0</v>
      </c>
      <c r="B34" s="28" t="str">
        <f>IF($C$4="Attiecināmās izmaksas",IF('10a+c+n'!$Q34="A",'10a+c+n'!B34,0),0)</f>
        <v>17-00000</v>
      </c>
      <c r="C34" s="28" t="str">
        <f>IF($C$4="Attiecināmās izmaksas",IF('10a+c+n'!$Q34="A",'10a+c+n'!C34,0),0)</f>
        <v>Radio centrāle Sontex 646 ar GPRS 230V ar programmatūru 0646R4231 vai ekvivalents</v>
      </c>
      <c r="D34" s="28" t="str">
        <f>IF($C$4="Attiecināmās izmaksas",IF('10a+c+n'!$Q34="A",'10a+c+n'!D34,0),0)</f>
        <v>gb</v>
      </c>
      <c r="E34" s="59"/>
      <c r="F34" s="81"/>
      <c r="G34" s="28"/>
      <c r="H34" s="28">
        <f>IF($C$4="Attiecināmās izmaksas",IF('10a+c+n'!$Q34="A",'10a+c+n'!H34,0),0)</f>
        <v>0</v>
      </c>
      <c r="I34" s="28"/>
      <c r="J34" s="28"/>
      <c r="K34" s="59">
        <f>IF($C$4="Attiecināmās izmaksas",IF('10a+c+n'!$Q34="A",'10a+c+n'!K34,0),0)</f>
        <v>0</v>
      </c>
      <c r="L34" s="81">
        <f>IF($C$4="Attiecināmās izmaksas",IF('10a+c+n'!$Q34="A",'10a+c+n'!L34,0),0)</f>
        <v>0</v>
      </c>
      <c r="M34" s="28">
        <f>IF($C$4="Attiecināmās izmaksas",IF('10a+c+n'!$Q34="A",'10a+c+n'!M34,0),0)</f>
        <v>0</v>
      </c>
      <c r="N34" s="28">
        <f>IF($C$4="Attiecināmās izmaksas",IF('10a+c+n'!$Q34="A",'10a+c+n'!N34,0),0)</f>
        <v>0</v>
      </c>
      <c r="O34" s="28">
        <f>IF($C$4="Attiecināmās izmaksas",IF('10a+c+n'!$Q34="A",'10a+c+n'!O34,0),0)</f>
        <v>0</v>
      </c>
      <c r="P34" s="59">
        <f>IF($C$4="Attiecināmās izmaksas",IF('10a+c+n'!$Q34="A",'10a+c+n'!P34,0),0)</f>
        <v>0</v>
      </c>
    </row>
    <row r="35" spans="1:16" ht="22.5" x14ac:dyDescent="0.2">
      <c r="A35" s="64">
        <f>IF(P35=0,0,IF(COUNTBLANK(P35)=1,0,COUNTA($P$14:P35)))</f>
        <v>0</v>
      </c>
      <c r="B35" s="28" t="str">
        <f>IF($C$4="Attiecināmās izmaksas",IF('10a+c+n'!$Q35="A",'10a+c+n'!B35,0),0)</f>
        <v>17-00000</v>
      </c>
      <c r="C35" s="28" t="str">
        <f>IF($C$4="Attiecināmās izmaksas",IF('10a+c+n'!$Q35="A",'10a+c+n'!C35,0),0)</f>
        <v>Radio tīkla kontrolieris Sontex Su-percom 656 USB 1 0656R4101 vai ekvivalents</v>
      </c>
      <c r="D35" s="28" t="str">
        <f>IF($C$4="Attiecināmās izmaksas",IF('10a+c+n'!$Q35="A",'10a+c+n'!D35,0),0)</f>
        <v>gb</v>
      </c>
      <c r="E35" s="59"/>
      <c r="F35" s="81"/>
      <c r="G35" s="28"/>
      <c r="H35" s="28">
        <f>IF($C$4="Attiecināmās izmaksas",IF('10a+c+n'!$Q35="A",'10a+c+n'!H35,0),0)</f>
        <v>0</v>
      </c>
      <c r="I35" s="28"/>
      <c r="J35" s="28"/>
      <c r="K35" s="59">
        <f>IF($C$4="Attiecināmās izmaksas",IF('10a+c+n'!$Q35="A",'10a+c+n'!K35,0),0)</f>
        <v>0</v>
      </c>
      <c r="L35" s="81">
        <f>IF($C$4="Attiecināmās izmaksas",IF('10a+c+n'!$Q35="A",'10a+c+n'!L35,0),0)</f>
        <v>0</v>
      </c>
      <c r="M35" s="28">
        <f>IF($C$4="Attiecināmās izmaksas",IF('10a+c+n'!$Q35="A",'10a+c+n'!M35,0),0)</f>
        <v>0</v>
      </c>
      <c r="N35" s="28">
        <f>IF($C$4="Attiecināmās izmaksas",IF('10a+c+n'!$Q35="A",'10a+c+n'!N35,0),0)</f>
        <v>0</v>
      </c>
      <c r="O35" s="28">
        <f>IF($C$4="Attiecināmās izmaksas",IF('10a+c+n'!$Q35="A",'10a+c+n'!O35,0),0)</f>
        <v>0</v>
      </c>
      <c r="P35" s="59">
        <f>IF($C$4="Attiecināmās izmaksas",IF('10a+c+n'!$Q35="A",'10a+c+n'!P35,0),0)</f>
        <v>0</v>
      </c>
    </row>
    <row r="36" spans="1:16" ht="22.5" x14ac:dyDescent="0.2">
      <c r="A36" s="64">
        <f>IF(P36=0,0,IF(COUNTBLANK(P36)=1,0,COUNTA($P$14:P36)))</f>
        <v>0</v>
      </c>
      <c r="B36" s="28" t="str">
        <f>IF($C$4="Attiecināmās izmaksas",IF('10a+c+n'!$Q36="A",'10a+c+n'!B36,0),0)</f>
        <v>17-00000</v>
      </c>
      <c r="C36" s="28" t="str">
        <f>IF($C$4="Attiecināmās izmaksas",IF('10a+c+n'!$Q36="A",'10a+c+n'!C36,0),0)</f>
        <v>Alokatoru sistēmas instalācijas darbi</v>
      </c>
      <c r="D36" s="28" t="str">
        <f>IF($C$4="Attiecināmās izmaksas",IF('10a+c+n'!$Q36="A",'10a+c+n'!D36,0),0)</f>
        <v>gb</v>
      </c>
      <c r="E36" s="59"/>
      <c r="F36" s="81"/>
      <c r="G36" s="28"/>
      <c r="H36" s="28">
        <f>IF($C$4="Attiecināmās izmaksas",IF('10a+c+n'!$Q36="A",'10a+c+n'!H36,0),0)</f>
        <v>0</v>
      </c>
      <c r="I36" s="28"/>
      <c r="J36" s="28"/>
      <c r="K36" s="59">
        <f>IF($C$4="Attiecināmās izmaksas",IF('10a+c+n'!$Q36="A",'10a+c+n'!K36,0),0)</f>
        <v>0</v>
      </c>
      <c r="L36" s="81">
        <f>IF($C$4="Attiecināmās izmaksas",IF('10a+c+n'!$Q36="A",'10a+c+n'!L36,0),0)</f>
        <v>0</v>
      </c>
      <c r="M36" s="28">
        <f>IF($C$4="Attiecināmās izmaksas",IF('10a+c+n'!$Q36="A",'10a+c+n'!M36,0),0)</f>
        <v>0</v>
      </c>
      <c r="N36" s="28">
        <f>IF($C$4="Attiecināmās izmaksas",IF('10a+c+n'!$Q36="A",'10a+c+n'!N36,0),0)</f>
        <v>0</v>
      </c>
      <c r="O36" s="28">
        <f>IF($C$4="Attiecināmās izmaksas",IF('10a+c+n'!$Q36="A",'10a+c+n'!O36,0),0)</f>
        <v>0</v>
      </c>
      <c r="P36" s="59">
        <f>IF($C$4="Attiecināmās izmaksas",IF('10a+c+n'!$Q36="A",'10a+c+n'!P36,0),0)</f>
        <v>0</v>
      </c>
    </row>
    <row r="37" spans="1:16" ht="22.5" x14ac:dyDescent="0.2">
      <c r="A37" s="64">
        <f>IF(P37=0,0,IF(COUNTBLANK(P37)=1,0,COUNTA($P$14:P37)))</f>
        <v>0</v>
      </c>
      <c r="B37" s="28" t="str">
        <f>IF($C$4="Attiecināmās izmaksas",IF('10a+c+n'!$Q37="A",'10a+c+n'!B37,0),0)</f>
        <v>17-00000</v>
      </c>
      <c r="C37" s="28" t="str">
        <f>IF($C$4="Attiecināmās izmaksas",IF('10a+c+n'!$Q37="A",'10a+c+n'!C37,0),0)</f>
        <v>Alokatoru servera parametrizēšana</v>
      </c>
      <c r="D37" s="28" t="str">
        <f>IF($C$4="Attiecināmās izmaksas",IF('10a+c+n'!$Q37="A",'10a+c+n'!D37,0),0)</f>
        <v>gb</v>
      </c>
      <c r="E37" s="59"/>
      <c r="F37" s="81"/>
      <c r="G37" s="28"/>
      <c r="H37" s="28">
        <f>IF($C$4="Attiecināmās izmaksas",IF('10a+c+n'!$Q37="A",'10a+c+n'!H37,0),0)</f>
        <v>0</v>
      </c>
      <c r="I37" s="28"/>
      <c r="J37" s="28"/>
      <c r="K37" s="59">
        <f>IF($C$4="Attiecināmās izmaksas",IF('10a+c+n'!$Q37="A",'10a+c+n'!K37,0),0)</f>
        <v>0</v>
      </c>
      <c r="L37" s="81">
        <f>IF($C$4="Attiecināmās izmaksas",IF('10a+c+n'!$Q37="A",'10a+c+n'!L37,0),0)</f>
        <v>0</v>
      </c>
      <c r="M37" s="28">
        <f>IF($C$4="Attiecināmās izmaksas",IF('10a+c+n'!$Q37="A",'10a+c+n'!M37,0),0)</f>
        <v>0</v>
      </c>
      <c r="N37" s="28">
        <f>IF($C$4="Attiecināmās izmaksas",IF('10a+c+n'!$Q37="A",'10a+c+n'!N37,0),0)</f>
        <v>0</v>
      </c>
      <c r="O37" s="28">
        <f>IF($C$4="Attiecināmās izmaksas",IF('10a+c+n'!$Q37="A",'10a+c+n'!O37,0),0)</f>
        <v>0</v>
      </c>
      <c r="P37" s="59">
        <f>IF($C$4="Attiecināmās izmaksas",IF('10a+c+n'!$Q37="A",'10a+c+n'!P37,0),0)</f>
        <v>0</v>
      </c>
    </row>
    <row r="38" spans="1:16" x14ac:dyDescent="0.2">
      <c r="A38" s="64">
        <f>IF(P38=0,0,IF(COUNTBLANK(P38)=1,0,COUNTA($P$14:P38)))</f>
        <v>0</v>
      </c>
      <c r="B38" s="28">
        <f>IF($C$4="Attiecināmās izmaksas",IF('10a+c+n'!$Q38="A",'10a+c+n'!B38,0),0)</f>
        <v>0</v>
      </c>
      <c r="C38" s="28">
        <f>IF($C$4="Attiecināmās izmaksas",IF('10a+c+n'!$Q38="A",'10a+c+n'!C38,0),0)</f>
        <v>0</v>
      </c>
      <c r="D38" s="28">
        <f>IF($C$4="Attiecināmās izmaksas",IF('10a+c+n'!$Q38="A",'10a+c+n'!D38,0),0)</f>
        <v>0</v>
      </c>
      <c r="E38" s="59"/>
      <c r="F38" s="81"/>
      <c r="G38" s="28"/>
      <c r="H38" s="28">
        <f>IF($C$4="Attiecināmās izmaksas",IF('10a+c+n'!$Q38="A",'10a+c+n'!H38,0),0)</f>
        <v>0</v>
      </c>
      <c r="I38" s="28"/>
      <c r="J38" s="28"/>
      <c r="K38" s="59">
        <f>IF($C$4="Attiecināmās izmaksas",IF('10a+c+n'!$Q38="A",'10a+c+n'!K38,0),0)</f>
        <v>0</v>
      </c>
      <c r="L38" s="81">
        <f>IF($C$4="Attiecināmās izmaksas",IF('10a+c+n'!$Q38="A",'10a+c+n'!L38,0),0)</f>
        <v>0</v>
      </c>
      <c r="M38" s="28">
        <f>IF($C$4="Attiecināmās izmaksas",IF('10a+c+n'!$Q38="A",'10a+c+n'!M38,0),0)</f>
        <v>0</v>
      </c>
      <c r="N38" s="28">
        <f>IF($C$4="Attiecināmās izmaksas",IF('10a+c+n'!$Q38="A",'10a+c+n'!N38,0),0)</f>
        <v>0</v>
      </c>
      <c r="O38" s="28">
        <f>IF($C$4="Attiecināmās izmaksas",IF('10a+c+n'!$Q38="A",'10a+c+n'!O38,0),0)</f>
        <v>0</v>
      </c>
      <c r="P38" s="59">
        <f>IF($C$4="Attiecināmās izmaksas",IF('10a+c+n'!$Q38="A",'10a+c+n'!P38,0),0)</f>
        <v>0</v>
      </c>
    </row>
    <row r="39" spans="1:16" ht="22.5" x14ac:dyDescent="0.2">
      <c r="A39" s="64">
        <f>IF(P39=0,0,IF(COUNTBLANK(P39)=1,0,COUNTA($P$14:P39)))</f>
        <v>0</v>
      </c>
      <c r="B39" s="28" t="str">
        <f>IF($C$4="Attiecināmās izmaksas",IF('10a+c+n'!$Q39="A",'10a+c+n'!B39,0),0)</f>
        <v>17-00000</v>
      </c>
      <c r="C39" s="28" t="str">
        <f>IF($C$4="Attiecināmās izmaksas",IF('10a+c+n'!$Q39="A",'10a+c+n'!C39,0),0)</f>
        <v xml:space="preserve">Presējamās tērauda caurules,Viega vai ekvivalents dn15 </v>
      </c>
      <c r="D39" s="28" t="str">
        <f>IF($C$4="Attiecināmās izmaksas",IF('10a+c+n'!$Q39="A",'10a+c+n'!D39,0),0)</f>
        <v>m</v>
      </c>
      <c r="E39" s="59"/>
      <c r="F39" s="81"/>
      <c r="G39" s="28"/>
      <c r="H39" s="28">
        <f>IF($C$4="Attiecināmās izmaksas",IF('10a+c+n'!$Q39="A",'10a+c+n'!H39,0),0)</f>
        <v>0</v>
      </c>
      <c r="I39" s="28"/>
      <c r="J39" s="28"/>
      <c r="K39" s="59">
        <f>IF($C$4="Attiecināmās izmaksas",IF('10a+c+n'!$Q39="A",'10a+c+n'!K39,0),0)</f>
        <v>0</v>
      </c>
      <c r="L39" s="81">
        <f>IF($C$4="Attiecināmās izmaksas",IF('10a+c+n'!$Q39="A",'10a+c+n'!L39,0),0)</f>
        <v>0</v>
      </c>
      <c r="M39" s="28">
        <f>IF($C$4="Attiecināmās izmaksas",IF('10a+c+n'!$Q39="A",'10a+c+n'!M39,0),0)</f>
        <v>0</v>
      </c>
      <c r="N39" s="28">
        <f>IF($C$4="Attiecināmās izmaksas",IF('10a+c+n'!$Q39="A",'10a+c+n'!N39,0),0)</f>
        <v>0</v>
      </c>
      <c r="O39" s="28">
        <f>IF($C$4="Attiecināmās izmaksas",IF('10a+c+n'!$Q39="A",'10a+c+n'!O39,0),0)</f>
        <v>0</v>
      </c>
      <c r="P39" s="59">
        <f>IF($C$4="Attiecināmās izmaksas",IF('10a+c+n'!$Q39="A",'10a+c+n'!P39,0),0)</f>
        <v>0</v>
      </c>
    </row>
    <row r="40" spans="1:16" ht="22.5" x14ac:dyDescent="0.2">
      <c r="A40" s="64">
        <f>IF(P40=0,0,IF(COUNTBLANK(P40)=1,0,COUNTA($P$14:P40)))</f>
        <v>0</v>
      </c>
      <c r="B40" s="28" t="str">
        <f>IF($C$4="Attiecināmās izmaksas",IF('10a+c+n'!$Q40="A",'10a+c+n'!B40,0),0)</f>
        <v>17-00000</v>
      </c>
      <c r="C40" s="28" t="str">
        <f>IF($C$4="Attiecināmās izmaksas",IF('10a+c+n'!$Q40="A",'10a+c+n'!C40,0),0)</f>
        <v>Presējamās tērauda caurules,Viega vai ekvivalents dn22</v>
      </c>
      <c r="D40" s="28" t="str">
        <f>IF($C$4="Attiecināmās izmaksas",IF('10a+c+n'!$Q40="A",'10a+c+n'!D40,0),0)</f>
        <v>m</v>
      </c>
      <c r="E40" s="59"/>
      <c r="F40" s="81"/>
      <c r="G40" s="28"/>
      <c r="H40" s="28">
        <f>IF($C$4="Attiecināmās izmaksas",IF('10a+c+n'!$Q40="A",'10a+c+n'!H40,0),0)</f>
        <v>0</v>
      </c>
      <c r="I40" s="28"/>
      <c r="J40" s="28"/>
      <c r="K40" s="59">
        <f>IF($C$4="Attiecināmās izmaksas",IF('10a+c+n'!$Q40="A",'10a+c+n'!K40,0),0)</f>
        <v>0</v>
      </c>
      <c r="L40" s="81">
        <f>IF($C$4="Attiecināmās izmaksas",IF('10a+c+n'!$Q40="A",'10a+c+n'!L40,0),0)</f>
        <v>0</v>
      </c>
      <c r="M40" s="28">
        <f>IF($C$4="Attiecināmās izmaksas",IF('10a+c+n'!$Q40="A",'10a+c+n'!M40,0),0)</f>
        <v>0</v>
      </c>
      <c r="N40" s="28">
        <f>IF($C$4="Attiecināmās izmaksas",IF('10a+c+n'!$Q40="A",'10a+c+n'!N40,0),0)</f>
        <v>0</v>
      </c>
      <c r="O40" s="28">
        <f>IF($C$4="Attiecināmās izmaksas",IF('10a+c+n'!$Q40="A",'10a+c+n'!O40,0),0)</f>
        <v>0</v>
      </c>
      <c r="P40" s="59">
        <f>IF($C$4="Attiecināmās izmaksas",IF('10a+c+n'!$Q40="A",'10a+c+n'!P40,0),0)</f>
        <v>0</v>
      </c>
    </row>
    <row r="41" spans="1:16" ht="22.5" x14ac:dyDescent="0.2">
      <c r="A41" s="64">
        <f>IF(P41=0,0,IF(COUNTBLANK(P41)=1,0,COUNTA($P$14:P41)))</f>
        <v>0</v>
      </c>
      <c r="B41" s="28" t="str">
        <f>IF($C$4="Attiecināmās izmaksas",IF('10a+c+n'!$Q41="A",'10a+c+n'!B41,0),0)</f>
        <v>17-00000</v>
      </c>
      <c r="C41" s="28" t="str">
        <f>IF($C$4="Attiecināmās izmaksas",IF('10a+c+n'!$Q41="A",'10a+c+n'!C41,0),0)</f>
        <v>Presējamās tērauda caurules,Viega vai ekvivalents dn25</v>
      </c>
      <c r="D41" s="28" t="str">
        <f>IF($C$4="Attiecināmās izmaksas",IF('10a+c+n'!$Q41="A",'10a+c+n'!D41,0),0)</f>
        <v>m</v>
      </c>
      <c r="E41" s="59"/>
      <c r="F41" s="81"/>
      <c r="G41" s="28"/>
      <c r="H41" s="28">
        <f>IF($C$4="Attiecināmās izmaksas",IF('10a+c+n'!$Q41="A",'10a+c+n'!H41,0),0)</f>
        <v>0</v>
      </c>
      <c r="I41" s="28"/>
      <c r="J41" s="28"/>
      <c r="K41" s="59">
        <f>IF($C$4="Attiecināmās izmaksas",IF('10a+c+n'!$Q41="A",'10a+c+n'!K41,0),0)</f>
        <v>0</v>
      </c>
      <c r="L41" s="81">
        <f>IF($C$4="Attiecināmās izmaksas",IF('10a+c+n'!$Q41="A",'10a+c+n'!L41,0),0)</f>
        <v>0</v>
      </c>
      <c r="M41" s="28">
        <f>IF($C$4="Attiecināmās izmaksas",IF('10a+c+n'!$Q41="A",'10a+c+n'!M41,0),0)</f>
        <v>0</v>
      </c>
      <c r="N41" s="28">
        <f>IF($C$4="Attiecināmās izmaksas",IF('10a+c+n'!$Q41="A",'10a+c+n'!N41,0),0)</f>
        <v>0</v>
      </c>
      <c r="O41" s="28">
        <f>IF($C$4="Attiecināmās izmaksas",IF('10a+c+n'!$Q41="A",'10a+c+n'!O41,0),0)</f>
        <v>0</v>
      </c>
      <c r="P41" s="59">
        <f>IF($C$4="Attiecināmās izmaksas",IF('10a+c+n'!$Q41="A",'10a+c+n'!P41,0),0)</f>
        <v>0</v>
      </c>
    </row>
    <row r="42" spans="1:16" ht="22.5" x14ac:dyDescent="0.2">
      <c r="A42" s="64">
        <f>IF(P42=0,0,IF(COUNTBLANK(P42)=1,0,COUNTA($P$14:P42)))</f>
        <v>0</v>
      </c>
      <c r="B42" s="28" t="str">
        <f>IF($C$4="Attiecināmās izmaksas",IF('10a+c+n'!$Q42="A",'10a+c+n'!B42,0),0)</f>
        <v>17-00000</v>
      </c>
      <c r="C42" s="28" t="str">
        <f>IF($C$4="Attiecināmās izmaksas",IF('10a+c+n'!$Q42="A",'10a+c+n'!C42,0),0)</f>
        <v>Presējamās tērauda caurules,Viega vai ekvivalents dn32</v>
      </c>
      <c r="D42" s="28" t="str">
        <f>IF($C$4="Attiecināmās izmaksas",IF('10a+c+n'!$Q42="A",'10a+c+n'!D42,0),0)</f>
        <v>m</v>
      </c>
      <c r="E42" s="59"/>
      <c r="F42" s="81"/>
      <c r="G42" s="28"/>
      <c r="H42" s="28">
        <f>IF($C$4="Attiecināmās izmaksas",IF('10a+c+n'!$Q42="A",'10a+c+n'!H42,0),0)</f>
        <v>0</v>
      </c>
      <c r="I42" s="28"/>
      <c r="J42" s="28"/>
      <c r="K42" s="59">
        <f>IF($C$4="Attiecināmās izmaksas",IF('10a+c+n'!$Q42="A",'10a+c+n'!K42,0),0)</f>
        <v>0</v>
      </c>
      <c r="L42" s="81">
        <f>IF($C$4="Attiecināmās izmaksas",IF('10a+c+n'!$Q42="A",'10a+c+n'!L42,0),0)</f>
        <v>0</v>
      </c>
      <c r="M42" s="28">
        <f>IF($C$4="Attiecināmās izmaksas",IF('10a+c+n'!$Q42="A",'10a+c+n'!M42,0),0)</f>
        <v>0</v>
      </c>
      <c r="N42" s="28">
        <f>IF($C$4="Attiecināmās izmaksas",IF('10a+c+n'!$Q42="A",'10a+c+n'!N42,0),0)</f>
        <v>0</v>
      </c>
      <c r="O42" s="28">
        <f>IF($C$4="Attiecināmās izmaksas",IF('10a+c+n'!$Q42="A",'10a+c+n'!O42,0),0)</f>
        <v>0</v>
      </c>
      <c r="P42" s="59">
        <f>IF($C$4="Attiecināmās izmaksas",IF('10a+c+n'!$Q42="A",'10a+c+n'!P42,0),0)</f>
        <v>0</v>
      </c>
    </row>
    <row r="43" spans="1:16" ht="22.5" x14ac:dyDescent="0.2">
      <c r="A43" s="64">
        <f>IF(P43=0,0,IF(COUNTBLANK(P43)=1,0,COUNTA($P$14:P43)))</f>
        <v>0</v>
      </c>
      <c r="B43" s="28" t="str">
        <f>IF($C$4="Attiecināmās izmaksas",IF('10a+c+n'!$Q43="A",'10a+c+n'!B43,0),0)</f>
        <v>17-00000</v>
      </c>
      <c r="C43" s="28" t="str">
        <f>IF($C$4="Attiecināmās izmaksas",IF('10a+c+n'!$Q43="A",'10a+c+n'!C43,0),0)</f>
        <v>Presējamās tērauda caurules,Viega vai ekvivalents dn40</v>
      </c>
      <c r="D43" s="28" t="str">
        <f>IF($C$4="Attiecināmās izmaksas",IF('10a+c+n'!$Q43="A",'10a+c+n'!D43,0),0)</f>
        <v>m</v>
      </c>
      <c r="E43" s="59"/>
      <c r="F43" s="81"/>
      <c r="G43" s="28"/>
      <c r="H43" s="28">
        <f>IF($C$4="Attiecināmās izmaksas",IF('10a+c+n'!$Q43="A",'10a+c+n'!H43,0),0)</f>
        <v>0</v>
      </c>
      <c r="I43" s="28"/>
      <c r="J43" s="28"/>
      <c r="K43" s="59">
        <f>IF($C$4="Attiecināmās izmaksas",IF('10a+c+n'!$Q43="A",'10a+c+n'!K43,0),0)</f>
        <v>0</v>
      </c>
      <c r="L43" s="81">
        <f>IF($C$4="Attiecināmās izmaksas",IF('10a+c+n'!$Q43="A",'10a+c+n'!L43,0),0)</f>
        <v>0</v>
      </c>
      <c r="M43" s="28">
        <f>IF($C$4="Attiecināmās izmaksas",IF('10a+c+n'!$Q43="A",'10a+c+n'!M43,0),0)</f>
        <v>0</v>
      </c>
      <c r="N43" s="28">
        <f>IF($C$4="Attiecināmās izmaksas",IF('10a+c+n'!$Q43="A",'10a+c+n'!N43,0),0)</f>
        <v>0</v>
      </c>
      <c r="O43" s="28">
        <f>IF($C$4="Attiecināmās izmaksas",IF('10a+c+n'!$Q43="A",'10a+c+n'!O43,0),0)</f>
        <v>0</v>
      </c>
      <c r="P43" s="59">
        <f>IF($C$4="Attiecināmās izmaksas",IF('10a+c+n'!$Q43="A",'10a+c+n'!P43,0),0)</f>
        <v>0</v>
      </c>
    </row>
    <row r="44" spans="1:16" ht="22.5" x14ac:dyDescent="0.2">
      <c r="A44" s="64">
        <f>IF(P44=0,0,IF(COUNTBLANK(P44)=1,0,COUNTA($P$14:P44)))</f>
        <v>0</v>
      </c>
      <c r="B44" s="28" t="str">
        <f>IF($C$4="Attiecināmās izmaksas",IF('10a+c+n'!$Q44="A",'10a+c+n'!B44,0),0)</f>
        <v>17-00000</v>
      </c>
      <c r="C44" s="28" t="str">
        <f>IF($C$4="Attiecināmās izmaksas",IF('10a+c+n'!$Q44="A",'10a+c+n'!C44,0),0)</f>
        <v>Cauruļvadu fasondaļas (fitingi, savienojumi, pārejas)</v>
      </c>
      <c r="D44" s="28" t="str">
        <f>IF($C$4="Attiecināmās izmaksas",IF('10a+c+n'!$Q44="A",'10a+c+n'!D44,0),0)</f>
        <v>kompl.</v>
      </c>
      <c r="E44" s="59"/>
      <c r="F44" s="81"/>
      <c r="G44" s="28"/>
      <c r="H44" s="28">
        <f>IF($C$4="Attiecināmās izmaksas",IF('10a+c+n'!$Q44="A",'10a+c+n'!H44,0),0)</f>
        <v>0</v>
      </c>
      <c r="I44" s="28"/>
      <c r="J44" s="28"/>
      <c r="K44" s="59">
        <f>IF($C$4="Attiecināmās izmaksas",IF('10a+c+n'!$Q44="A",'10a+c+n'!K44,0),0)</f>
        <v>0</v>
      </c>
      <c r="L44" s="81">
        <f>IF($C$4="Attiecināmās izmaksas",IF('10a+c+n'!$Q44="A",'10a+c+n'!L44,0),0)</f>
        <v>0</v>
      </c>
      <c r="M44" s="28">
        <f>IF($C$4="Attiecināmās izmaksas",IF('10a+c+n'!$Q44="A",'10a+c+n'!M44,0),0)</f>
        <v>0</v>
      </c>
      <c r="N44" s="28">
        <f>IF($C$4="Attiecināmās izmaksas",IF('10a+c+n'!$Q44="A",'10a+c+n'!N44,0),0)</f>
        <v>0</v>
      </c>
      <c r="O44" s="28">
        <f>IF($C$4="Attiecināmās izmaksas",IF('10a+c+n'!$Q44="A",'10a+c+n'!O44,0),0)</f>
        <v>0</v>
      </c>
      <c r="P44" s="59">
        <f>IF($C$4="Attiecināmās izmaksas",IF('10a+c+n'!$Q44="A",'10a+c+n'!P44,0),0)</f>
        <v>0</v>
      </c>
    </row>
    <row r="45" spans="1:16" ht="33.75" x14ac:dyDescent="0.2">
      <c r="A45" s="64">
        <f>IF(P45=0,0,IF(COUNTBLANK(P45)=1,0,COUNTA($P$14:P45)))</f>
        <v>0</v>
      </c>
      <c r="B45" s="28" t="str">
        <f>IF($C$4="Attiecināmās izmaksas",IF('10a+c+n'!$Q45="A",'10a+c+n'!B45,0),0)</f>
        <v>17-00000</v>
      </c>
      <c r="C45" s="28" t="str">
        <f>IF($C$4="Attiecināmās izmaksas",IF('10a+c+n'!$Q45="A",'10a+c+n'!C45,0),0)</f>
        <v>Siltumizolācija cauruļvadiem pagrabā, PAROC Hvac Section AluCoat T vai ekvivalents. λ50=0,037 W/mK (pie temperatūras 50oC). Biezums, b=50, Dn15</v>
      </c>
      <c r="D45" s="28" t="str">
        <f>IF($C$4="Attiecināmās izmaksas",IF('10a+c+n'!$Q45="A",'10a+c+n'!D45,0),0)</f>
        <v>m</v>
      </c>
      <c r="E45" s="59"/>
      <c r="F45" s="81"/>
      <c r="G45" s="28"/>
      <c r="H45" s="28">
        <f>IF($C$4="Attiecināmās izmaksas",IF('10a+c+n'!$Q45="A",'10a+c+n'!H45,0),0)</f>
        <v>0</v>
      </c>
      <c r="I45" s="28"/>
      <c r="J45" s="28"/>
      <c r="K45" s="59">
        <f>IF($C$4="Attiecināmās izmaksas",IF('10a+c+n'!$Q45="A",'10a+c+n'!K45,0),0)</f>
        <v>0</v>
      </c>
      <c r="L45" s="81">
        <f>IF($C$4="Attiecināmās izmaksas",IF('10a+c+n'!$Q45="A",'10a+c+n'!L45,0),0)</f>
        <v>0</v>
      </c>
      <c r="M45" s="28">
        <f>IF($C$4="Attiecināmās izmaksas",IF('10a+c+n'!$Q45="A",'10a+c+n'!M45,0),0)</f>
        <v>0</v>
      </c>
      <c r="N45" s="28">
        <f>IF($C$4="Attiecināmās izmaksas",IF('10a+c+n'!$Q45="A",'10a+c+n'!N45,0),0)</f>
        <v>0</v>
      </c>
      <c r="O45" s="28">
        <f>IF($C$4="Attiecināmās izmaksas",IF('10a+c+n'!$Q45="A",'10a+c+n'!O45,0),0)</f>
        <v>0</v>
      </c>
      <c r="P45" s="59">
        <f>IF($C$4="Attiecināmās izmaksas",IF('10a+c+n'!$Q45="A",'10a+c+n'!P45,0),0)</f>
        <v>0</v>
      </c>
    </row>
    <row r="46" spans="1:16" ht="33.75" x14ac:dyDescent="0.2">
      <c r="A46" s="64">
        <f>IF(P46=0,0,IF(COUNTBLANK(P46)=1,0,COUNTA($P$14:P46)))</f>
        <v>0</v>
      </c>
      <c r="B46" s="28" t="str">
        <f>IF($C$4="Attiecināmās izmaksas",IF('10a+c+n'!$Q46="A",'10a+c+n'!B46,0),0)</f>
        <v>17-00000</v>
      </c>
      <c r="C46" s="28" t="str">
        <f>IF($C$4="Attiecināmās izmaksas",IF('10a+c+n'!$Q46="A",'10a+c+n'!C46,0),0)</f>
        <v>Siltumizolācija cauruļvadiem pagrabā, PAROC Hvac Section AluCoat T vai ekvivalents. λ50=0,037 W/mK (pie temperatūras 50oC). Biezums, b=50, Dn22</v>
      </c>
      <c r="D46" s="28" t="str">
        <f>IF($C$4="Attiecināmās izmaksas",IF('10a+c+n'!$Q46="A",'10a+c+n'!D46,0),0)</f>
        <v>m</v>
      </c>
      <c r="E46" s="59"/>
      <c r="F46" s="81"/>
      <c r="G46" s="28"/>
      <c r="H46" s="28">
        <f>IF($C$4="Attiecināmās izmaksas",IF('10a+c+n'!$Q46="A",'10a+c+n'!H46,0),0)</f>
        <v>0</v>
      </c>
      <c r="I46" s="28"/>
      <c r="J46" s="28"/>
      <c r="K46" s="59">
        <f>IF($C$4="Attiecināmās izmaksas",IF('10a+c+n'!$Q46="A",'10a+c+n'!K46,0),0)</f>
        <v>0</v>
      </c>
      <c r="L46" s="81">
        <f>IF($C$4="Attiecināmās izmaksas",IF('10a+c+n'!$Q46="A",'10a+c+n'!L46,0),0)</f>
        <v>0</v>
      </c>
      <c r="M46" s="28">
        <f>IF($C$4="Attiecināmās izmaksas",IF('10a+c+n'!$Q46="A",'10a+c+n'!M46,0),0)</f>
        <v>0</v>
      </c>
      <c r="N46" s="28">
        <f>IF($C$4="Attiecināmās izmaksas",IF('10a+c+n'!$Q46="A",'10a+c+n'!N46,0),0)</f>
        <v>0</v>
      </c>
      <c r="O46" s="28">
        <f>IF($C$4="Attiecināmās izmaksas",IF('10a+c+n'!$Q46="A",'10a+c+n'!O46,0),0)</f>
        <v>0</v>
      </c>
      <c r="P46" s="59">
        <f>IF($C$4="Attiecināmās izmaksas",IF('10a+c+n'!$Q46="A",'10a+c+n'!P46,0),0)</f>
        <v>0</v>
      </c>
    </row>
    <row r="47" spans="1:16" ht="33.75" x14ac:dyDescent="0.2">
      <c r="A47" s="64">
        <f>IF(P47=0,0,IF(COUNTBLANK(P47)=1,0,COUNTA($P$14:P47)))</f>
        <v>0</v>
      </c>
      <c r="B47" s="28" t="str">
        <f>IF($C$4="Attiecināmās izmaksas",IF('10a+c+n'!$Q47="A",'10a+c+n'!B47,0),0)</f>
        <v>17-00000</v>
      </c>
      <c r="C47" s="28" t="str">
        <f>IF($C$4="Attiecināmās izmaksas",IF('10a+c+n'!$Q47="A",'10a+c+n'!C47,0),0)</f>
        <v>Siltumizolācija cauruļvadiem pagrabā, PAROC Hvac Section AluCoat T vai ekvivalents. λ50=0,037 W/mK (pie temperatūras 50oC). Biezums, b=50, Dn25</v>
      </c>
      <c r="D47" s="28" t="str">
        <f>IF($C$4="Attiecināmās izmaksas",IF('10a+c+n'!$Q47="A",'10a+c+n'!D47,0),0)</f>
        <v>m</v>
      </c>
      <c r="E47" s="59"/>
      <c r="F47" s="81"/>
      <c r="G47" s="28"/>
      <c r="H47" s="28">
        <f>IF($C$4="Attiecināmās izmaksas",IF('10a+c+n'!$Q47="A",'10a+c+n'!H47,0),0)</f>
        <v>0</v>
      </c>
      <c r="I47" s="28"/>
      <c r="J47" s="28"/>
      <c r="K47" s="59">
        <f>IF($C$4="Attiecināmās izmaksas",IF('10a+c+n'!$Q47="A",'10a+c+n'!K47,0),0)</f>
        <v>0</v>
      </c>
      <c r="L47" s="81">
        <f>IF($C$4="Attiecināmās izmaksas",IF('10a+c+n'!$Q47="A",'10a+c+n'!L47,0),0)</f>
        <v>0</v>
      </c>
      <c r="M47" s="28">
        <f>IF($C$4="Attiecināmās izmaksas",IF('10a+c+n'!$Q47="A",'10a+c+n'!M47,0),0)</f>
        <v>0</v>
      </c>
      <c r="N47" s="28">
        <f>IF($C$4="Attiecināmās izmaksas",IF('10a+c+n'!$Q47="A",'10a+c+n'!N47,0),0)</f>
        <v>0</v>
      </c>
      <c r="O47" s="28">
        <f>IF($C$4="Attiecināmās izmaksas",IF('10a+c+n'!$Q47="A",'10a+c+n'!O47,0),0)</f>
        <v>0</v>
      </c>
      <c r="P47" s="59">
        <f>IF($C$4="Attiecināmās izmaksas",IF('10a+c+n'!$Q47="A",'10a+c+n'!P47,0),0)</f>
        <v>0</v>
      </c>
    </row>
    <row r="48" spans="1:16" ht="33.75" x14ac:dyDescent="0.2">
      <c r="A48" s="64">
        <f>IF(P48=0,0,IF(COUNTBLANK(P48)=1,0,COUNTA($P$14:P48)))</f>
        <v>0</v>
      </c>
      <c r="B48" s="28" t="str">
        <f>IF($C$4="Attiecināmās izmaksas",IF('10a+c+n'!$Q48="A",'10a+c+n'!B48,0),0)</f>
        <v>17-00000</v>
      </c>
      <c r="C48" s="28" t="str">
        <f>IF($C$4="Attiecināmās izmaksas",IF('10a+c+n'!$Q48="A",'10a+c+n'!C48,0),0)</f>
        <v>Siltumizolācija cauruļvadiem pagrabā, PAROC Hvac Section AluCoat T vai ekvivalents. λ50=0,037 W/mK (pie temperatūras 50oC). Biezums, b=50, Dn32</v>
      </c>
      <c r="D48" s="28" t="str">
        <f>IF($C$4="Attiecināmās izmaksas",IF('10a+c+n'!$Q48="A",'10a+c+n'!D48,0),0)</f>
        <v>m</v>
      </c>
      <c r="E48" s="59"/>
      <c r="F48" s="81"/>
      <c r="G48" s="28"/>
      <c r="H48" s="28">
        <f>IF($C$4="Attiecināmās izmaksas",IF('10a+c+n'!$Q48="A",'10a+c+n'!H48,0),0)</f>
        <v>0</v>
      </c>
      <c r="I48" s="28"/>
      <c r="J48" s="28"/>
      <c r="K48" s="59">
        <f>IF($C$4="Attiecināmās izmaksas",IF('10a+c+n'!$Q48="A",'10a+c+n'!K48,0),0)</f>
        <v>0</v>
      </c>
      <c r="L48" s="81">
        <f>IF($C$4="Attiecināmās izmaksas",IF('10a+c+n'!$Q48="A",'10a+c+n'!L48,0),0)</f>
        <v>0</v>
      </c>
      <c r="M48" s="28">
        <f>IF($C$4="Attiecināmās izmaksas",IF('10a+c+n'!$Q48="A",'10a+c+n'!M48,0),0)</f>
        <v>0</v>
      </c>
      <c r="N48" s="28">
        <f>IF($C$4="Attiecināmās izmaksas",IF('10a+c+n'!$Q48="A",'10a+c+n'!N48,0),0)</f>
        <v>0</v>
      </c>
      <c r="O48" s="28">
        <f>IF($C$4="Attiecināmās izmaksas",IF('10a+c+n'!$Q48="A",'10a+c+n'!O48,0),0)</f>
        <v>0</v>
      </c>
      <c r="P48" s="59">
        <f>IF($C$4="Attiecināmās izmaksas",IF('10a+c+n'!$Q48="A",'10a+c+n'!P48,0),0)</f>
        <v>0</v>
      </c>
    </row>
    <row r="49" spans="1:16" ht="33.75" x14ac:dyDescent="0.2">
      <c r="A49" s="64">
        <f>IF(P49=0,0,IF(COUNTBLANK(P49)=1,0,COUNTA($P$14:P49)))</f>
        <v>0</v>
      </c>
      <c r="B49" s="28" t="str">
        <f>IF($C$4="Attiecināmās izmaksas",IF('10a+c+n'!$Q49="A",'10a+c+n'!B49,0),0)</f>
        <v>17-00000</v>
      </c>
      <c r="C49" s="28" t="str">
        <f>IF($C$4="Attiecināmās izmaksas",IF('10a+c+n'!$Q49="A",'10a+c+n'!C49,0),0)</f>
        <v>Siltumizolācija cauruļvadiem pagrabā, PAROC Hvac Section AluCoat T vai ekvivalents. λ50=0,037 W/mK (pie temperatūras 50oC). Biezums, b=50, Dn40</v>
      </c>
      <c r="D49" s="28" t="str">
        <f>IF($C$4="Attiecināmās izmaksas",IF('10a+c+n'!$Q49="A",'10a+c+n'!D49,0),0)</f>
        <v>m</v>
      </c>
      <c r="E49" s="59"/>
      <c r="F49" s="81"/>
      <c r="G49" s="28"/>
      <c r="H49" s="28">
        <f>IF($C$4="Attiecināmās izmaksas",IF('10a+c+n'!$Q49="A",'10a+c+n'!H49,0),0)</f>
        <v>0</v>
      </c>
      <c r="I49" s="28"/>
      <c r="J49" s="28"/>
      <c r="K49" s="59">
        <f>IF($C$4="Attiecināmās izmaksas",IF('10a+c+n'!$Q49="A",'10a+c+n'!K49,0),0)</f>
        <v>0</v>
      </c>
      <c r="L49" s="81">
        <f>IF($C$4="Attiecināmās izmaksas",IF('10a+c+n'!$Q49="A",'10a+c+n'!L49,0),0)</f>
        <v>0</v>
      </c>
      <c r="M49" s="28">
        <f>IF($C$4="Attiecināmās izmaksas",IF('10a+c+n'!$Q49="A",'10a+c+n'!M49,0),0)</f>
        <v>0</v>
      </c>
      <c r="N49" s="28">
        <f>IF($C$4="Attiecināmās izmaksas",IF('10a+c+n'!$Q49="A",'10a+c+n'!N49,0),0)</f>
        <v>0</v>
      </c>
      <c r="O49" s="28">
        <f>IF($C$4="Attiecināmās izmaksas",IF('10a+c+n'!$Q49="A",'10a+c+n'!O49,0),0)</f>
        <v>0</v>
      </c>
      <c r="P49" s="59">
        <f>IF($C$4="Attiecināmās izmaksas",IF('10a+c+n'!$Q49="A",'10a+c+n'!P49,0),0)</f>
        <v>0</v>
      </c>
    </row>
    <row r="50" spans="1:16" ht="22.5" x14ac:dyDescent="0.2">
      <c r="A50" s="64">
        <f>IF(P50=0,0,IF(COUNTBLANK(P50)=1,0,COUNTA($P$14:P50)))</f>
        <v>0</v>
      </c>
      <c r="B50" s="28" t="str">
        <f>IF($C$4="Attiecināmās izmaksas",IF('10a+c+n'!$Q50="A",'10a+c+n'!B50,0),0)</f>
        <v>17-00000</v>
      </c>
      <c r="C50" s="28" t="str">
        <f>IF($C$4="Attiecināmās izmaksas",IF('10a+c+n'!$Q50="A",'10a+c+n'!C50,0),0)</f>
        <v>Noslēgvārsti dn40</v>
      </c>
      <c r="D50" s="28" t="str">
        <f>IF($C$4="Attiecināmās izmaksas",IF('10a+c+n'!$Q50="A",'10a+c+n'!D50,0),0)</f>
        <v>gb</v>
      </c>
      <c r="E50" s="59"/>
      <c r="F50" s="81"/>
      <c r="G50" s="28"/>
      <c r="H50" s="28">
        <f>IF($C$4="Attiecināmās izmaksas",IF('10a+c+n'!$Q50="A",'10a+c+n'!H50,0),0)</f>
        <v>0</v>
      </c>
      <c r="I50" s="28"/>
      <c r="J50" s="28"/>
      <c r="K50" s="59">
        <f>IF($C$4="Attiecināmās izmaksas",IF('10a+c+n'!$Q50="A",'10a+c+n'!K50,0),0)</f>
        <v>0</v>
      </c>
      <c r="L50" s="81">
        <f>IF($C$4="Attiecināmās izmaksas",IF('10a+c+n'!$Q50="A",'10a+c+n'!L50,0),0)</f>
        <v>0</v>
      </c>
      <c r="M50" s="28">
        <f>IF($C$4="Attiecināmās izmaksas",IF('10a+c+n'!$Q50="A",'10a+c+n'!M50,0),0)</f>
        <v>0</v>
      </c>
      <c r="N50" s="28">
        <f>IF($C$4="Attiecināmās izmaksas",IF('10a+c+n'!$Q50="A",'10a+c+n'!N50,0),0)</f>
        <v>0</v>
      </c>
      <c r="O50" s="28">
        <f>IF($C$4="Attiecināmās izmaksas",IF('10a+c+n'!$Q50="A",'10a+c+n'!O50,0),0)</f>
        <v>0</v>
      </c>
      <c r="P50" s="59">
        <f>IF($C$4="Attiecināmās izmaksas",IF('10a+c+n'!$Q50="A",'10a+c+n'!P50,0),0)</f>
        <v>0</v>
      </c>
    </row>
    <row r="51" spans="1:16" ht="22.5" x14ac:dyDescent="0.2">
      <c r="A51" s="64">
        <f>IF(P51=0,0,IF(COUNTBLANK(P51)=1,0,COUNTA($P$14:P51)))</f>
        <v>0</v>
      </c>
      <c r="B51" s="28" t="str">
        <f>IF($C$4="Attiecināmās izmaksas",IF('10a+c+n'!$Q51="A",'10a+c+n'!B51,0),0)</f>
        <v>17-00000</v>
      </c>
      <c r="C51" s="28" t="str">
        <f>IF($C$4="Attiecināmās izmaksas",IF('10a+c+n'!$Q51="A",'10a+c+n'!C51,0),0)</f>
        <v>Balansēšanas vārsts STRÖMAX-M 4017 vai ekvivalents,ar mērnipeļiem, dn20</v>
      </c>
      <c r="D51" s="28" t="str">
        <f>IF($C$4="Attiecināmās izmaksas",IF('10a+c+n'!$Q51="A",'10a+c+n'!D51,0),0)</f>
        <v>gb</v>
      </c>
      <c r="E51" s="59"/>
      <c r="F51" s="81"/>
      <c r="G51" s="28"/>
      <c r="H51" s="28">
        <f>IF($C$4="Attiecināmās izmaksas",IF('10a+c+n'!$Q51="A",'10a+c+n'!H51,0),0)</f>
        <v>0</v>
      </c>
      <c r="I51" s="28"/>
      <c r="J51" s="28"/>
      <c r="K51" s="59">
        <f>IF($C$4="Attiecināmās izmaksas",IF('10a+c+n'!$Q51="A",'10a+c+n'!K51,0),0)</f>
        <v>0</v>
      </c>
      <c r="L51" s="81">
        <f>IF($C$4="Attiecināmās izmaksas",IF('10a+c+n'!$Q51="A",'10a+c+n'!L51,0),0)</f>
        <v>0</v>
      </c>
      <c r="M51" s="28">
        <f>IF($C$4="Attiecināmās izmaksas",IF('10a+c+n'!$Q51="A",'10a+c+n'!M51,0),0)</f>
        <v>0</v>
      </c>
      <c r="N51" s="28">
        <f>IF($C$4="Attiecināmās izmaksas",IF('10a+c+n'!$Q51="A",'10a+c+n'!N51,0),0)</f>
        <v>0</v>
      </c>
      <c r="O51" s="28">
        <f>IF($C$4="Attiecināmās izmaksas",IF('10a+c+n'!$Q51="A",'10a+c+n'!O51,0),0)</f>
        <v>0</v>
      </c>
      <c r="P51" s="59">
        <f>IF($C$4="Attiecināmās izmaksas",IF('10a+c+n'!$Q51="A",'10a+c+n'!P51,0),0)</f>
        <v>0</v>
      </c>
    </row>
    <row r="52" spans="1:16" ht="22.5" x14ac:dyDescent="0.2">
      <c r="A52" s="64">
        <f>IF(P52=0,0,IF(COUNTBLANK(P52)=1,0,COUNTA($P$14:P52)))</f>
        <v>0</v>
      </c>
      <c r="B52" s="28" t="str">
        <f>IF($C$4="Attiecināmās izmaksas",IF('10a+c+n'!$Q52="A",'10a+c+n'!B52,0),0)</f>
        <v>17-00000</v>
      </c>
      <c r="C52" s="28" t="str">
        <f>IF($C$4="Attiecināmās izmaksas",IF('10a+c+n'!$Q52="A",'10a+c+n'!C52,0),0)</f>
        <v>Lodveida vārsts dn25</v>
      </c>
      <c r="D52" s="28" t="str">
        <f>IF($C$4="Attiecināmās izmaksas",IF('10a+c+n'!$Q52="A",'10a+c+n'!D52,0),0)</f>
        <v>gb</v>
      </c>
      <c r="E52" s="59"/>
      <c r="F52" s="81"/>
      <c r="G52" s="28"/>
      <c r="H52" s="28">
        <f>IF($C$4="Attiecināmās izmaksas",IF('10a+c+n'!$Q52="A",'10a+c+n'!H52,0),0)</f>
        <v>0</v>
      </c>
      <c r="I52" s="28"/>
      <c r="J52" s="28"/>
      <c r="K52" s="59">
        <f>IF($C$4="Attiecināmās izmaksas",IF('10a+c+n'!$Q52="A",'10a+c+n'!K52,0),0)</f>
        <v>0</v>
      </c>
      <c r="L52" s="81">
        <f>IF($C$4="Attiecināmās izmaksas",IF('10a+c+n'!$Q52="A",'10a+c+n'!L52,0),0)</f>
        <v>0</v>
      </c>
      <c r="M52" s="28">
        <f>IF($C$4="Attiecināmās izmaksas",IF('10a+c+n'!$Q52="A",'10a+c+n'!M52,0),0)</f>
        <v>0</v>
      </c>
      <c r="N52" s="28">
        <f>IF($C$4="Attiecināmās izmaksas",IF('10a+c+n'!$Q52="A",'10a+c+n'!N52,0),0)</f>
        <v>0</v>
      </c>
      <c r="O52" s="28">
        <f>IF($C$4="Attiecināmās izmaksas",IF('10a+c+n'!$Q52="A",'10a+c+n'!O52,0),0)</f>
        <v>0</v>
      </c>
      <c r="P52" s="59">
        <f>IF($C$4="Attiecināmās izmaksas",IF('10a+c+n'!$Q52="A",'10a+c+n'!P52,0),0)</f>
        <v>0</v>
      </c>
    </row>
    <row r="53" spans="1:16" ht="22.5" x14ac:dyDescent="0.2">
      <c r="A53" s="64">
        <f>IF(P53=0,0,IF(COUNTBLANK(P53)=1,0,COUNTA($P$14:P53)))</f>
        <v>0</v>
      </c>
      <c r="B53" s="28" t="str">
        <f>IF($C$4="Attiecināmās izmaksas",IF('10a+c+n'!$Q53="A",'10a+c+n'!B53,0),0)</f>
        <v>17-00000</v>
      </c>
      <c r="C53" s="28" t="str">
        <f>IF($C$4="Attiecināmās izmaksas",IF('10a+c+n'!$Q53="A",'10a+c+n'!C53,0),0)</f>
        <v xml:space="preserve">Tukšošanas vārsti </v>
      </c>
      <c r="D53" s="28" t="str">
        <f>IF($C$4="Attiecināmās izmaksas",IF('10a+c+n'!$Q53="A",'10a+c+n'!D53,0),0)</f>
        <v>gb</v>
      </c>
      <c r="E53" s="59"/>
      <c r="F53" s="81"/>
      <c r="G53" s="28"/>
      <c r="H53" s="28">
        <f>IF($C$4="Attiecināmās izmaksas",IF('10a+c+n'!$Q53="A",'10a+c+n'!H53,0),0)</f>
        <v>0</v>
      </c>
      <c r="I53" s="28"/>
      <c r="J53" s="28"/>
      <c r="K53" s="59">
        <f>IF($C$4="Attiecināmās izmaksas",IF('10a+c+n'!$Q53="A",'10a+c+n'!K53,0),0)</f>
        <v>0</v>
      </c>
      <c r="L53" s="81">
        <f>IF($C$4="Attiecināmās izmaksas",IF('10a+c+n'!$Q53="A",'10a+c+n'!L53,0),0)</f>
        <v>0</v>
      </c>
      <c r="M53" s="28">
        <f>IF($C$4="Attiecināmās izmaksas",IF('10a+c+n'!$Q53="A",'10a+c+n'!M53,0),0)</f>
        <v>0</v>
      </c>
      <c r="N53" s="28">
        <f>IF($C$4="Attiecināmās izmaksas",IF('10a+c+n'!$Q53="A",'10a+c+n'!N53,0),0)</f>
        <v>0</v>
      </c>
      <c r="O53" s="28">
        <f>IF($C$4="Attiecināmās izmaksas",IF('10a+c+n'!$Q53="A",'10a+c+n'!O53,0),0)</f>
        <v>0</v>
      </c>
      <c r="P53" s="59">
        <f>IF($C$4="Attiecināmās izmaksas",IF('10a+c+n'!$Q53="A",'10a+c+n'!P53,0),0)</f>
        <v>0</v>
      </c>
    </row>
    <row r="54" spans="1:16" x14ac:dyDescent="0.2">
      <c r="A54" s="64">
        <f>IF(P54=0,0,IF(COUNTBLANK(P54)=1,0,COUNTA($P$14:P54)))</f>
        <v>0</v>
      </c>
      <c r="B54" s="28">
        <f>IF($C$4="Attiecināmās izmaksas",IF('10a+c+n'!$Q54="A",'10a+c+n'!B54,0),0)</f>
        <v>0</v>
      </c>
      <c r="C54" s="28">
        <f>IF($C$4="Attiecināmās izmaksas",IF('10a+c+n'!$Q54="A",'10a+c+n'!C54,0),0)</f>
        <v>0</v>
      </c>
      <c r="D54" s="28">
        <f>IF($C$4="Attiecināmās izmaksas",IF('10a+c+n'!$Q54="A",'10a+c+n'!D54,0),0)</f>
        <v>0</v>
      </c>
      <c r="E54" s="59"/>
      <c r="F54" s="81"/>
      <c r="G54" s="28"/>
      <c r="H54" s="28">
        <f>IF($C$4="Attiecināmās izmaksas",IF('10a+c+n'!$Q54="A",'10a+c+n'!H54,0),0)</f>
        <v>0</v>
      </c>
      <c r="I54" s="28"/>
      <c r="J54" s="28"/>
      <c r="K54" s="59">
        <f>IF($C$4="Attiecināmās izmaksas",IF('10a+c+n'!$Q54="A",'10a+c+n'!K54,0),0)</f>
        <v>0</v>
      </c>
      <c r="L54" s="81">
        <f>IF($C$4="Attiecināmās izmaksas",IF('10a+c+n'!$Q54="A",'10a+c+n'!L54,0),0)</f>
        <v>0</v>
      </c>
      <c r="M54" s="28">
        <f>IF($C$4="Attiecināmās izmaksas",IF('10a+c+n'!$Q54="A",'10a+c+n'!M54,0),0)</f>
        <v>0</v>
      </c>
      <c r="N54" s="28">
        <f>IF($C$4="Attiecināmās izmaksas",IF('10a+c+n'!$Q54="A",'10a+c+n'!N54,0),0)</f>
        <v>0</v>
      </c>
      <c r="O54" s="28">
        <f>IF($C$4="Attiecināmās izmaksas",IF('10a+c+n'!$Q54="A",'10a+c+n'!O54,0),0)</f>
        <v>0</v>
      </c>
      <c r="P54" s="59">
        <f>IF($C$4="Attiecināmās izmaksas",IF('10a+c+n'!$Q54="A",'10a+c+n'!P54,0),0)</f>
        <v>0</v>
      </c>
    </row>
    <row r="55" spans="1:16" ht="22.5" x14ac:dyDescent="0.2">
      <c r="A55" s="64">
        <f>IF(P55=0,0,IF(COUNTBLANK(P55)=1,0,COUNTA($P$14:P55)))</f>
        <v>0</v>
      </c>
      <c r="B55" s="28" t="str">
        <f>IF($C$4="Attiecināmās izmaksas",IF('10a+c+n'!$Q55="A",'10a+c+n'!B55,0),0)</f>
        <v>17-00000</v>
      </c>
      <c r="C55" s="28" t="str">
        <f>IF($C$4="Attiecināmās izmaksas",IF('10a+c+n'!$Q55="A",'10a+c+n'!C55,0),0)</f>
        <v>Ieregulēšanas un palaišanas darbi</v>
      </c>
      <c r="D55" s="28" t="str">
        <f>IF($C$4="Attiecināmās izmaksas",IF('10a+c+n'!$Q55="A",'10a+c+n'!D55,0),0)</f>
        <v>gb</v>
      </c>
      <c r="E55" s="59"/>
      <c r="F55" s="81"/>
      <c r="G55" s="28"/>
      <c r="H55" s="28">
        <f>IF($C$4="Attiecināmās izmaksas",IF('10a+c+n'!$Q55="A",'10a+c+n'!H55,0),0)</f>
        <v>0</v>
      </c>
      <c r="I55" s="28"/>
      <c r="J55" s="28"/>
      <c r="K55" s="59">
        <f>IF($C$4="Attiecināmās izmaksas",IF('10a+c+n'!$Q55="A",'10a+c+n'!K55,0),0)</f>
        <v>0</v>
      </c>
      <c r="L55" s="81">
        <f>IF($C$4="Attiecināmās izmaksas",IF('10a+c+n'!$Q55="A",'10a+c+n'!L55,0),0)</f>
        <v>0</v>
      </c>
      <c r="M55" s="28">
        <f>IF($C$4="Attiecināmās izmaksas",IF('10a+c+n'!$Q55="A",'10a+c+n'!M55,0),0)</f>
        <v>0</v>
      </c>
      <c r="N55" s="28">
        <f>IF($C$4="Attiecināmās izmaksas",IF('10a+c+n'!$Q55="A",'10a+c+n'!N55,0),0)</f>
        <v>0</v>
      </c>
      <c r="O55" s="28">
        <f>IF($C$4="Attiecināmās izmaksas",IF('10a+c+n'!$Q55="A",'10a+c+n'!O55,0),0)</f>
        <v>0</v>
      </c>
      <c r="P55" s="59">
        <f>IF($C$4="Attiecināmās izmaksas",IF('10a+c+n'!$Q55="A",'10a+c+n'!P55,0),0)</f>
        <v>0</v>
      </c>
    </row>
    <row r="56" spans="1:16" ht="22.5" x14ac:dyDescent="0.2">
      <c r="A56" s="64">
        <f>IF(P56=0,0,IF(COUNTBLANK(P56)=1,0,COUNTA($P$14:P56)))</f>
        <v>0</v>
      </c>
      <c r="B56" s="28" t="str">
        <f>IF($C$4="Attiecināmās izmaksas",IF('10a+c+n'!$Q56="A",'10a+c+n'!B56,0),0)</f>
        <v>17-00000</v>
      </c>
      <c r="C56" s="28" t="str">
        <f>IF($C$4="Attiecināmās izmaksas",IF('10a+c+n'!$Q56="A",'10a+c+n'!C56,0),0)</f>
        <v xml:space="preserve">Pieslēgums pie siltummezgla </v>
      </c>
      <c r="D56" s="28" t="str">
        <f>IF($C$4="Attiecināmās izmaksas",IF('10a+c+n'!$Q56="A",'10a+c+n'!D56,0),0)</f>
        <v>kompl</v>
      </c>
      <c r="E56" s="59"/>
      <c r="F56" s="81"/>
      <c r="G56" s="28"/>
      <c r="H56" s="28">
        <f>IF($C$4="Attiecināmās izmaksas",IF('10a+c+n'!$Q56="A",'10a+c+n'!H56,0),0)</f>
        <v>0</v>
      </c>
      <c r="I56" s="28"/>
      <c r="J56" s="28"/>
      <c r="K56" s="59">
        <f>IF($C$4="Attiecināmās izmaksas",IF('10a+c+n'!$Q56="A",'10a+c+n'!K56,0),0)</f>
        <v>0</v>
      </c>
      <c r="L56" s="81">
        <f>IF($C$4="Attiecināmās izmaksas",IF('10a+c+n'!$Q56="A",'10a+c+n'!L56,0),0)</f>
        <v>0</v>
      </c>
      <c r="M56" s="28">
        <f>IF($C$4="Attiecināmās izmaksas",IF('10a+c+n'!$Q56="A",'10a+c+n'!M56,0),0)</f>
        <v>0</v>
      </c>
      <c r="N56" s="28">
        <f>IF($C$4="Attiecināmās izmaksas",IF('10a+c+n'!$Q56="A",'10a+c+n'!N56,0),0)</f>
        <v>0</v>
      </c>
      <c r="O56" s="28">
        <f>IF($C$4="Attiecināmās izmaksas",IF('10a+c+n'!$Q56="A",'10a+c+n'!O56,0),0)</f>
        <v>0</v>
      </c>
      <c r="P56" s="59">
        <f>IF($C$4="Attiecināmās izmaksas",IF('10a+c+n'!$Q56="A",'10a+c+n'!P56,0),0)</f>
        <v>0</v>
      </c>
    </row>
    <row r="57" spans="1:16" ht="22.5" x14ac:dyDescent="0.2">
      <c r="A57" s="64">
        <f>IF(P57=0,0,IF(COUNTBLANK(P57)=1,0,COUNTA($P$14:P57)))</f>
        <v>0</v>
      </c>
      <c r="B57" s="28" t="str">
        <f>IF($C$4="Attiecināmās izmaksas",IF('10a+c+n'!$Q57="A",'10a+c+n'!B57,0),0)</f>
        <v>17-00000</v>
      </c>
      <c r="C57" s="28" t="str">
        <f>IF($C$4="Attiecināmās izmaksas",IF('10a+c+n'!$Q57="A",'10a+c+n'!C57,0),0)</f>
        <v>Cauruļvadu stiprinājumi</v>
      </c>
      <c r="D57" s="28" t="str">
        <f>IF($C$4="Attiecināmās izmaksas",IF('10a+c+n'!$Q57="A",'10a+c+n'!D57,0),0)</f>
        <v>kompl.</v>
      </c>
      <c r="E57" s="59"/>
      <c r="F57" s="81"/>
      <c r="G57" s="28"/>
      <c r="H57" s="28">
        <f>IF($C$4="Attiecināmās izmaksas",IF('10a+c+n'!$Q57="A",'10a+c+n'!H57,0),0)</f>
        <v>0</v>
      </c>
      <c r="I57" s="28"/>
      <c r="J57" s="28"/>
      <c r="K57" s="59">
        <f>IF($C$4="Attiecināmās izmaksas",IF('10a+c+n'!$Q57="A",'10a+c+n'!K57,0),0)</f>
        <v>0</v>
      </c>
      <c r="L57" s="81">
        <f>IF($C$4="Attiecināmās izmaksas",IF('10a+c+n'!$Q57="A",'10a+c+n'!L57,0),0)</f>
        <v>0</v>
      </c>
      <c r="M57" s="28">
        <f>IF($C$4="Attiecināmās izmaksas",IF('10a+c+n'!$Q57="A",'10a+c+n'!M57,0),0)</f>
        <v>0</v>
      </c>
      <c r="N57" s="28">
        <f>IF($C$4="Attiecināmās izmaksas",IF('10a+c+n'!$Q57="A",'10a+c+n'!N57,0),0)</f>
        <v>0</v>
      </c>
      <c r="O57" s="28">
        <f>IF($C$4="Attiecināmās izmaksas",IF('10a+c+n'!$Q57="A",'10a+c+n'!O57,0),0)</f>
        <v>0</v>
      </c>
      <c r="P57" s="59">
        <f>IF($C$4="Attiecināmās izmaksas",IF('10a+c+n'!$Q57="A",'10a+c+n'!P57,0),0)</f>
        <v>0</v>
      </c>
    </row>
    <row r="58" spans="1:16" ht="22.5" x14ac:dyDescent="0.2">
      <c r="A58" s="64">
        <f>IF(P58=0,0,IF(COUNTBLANK(P58)=1,0,COUNTA($P$14:P58)))</f>
        <v>0</v>
      </c>
      <c r="B58" s="28" t="str">
        <f>IF($C$4="Attiecināmās izmaksas",IF('10a+c+n'!$Q58="A",'10a+c+n'!B58,0),0)</f>
        <v>17-00000</v>
      </c>
      <c r="C58" s="28" t="str">
        <f>IF($C$4="Attiecināmās izmaksas",IF('10a+c+n'!$Q58="A",'10a+c+n'!C58,0),0)</f>
        <v>Caurumu aizdare, ugunsdrošā aizdare</v>
      </c>
      <c r="D58" s="28" t="str">
        <f>IF($C$4="Attiecināmās izmaksas",IF('10a+c+n'!$Q58="A",'10a+c+n'!D58,0),0)</f>
        <v>kompl.</v>
      </c>
      <c r="E58" s="59"/>
      <c r="F58" s="81"/>
      <c r="G58" s="28"/>
      <c r="H58" s="28">
        <f>IF($C$4="Attiecināmās izmaksas",IF('10a+c+n'!$Q58="A",'10a+c+n'!H58,0),0)</f>
        <v>0</v>
      </c>
      <c r="I58" s="28"/>
      <c r="J58" s="28"/>
      <c r="K58" s="59">
        <f>IF($C$4="Attiecināmās izmaksas",IF('10a+c+n'!$Q58="A",'10a+c+n'!K58,0),0)</f>
        <v>0</v>
      </c>
      <c r="L58" s="81">
        <f>IF($C$4="Attiecināmās izmaksas",IF('10a+c+n'!$Q58="A",'10a+c+n'!L58,0),0)</f>
        <v>0</v>
      </c>
      <c r="M58" s="28">
        <f>IF($C$4="Attiecināmās izmaksas",IF('10a+c+n'!$Q58="A",'10a+c+n'!M58,0),0)</f>
        <v>0</v>
      </c>
      <c r="N58" s="28">
        <f>IF($C$4="Attiecināmās izmaksas",IF('10a+c+n'!$Q58="A",'10a+c+n'!N58,0),0)</f>
        <v>0</v>
      </c>
      <c r="O58" s="28">
        <f>IF($C$4="Attiecināmās izmaksas",IF('10a+c+n'!$Q58="A",'10a+c+n'!O58,0),0)</f>
        <v>0</v>
      </c>
      <c r="P58" s="59">
        <f>IF($C$4="Attiecināmās izmaksas",IF('10a+c+n'!$Q58="A",'10a+c+n'!P58,0),0)</f>
        <v>0</v>
      </c>
    </row>
    <row r="59" spans="1:16" ht="22.5" x14ac:dyDescent="0.2">
      <c r="A59" s="64">
        <f>IF(P59=0,0,IF(COUNTBLANK(P59)=1,0,COUNTA($P$14:P59)))</f>
        <v>0</v>
      </c>
      <c r="B59" s="28" t="str">
        <f>IF($C$4="Attiecināmās izmaksas",IF('10a+c+n'!$Q59="A",'10a+c+n'!B59,0),0)</f>
        <v>17-00000</v>
      </c>
      <c r="C59" s="28" t="str">
        <f>IF($C$4="Attiecināmās izmaksas",IF('10a+c+n'!$Q59="A",'10a+c+n'!C59,0),0)</f>
        <v>Palīgmateriāli</v>
      </c>
      <c r="D59" s="28" t="str">
        <f>IF($C$4="Attiecināmās izmaksas",IF('10a+c+n'!$Q59="A",'10a+c+n'!D59,0),0)</f>
        <v>kompl.</v>
      </c>
      <c r="E59" s="59"/>
      <c r="F59" s="81"/>
      <c r="G59" s="28"/>
      <c r="H59" s="28">
        <f>IF($C$4="Attiecināmās izmaksas",IF('10a+c+n'!$Q59="A",'10a+c+n'!H59,0),0)</f>
        <v>0</v>
      </c>
      <c r="I59" s="28"/>
      <c r="J59" s="28"/>
      <c r="K59" s="59">
        <f>IF($C$4="Attiecināmās izmaksas",IF('10a+c+n'!$Q59="A",'10a+c+n'!K59,0),0)</f>
        <v>0</v>
      </c>
      <c r="L59" s="81">
        <f>IF($C$4="Attiecināmās izmaksas",IF('10a+c+n'!$Q59="A",'10a+c+n'!L59,0),0)</f>
        <v>0</v>
      </c>
      <c r="M59" s="28">
        <f>IF($C$4="Attiecināmās izmaksas",IF('10a+c+n'!$Q59="A",'10a+c+n'!M59,0),0)</f>
        <v>0</v>
      </c>
      <c r="N59" s="28">
        <f>IF($C$4="Attiecināmās izmaksas",IF('10a+c+n'!$Q59="A",'10a+c+n'!N59,0),0)</f>
        <v>0</v>
      </c>
      <c r="O59" s="28">
        <f>IF($C$4="Attiecināmās izmaksas",IF('10a+c+n'!$Q59="A",'10a+c+n'!O59,0),0)</f>
        <v>0</v>
      </c>
      <c r="P59" s="59">
        <f>IF($C$4="Attiecināmās izmaksas",IF('10a+c+n'!$Q59="A",'10a+c+n'!P59,0),0)</f>
        <v>0</v>
      </c>
    </row>
    <row r="60" spans="1:16" ht="22.5" x14ac:dyDescent="0.2">
      <c r="A60" s="64">
        <f>IF(P60=0,0,IF(COUNTBLANK(P60)=1,0,COUNTA($P$14:P60)))</f>
        <v>0</v>
      </c>
      <c r="B60" s="28" t="str">
        <f>IF($C$4="Attiecināmās izmaksas",IF('10a+c+n'!$Q60="A",'10a+c+n'!B60,0),0)</f>
        <v>17-00000</v>
      </c>
      <c r="C60" s="28" t="str">
        <f>IF($C$4="Attiecināmās izmaksas",IF('10a+c+n'!$Q60="A",'10a+c+n'!C60,0),0)</f>
        <v>Cauruļvadu hidrauliskā pārbaude</v>
      </c>
      <c r="D60" s="28" t="str">
        <f>IF($C$4="Attiecināmās izmaksas",IF('10a+c+n'!$Q60="A",'10a+c+n'!D60,0),0)</f>
        <v>kompl.</v>
      </c>
      <c r="E60" s="59"/>
      <c r="F60" s="81"/>
      <c r="G60" s="28"/>
      <c r="H60" s="28">
        <f>IF($C$4="Attiecināmās izmaksas",IF('10a+c+n'!$Q60="A",'10a+c+n'!H60,0),0)</f>
        <v>0</v>
      </c>
      <c r="I60" s="28"/>
      <c r="J60" s="28"/>
      <c r="K60" s="59">
        <f>IF($C$4="Attiecināmās izmaksas",IF('10a+c+n'!$Q60="A",'10a+c+n'!K60,0),0)</f>
        <v>0</v>
      </c>
      <c r="L60" s="81">
        <f>IF($C$4="Attiecināmās izmaksas",IF('10a+c+n'!$Q60="A",'10a+c+n'!L60,0),0)</f>
        <v>0</v>
      </c>
      <c r="M60" s="28">
        <f>IF($C$4="Attiecināmās izmaksas",IF('10a+c+n'!$Q60="A",'10a+c+n'!M60,0),0)</f>
        <v>0</v>
      </c>
      <c r="N60" s="28">
        <f>IF($C$4="Attiecināmās izmaksas",IF('10a+c+n'!$Q60="A",'10a+c+n'!N60,0),0)</f>
        <v>0</v>
      </c>
      <c r="O60" s="28">
        <f>IF($C$4="Attiecināmās izmaksas",IF('10a+c+n'!$Q60="A",'10a+c+n'!O60,0),0)</f>
        <v>0</v>
      </c>
      <c r="P60" s="59">
        <f>IF($C$4="Attiecināmās izmaksas",IF('10a+c+n'!$Q60="A",'10a+c+n'!P60,0),0)</f>
        <v>0</v>
      </c>
    </row>
    <row r="61" spans="1:16" ht="22.5" x14ac:dyDescent="0.2">
      <c r="A61" s="64">
        <f>IF(P61=0,0,IF(COUNTBLANK(P61)=1,0,COUNTA($P$14:P61)))</f>
        <v>0</v>
      </c>
      <c r="B61" s="28" t="str">
        <f>IF($C$4="Attiecināmās izmaksas",IF('10a+c+n'!$Q61="A",'10a+c+n'!B61,0),0)</f>
        <v>17-00000</v>
      </c>
      <c r="C61" s="28" t="str">
        <f>IF($C$4="Attiecināmās izmaksas",IF('10a+c+n'!$Q61="A",'10a+c+n'!C61,0),0)</f>
        <v>Esošās apkures sistēmas demontāža</v>
      </c>
      <c r="D61" s="28" t="str">
        <f>IF($C$4="Attiecināmās izmaksas",IF('10a+c+n'!$Q61="A",'10a+c+n'!D61,0),0)</f>
        <v>kompl.</v>
      </c>
      <c r="E61" s="59"/>
      <c r="F61" s="81"/>
      <c r="G61" s="28"/>
      <c r="H61" s="28">
        <f>IF($C$4="Attiecināmās izmaksas",IF('10a+c+n'!$Q61="A",'10a+c+n'!H61,0),0)</f>
        <v>0</v>
      </c>
      <c r="I61" s="28"/>
      <c r="J61" s="28"/>
      <c r="K61" s="59">
        <f>IF($C$4="Attiecināmās izmaksas",IF('10a+c+n'!$Q61="A",'10a+c+n'!K61,0),0)</f>
        <v>0</v>
      </c>
      <c r="L61" s="81">
        <f>IF($C$4="Attiecināmās izmaksas",IF('10a+c+n'!$Q61="A",'10a+c+n'!L61,0),0)</f>
        <v>0</v>
      </c>
      <c r="M61" s="28">
        <f>IF($C$4="Attiecināmās izmaksas",IF('10a+c+n'!$Q61="A",'10a+c+n'!M61,0),0)</f>
        <v>0</v>
      </c>
      <c r="N61" s="28">
        <f>IF($C$4="Attiecināmās izmaksas",IF('10a+c+n'!$Q61="A",'10a+c+n'!N61,0),0)</f>
        <v>0</v>
      </c>
      <c r="O61" s="28">
        <f>IF($C$4="Attiecināmās izmaksas",IF('10a+c+n'!$Q61="A",'10a+c+n'!O61,0),0)</f>
        <v>0</v>
      </c>
      <c r="P61" s="59">
        <f>IF($C$4="Attiecināmās izmaksas",IF('10a+c+n'!$Q61="A",'10a+c+n'!P61,0),0)</f>
        <v>0</v>
      </c>
    </row>
    <row r="62" spans="1:16" ht="22.5" x14ac:dyDescent="0.2">
      <c r="A62" s="64">
        <f>IF(P62=0,0,IF(COUNTBLANK(P62)=1,0,COUNTA($P$14:P62)))</f>
        <v>0</v>
      </c>
      <c r="B62" s="28" t="str">
        <f>IF($C$4="Attiecināmās izmaksas",IF('10a+c+n'!$Q62="A",'10a+c+n'!B62,0),0)</f>
        <v>17-00000</v>
      </c>
      <c r="C62" s="28" t="str">
        <f>IF($C$4="Attiecināmās izmaksas",IF('10a+c+n'!$Q62="A",'10a+c+n'!C62,0),0)</f>
        <v>Esošo radiatoru demontāža</v>
      </c>
      <c r="D62" s="28" t="str">
        <f>IF($C$4="Attiecināmās izmaksas",IF('10a+c+n'!$Q62="A",'10a+c+n'!D62,0),0)</f>
        <v>kompl.</v>
      </c>
      <c r="E62" s="59"/>
      <c r="F62" s="81"/>
      <c r="G62" s="28"/>
      <c r="H62" s="28">
        <f>IF($C$4="Attiecināmās izmaksas",IF('10a+c+n'!$Q62="A",'10a+c+n'!H62,0),0)</f>
        <v>0</v>
      </c>
      <c r="I62" s="28"/>
      <c r="J62" s="28"/>
      <c r="K62" s="59">
        <f>IF($C$4="Attiecināmās izmaksas",IF('10a+c+n'!$Q62="A",'10a+c+n'!K62,0),0)</f>
        <v>0</v>
      </c>
      <c r="L62" s="81">
        <f>IF($C$4="Attiecināmās izmaksas",IF('10a+c+n'!$Q62="A",'10a+c+n'!L62,0),0)</f>
        <v>0</v>
      </c>
      <c r="M62" s="28">
        <f>IF($C$4="Attiecināmās izmaksas",IF('10a+c+n'!$Q62="A",'10a+c+n'!M62,0),0)</f>
        <v>0</v>
      </c>
      <c r="N62" s="28">
        <f>IF($C$4="Attiecināmās izmaksas",IF('10a+c+n'!$Q62="A",'10a+c+n'!N62,0),0)</f>
        <v>0</v>
      </c>
      <c r="O62" s="28">
        <f>IF($C$4="Attiecināmās izmaksas",IF('10a+c+n'!$Q62="A",'10a+c+n'!O62,0),0)</f>
        <v>0</v>
      </c>
      <c r="P62" s="59">
        <f>IF($C$4="Attiecināmās izmaksas",IF('10a+c+n'!$Q62="A",'10a+c+n'!P62,0),0)</f>
        <v>0</v>
      </c>
    </row>
    <row r="63" spans="1:16" ht="12" customHeight="1" thickBot="1" x14ac:dyDescent="0.25">
      <c r="A63" s="261" t="s">
        <v>63</v>
      </c>
      <c r="B63" s="262"/>
      <c r="C63" s="262"/>
      <c r="D63" s="262"/>
      <c r="E63" s="262"/>
      <c r="F63" s="262"/>
      <c r="G63" s="262"/>
      <c r="H63" s="262"/>
      <c r="I63" s="262"/>
      <c r="J63" s="262"/>
      <c r="K63" s="263"/>
      <c r="L63" s="74">
        <f>SUM(L14:L62)</f>
        <v>0</v>
      </c>
      <c r="M63" s="75">
        <f>SUM(M14:M62)</f>
        <v>0</v>
      </c>
      <c r="N63" s="75">
        <f>SUM(N14:N62)</f>
        <v>0</v>
      </c>
      <c r="O63" s="75">
        <f>SUM(O14:O62)</f>
        <v>0</v>
      </c>
      <c r="P63" s="76">
        <f>SUM(P14:P62)</f>
        <v>0</v>
      </c>
    </row>
    <row r="64" spans="1:16" x14ac:dyDescent="0.2">
      <c r="A64" s="20"/>
      <c r="B64" s="20"/>
      <c r="C64" s="20"/>
      <c r="D64" s="20"/>
      <c r="E64" s="20"/>
      <c r="F64" s="20"/>
      <c r="G64" s="20"/>
      <c r="H64" s="20"/>
      <c r="I64" s="20"/>
      <c r="J64" s="20"/>
      <c r="K64" s="20"/>
      <c r="L64" s="20"/>
      <c r="M64" s="20"/>
      <c r="N64" s="20"/>
      <c r="O64" s="20"/>
      <c r="P64" s="20"/>
    </row>
    <row r="65" spans="1:16" x14ac:dyDescent="0.2">
      <c r="A65" s="20"/>
      <c r="B65" s="20"/>
      <c r="C65" s="20"/>
      <c r="D65" s="20"/>
      <c r="E65" s="20"/>
      <c r="F65" s="20"/>
      <c r="G65" s="20"/>
      <c r="H65" s="20"/>
      <c r="I65" s="20"/>
      <c r="J65" s="20"/>
      <c r="K65" s="20"/>
      <c r="L65" s="20"/>
      <c r="M65" s="20"/>
      <c r="N65" s="20"/>
      <c r="O65" s="20"/>
      <c r="P65" s="20"/>
    </row>
    <row r="66" spans="1:16" x14ac:dyDescent="0.2">
      <c r="A66" s="1" t="s">
        <v>14</v>
      </c>
      <c r="B66" s="20"/>
      <c r="C66" s="264">
        <f>'Kops n'!C36:H36</f>
        <v>0</v>
      </c>
      <c r="D66" s="264"/>
      <c r="E66" s="264"/>
      <c r="F66" s="264"/>
      <c r="G66" s="264"/>
      <c r="H66" s="264"/>
      <c r="I66" s="20"/>
      <c r="J66" s="20"/>
      <c r="K66" s="20"/>
      <c r="L66" s="20"/>
      <c r="M66" s="20"/>
      <c r="N66" s="20"/>
      <c r="O66" s="20"/>
      <c r="P66" s="20"/>
    </row>
    <row r="67" spans="1:16" x14ac:dyDescent="0.2">
      <c r="A67" s="20"/>
      <c r="B67" s="20"/>
      <c r="C67" s="186" t="s">
        <v>15</v>
      </c>
      <c r="D67" s="186"/>
      <c r="E67" s="186"/>
      <c r="F67" s="186"/>
      <c r="G67" s="186"/>
      <c r="H67" s="186"/>
      <c r="I67" s="20"/>
      <c r="J67" s="20"/>
      <c r="K67" s="20"/>
      <c r="L67" s="20"/>
      <c r="M67" s="20"/>
      <c r="N67" s="20"/>
      <c r="O67" s="20"/>
      <c r="P67" s="20"/>
    </row>
    <row r="68" spans="1:16" x14ac:dyDescent="0.2">
      <c r="A68" s="20"/>
      <c r="B68" s="20"/>
      <c r="C68" s="20"/>
      <c r="D68" s="20"/>
      <c r="E68" s="20"/>
      <c r="F68" s="20"/>
      <c r="G68" s="20"/>
      <c r="H68" s="20"/>
      <c r="I68" s="20"/>
      <c r="J68" s="20"/>
      <c r="K68" s="20"/>
      <c r="L68" s="20"/>
      <c r="M68" s="20"/>
      <c r="N68" s="20"/>
      <c r="O68" s="20"/>
      <c r="P68" s="20"/>
    </row>
    <row r="69" spans="1:16" x14ac:dyDescent="0.2">
      <c r="A69" s="227" t="str">
        <f>'Kops n'!A39:D39</f>
        <v>Tāme sastādīta 2023. gada __._________</v>
      </c>
      <c r="B69" s="228"/>
      <c r="C69" s="228"/>
      <c r="D69" s="228"/>
      <c r="E69" s="20"/>
      <c r="F69" s="20"/>
      <c r="G69" s="20"/>
      <c r="H69" s="20"/>
      <c r="I69" s="20"/>
      <c r="J69" s="20"/>
      <c r="K69" s="20"/>
      <c r="L69" s="20"/>
      <c r="M69" s="20"/>
      <c r="N69" s="20"/>
      <c r="O69" s="20"/>
      <c r="P69" s="20"/>
    </row>
    <row r="70" spans="1:16" x14ac:dyDescent="0.2">
      <c r="A70" s="20"/>
      <c r="B70" s="20"/>
      <c r="C70" s="20"/>
      <c r="D70" s="20"/>
      <c r="E70" s="20"/>
      <c r="F70" s="20"/>
      <c r="G70" s="20"/>
      <c r="H70" s="20"/>
      <c r="I70" s="20"/>
      <c r="J70" s="20"/>
      <c r="K70" s="20"/>
      <c r="L70" s="20"/>
      <c r="M70" s="20"/>
      <c r="N70" s="20"/>
      <c r="O70" s="20"/>
      <c r="P70" s="20"/>
    </row>
    <row r="71" spans="1:16" x14ac:dyDescent="0.2">
      <c r="A71" s="1" t="s">
        <v>41</v>
      </c>
      <c r="B71" s="20"/>
      <c r="C71" s="264">
        <f>'Kops n'!C41:H41</f>
        <v>0</v>
      </c>
      <c r="D71" s="264"/>
      <c r="E71" s="264"/>
      <c r="F71" s="264"/>
      <c r="G71" s="264"/>
      <c r="H71" s="264"/>
      <c r="I71" s="20"/>
      <c r="J71" s="20"/>
      <c r="K71" s="20"/>
      <c r="L71" s="20"/>
      <c r="M71" s="20"/>
      <c r="N71" s="20"/>
      <c r="O71" s="20"/>
      <c r="P71" s="20"/>
    </row>
    <row r="72" spans="1:16" x14ac:dyDescent="0.2">
      <c r="A72" s="20"/>
      <c r="B72" s="20"/>
      <c r="C72" s="186" t="s">
        <v>15</v>
      </c>
      <c r="D72" s="186"/>
      <c r="E72" s="186"/>
      <c r="F72" s="186"/>
      <c r="G72" s="186"/>
      <c r="H72" s="186"/>
      <c r="I72" s="20"/>
      <c r="J72" s="20"/>
      <c r="K72" s="20"/>
      <c r="L72" s="20"/>
      <c r="M72" s="20"/>
      <c r="N72" s="20"/>
      <c r="O72" s="20"/>
      <c r="P72" s="20"/>
    </row>
    <row r="73" spans="1:16" x14ac:dyDescent="0.2">
      <c r="A73" s="20"/>
      <c r="B73" s="20"/>
      <c r="C73" s="20"/>
      <c r="D73" s="20"/>
      <c r="E73" s="20"/>
      <c r="F73" s="20"/>
      <c r="G73" s="20"/>
      <c r="H73" s="20"/>
      <c r="I73" s="20"/>
      <c r="J73" s="20"/>
      <c r="K73" s="20"/>
      <c r="L73" s="20"/>
      <c r="M73" s="20"/>
      <c r="N73" s="20"/>
      <c r="O73" s="20"/>
      <c r="P73" s="20"/>
    </row>
    <row r="74" spans="1:16" x14ac:dyDescent="0.2">
      <c r="A74" s="104" t="s">
        <v>16</v>
      </c>
      <c r="B74" s="52"/>
      <c r="C74" s="116">
        <f>'Kops n'!C44</f>
        <v>0</v>
      </c>
      <c r="D74" s="52"/>
      <c r="E74" s="20"/>
      <c r="F74" s="20"/>
      <c r="G74" s="20"/>
      <c r="H74" s="20"/>
      <c r="I74" s="20"/>
      <c r="J74" s="20"/>
      <c r="K74" s="20"/>
      <c r="L74" s="20"/>
      <c r="M74" s="20"/>
      <c r="N74" s="20"/>
      <c r="O74" s="20"/>
      <c r="P74" s="20"/>
    </row>
    <row r="75" spans="1:16" x14ac:dyDescent="0.2">
      <c r="A75" s="20"/>
      <c r="B75" s="20"/>
      <c r="C75" s="20"/>
      <c r="D75" s="20"/>
      <c r="E75" s="20"/>
      <c r="F75" s="20"/>
      <c r="G75" s="20"/>
      <c r="H75" s="20"/>
      <c r="I75" s="20"/>
      <c r="J75" s="20"/>
      <c r="K75" s="20"/>
      <c r="L75" s="20"/>
      <c r="M75" s="20"/>
      <c r="N75" s="20"/>
      <c r="O75" s="20"/>
      <c r="P75" s="20"/>
    </row>
  </sheetData>
  <mergeCells count="23">
    <mergeCell ref="C72:H72"/>
    <mergeCell ref="L12:P12"/>
    <mergeCell ref="A63:K63"/>
    <mergeCell ref="C66:H66"/>
    <mergeCell ref="C67:H67"/>
    <mergeCell ref="A69:D69"/>
    <mergeCell ref="C71:H71"/>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63:K63">
    <cfRule type="containsText" dxfId="97" priority="3" operator="containsText" text="Tiešās izmaksas kopā, t. sk. darba devēja sociālais nodoklis __.__% ">
      <formula>NOT(ISERROR(SEARCH("Tiešās izmaksas kopā, t. sk. darba devēja sociālais nodoklis __.__% ",A63)))</formula>
    </cfRule>
  </conditionalFormatting>
  <conditionalFormatting sqref="A14:P62">
    <cfRule type="cellIs" dxfId="96" priority="1" operator="equal">
      <formula>0</formula>
    </cfRule>
  </conditionalFormatting>
  <conditionalFormatting sqref="C2:I2 D5:L8 N9:O9 L63:P63 C66:H66 C71:H71 C74">
    <cfRule type="cellIs" dxfId="95" priority="2" operator="equal">
      <formula>0</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B35E-46F4-4602-8D1C-5BC459CB59DA}">
  <sheetPr>
    <tabColor rgb="FFC00000"/>
  </sheetPr>
  <dimension ref="A1:P75"/>
  <sheetViews>
    <sheetView workbookViewId="0">
      <selection activeCell="H9" sqref="H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'10a+c+n'!D1</f>
        <v>10</v>
      </c>
      <c r="E1" s="26"/>
      <c r="F1" s="26"/>
      <c r="G1" s="26"/>
      <c r="H1" s="26"/>
      <c r="I1" s="26"/>
      <c r="J1" s="26"/>
      <c r="N1" s="30"/>
      <c r="O1" s="31"/>
      <c r="P1" s="32"/>
    </row>
    <row r="2" spans="1:16" x14ac:dyDescent="0.2">
      <c r="A2" s="33"/>
      <c r="B2" s="33"/>
      <c r="C2" s="252" t="str">
        <f>'10a+c+n'!C2:I2</f>
        <v>Apkure, vēdināšana un gaisa kondicionēšana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402</v>
      </c>
      <c r="B9" s="255"/>
      <c r="C9" s="255"/>
      <c r="D9" s="255"/>
      <c r="E9" s="255"/>
      <c r="F9" s="255"/>
      <c r="G9" s="35"/>
      <c r="H9" s="35"/>
      <c r="I9" s="35"/>
      <c r="J9" s="256" t="s">
        <v>46</v>
      </c>
      <c r="K9" s="256"/>
      <c r="L9" s="256"/>
      <c r="M9" s="256"/>
      <c r="N9" s="257">
        <f>P63</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izmaksas",IF('10a+c+n'!$Q14="C",'10a+c+n'!B14,0))</f>
        <v>0</v>
      </c>
      <c r="C14" s="27">
        <f>IF($C$4="citu pasākumu izmaksas",IF('10a+c+n'!$Q14="C",'10a+c+n'!C14,0))</f>
        <v>0</v>
      </c>
      <c r="D14" s="27">
        <f>IF($C$4="citu pasākumu izmaksas",IF('10a+c+n'!$Q14="C",'10a+c+n'!D14,0))</f>
        <v>0</v>
      </c>
      <c r="E14" s="57"/>
      <c r="F14" s="79"/>
      <c r="G14" s="27">
        <f>IF($C$4="citu pasākumu izmaksas",IF('10a+c+n'!$Q14="C",'10a+c+n'!G14,0))</f>
        <v>0</v>
      </c>
      <c r="H14" s="27">
        <f>IF($C$4="citu pasākumu izmaksas",IF('10a+c+n'!$Q14="C",'10a+c+n'!H14,0))</f>
        <v>0</v>
      </c>
      <c r="I14" s="27"/>
      <c r="J14" s="27"/>
      <c r="K14" s="57">
        <f>IF($C$4="citu pasākumu izmaksas",IF('10a+c+n'!$Q14="C",'10a+c+n'!K14,0))</f>
        <v>0</v>
      </c>
      <c r="L14" s="109">
        <f>IF($C$4="citu pasākumu izmaksas",IF('10a+c+n'!$Q14="C",'10a+c+n'!L14,0))</f>
        <v>0</v>
      </c>
      <c r="M14" s="27">
        <f>IF($C$4="citu pasākumu izmaksas",IF('10a+c+n'!$Q14="C",'10a+c+n'!M14,0))</f>
        <v>0</v>
      </c>
      <c r="N14" s="27">
        <f>IF($C$4="citu pasākumu izmaksas",IF('10a+c+n'!$Q14="C",'10a+c+n'!N14,0))</f>
        <v>0</v>
      </c>
      <c r="O14" s="27">
        <f>IF($C$4="citu pasākumu izmaksas",IF('10a+c+n'!$Q14="C",'10a+c+n'!O14,0))</f>
        <v>0</v>
      </c>
      <c r="P14" s="57">
        <f>IF($C$4="citu pasākumu izmaksas",IF('10a+c+n'!$Q14="C",'10a+c+n'!P14,0))</f>
        <v>0</v>
      </c>
    </row>
    <row r="15" spans="1:16" x14ac:dyDescent="0.2">
      <c r="A15" s="64">
        <f>IF(P15=0,0,IF(COUNTBLANK(P15)=1,0,COUNTA($P$14:P15)))</f>
        <v>0</v>
      </c>
      <c r="B15" s="28">
        <f>IF($C$4="citu pasākumu izmaksas",IF('10a+c+n'!$Q15="C",'10a+c+n'!B15,0))</f>
        <v>0</v>
      </c>
      <c r="C15" s="28">
        <f>IF($C$4="citu pasākumu izmaksas",IF('10a+c+n'!$Q15="C",'10a+c+n'!C15,0))</f>
        <v>0</v>
      </c>
      <c r="D15" s="28">
        <f>IF($C$4="citu pasākumu izmaksas",IF('10a+c+n'!$Q15="C",'10a+c+n'!D15,0))</f>
        <v>0</v>
      </c>
      <c r="E15" s="59"/>
      <c r="F15" s="81"/>
      <c r="G15" s="28"/>
      <c r="H15" s="28">
        <f>IF($C$4="citu pasākumu izmaksas",IF('10a+c+n'!$Q15="C",'10a+c+n'!H15,0))</f>
        <v>0</v>
      </c>
      <c r="I15" s="28"/>
      <c r="J15" s="28"/>
      <c r="K15" s="59">
        <f>IF($C$4="citu pasākumu izmaksas",IF('10a+c+n'!$Q15="C",'10a+c+n'!K15,0))</f>
        <v>0</v>
      </c>
      <c r="L15" s="110">
        <f>IF($C$4="citu pasākumu izmaksas",IF('10a+c+n'!$Q15="C",'10a+c+n'!L15,0))</f>
        <v>0</v>
      </c>
      <c r="M15" s="28">
        <f>IF($C$4="citu pasākumu izmaksas",IF('10a+c+n'!$Q15="C",'10a+c+n'!M15,0))</f>
        <v>0</v>
      </c>
      <c r="N15" s="28">
        <f>IF($C$4="citu pasākumu izmaksas",IF('10a+c+n'!$Q15="C",'10a+c+n'!N15,0))</f>
        <v>0</v>
      </c>
      <c r="O15" s="28">
        <f>IF($C$4="citu pasākumu izmaksas",IF('10a+c+n'!$Q15="C",'10a+c+n'!O15,0))</f>
        <v>0</v>
      </c>
      <c r="P15" s="59">
        <f>IF($C$4="citu pasākumu izmaksas",IF('10a+c+n'!$Q15="C",'10a+c+n'!P15,0))</f>
        <v>0</v>
      </c>
    </row>
    <row r="16" spans="1:16" x14ac:dyDescent="0.2">
      <c r="A16" s="64">
        <f>IF(P16=0,0,IF(COUNTBLANK(P16)=1,0,COUNTA($P$14:P16)))</f>
        <v>0</v>
      </c>
      <c r="B16" s="28">
        <f>IF($C$4="citu pasākumu izmaksas",IF('10a+c+n'!$Q16="C",'10a+c+n'!B16,0))</f>
        <v>0</v>
      </c>
      <c r="C16" s="28">
        <f>IF($C$4="citu pasākumu izmaksas",IF('10a+c+n'!$Q16="C",'10a+c+n'!C16,0))</f>
        <v>0</v>
      </c>
      <c r="D16" s="28">
        <f>IF($C$4="citu pasākumu izmaksas",IF('10a+c+n'!$Q16="C",'10a+c+n'!D16,0))</f>
        <v>0</v>
      </c>
      <c r="E16" s="59"/>
      <c r="F16" s="81"/>
      <c r="G16" s="28"/>
      <c r="H16" s="28">
        <f>IF($C$4="citu pasākumu izmaksas",IF('10a+c+n'!$Q16="C",'10a+c+n'!H16,0))</f>
        <v>0</v>
      </c>
      <c r="I16" s="28"/>
      <c r="J16" s="28"/>
      <c r="K16" s="59">
        <f>IF($C$4="citu pasākumu izmaksas",IF('10a+c+n'!$Q16="C",'10a+c+n'!K16,0))</f>
        <v>0</v>
      </c>
      <c r="L16" s="110">
        <f>IF($C$4="citu pasākumu izmaksas",IF('10a+c+n'!$Q16="C",'10a+c+n'!L16,0))</f>
        <v>0</v>
      </c>
      <c r="M16" s="28">
        <f>IF($C$4="citu pasākumu izmaksas",IF('10a+c+n'!$Q16="C",'10a+c+n'!M16,0))</f>
        <v>0</v>
      </c>
      <c r="N16" s="28">
        <f>IF($C$4="citu pasākumu izmaksas",IF('10a+c+n'!$Q16="C",'10a+c+n'!N16,0))</f>
        <v>0</v>
      </c>
      <c r="O16" s="28">
        <f>IF($C$4="citu pasākumu izmaksas",IF('10a+c+n'!$Q16="C",'10a+c+n'!O16,0))</f>
        <v>0</v>
      </c>
      <c r="P16" s="59">
        <f>IF($C$4="citu pasākumu izmaksas",IF('10a+c+n'!$Q16="C",'10a+c+n'!P16,0))</f>
        <v>0</v>
      </c>
    </row>
    <row r="17" spans="1:16" x14ac:dyDescent="0.2">
      <c r="A17" s="64">
        <f>IF(P17=0,0,IF(COUNTBLANK(P17)=1,0,COUNTA($P$14:P17)))</f>
        <v>0</v>
      </c>
      <c r="B17" s="28">
        <f>IF($C$4="citu pasākumu izmaksas",IF('10a+c+n'!$Q17="C",'10a+c+n'!B17,0))</f>
        <v>0</v>
      </c>
      <c r="C17" s="28">
        <f>IF($C$4="citu pasākumu izmaksas",IF('10a+c+n'!$Q17="C",'10a+c+n'!C17,0))</f>
        <v>0</v>
      </c>
      <c r="D17" s="28">
        <f>IF($C$4="citu pasākumu izmaksas",IF('10a+c+n'!$Q17="C",'10a+c+n'!D17,0))</f>
        <v>0</v>
      </c>
      <c r="E17" s="59"/>
      <c r="F17" s="81"/>
      <c r="G17" s="28"/>
      <c r="H17" s="28">
        <f>IF($C$4="citu pasākumu izmaksas",IF('10a+c+n'!$Q17="C",'10a+c+n'!H17,0))</f>
        <v>0</v>
      </c>
      <c r="I17" s="28"/>
      <c r="J17" s="28"/>
      <c r="K17" s="59">
        <f>IF($C$4="citu pasākumu izmaksas",IF('10a+c+n'!$Q17="C",'10a+c+n'!K17,0))</f>
        <v>0</v>
      </c>
      <c r="L17" s="110">
        <f>IF($C$4="citu pasākumu izmaksas",IF('10a+c+n'!$Q17="C",'10a+c+n'!L17,0))</f>
        <v>0</v>
      </c>
      <c r="M17" s="28">
        <f>IF($C$4="citu pasākumu izmaksas",IF('10a+c+n'!$Q17="C",'10a+c+n'!M17,0))</f>
        <v>0</v>
      </c>
      <c r="N17" s="28">
        <f>IF($C$4="citu pasākumu izmaksas",IF('10a+c+n'!$Q17="C",'10a+c+n'!N17,0))</f>
        <v>0</v>
      </c>
      <c r="O17" s="28">
        <f>IF($C$4="citu pasākumu izmaksas",IF('10a+c+n'!$Q17="C",'10a+c+n'!O17,0))</f>
        <v>0</v>
      </c>
      <c r="P17" s="59">
        <f>IF($C$4="citu pasākumu izmaksas",IF('10a+c+n'!$Q17="C",'10a+c+n'!P17,0))</f>
        <v>0</v>
      </c>
    </row>
    <row r="18" spans="1:16" x14ac:dyDescent="0.2">
      <c r="A18" s="64">
        <f>IF(P18=0,0,IF(COUNTBLANK(P18)=1,0,COUNTA($P$14:P18)))</f>
        <v>0</v>
      </c>
      <c r="B18" s="28">
        <f>IF($C$4="citu pasākumu izmaksas",IF('10a+c+n'!$Q18="C",'10a+c+n'!B18,0))</f>
        <v>0</v>
      </c>
      <c r="C18" s="28">
        <f>IF($C$4="citu pasākumu izmaksas",IF('10a+c+n'!$Q18="C",'10a+c+n'!C18,0))</f>
        <v>0</v>
      </c>
      <c r="D18" s="28">
        <f>IF($C$4="citu pasākumu izmaksas",IF('10a+c+n'!$Q18="C",'10a+c+n'!D18,0))</f>
        <v>0</v>
      </c>
      <c r="E18" s="59"/>
      <c r="F18" s="81"/>
      <c r="G18" s="28"/>
      <c r="H18" s="28">
        <f>IF($C$4="citu pasākumu izmaksas",IF('10a+c+n'!$Q18="C",'10a+c+n'!H18,0))</f>
        <v>0</v>
      </c>
      <c r="I18" s="28"/>
      <c r="J18" s="28"/>
      <c r="K18" s="59">
        <f>IF($C$4="citu pasākumu izmaksas",IF('10a+c+n'!$Q18="C",'10a+c+n'!K18,0))</f>
        <v>0</v>
      </c>
      <c r="L18" s="110">
        <f>IF($C$4="citu pasākumu izmaksas",IF('10a+c+n'!$Q18="C",'10a+c+n'!L18,0))</f>
        <v>0</v>
      </c>
      <c r="M18" s="28">
        <f>IF($C$4="citu pasākumu izmaksas",IF('10a+c+n'!$Q18="C",'10a+c+n'!M18,0))</f>
        <v>0</v>
      </c>
      <c r="N18" s="28">
        <f>IF($C$4="citu pasākumu izmaksas",IF('10a+c+n'!$Q18="C",'10a+c+n'!N18,0))</f>
        <v>0</v>
      </c>
      <c r="O18" s="28">
        <f>IF($C$4="citu pasākumu izmaksas",IF('10a+c+n'!$Q18="C",'10a+c+n'!O18,0))</f>
        <v>0</v>
      </c>
      <c r="P18" s="59">
        <f>IF($C$4="citu pasākumu izmaksas",IF('10a+c+n'!$Q18="C",'10a+c+n'!P18,0))</f>
        <v>0</v>
      </c>
    </row>
    <row r="19" spans="1:16" x14ac:dyDescent="0.2">
      <c r="A19" s="64">
        <f>IF(P19=0,0,IF(COUNTBLANK(P19)=1,0,COUNTA($P$14:P19)))</f>
        <v>0</v>
      </c>
      <c r="B19" s="28">
        <f>IF($C$4="citu pasākumu izmaksas",IF('10a+c+n'!$Q19="C",'10a+c+n'!B19,0))</f>
        <v>0</v>
      </c>
      <c r="C19" s="28">
        <f>IF($C$4="citu pasākumu izmaksas",IF('10a+c+n'!$Q19="C",'10a+c+n'!C19,0))</f>
        <v>0</v>
      </c>
      <c r="D19" s="28">
        <f>IF($C$4="citu pasākumu izmaksas",IF('10a+c+n'!$Q19="C",'10a+c+n'!D19,0))</f>
        <v>0</v>
      </c>
      <c r="E19" s="59"/>
      <c r="F19" s="81"/>
      <c r="G19" s="28"/>
      <c r="H19" s="28">
        <f>IF($C$4="citu pasākumu izmaksas",IF('10a+c+n'!$Q19="C",'10a+c+n'!H19,0))</f>
        <v>0</v>
      </c>
      <c r="I19" s="28"/>
      <c r="J19" s="28"/>
      <c r="K19" s="59">
        <f>IF($C$4="citu pasākumu izmaksas",IF('10a+c+n'!$Q19="C",'10a+c+n'!K19,0))</f>
        <v>0</v>
      </c>
      <c r="L19" s="110">
        <f>IF($C$4="citu pasākumu izmaksas",IF('10a+c+n'!$Q19="C",'10a+c+n'!L19,0))</f>
        <v>0</v>
      </c>
      <c r="M19" s="28">
        <f>IF($C$4="citu pasākumu izmaksas",IF('10a+c+n'!$Q19="C",'10a+c+n'!M19,0))</f>
        <v>0</v>
      </c>
      <c r="N19" s="28">
        <f>IF($C$4="citu pasākumu izmaksas",IF('10a+c+n'!$Q19="C",'10a+c+n'!N19,0))</f>
        <v>0</v>
      </c>
      <c r="O19" s="28">
        <f>IF($C$4="citu pasākumu izmaksas",IF('10a+c+n'!$Q19="C",'10a+c+n'!O19,0))</f>
        <v>0</v>
      </c>
      <c r="P19" s="59">
        <f>IF($C$4="citu pasākumu izmaksas",IF('10a+c+n'!$Q19="C",'10a+c+n'!P19,0))</f>
        <v>0</v>
      </c>
    </row>
    <row r="20" spans="1:16" x14ac:dyDescent="0.2">
      <c r="A20" s="64">
        <f>IF(P20=0,0,IF(COUNTBLANK(P20)=1,0,COUNTA($P$14:P20)))</f>
        <v>0</v>
      </c>
      <c r="B20" s="28">
        <f>IF($C$4="citu pasākumu izmaksas",IF('10a+c+n'!$Q20="C",'10a+c+n'!B20,0))</f>
        <v>0</v>
      </c>
      <c r="C20" s="28">
        <f>IF($C$4="citu pasākumu izmaksas",IF('10a+c+n'!$Q20="C",'10a+c+n'!C20,0))</f>
        <v>0</v>
      </c>
      <c r="D20" s="28">
        <f>IF($C$4="citu pasākumu izmaksas",IF('10a+c+n'!$Q20="C",'10a+c+n'!D20,0))</f>
        <v>0</v>
      </c>
      <c r="E20" s="59"/>
      <c r="F20" s="81"/>
      <c r="G20" s="28"/>
      <c r="H20" s="28">
        <f>IF($C$4="citu pasākumu izmaksas",IF('10a+c+n'!$Q20="C",'10a+c+n'!H20,0))</f>
        <v>0</v>
      </c>
      <c r="I20" s="28"/>
      <c r="J20" s="28"/>
      <c r="K20" s="59">
        <f>IF($C$4="citu pasākumu izmaksas",IF('10a+c+n'!$Q20="C",'10a+c+n'!K20,0))</f>
        <v>0</v>
      </c>
      <c r="L20" s="110">
        <f>IF($C$4="citu pasākumu izmaksas",IF('10a+c+n'!$Q20="C",'10a+c+n'!L20,0))</f>
        <v>0</v>
      </c>
      <c r="M20" s="28">
        <f>IF($C$4="citu pasākumu izmaksas",IF('10a+c+n'!$Q20="C",'10a+c+n'!M20,0))</f>
        <v>0</v>
      </c>
      <c r="N20" s="28">
        <f>IF($C$4="citu pasākumu izmaksas",IF('10a+c+n'!$Q20="C",'10a+c+n'!N20,0))</f>
        <v>0</v>
      </c>
      <c r="O20" s="28">
        <f>IF($C$4="citu pasākumu izmaksas",IF('10a+c+n'!$Q20="C",'10a+c+n'!O20,0))</f>
        <v>0</v>
      </c>
      <c r="P20" s="59">
        <f>IF($C$4="citu pasākumu izmaksas",IF('10a+c+n'!$Q20="C",'10a+c+n'!P20,0))</f>
        <v>0</v>
      </c>
    </row>
    <row r="21" spans="1:16" x14ac:dyDescent="0.2">
      <c r="A21" s="64">
        <f>IF(P21=0,0,IF(COUNTBLANK(P21)=1,0,COUNTA($P$14:P21)))</f>
        <v>0</v>
      </c>
      <c r="B21" s="28">
        <f>IF($C$4="citu pasākumu izmaksas",IF('10a+c+n'!$Q21="C",'10a+c+n'!B21,0))</f>
        <v>0</v>
      </c>
      <c r="C21" s="28">
        <f>IF($C$4="citu pasākumu izmaksas",IF('10a+c+n'!$Q21="C",'10a+c+n'!C21,0))</f>
        <v>0</v>
      </c>
      <c r="D21" s="28">
        <f>IF($C$4="citu pasākumu izmaksas",IF('10a+c+n'!$Q21="C",'10a+c+n'!D21,0))</f>
        <v>0</v>
      </c>
      <c r="E21" s="59"/>
      <c r="F21" s="81"/>
      <c r="G21" s="28"/>
      <c r="H21" s="28">
        <f>IF($C$4="citu pasākumu izmaksas",IF('10a+c+n'!$Q21="C",'10a+c+n'!H21,0))</f>
        <v>0</v>
      </c>
      <c r="I21" s="28"/>
      <c r="J21" s="28"/>
      <c r="K21" s="59">
        <f>IF($C$4="citu pasākumu izmaksas",IF('10a+c+n'!$Q21="C",'10a+c+n'!K21,0))</f>
        <v>0</v>
      </c>
      <c r="L21" s="110">
        <f>IF($C$4="citu pasākumu izmaksas",IF('10a+c+n'!$Q21="C",'10a+c+n'!L21,0))</f>
        <v>0</v>
      </c>
      <c r="M21" s="28">
        <f>IF($C$4="citu pasākumu izmaksas",IF('10a+c+n'!$Q21="C",'10a+c+n'!M21,0))</f>
        <v>0</v>
      </c>
      <c r="N21" s="28">
        <f>IF($C$4="citu pasākumu izmaksas",IF('10a+c+n'!$Q21="C",'10a+c+n'!N21,0))</f>
        <v>0</v>
      </c>
      <c r="O21" s="28">
        <f>IF($C$4="citu pasākumu izmaksas",IF('10a+c+n'!$Q21="C",'10a+c+n'!O21,0))</f>
        <v>0</v>
      </c>
      <c r="P21" s="59">
        <f>IF($C$4="citu pasākumu izmaksas",IF('10a+c+n'!$Q21="C",'10a+c+n'!P21,0))</f>
        <v>0</v>
      </c>
    </row>
    <row r="22" spans="1:16" x14ac:dyDescent="0.2">
      <c r="A22" s="64">
        <f>IF(P22=0,0,IF(COUNTBLANK(P22)=1,0,COUNTA($P$14:P22)))</f>
        <v>0</v>
      </c>
      <c r="B22" s="28">
        <f>IF($C$4="citu pasākumu izmaksas",IF('10a+c+n'!$Q22="C",'10a+c+n'!B22,0))</f>
        <v>0</v>
      </c>
      <c r="C22" s="28">
        <f>IF($C$4="citu pasākumu izmaksas",IF('10a+c+n'!$Q22="C",'10a+c+n'!C22,0))</f>
        <v>0</v>
      </c>
      <c r="D22" s="28">
        <f>IF($C$4="citu pasākumu izmaksas",IF('10a+c+n'!$Q22="C",'10a+c+n'!D22,0))</f>
        <v>0</v>
      </c>
      <c r="E22" s="59"/>
      <c r="F22" s="81"/>
      <c r="G22" s="28"/>
      <c r="H22" s="28">
        <f>IF($C$4="citu pasākumu izmaksas",IF('10a+c+n'!$Q22="C",'10a+c+n'!H22,0))</f>
        <v>0</v>
      </c>
      <c r="I22" s="28"/>
      <c r="J22" s="28"/>
      <c r="K22" s="59">
        <f>IF($C$4="citu pasākumu izmaksas",IF('10a+c+n'!$Q22="C",'10a+c+n'!K22,0))</f>
        <v>0</v>
      </c>
      <c r="L22" s="110">
        <f>IF($C$4="citu pasākumu izmaksas",IF('10a+c+n'!$Q22="C",'10a+c+n'!L22,0))</f>
        <v>0</v>
      </c>
      <c r="M22" s="28">
        <f>IF($C$4="citu pasākumu izmaksas",IF('10a+c+n'!$Q22="C",'10a+c+n'!M22,0))</f>
        <v>0</v>
      </c>
      <c r="N22" s="28">
        <f>IF($C$4="citu pasākumu izmaksas",IF('10a+c+n'!$Q22="C",'10a+c+n'!N22,0))</f>
        <v>0</v>
      </c>
      <c r="O22" s="28">
        <f>IF($C$4="citu pasākumu izmaksas",IF('10a+c+n'!$Q22="C",'10a+c+n'!O22,0))</f>
        <v>0</v>
      </c>
      <c r="P22" s="59">
        <f>IF($C$4="citu pasākumu izmaksas",IF('10a+c+n'!$Q22="C",'10a+c+n'!P22,0))</f>
        <v>0</v>
      </c>
    </row>
    <row r="23" spans="1:16" x14ac:dyDescent="0.2">
      <c r="A23" s="64">
        <f>IF(P23=0,0,IF(COUNTBLANK(P23)=1,0,COUNTA($P$14:P23)))</f>
        <v>0</v>
      </c>
      <c r="B23" s="28">
        <f>IF($C$4="citu pasākumu izmaksas",IF('10a+c+n'!$Q23="C",'10a+c+n'!B23,0))</f>
        <v>0</v>
      </c>
      <c r="C23" s="28">
        <f>IF($C$4="citu pasākumu izmaksas",IF('10a+c+n'!$Q23="C",'10a+c+n'!C23,0))</f>
        <v>0</v>
      </c>
      <c r="D23" s="28">
        <f>IF($C$4="citu pasākumu izmaksas",IF('10a+c+n'!$Q23="C",'10a+c+n'!D23,0))</f>
        <v>0</v>
      </c>
      <c r="E23" s="59"/>
      <c r="F23" s="81"/>
      <c r="G23" s="28"/>
      <c r="H23" s="28">
        <f>IF($C$4="citu pasākumu izmaksas",IF('10a+c+n'!$Q23="C",'10a+c+n'!H23,0))</f>
        <v>0</v>
      </c>
      <c r="I23" s="28"/>
      <c r="J23" s="28"/>
      <c r="K23" s="59">
        <f>IF($C$4="citu pasākumu izmaksas",IF('10a+c+n'!$Q23="C",'10a+c+n'!K23,0))</f>
        <v>0</v>
      </c>
      <c r="L23" s="110">
        <f>IF($C$4="citu pasākumu izmaksas",IF('10a+c+n'!$Q23="C",'10a+c+n'!L23,0))</f>
        <v>0</v>
      </c>
      <c r="M23" s="28">
        <f>IF($C$4="citu pasākumu izmaksas",IF('10a+c+n'!$Q23="C",'10a+c+n'!M23,0))</f>
        <v>0</v>
      </c>
      <c r="N23" s="28">
        <f>IF($C$4="citu pasākumu izmaksas",IF('10a+c+n'!$Q23="C",'10a+c+n'!N23,0))</f>
        <v>0</v>
      </c>
      <c r="O23" s="28">
        <f>IF($C$4="citu pasākumu izmaksas",IF('10a+c+n'!$Q23="C",'10a+c+n'!O23,0))</f>
        <v>0</v>
      </c>
      <c r="P23" s="59">
        <f>IF($C$4="citu pasākumu izmaksas",IF('10a+c+n'!$Q23="C",'10a+c+n'!P23,0))</f>
        <v>0</v>
      </c>
    </row>
    <row r="24" spans="1:16" x14ac:dyDescent="0.2">
      <c r="A24" s="64">
        <f>IF(P24=0,0,IF(COUNTBLANK(P24)=1,0,COUNTA($P$14:P24)))</f>
        <v>0</v>
      </c>
      <c r="B24" s="28">
        <f>IF($C$4="citu pasākumu izmaksas",IF('10a+c+n'!$Q24="C",'10a+c+n'!B24,0))</f>
        <v>0</v>
      </c>
      <c r="C24" s="28">
        <f>IF($C$4="citu pasākumu izmaksas",IF('10a+c+n'!$Q24="C",'10a+c+n'!C24,0))</f>
        <v>0</v>
      </c>
      <c r="D24" s="28">
        <f>IF($C$4="citu pasākumu izmaksas",IF('10a+c+n'!$Q24="C",'10a+c+n'!D24,0))</f>
        <v>0</v>
      </c>
      <c r="E24" s="59"/>
      <c r="F24" s="81"/>
      <c r="G24" s="28"/>
      <c r="H24" s="28">
        <f>IF($C$4="citu pasākumu izmaksas",IF('10a+c+n'!$Q24="C",'10a+c+n'!H24,0))</f>
        <v>0</v>
      </c>
      <c r="I24" s="28"/>
      <c r="J24" s="28"/>
      <c r="K24" s="59">
        <f>IF($C$4="citu pasākumu izmaksas",IF('10a+c+n'!$Q24="C",'10a+c+n'!K24,0))</f>
        <v>0</v>
      </c>
      <c r="L24" s="110">
        <f>IF($C$4="citu pasākumu izmaksas",IF('10a+c+n'!$Q24="C",'10a+c+n'!L24,0))</f>
        <v>0</v>
      </c>
      <c r="M24" s="28">
        <f>IF($C$4="citu pasākumu izmaksas",IF('10a+c+n'!$Q24="C",'10a+c+n'!M24,0))</f>
        <v>0</v>
      </c>
      <c r="N24" s="28">
        <f>IF($C$4="citu pasākumu izmaksas",IF('10a+c+n'!$Q24="C",'10a+c+n'!N24,0))</f>
        <v>0</v>
      </c>
      <c r="O24" s="28">
        <f>IF($C$4="citu pasākumu izmaksas",IF('10a+c+n'!$Q24="C",'10a+c+n'!O24,0))</f>
        <v>0</v>
      </c>
      <c r="P24" s="59">
        <f>IF($C$4="citu pasākumu izmaksas",IF('10a+c+n'!$Q24="C",'10a+c+n'!P24,0))</f>
        <v>0</v>
      </c>
    </row>
    <row r="25" spans="1:16" x14ac:dyDescent="0.2">
      <c r="A25" s="64">
        <f>IF(P25=0,0,IF(COUNTBLANK(P25)=1,0,COUNTA($P$14:P25)))</f>
        <v>0</v>
      </c>
      <c r="B25" s="28">
        <f>IF($C$4="citu pasākumu izmaksas",IF('10a+c+n'!$Q25="C",'10a+c+n'!B25,0))</f>
        <v>0</v>
      </c>
      <c r="C25" s="28">
        <f>IF($C$4="citu pasākumu izmaksas",IF('10a+c+n'!$Q25="C",'10a+c+n'!C25,0))</f>
        <v>0</v>
      </c>
      <c r="D25" s="28">
        <f>IF($C$4="citu pasākumu izmaksas",IF('10a+c+n'!$Q25="C",'10a+c+n'!D25,0))</f>
        <v>0</v>
      </c>
      <c r="E25" s="59"/>
      <c r="F25" s="81"/>
      <c r="G25" s="28"/>
      <c r="H25" s="28">
        <f>IF($C$4="citu pasākumu izmaksas",IF('10a+c+n'!$Q25="C",'10a+c+n'!H25,0))</f>
        <v>0</v>
      </c>
      <c r="I25" s="28"/>
      <c r="J25" s="28"/>
      <c r="K25" s="59">
        <f>IF($C$4="citu pasākumu izmaksas",IF('10a+c+n'!$Q25="C",'10a+c+n'!K25,0))</f>
        <v>0</v>
      </c>
      <c r="L25" s="110">
        <f>IF($C$4="citu pasākumu izmaksas",IF('10a+c+n'!$Q25="C",'10a+c+n'!L25,0))</f>
        <v>0</v>
      </c>
      <c r="M25" s="28">
        <f>IF($C$4="citu pasākumu izmaksas",IF('10a+c+n'!$Q25="C",'10a+c+n'!M25,0))</f>
        <v>0</v>
      </c>
      <c r="N25" s="28">
        <f>IF($C$4="citu pasākumu izmaksas",IF('10a+c+n'!$Q25="C",'10a+c+n'!N25,0))</f>
        <v>0</v>
      </c>
      <c r="O25" s="28">
        <f>IF($C$4="citu pasākumu izmaksas",IF('10a+c+n'!$Q25="C",'10a+c+n'!O25,0))</f>
        <v>0</v>
      </c>
      <c r="P25" s="59">
        <f>IF($C$4="citu pasākumu izmaksas",IF('10a+c+n'!$Q25="C",'10a+c+n'!P25,0))</f>
        <v>0</v>
      </c>
    </row>
    <row r="26" spans="1:16" x14ac:dyDescent="0.2">
      <c r="A26" s="64">
        <f>IF(P26=0,0,IF(COUNTBLANK(P26)=1,0,COUNTA($P$14:P26)))</f>
        <v>0</v>
      </c>
      <c r="B26" s="28">
        <f>IF($C$4="citu pasākumu izmaksas",IF('10a+c+n'!$Q26="C",'10a+c+n'!B26,0))</f>
        <v>0</v>
      </c>
      <c r="C26" s="28">
        <f>IF($C$4="citu pasākumu izmaksas",IF('10a+c+n'!$Q26="C",'10a+c+n'!C26,0))</f>
        <v>0</v>
      </c>
      <c r="D26" s="28">
        <f>IF($C$4="citu pasākumu izmaksas",IF('10a+c+n'!$Q26="C",'10a+c+n'!D26,0))</f>
        <v>0</v>
      </c>
      <c r="E26" s="59"/>
      <c r="F26" s="81"/>
      <c r="G26" s="28"/>
      <c r="H26" s="28">
        <f>IF($C$4="citu pasākumu izmaksas",IF('10a+c+n'!$Q26="C",'10a+c+n'!H26,0))</f>
        <v>0</v>
      </c>
      <c r="I26" s="28"/>
      <c r="J26" s="28"/>
      <c r="K26" s="59">
        <f>IF($C$4="citu pasākumu izmaksas",IF('10a+c+n'!$Q26="C",'10a+c+n'!K26,0))</f>
        <v>0</v>
      </c>
      <c r="L26" s="110">
        <f>IF($C$4="citu pasākumu izmaksas",IF('10a+c+n'!$Q26="C",'10a+c+n'!L26,0))</f>
        <v>0</v>
      </c>
      <c r="M26" s="28">
        <f>IF($C$4="citu pasākumu izmaksas",IF('10a+c+n'!$Q26="C",'10a+c+n'!M26,0))</f>
        <v>0</v>
      </c>
      <c r="N26" s="28">
        <f>IF($C$4="citu pasākumu izmaksas",IF('10a+c+n'!$Q26="C",'10a+c+n'!N26,0))</f>
        <v>0</v>
      </c>
      <c r="O26" s="28">
        <f>IF($C$4="citu pasākumu izmaksas",IF('10a+c+n'!$Q26="C",'10a+c+n'!O26,0))</f>
        <v>0</v>
      </c>
      <c r="P26" s="59">
        <f>IF($C$4="citu pasākumu izmaksas",IF('10a+c+n'!$Q26="C",'10a+c+n'!P26,0))</f>
        <v>0</v>
      </c>
    </row>
    <row r="27" spans="1:16" x14ac:dyDescent="0.2">
      <c r="A27" s="64">
        <f>IF(P27=0,0,IF(COUNTBLANK(P27)=1,0,COUNTA($P$14:P27)))</f>
        <v>0</v>
      </c>
      <c r="B27" s="28">
        <f>IF($C$4="citu pasākumu izmaksas",IF('10a+c+n'!$Q27="C",'10a+c+n'!B27,0))</f>
        <v>0</v>
      </c>
      <c r="C27" s="28">
        <f>IF($C$4="citu pasākumu izmaksas",IF('10a+c+n'!$Q27="C",'10a+c+n'!C27,0))</f>
        <v>0</v>
      </c>
      <c r="D27" s="28">
        <f>IF($C$4="citu pasākumu izmaksas",IF('10a+c+n'!$Q27="C",'10a+c+n'!D27,0))</f>
        <v>0</v>
      </c>
      <c r="E27" s="59"/>
      <c r="F27" s="81"/>
      <c r="G27" s="28"/>
      <c r="H27" s="28">
        <f>IF($C$4="citu pasākumu izmaksas",IF('10a+c+n'!$Q27="C",'10a+c+n'!H27,0))</f>
        <v>0</v>
      </c>
      <c r="I27" s="28"/>
      <c r="J27" s="28"/>
      <c r="K27" s="59">
        <f>IF($C$4="citu pasākumu izmaksas",IF('10a+c+n'!$Q27="C",'10a+c+n'!K27,0))</f>
        <v>0</v>
      </c>
      <c r="L27" s="110">
        <f>IF($C$4="citu pasākumu izmaksas",IF('10a+c+n'!$Q27="C",'10a+c+n'!L27,0))</f>
        <v>0</v>
      </c>
      <c r="M27" s="28">
        <f>IF($C$4="citu pasākumu izmaksas",IF('10a+c+n'!$Q27="C",'10a+c+n'!M27,0))</f>
        <v>0</v>
      </c>
      <c r="N27" s="28">
        <f>IF($C$4="citu pasākumu izmaksas",IF('10a+c+n'!$Q27="C",'10a+c+n'!N27,0))</f>
        <v>0</v>
      </c>
      <c r="O27" s="28">
        <f>IF($C$4="citu pasākumu izmaksas",IF('10a+c+n'!$Q27="C",'10a+c+n'!O27,0))</f>
        <v>0</v>
      </c>
      <c r="P27" s="59">
        <f>IF($C$4="citu pasākumu izmaksas",IF('10a+c+n'!$Q27="C",'10a+c+n'!P27,0))</f>
        <v>0</v>
      </c>
    </row>
    <row r="28" spans="1:16" x14ac:dyDescent="0.2">
      <c r="A28" s="64">
        <f>IF(P28=0,0,IF(COUNTBLANK(P28)=1,0,COUNTA($P$14:P28)))</f>
        <v>0</v>
      </c>
      <c r="B28" s="28">
        <f>IF($C$4="citu pasākumu izmaksas",IF('10a+c+n'!$Q28="C",'10a+c+n'!B28,0))</f>
        <v>0</v>
      </c>
      <c r="C28" s="28">
        <f>IF($C$4="citu pasākumu izmaksas",IF('10a+c+n'!$Q28="C",'10a+c+n'!C28,0))</f>
        <v>0</v>
      </c>
      <c r="D28" s="28">
        <f>IF($C$4="citu pasākumu izmaksas",IF('10a+c+n'!$Q28="C",'10a+c+n'!D28,0))</f>
        <v>0</v>
      </c>
      <c r="E28" s="59"/>
      <c r="F28" s="81"/>
      <c r="G28" s="28"/>
      <c r="H28" s="28">
        <f>IF($C$4="citu pasākumu izmaksas",IF('10a+c+n'!$Q28="C",'10a+c+n'!H28,0))</f>
        <v>0</v>
      </c>
      <c r="I28" s="28"/>
      <c r="J28" s="28"/>
      <c r="K28" s="59">
        <f>IF($C$4="citu pasākumu izmaksas",IF('10a+c+n'!$Q28="C",'10a+c+n'!K28,0))</f>
        <v>0</v>
      </c>
      <c r="L28" s="110">
        <f>IF($C$4="citu pasākumu izmaksas",IF('10a+c+n'!$Q28="C",'10a+c+n'!L28,0))</f>
        <v>0</v>
      </c>
      <c r="M28" s="28">
        <f>IF($C$4="citu pasākumu izmaksas",IF('10a+c+n'!$Q28="C",'10a+c+n'!M28,0))</f>
        <v>0</v>
      </c>
      <c r="N28" s="28">
        <f>IF($C$4="citu pasākumu izmaksas",IF('10a+c+n'!$Q28="C",'10a+c+n'!N28,0))</f>
        <v>0</v>
      </c>
      <c r="O28" s="28">
        <f>IF($C$4="citu pasākumu izmaksas",IF('10a+c+n'!$Q28="C",'10a+c+n'!O28,0))</f>
        <v>0</v>
      </c>
      <c r="P28" s="59">
        <f>IF($C$4="citu pasākumu izmaksas",IF('10a+c+n'!$Q28="C",'10a+c+n'!P28,0))</f>
        <v>0</v>
      </c>
    </row>
    <row r="29" spans="1:16" x14ac:dyDescent="0.2">
      <c r="A29" s="64">
        <f>IF(P29=0,0,IF(COUNTBLANK(P29)=1,0,COUNTA($P$14:P29)))</f>
        <v>0</v>
      </c>
      <c r="B29" s="28">
        <f>IF($C$4="citu pasākumu izmaksas",IF('10a+c+n'!$Q29="C",'10a+c+n'!B29,0))</f>
        <v>0</v>
      </c>
      <c r="C29" s="28">
        <f>IF($C$4="citu pasākumu izmaksas",IF('10a+c+n'!$Q29="C",'10a+c+n'!C29,0))</f>
        <v>0</v>
      </c>
      <c r="D29" s="28">
        <f>IF($C$4="citu pasākumu izmaksas",IF('10a+c+n'!$Q29="C",'10a+c+n'!D29,0))</f>
        <v>0</v>
      </c>
      <c r="E29" s="59"/>
      <c r="F29" s="81"/>
      <c r="G29" s="28"/>
      <c r="H29" s="28">
        <f>IF($C$4="citu pasākumu izmaksas",IF('10a+c+n'!$Q29="C",'10a+c+n'!H29,0))</f>
        <v>0</v>
      </c>
      <c r="I29" s="28"/>
      <c r="J29" s="28"/>
      <c r="K29" s="59">
        <f>IF($C$4="citu pasākumu izmaksas",IF('10a+c+n'!$Q29="C",'10a+c+n'!K29,0))</f>
        <v>0</v>
      </c>
      <c r="L29" s="110">
        <f>IF($C$4="citu pasākumu izmaksas",IF('10a+c+n'!$Q29="C",'10a+c+n'!L29,0))</f>
        <v>0</v>
      </c>
      <c r="M29" s="28">
        <f>IF($C$4="citu pasākumu izmaksas",IF('10a+c+n'!$Q29="C",'10a+c+n'!M29,0))</f>
        <v>0</v>
      </c>
      <c r="N29" s="28">
        <f>IF($C$4="citu pasākumu izmaksas",IF('10a+c+n'!$Q29="C",'10a+c+n'!N29,0))</f>
        <v>0</v>
      </c>
      <c r="O29" s="28">
        <f>IF($C$4="citu pasākumu izmaksas",IF('10a+c+n'!$Q29="C",'10a+c+n'!O29,0))</f>
        <v>0</v>
      </c>
      <c r="P29" s="59">
        <f>IF($C$4="citu pasākumu izmaksas",IF('10a+c+n'!$Q29="C",'10a+c+n'!P29,0))</f>
        <v>0</v>
      </c>
    </row>
    <row r="30" spans="1:16" x14ac:dyDescent="0.2">
      <c r="A30" s="64">
        <f>IF(P30=0,0,IF(COUNTBLANK(P30)=1,0,COUNTA($P$14:P30)))</f>
        <v>0</v>
      </c>
      <c r="B30" s="28">
        <f>IF($C$4="citu pasākumu izmaksas",IF('10a+c+n'!$Q30="C",'10a+c+n'!B30,0))</f>
        <v>0</v>
      </c>
      <c r="C30" s="28">
        <f>IF($C$4="citu pasākumu izmaksas",IF('10a+c+n'!$Q30="C",'10a+c+n'!C30,0))</f>
        <v>0</v>
      </c>
      <c r="D30" s="28">
        <f>IF($C$4="citu pasākumu izmaksas",IF('10a+c+n'!$Q30="C",'10a+c+n'!D30,0))</f>
        <v>0</v>
      </c>
      <c r="E30" s="59"/>
      <c r="F30" s="81"/>
      <c r="G30" s="28"/>
      <c r="H30" s="28">
        <f>IF($C$4="citu pasākumu izmaksas",IF('10a+c+n'!$Q30="C",'10a+c+n'!H30,0))</f>
        <v>0</v>
      </c>
      <c r="I30" s="28"/>
      <c r="J30" s="28"/>
      <c r="K30" s="59">
        <f>IF($C$4="citu pasākumu izmaksas",IF('10a+c+n'!$Q30="C",'10a+c+n'!K30,0))</f>
        <v>0</v>
      </c>
      <c r="L30" s="110">
        <f>IF($C$4="citu pasākumu izmaksas",IF('10a+c+n'!$Q30="C",'10a+c+n'!L30,0))</f>
        <v>0</v>
      </c>
      <c r="M30" s="28">
        <f>IF($C$4="citu pasākumu izmaksas",IF('10a+c+n'!$Q30="C",'10a+c+n'!M30,0))</f>
        <v>0</v>
      </c>
      <c r="N30" s="28">
        <f>IF($C$4="citu pasākumu izmaksas",IF('10a+c+n'!$Q30="C",'10a+c+n'!N30,0))</f>
        <v>0</v>
      </c>
      <c r="O30" s="28">
        <f>IF($C$4="citu pasākumu izmaksas",IF('10a+c+n'!$Q30="C",'10a+c+n'!O30,0))</f>
        <v>0</v>
      </c>
      <c r="P30" s="59">
        <f>IF($C$4="citu pasākumu izmaksas",IF('10a+c+n'!$Q30="C",'10a+c+n'!P30,0))</f>
        <v>0</v>
      </c>
    </row>
    <row r="31" spans="1:16" x14ac:dyDescent="0.2">
      <c r="A31" s="64">
        <f>IF(P31=0,0,IF(COUNTBLANK(P31)=1,0,COUNTA($P$14:P31)))</f>
        <v>0</v>
      </c>
      <c r="B31" s="28">
        <f>IF($C$4="citu pasākumu izmaksas",IF('10a+c+n'!$Q31="C",'10a+c+n'!B31,0))</f>
        <v>0</v>
      </c>
      <c r="C31" s="28">
        <f>IF($C$4="citu pasākumu izmaksas",IF('10a+c+n'!$Q31="C",'10a+c+n'!C31,0))</f>
        <v>0</v>
      </c>
      <c r="D31" s="28">
        <f>IF($C$4="citu pasākumu izmaksas",IF('10a+c+n'!$Q31="C",'10a+c+n'!D31,0))</f>
        <v>0</v>
      </c>
      <c r="E31" s="59"/>
      <c r="F31" s="81"/>
      <c r="G31" s="28"/>
      <c r="H31" s="28">
        <f>IF($C$4="citu pasākumu izmaksas",IF('10a+c+n'!$Q31="C",'10a+c+n'!H31,0))</f>
        <v>0</v>
      </c>
      <c r="I31" s="28"/>
      <c r="J31" s="28"/>
      <c r="K31" s="59">
        <f>IF($C$4="citu pasākumu izmaksas",IF('10a+c+n'!$Q31="C",'10a+c+n'!K31,0))</f>
        <v>0</v>
      </c>
      <c r="L31" s="110">
        <f>IF($C$4="citu pasākumu izmaksas",IF('10a+c+n'!$Q31="C",'10a+c+n'!L31,0))</f>
        <v>0</v>
      </c>
      <c r="M31" s="28">
        <f>IF($C$4="citu pasākumu izmaksas",IF('10a+c+n'!$Q31="C",'10a+c+n'!M31,0))</f>
        <v>0</v>
      </c>
      <c r="N31" s="28">
        <f>IF($C$4="citu pasākumu izmaksas",IF('10a+c+n'!$Q31="C",'10a+c+n'!N31,0))</f>
        <v>0</v>
      </c>
      <c r="O31" s="28">
        <f>IF($C$4="citu pasākumu izmaksas",IF('10a+c+n'!$Q31="C",'10a+c+n'!O31,0))</f>
        <v>0</v>
      </c>
      <c r="P31" s="59">
        <f>IF($C$4="citu pasākumu izmaksas",IF('10a+c+n'!$Q31="C",'10a+c+n'!P31,0))</f>
        <v>0</v>
      </c>
    </row>
    <row r="32" spans="1:16" x14ac:dyDescent="0.2">
      <c r="A32" s="64">
        <f>IF(P32=0,0,IF(COUNTBLANK(P32)=1,0,COUNTA($P$14:P32)))</f>
        <v>0</v>
      </c>
      <c r="B32" s="28">
        <f>IF($C$4="citu pasākumu izmaksas",IF('10a+c+n'!$Q32="C",'10a+c+n'!B32,0))</f>
        <v>0</v>
      </c>
      <c r="C32" s="28">
        <f>IF($C$4="citu pasākumu izmaksas",IF('10a+c+n'!$Q32="C",'10a+c+n'!C32,0))</f>
        <v>0</v>
      </c>
      <c r="D32" s="28">
        <f>IF($C$4="citu pasākumu izmaksas",IF('10a+c+n'!$Q32="C",'10a+c+n'!D32,0))</f>
        <v>0</v>
      </c>
      <c r="E32" s="59"/>
      <c r="F32" s="81"/>
      <c r="G32" s="28"/>
      <c r="H32" s="28">
        <f>IF($C$4="citu pasākumu izmaksas",IF('10a+c+n'!$Q32="C",'10a+c+n'!H32,0))</f>
        <v>0</v>
      </c>
      <c r="I32" s="28"/>
      <c r="J32" s="28"/>
      <c r="K32" s="59">
        <f>IF($C$4="citu pasākumu izmaksas",IF('10a+c+n'!$Q32="C",'10a+c+n'!K32,0))</f>
        <v>0</v>
      </c>
      <c r="L32" s="110">
        <f>IF($C$4="citu pasākumu izmaksas",IF('10a+c+n'!$Q32="C",'10a+c+n'!L32,0))</f>
        <v>0</v>
      </c>
      <c r="M32" s="28">
        <f>IF($C$4="citu pasākumu izmaksas",IF('10a+c+n'!$Q32="C",'10a+c+n'!M32,0))</f>
        <v>0</v>
      </c>
      <c r="N32" s="28">
        <f>IF($C$4="citu pasākumu izmaksas",IF('10a+c+n'!$Q32="C",'10a+c+n'!N32,0))</f>
        <v>0</v>
      </c>
      <c r="O32" s="28">
        <f>IF($C$4="citu pasākumu izmaksas",IF('10a+c+n'!$Q32="C",'10a+c+n'!O32,0))</f>
        <v>0</v>
      </c>
      <c r="P32" s="59">
        <f>IF($C$4="citu pasākumu izmaksas",IF('10a+c+n'!$Q32="C",'10a+c+n'!P32,0))</f>
        <v>0</v>
      </c>
    </row>
    <row r="33" spans="1:16" x14ac:dyDescent="0.2">
      <c r="A33" s="64">
        <f>IF(P33=0,0,IF(COUNTBLANK(P33)=1,0,COUNTA($P$14:P33)))</f>
        <v>0</v>
      </c>
      <c r="B33" s="28">
        <f>IF($C$4="citu pasākumu izmaksas",IF('10a+c+n'!$Q33="C",'10a+c+n'!B33,0))</f>
        <v>0</v>
      </c>
      <c r="C33" s="28">
        <f>IF($C$4="citu pasākumu izmaksas",IF('10a+c+n'!$Q33="C",'10a+c+n'!C33,0))</f>
        <v>0</v>
      </c>
      <c r="D33" s="28">
        <f>IF($C$4="citu pasākumu izmaksas",IF('10a+c+n'!$Q33="C",'10a+c+n'!D33,0))</f>
        <v>0</v>
      </c>
      <c r="E33" s="59"/>
      <c r="F33" s="81"/>
      <c r="G33" s="28"/>
      <c r="H33" s="28">
        <f>IF($C$4="citu pasākumu izmaksas",IF('10a+c+n'!$Q33="C",'10a+c+n'!H33,0))</f>
        <v>0</v>
      </c>
      <c r="I33" s="28"/>
      <c r="J33" s="28"/>
      <c r="K33" s="59">
        <f>IF($C$4="citu pasākumu izmaksas",IF('10a+c+n'!$Q33="C",'10a+c+n'!K33,0))</f>
        <v>0</v>
      </c>
      <c r="L33" s="110">
        <f>IF($C$4="citu pasākumu izmaksas",IF('10a+c+n'!$Q33="C",'10a+c+n'!L33,0))</f>
        <v>0</v>
      </c>
      <c r="M33" s="28">
        <f>IF($C$4="citu pasākumu izmaksas",IF('10a+c+n'!$Q33="C",'10a+c+n'!M33,0))</f>
        <v>0</v>
      </c>
      <c r="N33" s="28">
        <f>IF($C$4="citu pasākumu izmaksas",IF('10a+c+n'!$Q33="C",'10a+c+n'!N33,0))</f>
        <v>0</v>
      </c>
      <c r="O33" s="28">
        <f>IF($C$4="citu pasākumu izmaksas",IF('10a+c+n'!$Q33="C",'10a+c+n'!O33,0))</f>
        <v>0</v>
      </c>
      <c r="P33" s="59">
        <f>IF($C$4="citu pasākumu izmaksas",IF('10a+c+n'!$Q33="C",'10a+c+n'!P33,0))</f>
        <v>0</v>
      </c>
    </row>
    <row r="34" spans="1:16" x14ac:dyDescent="0.2">
      <c r="A34" s="64">
        <f>IF(P34=0,0,IF(COUNTBLANK(P34)=1,0,COUNTA($P$14:P34)))</f>
        <v>0</v>
      </c>
      <c r="B34" s="28">
        <f>IF($C$4="citu pasākumu izmaksas",IF('10a+c+n'!$Q34="C",'10a+c+n'!B34,0))</f>
        <v>0</v>
      </c>
      <c r="C34" s="28">
        <f>IF($C$4="citu pasākumu izmaksas",IF('10a+c+n'!$Q34="C",'10a+c+n'!C34,0))</f>
        <v>0</v>
      </c>
      <c r="D34" s="28">
        <f>IF($C$4="citu pasākumu izmaksas",IF('10a+c+n'!$Q34="C",'10a+c+n'!D34,0))</f>
        <v>0</v>
      </c>
      <c r="E34" s="59"/>
      <c r="F34" s="81"/>
      <c r="G34" s="28"/>
      <c r="H34" s="28">
        <f>IF($C$4="citu pasākumu izmaksas",IF('10a+c+n'!$Q34="C",'10a+c+n'!H34,0))</f>
        <v>0</v>
      </c>
      <c r="I34" s="28"/>
      <c r="J34" s="28"/>
      <c r="K34" s="59">
        <f>IF($C$4="citu pasākumu izmaksas",IF('10a+c+n'!$Q34="C",'10a+c+n'!K34,0))</f>
        <v>0</v>
      </c>
      <c r="L34" s="110">
        <f>IF($C$4="citu pasākumu izmaksas",IF('10a+c+n'!$Q34="C",'10a+c+n'!L34,0))</f>
        <v>0</v>
      </c>
      <c r="M34" s="28">
        <f>IF($C$4="citu pasākumu izmaksas",IF('10a+c+n'!$Q34="C",'10a+c+n'!M34,0))</f>
        <v>0</v>
      </c>
      <c r="N34" s="28">
        <f>IF($C$4="citu pasākumu izmaksas",IF('10a+c+n'!$Q34="C",'10a+c+n'!N34,0))</f>
        <v>0</v>
      </c>
      <c r="O34" s="28">
        <f>IF($C$4="citu pasākumu izmaksas",IF('10a+c+n'!$Q34="C",'10a+c+n'!O34,0))</f>
        <v>0</v>
      </c>
      <c r="P34" s="59">
        <f>IF($C$4="citu pasākumu izmaksas",IF('10a+c+n'!$Q34="C",'10a+c+n'!P34,0))</f>
        <v>0</v>
      </c>
    </row>
    <row r="35" spans="1:16" x14ac:dyDescent="0.2">
      <c r="A35" s="64">
        <f>IF(P35=0,0,IF(COUNTBLANK(P35)=1,0,COUNTA($P$14:P35)))</f>
        <v>0</v>
      </c>
      <c r="B35" s="28">
        <f>IF($C$4="citu pasākumu izmaksas",IF('10a+c+n'!$Q35="C",'10a+c+n'!B35,0))</f>
        <v>0</v>
      </c>
      <c r="C35" s="28">
        <f>IF($C$4="citu pasākumu izmaksas",IF('10a+c+n'!$Q35="C",'10a+c+n'!C35,0))</f>
        <v>0</v>
      </c>
      <c r="D35" s="28">
        <f>IF($C$4="citu pasākumu izmaksas",IF('10a+c+n'!$Q35="C",'10a+c+n'!D35,0))</f>
        <v>0</v>
      </c>
      <c r="E35" s="59"/>
      <c r="F35" s="81"/>
      <c r="G35" s="28"/>
      <c r="H35" s="28">
        <f>IF($C$4="citu pasākumu izmaksas",IF('10a+c+n'!$Q35="C",'10a+c+n'!H35,0))</f>
        <v>0</v>
      </c>
      <c r="I35" s="28"/>
      <c r="J35" s="28"/>
      <c r="K35" s="59">
        <f>IF($C$4="citu pasākumu izmaksas",IF('10a+c+n'!$Q35="C",'10a+c+n'!K35,0))</f>
        <v>0</v>
      </c>
      <c r="L35" s="110">
        <f>IF($C$4="citu pasākumu izmaksas",IF('10a+c+n'!$Q35="C",'10a+c+n'!L35,0))</f>
        <v>0</v>
      </c>
      <c r="M35" s="28">
        <f>IF($C$4="citu pasākumu izmaksas",IF('10a+c+n'!$Q35="C",'10a+c+n'!M35,0))</f>
        <v>0</v>
      </c>
      <c r="N35" s="28">
        <f>IF($C$4="citu pasākumu izmaksas",IF('10a+c+n'!$Q35="C",'10a+c+n'!N35,0))</f>
        <v>0</v>
      </c>
      <c r="O35" s="28">
        <f>IF($C$4="citu pasākumu izmaksas",IF('10a+c+n'!$Q35="C",'10a+c+n'!O35,0))</f>
        <v>0</v>
      </c>
      <c r="P35" s="59">
        <f>IF($C$4="citu pasākumu izmaksas",IF('10a+c+n'!$Q35="C",'10a+c+n'!P35,0))</f>
        <v>0</v>
      </c>
    </row>
    <row r="36" spans="1:16" x14ac:dyDescent="0.2">
      <c r="A36" s="64">
        <f>IF(P36=0,0,IF(COUNTBLANK(P36)=1,0,COUNTA($P$14:P36)))</f>
        <v>0</v>
      </c>
      <c r="B36" s="28">
        <f>IF($C$4="citu pasākumu izmaksas",IF('10a+c+n'!$Q36="C",'10a+c+n'!B36,0))</f>
        <v>0</v>
      </c>
      <c r="C36" s="28">
        <f>IF($C$4="citu pasākumu izmaksas",IF('10a+c+n'!$Q36="C",'10a+c+n'!C36,0))</f>
        <v>0</v>
      </c>
      <c r="D36" s="28">
        <f>IF($C$4="citu pasākumu izmaksas",IF('10a+c+n'!$Q36="C",'10a+c+n'!D36,0))</f>
        <v>0</v>
      </c>
      <c r="E36" s="59"/>
      <c r="F36" s="81"/>
      <c r="G36" s="28"/>
      <c r="H36" s="28">
        <f>IF($C$4="citu pasākumu izmaksas",IF('10a+c+n'!$Q36="C",'10a+c+n'!H36,0))</f>
        <v>0</v>
      </c>
      <c r="I36" s="28"/>
      <c r="J36" s="28"/>
      <c r="K36" s="59">
        <f>IF($C$4="citu pasākumu izmaksas",IF('10a+c+n'!$Q36="C",'10a+c+n'!K36,0))</f>
        <v>0</v>
      </c>
      <c r="L36" s="110">
        <f>IF($C$4="citu pasākumu izmaksas",IF('10a+c+n'!$Q36="C",'10a+c+n'!L36,0))</f>
        <v>0</v>
      </c>
      <c r="M36" s="28">
        <f>IF($C$4="citu pasākumu izmaksas",IF('10a+c+n'!$Q36="C",'10a+c+n'!M36,0))</f>
        <v>0</v>
      </c>
      <c r="N36" s="28">
        <f>IF($C$4="citu pasākumu izmaksas",IF('10a+c+n'!$Q36="C",'10a+c+n'!N36,0))</f>
        <v>0</v>
      </c>
      <c r="O36" s="28">
        <f>IF($C$4="citu pasākumu izmaksas",IF('10a+c+n'!$Q36="C",'10a+c+n'!O36,0))</f>
        <v>0</v>
      </c>
      <c r="P36" s="59">
        <f>IF($C$4="citu pasākumu izmaksas",IF('10a+c+n'!$Q36="C",'10a+c+n'!P36,0))</f>
        <v>0</v>
      </c>
    </row>
    <row r="37" spans="1:16" x14ac:dyDescent="0.2">
      <c r="A37" s="64">
        <f>IF(P37=0,0,IF(COUNTBLANK(P37)=1,0,COUNTA($P$14:P37)))</f>
        <v>0</v>
      </c>
      <c r="B37" s="28">
        <f>IF($C$4="citu pasākumu izmaksas",IF('10a+c+n'!$Q37="C",'10a+c+n'!B37,0))</f>
        <v>0</v>
      </c>
      <c r="C37" s="28">
        <f>IF($C$4="citu pasākumu izmaksas",IF('10a+c+n'!$Q37="C",'10a+c+n'!C37,0))</f>
        <v>0</v>
      </c>
      <c r="D37" s="28">
        <f>IF($C$4="citu pasākumu izmaksas",IF('10a+c+n'!$Q37="C",'10a+c+n'!D37,0))</f>
        <v>0</v>
      </c>
      <c r="E37" s="59"/>
      <c r="F37" s="81"/>
      <c r="G37" s="28"/>
      <c r="H37" s="28">
        <f>IF($C$4="citu pasākumu izmaksas",IF('10a+c+n'!$Q37="C",'10a+c+n'!H37,0))</f>
        <v>0</v>
      </c>
      <c r="I37" s="28"/>
      <c r="J37" s="28"/>
      <c r="K37" s="59">
        <f>IF($C$4="citu pasākumu izmaksas",IF('10a+c+n'!$Q37="C",'10a+c+n'!K37,0))</f>
        <v>0</v>
      </c>
      <c r="L37" s="110">
        <f>IF($C$4="citu pasākumu izmaksas",IF('10a+c+n'!$Q37="C",'10a+c+n'!L37,0))</f>
        <v>0</v>
      </c>
      <c r="M37" s="28">
        <f>IF($C$4="citu pasākumu izmaksas",IF('10a+c+n'!$Q37="C",'10a+c+n'!M37,0))</f>
        <v>0</v>
      </c>
      <c r="N37" s="28">
        <f>IF($C$4="citu pasākumu izmaksas",IF('10a+c+n'!$Q37="C",'10a+c+n'!N37,0))</f>
        <v>0</v>
      </c>
      <c r="O37" s="28">
        <f>IF($C$4="citu pasākumu izmaksas",IF('10a+c+n'!$Q37="C",'10a+c+n'!O37,0))</f>
        <v>0</v>
      </c>
      <c r="P37" s="59">
        <f>IF($C$4="citu pasākumu izmaksas",IF('10a+c+n'!$Q37="C",'10a+c+n'!P37,0))</f>
        <v>0</v>
      </c>
    </row>
    <row r="38" spans="1:16" x14ac:dyDescent="0.2">
      <c r="A38" s="64">
        <f>IF(P38=0,0,IF(COUNTBLANK(P38)=1,0,COUNTA($P$14:P38)))</f>
        <v>0</v>
      </c>
      <c r="B38" s="28">
        <f>IF($C$4="citu pasākumu izmaksas",IF('10a+c+n'!$Q38="C",'10a+c+n'!B38,0))</f>
        <v>0</v>
      </c>
      <c r="C38" s="28">
        <f>IF($C$4="citu pasākumu izmaksas",IF('10a+c+n'!$Q38="C",'10a+c+n'!C38,0))</f>
        <v>0</v>
      </c>
      <c r="D38" s="28">
        <f>IF($C$4="citu pasākumu izmaksas",IF('10a+c+n'!$Q38="C",'10a+c+n'!D38,0))</f>
        <v>0</v>
      </c>
      <c r="E38" s="59"/>
      <c r="F38" s="81"/>
      <c r="G38" s="28"/>
      <c r="H38" s="28">
        <f>IF($C$4="citu pasākumu izmaksas",IF('10a+c+n'!$Q38="C",'10a+c+n'!H38,0))</f>
        <v>0</v>
      </c>
      <c r="I38" s="28"/>
      <c r="J38" s="28"/>
      <c r="K38" s="59">
        <f>IF($C$4="citu pasākumu izmaksas",IF('10a+c+n'!$Q38="C",'10a+c+n'!K38,0))</f>
        <v>0</v>
      </c>
      <c r="L38" s="110">
        <f>IF($C$4="citu pasākumu izmaksas",IF('10a+c+n'!$Q38="C",'10a+c+n'!L38,0))</f>
        <v>0</v>
      </c>
      <c r="M38" s="28">
        <f>IF($C$4="citu pasākumu izmaksas",IF('10a+c+n'!$Q38="C",'10a+c+n'!M38,0))</f>
        <v>0</v>
      </c>
      <c r="N38" s="28">
        <f>IF($C$4="citu pasākumu izmaksas",IF('10a+c+n'!$Q38="C",'10a+c+n'!N38,0))</f>
        <v>0</v>
      </c>
      <c r="O38" s="28">
        <f>IF($C$4="citu pasākumu izmaksas",IF('10a+c+n'!$Q38="C",'10a+c+n'!O38,0))</f>
        <v>0</v>
      </c>
      <c r="P38" s="59">
        <f>IF($C$4="citu pasākumu izmaksas",IF('10a+c+n'!$Q38="C",'10a+c+n'!P38,0))</f>
        <v>0</v>
      </c>
    </row>
    <row r="39" spans="1:16" x14ac:dyDescent="0.2">
      <c r="A39" s="64">
        <f>IF(P39=0,0,IF(COUNTBLANK(P39)=1,0,COUNTA($P$14:P39)))</f>
        <v>0</v>
      </c>
      <c r="B39" s="28">
        <f>IF($C$4="citu pasākumu izmaksas",IF('10a+c+n'!$Q39="C",'10a+c+n'!B39,0))</f>
        <v>0</v>
      </c>
      <c r="C39" s="28">
        <f>IF($C$4="citu pasākumu izmaksas",IF('10a+c+n'!$Q39="C",'10a+c+n'!C39,0))</f>
        <v>0</v>
      </c>
      <c r="D39" s="28">
        <f>IF($C$4="citu pasākumu izmaksas",IF('10a+c+n'!$Q39="C",'10a+c+n'!D39,0))</f>
        <v>0</v>
      </c>
      <c r="E39" s="59"/>
      <c r="F39" s="81"/>
      <c r="G39" s="28"/>
      <c r="H39" s="28">
        <f>IF($C$4="citu pasākumu izmaksas",IF('10a+c+n'!$Q39="C",'10a+c+n'!H39,0))</f>
        <v>0</v>
      </c>
      <c r="I39" s="28"/>
      <c r="J39" s="28"/>
      <c r="K39" s="59">
        <f>IF($C$4="citu pasākumu izmaksas",IF('10a+c+n'!$Q39="C",'10a+c+n'!K39,0))</f>
        <v>0</v>
      </c>
      <c r="L39" s="110">
        <f>IF($C$4="citu pasākumu izmaksas",IF('10a+c+n'!$Q39="C",'10a+c+n'!L39,0))</f>
        <v>0</v>
      </c>
      <c r="M39" s="28">
        <f>IF($C$4="citu pasākumu izmaksas",IF('10a+c+n'!$Q39="C",'10a+c+n'!M39,0))</f>
        <v>0</v>
      </c>
      <c r="N39" s="28">
        <f>IF($C$4="citu pasākumu izmaksas",IF('10a+c+n'!$Q39="C",'10a+c+n'!N39,0))</f>
        <v>0</v>
      </c>
      <c r="O39" s="28">
        <f>IF($C$4="citu pasākumu izmaksas",IF('10a+c+n'!$Q39="C",'10a+c+n'!O39,0))</f>
        <v>0</v>
      </c>
      <c r="P39" s="59">
        <f>IF($C$4="citu pasākumu izmaksas",IF('10a+c+n'!$Q39="C",'10a+c+n'!P39,0))</f>
        <v>0</v>
      </c>
    </row>
    <row r="40" spans="1:16" x14ac:dyDescent="0.2">
      <c r="A40" s="64">
        <f>IF(P40=0,0,IF(COUNTBLANK(P40)=1,0,COUNTA($P$14:P40)))</f>
        <v>0</v>
      </c>
      <c r="B40" s="28">
        <f>IF($C$4="citu pasākumu izmaksas",IF('10a+c+n'!$Q40="C",'10a+c+n'!B40,0))</f>
        <v>0</v>
      </c>
      <c r="C40" s="28">
        <f>IF($C$4="citu pasākumu izmaksas",IF('10a+c+n'!$Q40="C",'10a+c+n'!C40,0))</f>
        <v>0</v>
      </c>
      <c r="D40" s="28">
        <f>IF($C$4="citu pasākumu izmaksas",IF('10a+c+n'!$Q40="C",'10a+c+n'!D40,0))</f>
        <v>0</v>
      </c>
      <c r="E40" s="59"/>
      <c r="F40" s="81"/>
      <c r="G40" s="28"/>
      <c r="H40" s="28">
        <f>IF($C$4="citu pasākumu izmaksas",IF('10a+c+n'!$Q40="C",'10a+c+n'!H40,0))</f>
        <v>0</v>
      </c>
      <c r="I40" s="28"/>
      <c r="J40" s="28"/>
      <c r="K40" s="59">
        <f>IF($C$4="citu pasākumu izmaksas",IF('10a+c+n'!$Q40="C",'10a+c+n'!K40,0))</f>
        <v>0</v>
      </c>
      <c r="L40" s="110">
        <f>IF($C$4="citu pasākumu izmaksas",IF('10a+c+n'!$Q40="C",'10a+c+n'!L40,0))</f>
        <v>0</v>
      </c>
      <c r="M40" s="28">
        <f>IF($C$4="citu pasākumu izmaksas",IF('10a+c+n'!$Q40="C",'10a+c+n'!M40,0))</f>
        <v>0</v>
      </c>
      <c r="N40" s="28">
        <f>IF($C$4="citu pasākumu izmaksas",IF('10a+c+n'!$Q40="C",'10a+c+n'!N40,0))</f>
        <v>0</v>
      </c>
      <c r="O40" s="28">
        <f>IF($C$4="citu pasākumu izmaksas",IF('10a+c+n'!$Q40="C",'10a+c+n'!O40,0))</f>
        <v>0</v>
      </c>
      <c r="P40" s="59">
        <f>IF($C$4="citu pasākumu izmaksas",IF('10a+c+n'!$Q40="C",'10a+c+n'!P40,0))</f>
        <v>0</v>
      </c>
    </row>
    <row r="41" spans="1:16" x14ac:dyDescent="0.2">
      <c r="A41" s="64">
        <f>IF(P41=0,0,IF(COUNTBLANK(P41)=1,0,COUNTA($P$14:P41)))</f>
        <v>0</v>
      </c>
      <c r="B41" s="28">
        <f>IF($C$4="citu pasākumu izmaksas",IF('10a+c+n'!$Q41="C",'10a+c+n'!B41,0))</f>
        <v>0</v>
      </c>
      <c r="C41" s="28">
        <f>IF($C$4="citu pasākumu izmaksas",IF('10a+c+n'!$Q41="C",'10a+c+n'!C41,0))</f>
        <v>0</v>
      </c>
      <c r="D41" s="28">
        <f>IF($C$4="citu pasākumu izmaksas",IF('10a+c+n'!$Q41="C",'10a+c+n'!D41,0))</f>
        <v>0</v>
      </c>
      <c r="E41" s="59"/>
      <c r="F41" s="81"/>
      <c r="G41" s="28"/>
      <c r="H41" s="28">
        <f>IF($C$4="citu pasākumu izmaksas",IF('10a+c+n'!$Q41="C",'10a+c+n'!H41,0))</f>
        <v>0</v>
      </c>
      <c r="I41" s="28"/>
      <c r="J41" s="28"/>
      <c r="K41" s="59">
        <f>IF($C$4="citu pasākumu izmaksas",IF('10a+c+n'!$Q41="C",'10a+c+n'!K41,0))</f>
        <v>0</v>
      </c>
      <c r="L41" s="110">
        <f>IF($C$4="citu pasākumu izmaksas",IF('10a+c+n'!$Q41="C",'10a+c+n'!L41,0))</f>
        <v>0</v>
      </c>
      <c r="M41" s="28">
        <f>IF($C$4="citu pasākumu izmaksas",IF('10a+c+n'!$Q41="C",'10a+c+n'!M41,0))</f>
        <v>0</v>
      </c>
      <c r="N41" s="28">
        <f>IF($C$4="citu pasākumu izmaksas",IF('10a+c+n'!$Q41="C",'10a+c+n'!N41,0))</f>
        <v>0</v>
      </c>
      <c r="O41" s="28">
        <f>IF($C$4="citu pasākumu izmaksas",IF('10a+c+n'!$Q41="C",'10a+c+n'!O41,0))</f>
        <v>0</v>
      </c>
      <c r="P41" s="59">
        <f>IF($C$4="citu pasākumu izmaksas",IF('10a+c+n'!$Q41="C",'10a+c+n'!P41,0))</f>
        <v>0</v>
      </c>
    </row>
    <row r="42" spans="1:16" x14ac:dyDescent="0.2">
      <c r="A42" s="64">
        <f>IF(P42=0,0,IF(COUNTBLANK(P42)=1,0,COUNTA($P$14:P42)))</f>
        <v>0</v>
      </c>
      <c r="B42" s="28">
        <f>IF($C$4="citu pasākumu izmaksas",IF('10a+c+n'!$Q42="C",'10a+c+n'!B42,0))</f>
        <v>0</v>
      </c>
      <c r="C42" s="28">
        <f>IF($C$4="citu pasākumu izmaksas",IF('10a+c+n'!$Q42="C",'10a+c+n'!C42,0))</f>
        <v>0</v>
      </c>
      <c r="D42" s="28">
        <f>IF($C$4="citu pasākumu izmaksas",IF('10a+c+n'!$Q42="C",'10a+c+n'!D42,0))</f>
        <v>0</v>
      </c>
      <c r="E42" s="59"/>
      <c r="F42" s="81"/>
      <c r="G42" s="28"/>
      <c r="H42" s="28">
        <f>IF($C$4="citu pasākumu izmaksas",IF('10a+c+n'!$Q42="C",'10a+c+n'!H42,0))</f>
        <v>0</v>
      </c>
      <c r="I42" s="28"/>
      <c r="J42" s="28"/>
      <c r="K42" s="59">
        <f>IF($C$4="citu pasākumu izmaksas",IF('10a+c+n'!$Q42="C",'10a+c+n'!K42,0))</f>
        <v>0</v>
      </c>
      <c r="L42" s="110">
        <f>IF($C$4="citu pasākumu izmaksas",IF('10a+c+n'!$Q42="C",'10a+c+n'!L42,0))</f>
        <v>0</v>
      </c>
      <c r="M42" s="28">
        <f>IF($C$4="citu pasākumu izmaksas",IF('10a+c+n'!$Q42="C",'10a+c+n'!M42,0))</f>
        <v>0</v>
      </c>
      <c r="N42" s="28">
        <f>IF($C$4="citu pasākumu izmaksas",IF('10a+c+n'!$Q42="C",'10a+c+n'!N42,0))</f>
        <v>0</v>
      </c>
      <c r="O42" s="28">
        <f>IF($C$4="citu pasākumu izmaksas",IF('10a+c+n'!$Q42="C",'10a+c+n'!O42,0))</f>
        <v>0</v>
      </c>
      <c r="P42" s="59">
        <f>IF($C$4="citu pasākumu izmaksas",IF('10a+c+n'!$Q42="C",'10a+c+n'!P42,0))</f>
        <v>0</v>
      </c>
    </row>
    <row r="43" spans="1:16" x14ac:dyDescent="0.2">
      <c r="A43" s="64">
        <f>IF(P43=0,0,IF(COUNTBLANK(P43)=1,0,COUNTA($P$14:P43)))</f>
        <v>0</v>
      </c>
      <c r="B43" s="28">
        <f>IF($C$4="citu pasākumu izmaksas",IF('10a+c+n'!$Q43="C",'10a+c+n'!B43,0))</f>
        <v>0</v>
      </c>
      <c r="C43" s="28">
        <f>IF($C$4="citu pasākumu izmaksas",IF('10a+c+n'!$Q43="C",'10a+c+n'!C43,0))</f>
        <v>0</v>
      </c>
      <c r="D43" s="28">
        <f>IF($C$4="citu pasākumu izmaksas",IF('10a+c+n'!$Q43="C",'10a+c+n'!D43,0))</f>
        <v>0</v>
      </c>
      <c r="E43" s="59"/>
      <c r="F43" s="81"/>
      <c r="G43" s="28"/>
      <c r="H43" s="28">
        <f>IF($C$4="citu pasākumu izmaksas",IF('10a+c+n'!$Q43="C",'10a+c+n'!H43,0))</f>
        <v>0</v>
      </c>
      <c r="I43" s="28"/>
      <c r="J43" s="28"/>
      <c r="K43" s="59">
        <f>IF($C$4="citu pasākumu izmaksas",IF('10a+c+n'!$Q43="C",'10a+c+n'!K43,0))</f>
        <v>0</v>
      </c>
      <c r="L43" s="110">
        <f>IF($C$4="citu pasākumu izmaksas",IF('10a+c+n'!$Q43="C",'10a+c+n'!L43,0))</f>
        <v>0</v>
      </c>
      <c r="M43" s="28">
        <f>IF($C$4="citu pasākumu izmaksas",IF('10a+c+n'!$Q43="C",'10a+c+n'!M43,0))</f>
        <v>0</v>
      </c>
      <c r="N43" s="28">
        <f>IF($C$4="citu pasākumu izmaksas",IF('10a+c+n'!$Q43="C",'10a+c+n'!N43,0))</f>
        <v>0</v>
      </c>
      <c r="O43" s="28">
        <f>IF($C$4="citu pasākumu izmaksas",IF('10a+c+n'!$Q43="C",'10a+c+n'!O43,0))</f>
        <v>0</v>
      </c>
      <c r="P43" s="59">
        <f>IF($C$4="citu pasākumu izmaksas",IF('10a+c+n'!$Q43="C",'10a+c+n'!P43,0))</f>
        <v>0</v>
      </c>
    </row>
    <row r="44" spans="1:16" x14ac:dyDescent="0.2">
      <c r="A44" s="64">
        <f>IF(P44=0,0,IF(COUNTBLANK(P44)=1,0,COUNTA($P$14:P44)))</f>
        <v>0</v>
      </c>
      <c r="B44" s="28">
        <f>IF($C$4="citu pasākumu izmaksas",IF('10a+c+n'!$Q44="C",'10a+c+n'!B44,0))</f>
        <v>0</v>
      </c>
      <c r="C44" s="28">
        <f>IF($C$4="citu pasākumu izmaksas",IF('10a+c+n'!$Q44="C",'10a+c+n'!C44,0))</f>
        <v>0</v>
      </c>
      <c r="D44" s="28">
        <f>IF($C$4="citu pasākumu izmaksas",IF('10a+c+n'!$Q44="C",'10a+c+n'!D44,0))</f>
        <v>0</v>
      </c>
      <c r="E44" s="59"/>
      <c r="F44" s="81"/>
      <c r="G44" s="28"/>
      <c r="H44" s="28">
        <f>IF($C$4="citu pasākumu izmaksas",IF('10a+c+n'!$Q44="C",'10a+c+n'!H44,0))</f>
        <v>0</v>
      </c>
      <c r="I44" s="28"/>
      <c r="J44" s="28"/>
      <c r="K44" s="59">
        <f>IF($C$4="citu pasākumu izmaksas",IF('10a+c+n'!$Q44="C",'10a+c+n'!K44,0))</f>
        <v>0</v>
      </c>
      <c r="L44" s="110">
        <f>IF($C$4="citu pasākumu izmaksas",IF('10a+c+n'!$Q44="C",'10a+c+n'!L44,0))</f>
        <v>0</v>
      </c>
      <c r="M44" s="28">
        <f>IF($C$4="citu pasākumu izmaksas",IF('10a+c+n'!$Q44="C",'10a+c+n'!M44,0))</f>
        <v>0</v>
      </c>
      <c r="N44" s="28">
        <f>IF($C$4="citu pasākumu izmaksas",IF('10a+c+n'!$Q44="C",'10a+c+n'!N44,0))</f>
        <v>0</v>
      </c>
      <c r="O44" s="28">
        <f>IF($C$4="citu pasākumu izmaksas",IF('10a+c+n'!$Q44="C",'10a+c+n'!O44,0))</f>
        <v>0</v>
      </c>
      <c r="P44" s="59">
        <f>IF($C$4="citu pasākumu izmaksas",IF('10a+c+n'!$Q44="C",'10a+c+n'!P44,0))</f>
        <v>0</v>
      </c>
    </row>
    <row r="45" spans="1:16" x14ac:dyDescent="0.2">
      <c r="A45" s="64">
        <f>IF(P45=0,0,IF(COUNTBLANK(P45)=1,0,COUNTA($P$14:P45)))</f>
        <v>0</v>
      </c>
      <c r="B45" s="28">
        <f>IF($C$4="citu pasākumu izmaksas",IF('10a+c+n'!$Q45="C",'10a+c+n'!B45,0))</f>
        <v>0</v>
      </c>
      <c r="C45" s="28">
        <f>IF($C$4="citu pasākumu izmaksas",IF('10a+c+n'!$Q45="C",'10a+c+n'!C45,0))</f>
        <v>0</v>
      </c>
      <c r="D45" s="28">
        <f>IF($C$4="citu pasākumu izmaksas",IF('10a+c+n'!$Q45="C",'10a+c+n'!D45,0))</f>
        <v>0</v>
      </c>
      <c r="E45" s="59"/>
      <c r="F45" s="81"/>
      <c r="G45" s="28"/>
      <c r="H45" s="28">
        <f>IF($C$4="citu pasākumu izmaksas",IF('10a+c+n'!$Q45="C",'10a+c+n'!H45,0))</f>
        <v>0</v>
      </c>
      <c r="I45" s="28"/>
      <c r="J45" s="28"/>
      <c r="K45" s="59">
        <f>IF($C$4="citu pasākumu izmaksas",IF('10a+c+n'!$Q45="C",'10a+c+n'!K45,0))</f>
        <v>0</v>
      </c>
      <c r="L45" s="110">
        <f>IF($C$4="citu pasākumu izmaksas",IF('10a+c+n'!$Q45="C",'10a+c+n'!L45,0))</f>
        <v>0</v>
      </c>
      <c r="M45" s="28">
        <f>IF($C$4="citu pasākumu izmaksas",IF('10a+c+n'!$Q45="C",'10a+c+n'!M45,0))</f>
        <v>0</v>
      </c>
      <c r="N45" s="28">
        <f>IF($C$4="citu pasākumu izmaksas",IF('10a+c+n'!$Q45="C",'10a+c+n'!N45,0))</f>
        <v>0</v>
      </c>
      <c r="O45" s="28">
        <f>IF($C$4="citu pasākumu izmaksas",IF('10a+c+n'!$Q45="C",'10a+c+n'!O45,0))</f>
        <v>0</v>
      </c>
      <c r="P45" s="59">
        <f>IF($C$4="citu pasākumu izmaksas",IF('10a+c+n'!$Q45="C",'10a+c+n'!P45,0))</f>
        <v>0</v>
      </c>
    </row>
    <row r="46" spans="1:16" x14ac:dyDescent="0.2">
      <c r="A46" s="64">
        <f>IF(P46=0,0,IF(COUNTBLANK(P46)=1,0,COUNTA($P$14:P46)))</f>
        <v>0</v>
      </c>
      <c r="B46" s="28">
        <f>IF($C$4="citu pasākumu izmaksas",IF('10a+c+n'!$Q46="C",'10a+c+n'!B46,0))</f>
        <v>0</v>
      </c>
      <c r="C46" s="28">
        <f>IF($C$4="citu pasākumu izmaksas",IF('10a+c+n'!$Q46="C",'10a+c+n'!C46,0))</f>
        <v>0</v>
      </c>
      <c r="D46" s="28">
        <f>IF($C$4="citu pasākumu izmaksas",IF('10a+c+n'!$Q46="C",'10a+c+n'!D46,0))</f>
        <v>0</v>
      </c>
      <c r="E46" s="59"/>
      <c r="F46" s="81"/>
      <c r="G46" s="28"/>
      <c r="H46" s="28">
        <f>IF($C$4="citu pasākumu izmaksas",IF('10a+c+n'!$Q46="C",'10a+c+n'!H46,0))</f>
        <v>0</v>
      </c>
      <c r="I46" s="28"/>
      <c r="J46" s="28"/>
      <c r="K46" s="59">
        <f>IF($C$4="citu pasākumu izmaksas",IF('10a+c+n'!$Q46="C",'10a+c+n'!K46,0))</f>
        <v>0</v>
      </c>
      <c r="L46" s="110">
        <f>IF($C$4="citu pasākumu izmaksas",IF('10a+c+n'!$Q46="C",'10a+c+n'!L46,0))</f>
        <v>0</v>
      </c>
      <c r="M46" s="28">
        <f>IF($C$4="citu pasākumu izmaksas",IF('10a+c+n'!$Q46="C",'10a+c+n'!M46,0))</f>
        <v>0</v>
      </c>
      <c r="N46" s="28">
        <f>IF($C$4="citu pasākumu izmaksas",IF('10a+c+n'!$Q46="C",'10a+c+n'!N46,0))</f>
        <v>0</v>
      </c>
      <c r="O46" s="28">
        <f>IF($C$4="citu pasākumu izmaksas",IF('10a+c+n'!$Q46="C",'10a+c+n'!O46,0))</f>
        <v>0</v>
      </c>
      <c r="P46" s="59">
        <f>IF($C$4="citu pasākumu izmaksas",IF('10a+c+n'!$Q46="C",'10a+c+n'!P46,0))</f>
        <v>0</v>
      </c>
    </row>
    <row r="47" spans="1:16" x14ac:dyDescent="0.2">
      <c r="A47" s="64">
        <f>IF(P47=0,0,IF(COUNTBLANK(P47)=1,0,COUNTA($P$14:P47)))</f>
        <v>0</v>
      </c>
      <c r="B47" s="28">
        <f>IF($C$4="citu pasākumu izmaksas",IF('10a+c+n'!$Q47="C",'10a+c+n'!B47,0))</f>
        <v>0</v>
      </c>
      <c r="C47" s="28">
        <f>IF($C$4="citu pasākumu izmaksas",IF('10a+c+n'!$Q47="C",'10a+c+n'!C47,0))</f>
        <v>0</v>
      </c>
      <c r="D47" s="28">
        <f>IF($C$4="citu pasākumu izmaksas",IF('10a+c+n'!$Q47="C",'10a+c+n'!D47,0))</f>
        <v>0</v>
      </c>
      <c r="E47" s="59"/>
      <c r="F47" s="81"/>
      <c r="G47" s="28"/>
      <c r="H47" s="28">
        <f>IF($C$4="citu pasākumu izmaksas",IF('10a+c+n'!$Q47="C",'10a+c+n'!H47,0))</f>
        <v>0</v>
      </c>
      <c r="I47" s="28"/>
      <c r="J47" s="28"/>
      <c r="K47" s="59">
        <f>IF($C$4="citu pasākumu izmaksas",IF('10a+c+n'!$Q47="C",'10a+c+n'!K47,0))</f>
        <v>0</v>
      </c>
      <c r="L47" s="110">
        <f>IF($C$4="citu pasākumu izmaksas",IF('10a+c+n'!$Q47="C",'10a+c+n'!L47,0))</f>
        <v>0</v>
      </c>
      <c r="M47" s="28">
        <f>IF($C$4="citu pasākumu izmaksas",IF('10a+c+n'!$Q47="C",'10a+c+n'!M47,0))</f>
        <v>0</v>
      </c>
      <c r="N47" s="28">
        <f>IF($C$4="citu pasākumu izmaksas",IF('10a+c+n'!$Q47="C",'10a+c+n'!N47,0))</f>
        <v>0</v>
      </c>
      <c r="O47" s="28">
        <f>IF($C$4="citu pasākumu izmaksas",IF('10a+c+n'!$Q47="C",'10a+c+n'!O47,0))</f>
        <v>0</v>
      </c>
      <c r="P47" s="59">
        <f>IF($C$4="citu pasākumu izmaksas",IF('10a+c+n'!$Q47="C",'10a+c+n'!P47,0))</f>
        <v>0</v>
      </c>
    </row>
    <row r="48" spans="1:16" x14ac:dyDescent="0.2">
      <c r="A48" s="64">
        <f>IF(P48=0,0,IF(COUNTBLANK(P48)=1,0,COUNTA($P$14:P48)))</f>
        <v>0</v>
      </c>
      <c r="B48" s="28">
        <f>IF($C$4="citu pasākumu izmaksas",IF('10a+c+n'!$Q48="C",'10a+c+n'!B48,0))</f>
        <v>0</v>
      </c>
      <c r="C48" s="28">
        <f>IF($C$4="citu pasākumu izmaksas",IF('10a+c+n'!$Q48="C",'10a+c+n'!C48,0))</f>
        <v>0</v>
      </c>
      <c r="D48" s="28">
        <f>IF($C$4="citu pasākumu izmaksas",IF('10a+c+n'!$Q48="C",'10a+c+n'!D48,0))</f>
        <v>0</v>
      </c>
      <c r="E48" s="59"/>
      <c r="F48" s="81"/>
      <c r="G48" s="28"/>
      <c r="H48" s="28">
        <f>IF($C$4="citu pasākumu izmaksas",IF('10a+c+n'!$Q48="C",'10a+c+n'!H48,0))</f>
        <v>0</v>
      </c>
      <c r="I48" s="28"/>
      <c r="J48" s="28"/>
      <c r="K48" s="59">
        <f>IF($C$4="citu pasākumu izmaksas",IF('10a+c+n'!$Q48="C",'10a+c+n'!K48,0))</f>
        <v>0</v>
      </c>
      <c r="L48" s="110">
        <f>IF($C$4="citu pasākumu izmaksas",IF('10a+c+n'!$Q48="C",'10a+c+n'!L48,0))</f>
        <v>0</v>
      </c>
      <c r="M48" s="28">
        <f>IF($C$4="citu pasākumu izmaksas",IF('10a+c+n'!$Q48="C",'10a+c+n'!M48,0))</f>
        <v>0</v>
      </c>
      <c r="N48" s="28">
        <f>IF($C$4="citu pasākumu izmaksas",IF('10a+c+n'!$Q48="C",'10a+c+n'!N48,0))</f>
        <v>0</v>
      </c>
      <c r="O48" s="28">
        <f>IF($C$4="citu pasākumu izmaksas",IF('10a+c+n'!$Q48="C",'10a+c+n'!O48,0))</f>
        <v>0</v>
      </c>
      <c r="P48" s="59">
        <f>IF($C$4="citu pasākumu izmaksas",IF('10a+c+n'!$Q48="C",'10a+c+n'!P48,0))</f>
        <v>0</v>
      </c>
    </row>
    <row r="49" spans="1:16" x14ac:dyDescent="0.2">
      <c r="A49" s="64">
        <f>IF(P49=0,0,IF(COUNTBLANK(P49)=1,0,COUNTA($P$14:P49)))</f>
        <v>0</v>
      </c>
      <c r="B49" s="28">
        <f>IF($C$4="citu pasākumu izmaksas",IF('10a+c+n'!$Q49="C",'10a+c+n'!B49,0))</f>
        <v>0</v>
      </c>
      <c r="C49" s="28">
        <f>IF($C$4="citu pasākumu izmaksas",IF('10a+c+n'!$Q49="C",'10a+c+n'!C49,0))</f>
        <v>0</v>
      </c>
      <c r="D49" s="28">
        <f>IF($C$4="citu pasākumu izmaksas",IF('10a+c+n'!$Q49="C",'10a+c+n'!D49,0))</f>
        <v>0</v>
      </c>
      <c r="E49" s="59"/>
      <c r="F49" s="81"/>
      <c r="G49" s="28"/>
      <c r="H49" s="28">
        <f>IF($C$4="citu pasākumu izmaksas",IF('10a+c+n'!$Q49="C",'10a+c+n'!H49,0))</f>
        <v>0</v>
      </c>
      <c r="I49" s="28"/>
      <c r="J49" s="28"/>
      <c r="K49" s="59">
        <f>IF($C$4="citu pasākumu izmaksas",IF('10a+c+n'!$Q49="C",'10a+c+n'!K49,0))</f>
        <v>0</v>
      </c>
      <c r="L49" s="110">
        <f>IF($C$4="citu pasākumu izmaksas",IF('10a+c+n'!$Q49="C",'10a+c+n'!L49,0))</f>
        <v>0</v>
      </c>
      <c r="M49" s="28">
        <f>IF($C$4="citu pasākumu izmaksas",IF('10a+c+n'!$Q49="C",'10a+c+n'!M49,0))</f>
        <v>0</v>
      </c>
      <c r="N49" s="28">
        <f>IF($C$4="citu pasākumu izmaksas",IF('10a+c+n'!$Q49="C",'10a+c+n'!N49,0))</f>
        <v>0</v>
      </c>
      <c r="O49" s="28">
        <f>IF($C$4="citu pasākumu izmaksas",IF('10a+c+n'!$Q49="C",'10a+c+n'!O49,0))</f>
        <v>0</v>
      </c>
      <c r="P49" s="59">
        <f>IF($C$4="citu pasākumu izmaksas",IF('10a+c+n'!$Q49="C",'10a+c+n'!P49,0))</f>
        <v>0</v>
      </c>
    </row>
    <row r="50" spans="1:16" x14ac:dyDescent="0.2">
      <c r="A50" s="64">
        <f>IF(P50=0,0,IF(COUNTBLANK(P50)=1,0,COUNTA($P$14:P50)))</f>
        <v>0</v>
      </c>
      <c r="B50" s="28">
        <f>IF($C$4="citu pasākumu izmaksas",IF('10a+c+n'!$Q50="C",'10a+c+n'!B50,0))</f>
        <v>0</v>
      </c>
      <c r="C50" s="28">
        <f>IF($C$4="citu pasākumu izmaksas",IF('10a+c+n'!$Q50="C",'10a+c+n'!C50,0))</f>
        <v>0</v>
      </c>
      <c r="D50" s="28">
        <f>IF($C$4="citu pasākumu izmaksas",IF('10a+c+n'!$Q50="C",'10a+c+n'!D50,0))</f>
        <v>0</v>
      </c>
      <c r="E50" s="59"/>
      <c r="F50" s="81"/>
      <c r="G50" s="28"/>
      <c r="H50" s="28">
        <f>IF($C$4="citu pasākumu izmaksas",IF('10a+c+n'!$Q50="C",'10a+c+n'!H50,0))</f>
        <v>0</v>
      </c>
      <c r="I50" s="28"/>
      <c r="J50" s="28"/>
      <c r="K50" s="59">
        <f>IF($C$4="citu pasākumu izmaksas",IF('10a+c+n'!$Q50="C",'10a+c+n'!K50,0))</f>
        <v>0</v>
      </c>
      <c r="L50" s="110">
        <f>IF($C$4="citu pasākumu izmaksas",IF('10a+c+n'!$Q50="C",'10a+c+n'!L50,0))</f>
        <v>0</v>
      </c>
      <c r="M50" s="28">
        <f>IF($C$4="citu pasākumu izmaksas",IF('10a+c+n'!$Q50="C",'10a+c+n'!M50,0))</f>
        <v>0</v>
      </c>
      <c r="N50" s="28">
        <f>IF($C$4="citu pasākumu izmaksas",IF('10a+c+n'!$Q50="C",'10a+c+n'!N50,0))</f>
        <v>0</v>
      </c>
      <c r="O50" s="28">
        <f>IF($C$4="citu pasākumu izmaksas",IF('10a+c+n'!$Q50="C",'10a+c+n'!O50,0))</f>
        <v>0</v>
      </c>
      <c r="P50" s="59">
        <f>IF($C$4="citu pasākumu izmaksas",IF('10a+c+n'!$Q50="C",'10a+c+n'!P50,0))</f>
        <v>0</v>
      </c>
    </row>
    <row r="51" spans="1:16" x14ac:dyDescent="0.2">
      <c r="A51" s="64">
        <f>IF(P51=0,0,IF(COUNTBLANK(P51)=1,0,COUNTA($P$14:P51)))</f>
        <v>0</v>
      </c>
      <c r="B51" s="28">
        <f>IF($C$4="citu pasākumu izmaksas",IF('10a+c+n'!$Q51="C",'10a+c+n'!B51,0))</f>
        <v>0</v>
      </c>
      <c r="C51" s="28">
        <f>IF($C$4="citu pasākumu izmaksas",IF('10a+c+n'!$Q51="C",'10a+c+n'!C51,0))</f>
        <v>0</v>
      </c>
      <c r="D51" s="28">
        <f>IF($C$4="citu pasākumu izmaksas",IF('10a+c+n'!$Q51="C",'10a+c+n'!D51,0))</f>
        <v>0</v>
      </c>
      <c r="E51" s="59"/>
      <c r="F51" s="81"/>
      <c r="G51" s="28"/>
      <c r="H51" s="28">
        <f>IF($C$4="citu pasākumu izmaksas",IF('10a+c+n'!$Q51="C",'10a+c+n'!H51,0))</f>
        <v>0</v>
      </c>
      <c r="I51" s="28"/>
      <c r="J51" s="28"/>
      <c r="K51" s="59">
        <f>IF($C$4="citu pasākumu izmaksas",IF('10a+c+n'!$Q51="C",'10a+c+n'!K51,0))</f>
        <v>0</v>
      </c>
      <c r="L51" s="110">
        <f>IF($C$4="citu pasākumu izmaksas",IF('10a+c+n'!$Q51="C",'10a+c+n'!L51,0))</f>
        <v>0</v>
      </c>
      <c r="M51" s="28">
        <f>IF($C$4="citu pasākumu izmaksas",IF('10a+c+n'!$Q51="C",'10a+c+n'!M51,0))</f>
        <v>0</v>
      </c>
      <c r="N51" s="28">
        <f>IF($C$4="citu pasākumu izmaksas",IF('10a+c+n'!$Q51="C",'10a+c+n'!N51,0))</f>
        <v>0</v>
      </c>
      <c r="O51" s="28">
        <f>IF($C$4="citu pasākumu izmaksas",IF('10a+c+n'!$Q51="C",'10a+c+n'!O51,0))</f>
        <v>0</v>
      </c>
      <c r="P51" s="59">
        <f>IF($C$4="citu pasākumu izmaksas",IF('10a+c+n'!$Q51="C",'10a+c+n'!P51,0))</f>
        <v>0</v>
      </c>
    </row>
    <row r="52" spans="1:16" x14ac:dyDescent="0.2">
      <c r="A52" s="64">
        <f>IF(P52=0,0,IF(COUNTBLANK(P52)=1,0,COUNTA($P$14:P52)))</f>
        <v>0</v>
      </c>
      <c r="B52" s="28">
        <f>IF($C$4="citu pasākumu izmaksas",IF('10a+c+n'!$Q52="C",'10a+c+n'!B52,0))</f>
        <v>0</v>
      </c>
      <c r="C52" s="28">
        <f>IF($C$4="citu pasākumu izmaksas",IF('10a+c+n'!$Q52="C",'10a+c+n'!C52,0))</f>
        <v>0</v>
      </c>
      <c r="D52" s="28">
        <f>IF($C$4="citu pasākumu izmaksas",IF('10a+c+n'!$Q52="C",'10a+c+n'!D52,0))</f>
        <v>0</v>
      </c>
      <c r="E52" s="59"/>
      <c r="F52" s="81"/>
      <c r="G52" s="28"/>
      <c r="H52" s="28">
        <f>IF($C$4="citu pasākumu izmaksas",IF('10a+c+n'!$Q52="C",'10a+c+n'!H52,0))</f>
        <v>0</v>
      </c>
      <c r="I52" s="28"/>
      <c r="J52" s="28"/>
      <c r="K52" s="59">
        <f>IF($C$4="citu pasākumu izmaksas",IF('10a+c+n'!$Q52="C",'10a+c+n'!K52,0))</f>
        <v>0</v>
      </c>
      <c r="L52" s="110">
        <f>IF($C$4="citu pasākumu izmaksas",IF('10a+c+n'!$Q52="C",'10a+c+n'!L52,0))</f>
        <v>0</v>
      </c>
      <c r="M52" s="28">
        <f>IF($C$4="citu pasākumu izmaksas",IF('10a+c+n'!$Q52="C",'10a+c+n'!M52,0))</f>
        <v>0</v>
      </c>
      <c r="N52" s="28">
        <f>IF($C$4="citu pasākumu izmaksas",IF('10a+c+n'!$Q52="C",'10a+c+n'!N52,0))</f>
        <v>0</v>
      </c>
      <c r="O52" s="28">
        <f>IF($C$4="citu pasākumu izmaksas",IF('10a+c+n'!$Q52="C",'10a+c+n'!O52,0))</f>
        <v>0</v>
      </c>
      <c r="P52" s="59">
        <f>IF($C$4="citu pasākumu izmaksas",IF('10a+c+n'!$Q52="C",'10a+c+n'!P52,0))</f>
        <v>0</v>
      </c>
    </row>
    <row r="53" spans="1:16" x14ac:dyDescent="0.2">
      <c r="A53" s="64">
        <f>IF(P53=0,0,IF(COUNTBLANK(P53)=1,0,COUNTA($P$14:P53)))</f>
        <v>0</v>
      </c>
      <c r="B53" s="28">
        <f>IF($C$4="citu pasākumu izmaksas",IF('10a+c+n'!$Q53="C",'10a+c+n'!B53,0))</f>
        <v>0</v>
      </c>
      <c r="C53" s="28">
        <f>IF($C$4="citu pasākumu izmaksas",IF('10a+c+n'!$Q53="C",'10a+c+n'!C53,0))</f>
        <v>0</v>
      </c>
      <c r="D53" s="28">
        <f>IF($C$4="citu pasākumu izmaksas",IF('10a+c+n'!$Q53="C",'10a+c+n'!D53,0))</f>
        <v>0</v>
      </c>
      <c r="E53" s="59"/>
      <c r="F53" s="81"/>
      <c r="G53" s="28"/>
      <c r="H53" s="28">
        <f>IF($C$4="citu pasākumu izmaksas",IF('10a+c+n'!$Q53="C",'10a+c+n'!H53,0))</f>
        <v>0</v>
      </c>
      <c r="I53" s="28"/>
      <c r="J53" s="28"/>
      <c r="K53" s="59">
        <f>IF($C$4="citu pasākumu izmaksas",IF('10a+c+n'!$Q53="C",'10a+c+n'!K53,0))</f>
        <v>0</v>
      </c>
      <c r="L53" s="110">
        <f>IF($C$4="citu pasākumu izmaksas",IF('10a+c+n'!$Q53="C",'10a+c+n'!L53,0))</f>
        <v>0</v>
      </c>
      <c r="M53" s="28">
        <f>IF($C$4="citu pasākumu izmaksas",IF('10a+c+n'!$Q53="C",'10a+c+n'!M53,0))</f>
        <v>0</v>
      </c>
      <c r="N53" s="28">
        <f>IF($C$4="citu pasākumu izmaksas",IF('10a+c+n'!$Q53="C",'10a+c+n'!N53,0))</f>
        <v>0</v>
      </c>
      <c r="O53" s="28">
        <f>IF($C$4="citu pasākumu izmaksas",IF('10a+c+n'!$Q53="C",'10a+c+n'!O53,0))</f>
        <v>0</v>
      </c>
      <c r="P53" s="59">
        <f>IF($C$4="citu pasākumu izmaksas",IF('10a+c+n'!$Q53="C",'10a+c+n'!P53,0))</f>
        <v>0</v>
      </c>
    </row>
    <row r="54" spans="1:16" x14ac:dyDescent="0.2">
      <c r="A54" s="64">
        <f>IF(P54=0,0,IF(COUNTBLANK(P54)=1,0,COUNTA($P$14:P54)))</f>
        <v>0</v>
      </c>
      <c r="B54" s="28">
        <f>IF($C$4="citu pasākumu izmaksas",IF('10a+c+n'!$Q54="C",'10a+c+n'!B54,0))</f>
        <v>0</v>
      </c>
      <c r="C54" s="28">
        <f>IF($C$4="citu pasākumu izmaksas",IF('10a+c+n'!$Q54="C",'10a+c+n'!C54,0))</f>
        <v>0</v>
      </c>
      <c r="D54" s="28">
        <f>IF($C$4="citu pasākumu izmaksas",IF('10a+c+n'!$Q54="C",'10a+c+n'!D54,0))</f>
        <v>0</v>
      </c>
      <c r="E54" s="59"/>
      <c r="F54" s="81"/>
      <c r="G54" s="28"/>
      <c r="H54" s="28">
        <f>IF($C$4="citu pasākumu izmaksas",IF('10a+c+n'!$Q54="C",'10a+c+n'!H54,0))</f>
        <v>0</v>
      </c>
      <c r="I54" s="28"/>
      <c r="J54" s="28"/>
      <c r="K54" s="59">
        <f>IF($C$4="citu pasākumu izmaksas",IF('10a+c+n'!$Q54="C",'10a+c+n'!K54,0))</f>
        <v>0</v>
      </c>
      <c r="L54" s="110">
        <f>IF($C$4="citu pasākumu izmaksas",IF('10a+c+n'!$Q54="C",'10a+c+n'!L54,0))</f>
        <v>0</v>
      </c>
      <c r="M54" s="28">
        <f>IF($C$4="citu pasākumu izmaksas",IF('10a+c+n'!$Q54="C",'10a+c+n'!M54,0))</f>
        <v>0</v>
      </c>
      <c r="N54" s="28">
        <f>IF($C$4="citu pasākumu izmaksas",IF('10a+c+n'!$Q54="C",'10a+c+n'!N54,0))</f>
        <v>0</v>
      </c>
      <c r="O54" s="28">
        <f>IF($C$4="citu pasākumu izmaksas",IF('10a+c+n'!$Q54="C",'10a+c+n'!O54,0))</f>
        <v>0</v>
      </c>
      <c r="P54" s="59">
        <f>IF($C$4="citu pasākumu izmaksas",IF('10a+c+n'!$Q54="C",'10a+c+n'!P54,0))</f>
        <v>0</v>
      </c>
    </row>
    <row r="55" spans="1:16" x14ac:dyDescent="0.2">
      <c r="A55" s="64">
        <f>IF(P55=0,0,IF(COUNTBLANK(P55)=1,0,COUNTA($P$14:P55)))</f>
        <v>0</v>
      </c>
      <c r="B55" s="28">
        <f>IF($C$4="citu pasākumu izmaksas",IF('10a+c+n'!$Q55="C",'10a+c+n'!B55,0))</f>
        <v>0</v>
      </c>
      <c r="C55" s="28">
        <f>IF($C$4="citu pasākumu izmaksas",IF('10a+c+n'!$Q55="C",'10a+c+n'!C55,0))</f>
        <v>0</v>
      </c>
      <c r="D55" s="28">
        <f>IF($C$4="citu pasākumu izmaksas",IF('10a+c+n'!$Q55="C",'10a+c+n'!D55,0))</f>
        <v>0</v>
      </c>
      <c r="E55" s="59"/>
      <c r="F55" s="81"/>
      <c r="G55" s="28"/>
      <c r="H55" s="28">
        <f>IF($C$4="citu pasākumu izmaksas",IF('10a+c+n'!$Q55="C",'10a+c+n'!H55,0))</f>
        <v>0</v>
      </c>
      <c r="I55" s="28"/>
      <c r="J55" s="28"/>
      <c r="K55" s="59">
        <f>IF($C$4="citu pasākumu izmaksas",IF('10a+c+n'!$Q55="C",'10a+c+n'!K55,0))</f>
        <v>0</v>
      </c>
      <c r="L55" s="110">
        <f>IF($C$4="citu pasākumu izmaksas",IF('10a+c+n'!$Q55="C",'10a+c+n'!L55,0))</f>
        <v>0</v>
      </c>
      <c r="M55" s="28">
        <f>IF($C$4="citu pasākumu izmaksas",IF('10a+c+n'!$Q55="C",'10a+c+n'!M55,0))</f>
        <v>0</v>
      </c>
      <c r="N55" s="28">
        <f>IF($C$4="citu pasākumu izmaksas",IF('10a+c+n'!$Q55="C",'10a+c+n'!N55,0))</f>
        <v>0</v>
      </c>
      <c r="O55" s="28">
        <f>IF($C$4="citu pasākumu izmaksas",IF('10a+c+n'!$Q55="C",'10a+c+n'!O55,0))</f>
        <v>0</v>
      </c>
      <c r="P55" s="59">
        <f>IF($C$4="citu pasākumu izmaksas",IF('10a+c+n'!$Q55="C",'10a+c+n'!P55,0))</f>
        <v>0</v>
      </c>
    </row>
    <row r="56" spans="1:16" x14ac:dyDescent="0.2">
      <c r="A56" s="64">
        <f>IF(P56=0,0,IF(COUNTBLANK(P56)=1,0,COUNTA($P$14:P56)))</f>
        <v>0</v>
      </c>
      <c r="B56" s="28">
        <f>IF($C$4="citu pasākumu izmaksas",IF('10a+c+n'!$Q56="C",'10a+c+n'!B56,0))</f>
        <v>0</v>
      </c>
      <c r="C56" s="28">
        <f>IF($C$4="citu pasākumu izmaksas",IF('10a+c+n'!$Q56="C",'10a+c+n'!C56,0))</f>
        <v>0</v>
      </c>
      <c r="D56" s="28">
        <f>IF($C$4="citu pasākumu izmaksas",IF('10a+c+n'!$Q56="C",'10a+c+n'!D56,0))</f>
        <v>0</v>
      </c>
      <c r="E56" s="59"/>
      <c r="F56" s="81"/>
      <c r="G56" s="28"/>
      <c r="H56" s="28">
        <f>IF($C$4="citu pasākumu izmaksas",IF('10a+c+n'!$Q56="C",'10a+c+n'!H56,0))</f>
        <v>0</v>
      </c>
      <c r="I56" s="28"/>
      <c r="J56" s="28"/>
      <c r="K56" s="59">
        <f>IF($C$4="citu pasākumu izmaksas",IF('10a+c+n'!$Q56="C",'10a+c+n'!K56,0))</f>
        <v>0</v>
      </c>
      <c r="L56" s="110">
        <f>IF($C$4="citu pasākumu izmaksas",IF('10a+c+n'!$Q56="C",'10a+c+n'!L56,0))</f>
        <v>0</v>
      </c>
      <c r="M56" s="28">
        <f>IF($C$4="citu pasākumu izmaksas",IF('10a+c+n'!$Q56="C",'10a+c+n'!M56,0))</f>
        <v>0</v>
      </c>
      <c r="N56" s="28">
        <f>IF($C$4="citu pasākumu izmaksas",IF('10a+c+n'!$Q56="C",'10a+c+n'!N56,0))</f>
        <v>0</v>
      </c>
      <c r="O56" s="28">
        <f>IF($C$4="citu pasākumu izmaksas",IF('10a+c+n'!$Q56="C",'10a+c+n'!O56,0))</f>
        <v>0</v>
      </c>
      <c r="P56" s="59">
        <f>IF($C$4="citu pasākumu izmaksas",IF('10a+c+n'!$Q56="C",'10a+c+n'!P56,0))</f>
        <v>0</v>
      </c>
    </row>
    <row r="57" spans="1:16" x14ac:dyDescent="0.2">
      <c r="A57" s="64">
        <f>IF(P57=0,0,IF(COUNTBLANK(P57)=1,0,COUNTA($P$14:P57)))</f>
        <v>0</v>
      </c>
      <c r="B57" s="28">
        <f>IF($C$4="citu pasākumu izmaksas",IF('10a+c+n'!$Q57="C",'10a+c+n'!B57,0))</f>
        <v>0</v>
      </c>
      <c r="C57" s="28">
        <f>IF($C$4="citu pasākumu izmaksas",IF('10a+c+n'!$Q57="C",'10a+c+n'!C57,0))</f>
        <v>0</v>
      </c>
      <c r="D57" s="28">
        <f>IF($C$4="citu pasākumu izmaksas",IF('10a+c+n'!$Q57="C",'10a+c+n'!D57,0))</f>
        <v>0</v>
      </c>
      <c r="E57" s="59"/>
      <c r="F57" s="81"/>
      <c r="G57" s="28"/>
      <c r="H57" s="28">
        <f>IF($C$4="citu pasākumu izmaksas",IF('10a+c+n'!$Q57="C",'10a+c+n'!H57,0))</f>
        <v>0</v>
      </c>
      <c r="I57" s="28"/>
      <c r="J57" s="28"/>
      <c r="K57" s="59">
        <f>IF($C$4="citu pasākumu izmaksas",IF('10a+c+n'!$Q57="C",'10a+c+n'!K57,0))</f>
        <v>0</v>
      </c>
      <c r="L57" s="110">
        <f>IF($C$4="citu pasākumu izmaksas",IF('10a+c+n'!$Q57="C",'10a+c+n'!L57,0))</f>
        <v>0</v>
      </c>
      <c r="M57" s="28">
        <f>IF($C$4="citu pasākumu izmaksas",IF('10a+c+n'!$Q57="C",'10a+c+n'!M57,0))</f>
        <v>0</v>
      </c>
      <c r="N57" s="28">
        <f>IF($C$4="citu pasākumu izmaksas",IF('10a+c+n'!$Q57="C",'10a+c+n'!N57,0))</f>
        <v>0</v>
      </c>
      <c r="O57" s="28">
        <f>IF($C$4="citu pasākumu izmaksas",IF('10a+c+n'!$Q57="C",'10a+c+n'!O57,0))</f>
        <v>0</v>
      </c>
      <c r="P57" s="59">
        <f>IF($C$4="citu pasākumu izmaksas",IF('10a+c+n'!$Q57="C",'10a+c+n'!P57,0))</f>
        <v>0</v>
      </c>
    </row>
    <row r="58" spans="1:16" x14ac:dyDescent="0.2">
      <c r="A58" s="64">
        <f>IF(P58=0,0,IF(COUNTBLANK(P58)=1,0,COUNTA($P$14:P58)))</f>
        <v>0</v>
      </c>
      <c r="B58" s="28">
        <f>IF($C$4="citu pasākumu izmaksas",IF('10a+c+n'!$Q58="C",'10a+c+n'!B58,0))</f>
        <v>0</v>
      </c>
      <c r="C58" s="28">
        <f>IF($C$4="citu pasākumu izmaksas",IF('10a+c+n'!$Q58="C",'10a+c+n'!C58,0))</f>
        <v>0</v>
      </c>
      <c r="D58" s="28">
        <f>IF($C$4="citu pasākumu izmaksas",IF('10a+c+n'!$Q58="C",'10a+c+n'!D58,0))</f>
        <v>0</v>
      </c>
      <c r="E58" s="59"/>
      <c r="F58" s="81"/>
      <c r="G58" s="28"/>
      <c r="H58" s="28">
        <f>IF($C$4="citu pasākumu izmaksas",IF('10a+c+n'!$Q58="C",'10a+c+n'!H58,0))</f>
        <v>0</v>
      </c>
      <c r="I58" s="28"/>
      <c r="J58" s="28"/>
      <c r="K58" s="59">
        <f>IF($C$4="citu pasākumu izmaksas",IF('10a+c+n'!$Q58="C",'10a+c+n'!K58,0))</f>
        <v>0</v>
      </c>
      <c r="L58" s="110">
        <f>IF($C$4="citu pasākumu izmaksas",IF('10a+c+n'!$Q58="C",'10a+c+n'!L58,0))</f>
        <v>0</v>
      </c>
      <c r="M58" s="28">
        <f>IF($C$4="citu pasākumu izmaksas",IF('10a+c+n'!$Q58="C",'10a+c+n'!M58,0))</f>
        <v>0</v>
      </c>
      <c r="N58" s="28">
        <f>IF($C$4="citu pasākumu izmaksas",IF('10a+c+n'!$Q58="C",'10a+c+n'!N58,0))</f>
        <v>0</v>
      </c>
      <c r="O58" s="28">
        <f>IF($C$4="citu pasākumu izmaksas",IF('10a+c+n'!$Q58="C",'10a+c+n'!O58,0))</f>
        <v>0</v>
      </c>
      <c r="P58" s="59">
        <f>IF($C$4="citu pasākumu izmaksas",IF('10a+c+n'!$Q58="C",'10a+c+n'!P58,0))</f>
        <v>0</v>
      </c>
    </row>
    <row r="59" spans="1:16" x14ac:dyDescent="0.2">
      <c r="A59" s="64">
        <f>IF(P59=0,0,IF(COUNTBLANK(P59)=1,0,COUNTA($P$14:P59)))</f>
        <v>0</v>
      </c>
      <c r="B59" s="28">
        <f>IF($C$4="citu pasākumu izmaksas",IF('10a+c+n'!$Q59="C",'10a+c+n'!B59,0))</f>
        <v>0</v>
      </c>
      <c r="C59" s="28">
        <f>IF($C$4="citu pasākumu izmaksas",IF('10a+c+n'!$Q59="C",'10a+c+n'!C59,0))</f>
        <v>0</v>
      </c>
      <c r="D59" s="28">
        <f>IF($C$4="citu pasākumu izmaksas",IF('10a+c+n'!$Q59="C",'10a+c+n'!D59,0))</f>
        <v>0</v>
      </c>
      <c r="E59" s="59"/>
      <c r="F59" s="81"/>
      <c r="G59" s="28"/>
      <c r="H59" s="28">
        <f>IF($C$4="citu pasākumu izmaksas",IF('10a+c+n'!$Q59="C",'10a+c+n'!H59,0))</f>
        <v>0</v>
      </c>
      <c r="I59" s="28"/>
      <c r="J59" s="28"/>
      <c r="K59" s="59">
        <f>IF($C$4="citu pasākumu izmaksas",IF('10a+c+n'!$Q59="C",'10a+c+n'!K59,0))</f>
        <v>0</v>
      </c>
      <c r="L59" s="110">
        <f>IF($C$4="citu pasākumu izmaksas",IF('10a+c+n'!$Q59="C",'10a+c+n'!L59,0))</f>
        <v>0</v>
      </c>
      <c r="M59" s="28">
        <f>IF($C$4="citu pasākumu izmaksas",IF('10a+c+n'!$Q59="C",'10a+c+n'!M59,0))</f>
        <v>0</v>
      </c>
      <c r="N59" s="28">
        <f>IF($C$4="citu pasākumu izmaksas",IF('10a+c+n'!$Q59="C",'10a+c+n'!N59,0))</f>
        <v>0</v>
      </c>
      <c r="O59" s="28">
        <f>IF($C$4="citu pasākumu izmaksas",IF('10a+c+n'!$Q59="C",'10a+c+n'!O59,0))</f>
        <v>0</v>
      </c>
      <c r="P59" s="59">
        <f>IF($C$4="citu pasākumu izmaksas",IF('10a+c+n'!$Q59="C",'10a+c+n'!P59,0))</f>
        <v>0</v>
      </c>
    </row>
    <row r="60" spans="1:16" x14ac:dyDescent="0.2">
      <c r="A60" s="64">
        <f>IF(P60=0,0,IF(COUNTBLANK(P60)=1,0,COUNTA($P$14:P60)))</f>
        <v>0</v>
      </c>
      <c r="B60" s="28">
        <f>IF($C$4="citu pasākumu izmaksas",IF('10a+c+n'!$Q60="C",'10a+c+n'!B60,0))</f>
        <v>0</v>
      </c>
      <c r="C60" s="28">
        <f>IF($C$4="citu pasākumu izmaksas",IF('10a+c+n'!$Q60="C",'10a+c+n'!C60,0))</f>
        <v>0</v>
      </c>
      <c r="D60" s="28">
        <f>IF($C$4="citu pasākumu izmaksas",IF('10a+c+n'!$Q60="C",'10a+c+n'!D60,0))</f>
        <v>0</v>
      </c>
      <c r="E60" s="59"/>
      <c r="F60" s="81"/>
      <c r="G60" s="28"/>
      <c r="H60" s="28">
        <f>IF($C$4="citu pasākumu izmaksas",IF('10a+c+n'!$Q60="C",'10a+c+n'!H60,0))</f>
        <v>0</v>
      </c>
      <c r="I60" s="28"/>
      <c r="J60" s="28"/>
      <c r="K60" s="59">
        <f>IF($C$4="citu pasākumu izmaksas",IF('10a+c+n'!$Q60="C",'10a+c+n'!K60,0))</f>
        <v>0</v>
      </c>
      <c r="L60" s="110">
        <f>IF($C$4="citu pasākumu izmaksas",IF('10a+c+n'!$Q60="C",'10a+c+n'!L60,0))</f>
        <v>0</v>
      </c>
      <c r="M60" s="28">
        <f>IF($C$4="citu pasākumu izmaksas",IF('10a+c+n'!$Q60="C",'10a+c+n'!M60,0))</f>
        <v>0</v>
      </c>
      <c r="N60" s="28">
        <f>IF($C$4="citu pasākumu izmaksas",IF('10a+c+n'!$Q60="C",'10a+c+n'!N60,0))</f>
        <v>0</v>
      </c>
      <c r="O60" s="28">
        <f>IF($C$4="citu pasākumu izmaksas",IF('10a+c+n'!$Q60="C",'10a+c+n'!O60,0))</f>
        <v>0</v>
      </c>
      <c r="P60" s="59">
        <f>IF($C$4="citu pasākumu izmaksas",IF('10a+c+n'!$Q60="C",'10a+c+n'!P60,0))</f>
        <v>0</v>
      </c>
    </row>
    <row r="61" spans="1:16" x14ac:dyDescent="0.2">
      <c r="A61" s="64">
        <f>IF(P61=0,0,IF(COUNTBLANK(P61)=1,0,COUNTA($P$14:P61)))</f>
        <v>0</v>
      </c>
      <c r="B61" s="28">
        <f>IF($C$4="citu pasākumu izmaksas",IF('10a+c+n'!$Q61="C",'10a+c+n'!B61,0))</f>
        <v>0</v>
      </c>
      <c r="C61" s="28">
        <f>IF($C$4="citu pasākumu izmaksas",IF('10a+c+n'!$Q61="C",'10a+c+n'!C61,0))</f>
        <v>0</v>
      </c>
      <c r="D61" s="28">
        <f>IF($C$4="citu pasākumu izmaksas",IF('10a+c+n'!$Q61="C",'10a+c+n'!D61,0))</f>
        <v>0</v>
      </c>
      <c r="E61" s="59"/>
      <c r="F61" s="81"/>
      <c r="G61" s="28"/>
      <c r="H61" s="28">
        <f>IF($C$4="citu pasākumu izmaksas",IF('10a+c+n'!$Q61="C",'10a+c+n'!H61,0))</f>
        <v>0</v>
      </c>
      <c r="I61" s="28"/>
      <c r="J61" s="28"/>
      <c r="K61" s="59">
        <f>IF($C$4="citu pasākumu izmaksas",IF('10a+c+n'!$Q61="C",'10a+c+n'!K61,0))</f>
        <v>0</v>
      </c>
      <c r="L61" s="110">
        <f>IF($C$4="citu pasākumu izmaksas",IF('10a+c+n'!$Q61="C",'10a+c+n'!L61,0))</f>
        <v>0</v>
      </c>
      <c r="M61" s="28">
        <f>IF($C$4="citu pasākumu izmaksas",IF('10a+c+n'!$Q61="C",'10a+c+n'!M61,0))</f>
        <v>0</v>
      </c>
      <c r="N61" s="28">
        <f>IF($C$4="citu pasākumu izmaksas",IF('10a+c+n'!$Q61="C",'10a+c+n'!N61,0))</f>
        <v>0</v>
      </c>
      <c r="O61" s="28">
        <f>IF($C$4="citu pasākumu izmaksas",IF('10a+c+n'!$Q61="C",'10a+c+n'!O61,0))</f>
        <v>0</v>
      </c>
      <c r="P61" s="59">
        <f>IF($C$4="citu pasākumu izmaksas",IF('10a+c+n'!$Q61="C",'10a+c+n'!P61,0))</f>
        <v>0</v>
      </c>
    </row>
    <row r="62" spans="1:16" ht="12" thickBot="1" x14ac:dyDescent="0.25">
      <c r="A62" s="64">
        <f>IF(P62=0,0,IF(COUNTBLANK(P62)=1,0,COUNTA($P$14:P62)))</f>
        <v>0</v>
      </c>
      <c r="B62" s="28">
        <f>IF($C$4="citu pasākumu izmaksas",IF('10a+c+n'!$Q62="C",'10a+c+n'!B62,0))</f>
        <v>0</v>
      </c>
      <c r="C62" s="28">
        <f>IF($C$4="citu pasākumu izmaksas",IF('10a+c+n'!$Q62="C",'10a+c+n'!C62,0))</f>
        <v>0</v>
      </c>
      <c r="D62" s="28">
        <f>IF($C$4="citu pasākumu izmaksas",IF('10a+c+n'!$Q62="C",'10a+c+n'!D62,0))</f>
        <v>0</v>
      </c>
      <c r="E62" s="59"/>
      <c r="F62" s="81"/>
      <c r="G62" s="28"/>
      <c r="H62" s="28">
        <f>IF($C$4="citu pasākumu izmaksas",IF('10a+c+n'!$Q62="C",'10a+c+n'!H62,0))</f>
        <v>0</v>
      </c>
      <c r="I62" s="28"/>
      <c r="J62" s="28"/>
      <c r="K62" s="59">
        <f>IF($C$4="citu pasākumu izmaksas",IF('10a+c+n'!$Q62="C",'10a+c+n'!K62,0))</f>
        <v>0</v>
      </c>
      <c r="L62" s="110">
        <f>IF($C$4="citu pasākumu izmaksas",IF('10a+c+n'!$Q62="C",'10a+c+n'!L62,0))</f>
        <v>0</v>
      </c>
      <c r="M62" s="28">
        <f>IF($C$4="citu pasākumu izmaksas",IF('10a+c+n'!$Q62="C",'10a+c+n'!M62,0))</f>
        <v>0</v>
      </c>
      <c r="N62" s="28">
        <f>IF($C$4="citu pasākumu izmaksas",IF('10a+c+n'!$Q62="C",'10a+c+n'!N62,0))</f>
        <v>0</v>
      </c>
      <c r="O62" s="28">
        <f>IF($C$4="citu pasākumu izmaksas",IF('10a+c+n'!$Q62="C",'10a+c+n'!O62,0))</f>
        <v>0</v>
      </c>
      <c r="P62" s="59">
        <f>IF($C$4="citu pasākumu izmaksas",IF('10a+c+n'!$Q62="C",'10a+c+n'!P62,0))</f>
        <v>0</v>
      </c>
    </row>
    <row r="63" spans="1:16" ht="12" customHeight="1" thickBot="1" x14ac:dyDescent="0.25">
      <c r="A63" s="261" t="s">
        <v>63</v>
      </c>
      <c r="B63" s="262"/>
      <c r="C63" s="262"/>
      <c r="D63" s="262"/>
      <c r="E63" s="262"/>
      <c r="F63" s="262"/>
      <c r="G63" s="262"/>
      <c r="H63" s="262"/>
      <c r="I63" s="262"/>
      <c r="J63" s="262"/>
      <c r="K63" s="263"/>
      <c r="L63" s="111">
        <f>SUM(L14:L62)</f>
        <v>0</v>
      </c>
      <c r="M63" s="112">
        <f>SUM(M14:M62)</f>
        <v>0</v>
      </c>
      <c r="N63" s="112">
        <f>SUM(N14:N62)</f>
        <v>0</v>
      </c>
      <c r="O63" s="112">
        <f>SUM(O14:O62)</f>
        <v>0</v>
      </c>
      <c r="P63" s="113">
        <f>SUM(P14:P62)</f>
        <v>0</v>
      </c>
    </row>
    <row r="64" spans="1:16" x14ac:dyDescent="0.2">
      <c r="A64" s="20"/>
      <c r="B64" s="20"/>
      <c r="C64" s="20"/>
      <c r="D64" s="20"/>
      <c r="E64" s="20"/>
      <c r="F64" s="20"/>
      <c r="G64" s="20"/>
      <c r="H64" s="20"/>
      <c r="I64" s="20"/>
      <c r="J64" s="20"/>
      <c r="K64" s="20"/>
      <c r="L64" s="20"/>
      <c r="M64" s="20"/>
      <c r="N64" s="20"/>
      <c r="O64" s="20"/>
      <c r="P64" s="20"/>
    </row>
    <row r="65" spans="1:16" x14ac:dyDescent="0.2">
      <c r="A65" s="20"/>
      <c r="B65" s="20"/>
      <c r="C65" s="20"/>
      <c r="D65" s="20"/>
      <c r="E65" s="20"/>
      <c r="F65" s="20"/>
      <c r="G65" s="20"/>
      <c r="H65" s="20"/>
      <c r="I65" s="20"/>
      <c r="J65" s="20"/>
      <c r="K65" s="20"/>
      <c r="L65" s="20"/>
      <c r="M65" s="20"/>
      <c r="N65" s="20"/>
      <c r="O65" s="20"/>
      <c r="P65" s="20"/>
    </row>
    <row r="66" spans="1:16" x14ac:dyDescent="0.2">
      <c r="A66" s="1" t="s">
        <v>14</v>
      </c>
      <c r="B66" s="20"/>
      <c r="C66" s="264">
        <f>'Kops c'!C36:H36</f>
        <v>0</v>
      </c>
      <c r="D66" s="264"/>
      <c r="E66" s="264"/>
      <c r="F66" s="264"/>
      <c r="G66" s="264"/>
      <c r="H66" s="264"/>
      <c r="I66" s="20"/>
      <c r="J66" s="20"/>
      <c r="K66" s="20"/>
      <c r="L66" s="20"/>
      <c r="M66" s="20"/>
      <c r="N66" s="20"/>
      <c r="O66" s="20"/>
      <c r="P66" s="20"/>
    </row>
    <row r="67" spans="1:16" x14ac:dyDescent="0.2">
      <c r="A67" s="20"/>
      <c r="B67" s="20"/>
      <c r="C67" s="186" t="s">
        <v>15</v>
      </c>
      <c r="D67" s="186"/>
      <c r="E67" s="186"/>
      <c r="F67" s="186"/>
      <c r="G67" s="186"/>
      <c r="H67" s="186"/>
      <c r="I67" s="20"/>
      <c r="J67" s="20"/>
      <c r="K67" s="20"/>
      <c r="L67" s="20"/>
      <c r="M67" s="20"/>
      <c r="N67" s="20"/>
      <c r="O67" s="20"/>
      <c r="P67" s="20"/>
    </row>
    <row r="68" spans="1:16" x14ac:dyDescent="0.2">
      <c r="A68" s="20"/>
      <c r="B68" s="20"/>
      <c r="C68" s="20"/>
      <c r="D68" s="20"/>
      <c r="E68" s="20"/>
      <c r="F68" s="20"/>
      <c r="G68" s="20"/>
      <c r="H68" s="20"/>
      <c r="I68" s="20"/>
      <c r="J68" s="20"/>
      <c r="K68" s="20"/>
      <c r="L68" s="20"/>
      <c r="M68" s="20"/>
      <c r="N68" s="20"/>
      <c r="O68" s="20"/>
      <c r="P68" s="20"/>
    </row>
    <row r="69" spans="1:16" x14ac:dyDescent="0.2">
      <c r="A69" s="227" t="str">
        <f>'Kops n'!A39:D39</f>
        <v>Tāme sastādīta 2023. gada __._________</v>
      </c>
      <c r="B69" s="228"/>
      <c r="C69" s="228"/>
      <c r="D69" s="228"/>
      <c r="E69" s="20"/>
      <c r="F69" s="20"/>
      <c r="G69" s="20"/>
      <c r="H69" s="20"/>
      <c r="I69" s="20"/>
      <c r="J69" s="20"/>
      <c r="K69" s="20"/>
      <c r="L69" s="20"/>
      <c r="M69" s="20"/>
      <c r="N69" s="20"/>
      <c r="O69" s="20"/>
      <c r="P69" s="20"/>
    </row>
    <row r="70" spans="1:16" x14ac:dyDescent="0.2">
      <c r="A70" s="20"/>
      <c r="B70" s="20"/>
      <c r="C70" s="20"/>
      <c r="D70" s="20"/>
      <c r="E70" s="20"/>
      <c r="F70" s="20"/>
      <c r="G70" s="20"/>
      <c r="H70" s="20"/>
      <c r="I70" s="20"/>
      <c r="J70" s="20"/>
      <c r="K70" s="20"/>
      <c r="L70" s="20"/>
      <c r="M70" s="20"/>
      <c r="N70" s="20"/>
      <c r="O70" s="20"/>
      <c r="P70" s="20"/>
    </row>
    <row r="71" spans="1:16" x14ac:dyDescent="0.2">
      <c r="A71" s="1" t="s">
        <v>41</v>
      </c>
      <c r="B71" s="20"/>
      <c r="C71" s="264">
        <f>'Kops c'!C41:H41</f>
        <v>0</v>
      </c>
      <c r="D71" s="264"/>
      <c r="E71" s="264"/>
      <c r="F71" s="264"/>
      <c r="G71" s="264"/>
      <c r="H71" s="264"/>
      <c r="I71" s="20"/>
      <c r="J71" s="20"/>
      <c r="K71" s="20"/>
      <c r="L71" s="20"/>
      <c r="M71" s="20"/>
      <c r="N71" s="20"/>
      <c r="O71" s="20"/>
      <c r="P71" s="20"/>
    </row>
    <row r="72" spans="1:16" x14ac:dyDescent="0.2">
      <c r="A72" s="20"/>
      <c r="B72" s="20"/>
      <c r="C72" s="186" t="s">
        <v>15</v>
      </c>
      <c r="D72" s="186"/>
      <c r="E72" s="186"/>
      <c r="F72" s="186"/>
      <c r="G72" s="186"/>
      <c r="H72" s="186"/>
      <c r="I72" s="20"/>
      <c r="J72" s="20"/>
      <c r="K72" s="20"/>
      <c r="L72" s="20"/>
      <c r="M72" s="20"/>
      <c r="N72" s="20"/>
      <c r="O72" s="20"/>
      <c r="P72" s="20"/>
    </row>
    <row r="73" spans="1:16" x14ac:dyDescent="0.2">
      <c r="A73" s="20"/>
      <c r="B73" s="20"/>
      <c r="C73" s="20"/>
      <c r="D73" s="20"/>
      <c r="E73" s="20"/>
      <c r="F73" s="20"/>
      <c r="G73" s="20"/>
      <c r="H73" s="20"/>
      <c r="I73" s="20"/>
      <c r="J73" s="20"/>
      <c r="K73" s="20"/>
      <c r="L73" s="20"/>
      <c r="M73" s="20"/>
      <c r="N73" s="20"/>
      <c r="O73" s="20"/>
      <c r="P73" s="20"/>
    </row>
    <row r="74" spans="1:16" x14ac:dyDescent="0.2">
      <c r="A74" s="104" t="s">
        <v>16</v>
      </c>
      <c r="B74" s="52"/>
      <c r="C74" s="116">
        <f>'Kops c'!C44</f>
        <v>0</v>
      </c>
      <c r="D74" s="52"/>
      <c r="E74" s="20"/>
      <c r="F74" s="20"/>
      <c r="G74" s="20"/>
      <c r="H74" s="20"/>
      <c r="I74" s="20"/>
      <c r="J74" s="20"/>
      <c r="K74" s="20"/>
      <c r="L74" s="20"/>
      <c r="M74" s="20"/>
      <c r="N74" s="20"/>
      <c r="O74" s="20"/>
      <c r="P74" s="20"/>
    </row>
    <row r="75" spans="1:16" x14ac:dyDescent="0.2">
      <c r="A75" s="20"/>
      <c r="B75" s="20"/>
      <c r="C75" s="20"/>
      <c r="D75" s="20"/>
      <c r="E75" s="20"/>
      <c r="F75" s="20"/>
      <c r="G75" s="20"/>
      <c r="H75" s="20"/>
      <c r="I75" s="20"/>
      <c r="J75" s="20"/>
      <c r="K75" s="20"/>
      <c r="L75" s="20"/>
      <c r="M75" s="20"/>
      <c r="N75" s="20"/>
      <c r="O75" s="20"/>
      <c r="P75" s="20"/>
    </row>
  </sheetData>
  <mergeCells count="23">
    <mergeCell ref="C72:H72"/>
    <mergeCell ref="L12:P12"/>
    <mergeCell ref="A63:K63"/>
    <mergeCell ref="C66:H66"/>
    <mergeCell ref="C67:H67"/>
    <mergeCell ref="A69:D69"/>
    <mergeCell ref="C71:H71"/>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63:K63">
    <cfRule type="containsText" dxfId="94" priority="3" operator="containsText" text="Tiešās izmaksas kopā, t. sk. darba devēja sociālais nodoklis __.__% ">
      <formula>NOT(ISERROR(SEARCH("Tiešās izmaksas kopā, t. sk. darba devēja sociālais nodoklis __.__% ",A63)))</formula>
    </cfRule>
  </conditionalFormatting>
  <conditionalFormatting sqref="A14:P62">
    <cfRule type="cellIs" dxfId="93" priority="1" operator="equal">
      <formula>0</formula>
    </cfRule>
  </conditionalFormatting>
  <conditionalFormatting sqref="C2:I2 D5:L8 N9:O9 L63:P63 C66:H66 C71:H71 C74">
    <cfRule type="cellIs" dxfId="92" priority="2" operator="equal">
      <formula>0</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9996-BFBB-41C2-9CD3-50C22F41CFA9}">
  <sheetPr codeName="Sheet36">
    <tabColor rgb="FFC00000"/>
  </sheetPr>
  <dimension ref="A1:P75"/>
  <sheetViews>
    <sheetView workbookViewId="0">
      <selection activeCell="A10" sqref="A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'10a+c+n'!D1</f>
        <v>10</v>
      </c>
      <c r="E1" s="26"/>
      <c r="F1" s="26"/>
      <c r="G1" s="26"/>
      <c r="H1" s="26"/>
      <c r="I1" s="26"/>
      <c r="J1" s="26"/>
      <c r="N1" s="30"/>
      <c r="O1" s="31"/>
      <c r="P1" s="32"/>
    </row>
    <row r="2" spans="1:16" x14ac:dyDescent="0.2">
      <c r="A2" s="33"/>
      <c r="B2" s="33"/>
      <c r="C2" s="252" t="str">
        <f>'10a+c+n'!C2:I2</f>
        <v>Apkure, vēdināšana un gaisa kondicionēšana</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402</v>
      </c>
      <c r="B9" s="255"/>
      <c r="C9" s="255"/>
      <c r="D9" s="255"/>
      <c r="E9" s="255"/>
      <c r="F9" s="255"/>
      <c r="G9" s="35"/>
      <c r="H9" s="35"/>
      <c r="I9" s="35"/>
      <c r="J9" s="256" t="s">
        <v>46</v>
      </c>
      <c r="K9" s="256"/>
      <c r="L9" s="256"/>
      <c r="M9" s="256"/>
      <c r="N9" s="257">
        <f>P63</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izmaksas",IF('10a+c+n'!$Q14="N",'10a+c+n'!B14,0))</f>
        <v>0</v>
      </c>
      <c r="C14" s="27">
        <f>IF($C$4="Neattiecināmās izmaksas",IF('10a+c+n'!$Q14="N",'10a+c+n'!C14,0))</f>
        <v>0</v>
      </c>
      <c r="D14" s="27">
        <f>IF($C$4="Neattiecināmās izmaksas",IF('10a+c+n'!$Q14="N",'10a+c+n'!D14,0))</f>
        <v>0</v>
      </c>
      <c r="E14" s="57"/>
      <c r="F14" s="79"/>
      <c r="G14" s="27">
        <f>IF($C$4="Neattiecināmās izmaksas",IF('10a+c+n'!$Q14="N",'10a+c+n'!G14,0))</f>
        <v>0</v>
      </c>
      <c r="H14" s="27">
        <f>IF($C$4="Neattiecināmās izmaksas",IF('10a+c+n'!$Q14="N",'10a+c+n'!H14,0))</f>
        <v>0</v>
      </c>
      <c r="I14" s="27"/>
      <c r="J14" s="27"/>
      <c r="K14" s="57">
        <f>IF($C$4="Neattiecināmās izmaksas",IF('10a+c+n'!$Q14="N",'10a+c+n'!K14,0))</f>
        <v>0</v>
      </c>
      <c r="L14" s="109">
        <f>IF($C$4="Neattiecināmās izmaksas",IF('10a+c+n'!$Q14="N",'10a+c+n'!L14,0))</f>
        <v>0</v>
      </c>
      <c r="M14" s="27">
        <f>IF($C$4="Neattiecināmās izmaksas",IF('10a+c+n'!$Q14="N",'10a+c+n'!M14,0))</f>
        <v>0</v>
      </c>
      <c r="N14" s="27">
        <f>IF($C$4="Neattiecināmās izmaksas",IF('10a+c+n'!$Q14="N",'10a+c+n'!N14,0))</f>
        <v>0</v>
      </c>
      <c r="O14" s="27">
        <f>IF($C$4="Neattiecināmās izmaksas",IF('10a+c+n'!$Q14="N",'10a+c+n'!O14,0))</f>
        <v>0</v>
      </c>
      <c r="P14" s="57">
        <f>IF($C$4="Neattiecināmās izmaksas",IF('10a+c+n'!$Q14="N",'10a+c+n'!P14,0))</f>
        <v>0</v>
      </c>
    </row>
    <row r="15" spans="1:16" x14ac:dyDescent="0.2">
      <c r="A15" s="64">
        <f>IF(P15=0,0,IF(COUNTBLANK(P15)=1,0,COUNTA($P$14:P15)))</f>
        <v>0</v>
      </c>
      <c r="B15" s="28">
        <f>IF($C$4="Neattiecināmās izmaksas",IF('10a+c+n'!$Q15="N",'10a+c+n'!B15,0))</f>
        <v>0</v>
      </c>
      <c r="C15" s="28">
        <f>IF($C$4="Neattiecināmās izmaksas",IF('10a+c+n'!$Q15="N",'10a+c+n'!C15,0))</f>
        <v>0</v>
      </c>
      <c r="D15" s="28">
        <f>IF($C$4="Neattiecināmās izmaksas",IF('10a+c+n'!$Q15="N",'10a+c+n'!D15,0))</f>
        <v>0</v>
      </c>
      <c r="E15" s="59"/>
      <c r="F15" s="81"/>
      <c r="G15" s="28"/>
      <c r="H15" s="28">
        <f>IF($C$4="Neattiecināmās izmaksas",IF('10a+c+n'!$Q15="N",'10a+c+n'!H15,0))</f>
        <v>0</v>
      </c>
      <c r="I15" s="28"/>
      <c r="J15" s="28"/>
      <c r="K15" s="59">
        <f>IF($C$4="Neattiecināmās izmaksas",IF('10a+c+n'!$Q15="N",'10a+c+n'!K15,0))</f>
        <v>0</v>
      </c>
      <c r="L15" s="110">
        <f>IF($C$4="Neattiecināmās izmaksas",IF('10a+c+n'!$Q15="N",'10a+c+n'!L15,0))</f>
        <v>0</v>
      </c>
      <c r="M15" s="28">
        <f>IF($C$4="Neattiecināmās izmaksas",IF('10a+c+n'!$Q15="N",'10a+c+n'!M15,0))</f>
        <v>0</v>
      </c>
      <c r="N15" s="28">
        <f>IF($C$4="Neattiecināmās izmaksas",IF('10a+c+n'!$Q15="N",'10a+c+n'!N15,0))</f>
        <v>0</v>
      </c>
      <c r="O15" s="28">
        <f>IF($C$4="Neattiecināmās izmaksas",IF('10a+c+n'!$Q15="N",'10a+c+n'!O15,0))</f>
        <v>0</v>
      </c>
      <c r="P15" s="59">
        <f>IF($C$4="Neattiecināmās izmaksas",IF('10a+c+n'!$Q15="N",'10a+c+n'!P15,0))</f>
        <v>0</v>
      </c>
    </row>
    <row r="16" spans="1:16" x14ac:dyDescent="0.2">
      <c r="A16" s="64">
        <f>IF(P16=0,0,IF(COUNTBLANK(P16)=1,0,COUNTA($P$14:P16)))</f>
        <v>0</v>
      </c>
      <c r="B16" s="28">
        <f>IF($C$4="Neattiecināmās izmaksas",IF('10a+c+n'!$Q16="N",'10a+c+n'!B16,0))</f>
        <v>0</v>
      </c>
      <c r="C16" s="28">
        <f>IF($C$4="Neattiecināmās izmaksas",IF('10a+c+n'!$Q16="N",'10a+c+n'!C16,0))</f>
        <v>0</v>
      </c>
      <c r="D16" s="28">
        <f>IF($C$4="Neattiecināmās izmaksas",IF('10a+c+n'!$Q16="N",'10a+c+n'!D16,0))</f>
        <v>0</v>
      </c>
      <c r="E16" s="59"/>
      <c r="F16" s="81"/>
      <c r="G16" s="28"/>
      <c r="H16" s="28">
        <f>IF($C$4="Neattiecināmās izmaksas",IF('10a+c+n'!$Q16="N",'10a+c+n'!H16,0))</f>
        <v>0</v>
      </c>
      <c r="I16" s="28"/>
      <c r="J16" s="28"/>
      <c r="K16" s="59">
        <f>IF($C$4="Neattiecināmās izmaksas",IF('10a+c+n'!$Q16="N",'10a+c+n'!K16,0))</f>
        <v>0</v>
      </c>
      <c r="L16" s="110">
        <f>IF($C$4="Neattiecināmās izmaksas",IF('10a+c+n'!$Q16="N",'10a+c+n'!L16,0))</f>
        <v>0</v>
      </c>
      <c r="M16" s="28">
        <f>IF($C$4="Neattiecināmās izmaksas",IF('10a+c+n'!$Q16="N",'10a+c+n'!M16,0))</f>
        <v>0</v>
      </c>
      <c r="N16" s="28">
        <f>IF($C$4="Neattiecināmās izmaksas",IF('10a+c+n'!$Q16="N",'10a+c+n'!N16,0))</f>
        <v>0</v>
      </c>
      <c r="O16" s="28">
        <f>IF($C$4="Neattiecināmās izmaksas",IF('10a+c+n'!$Q16="N",'10a+c+n'!O16,0))</f>
        <v>0</v>
      </c>
      <c r="P16" s="59">
        <f>IF($C$4="Neattiecināmās izmaksas",IF('10a+c+n'!$Q16="N",'10a+c+n'!P16,0))</f>
        <v>0</v>
      </c>
    </row>
    <row r="17" spans="1:16" x14ac:dyDescent="0.2">
      <c r="A17" s="64">
        <f>IF(P17=0,0,IF(COUNTBLANK(P17)=1,0,COUNTA($P$14:P17)))</f>
        <v>0</v>
      </c>
      <c r="B17" s="28">
        <f>IF($C$4="Neattiecināmās izmaksas",IF('10a+c+n'!$Q17="N",'10a+c+n'!B17,0))</f>
        <v>0</v>
      </c>
      <c r="C17" s="28">
        <f>IF($C$4="Neattiecināmās izmaksas",IF('10a+c+n'!$Q17="N",'10a+c+n'!C17,0))</f>
        <v>0</v>
      </c>
      <c r="D17" s="28">
        <f>IF($C$4="Neattiecināmās izmaksas",IF('10a+c+n'!$Q17="N",'10a+c+n'!D17,0))</f>
        <v>0</v>
      </c>
      <c r="E17" s="59"/>
      <c r="F17" s="81"/>
      <c r="G17" s="28"/>
      <c r="H17" s="28">
        <f>IF($C$4="Neattiecināmās izmaksas",IF('10a+c+n'!$Q17="N",'10a+c+n'!H17,0))</f>
        <v>0</v>
      </c>
      <c r="I17" s="28"/>
      <c r="J17" s="28"/>
      <c r="K17" s="59">
        <f>IF($C$4="Neattiecināmās izmaksas",IF('10a+c+n'!$Q17="N",'10a+c+n'!K17,0))</f>
        <v>0</v>
      </c>
      <c r="L17" s="110">
        <f>IF($C$4="Neattiecināmās izmaksas",IF('10a+c+n'!$Q17="N",'10a+c+n'!L17,0))</f>
        <v>0</v>
      </c>
      <c r="M17" s="28">
        <f>IF($C$4="Neattiecināmās izmaksas",IF('10a+c+n'!$Q17="N",'10a+c+n'!M17,0))</f>
        <v>0</v>
      </c>
      <c r="N17" s="28">
        <f>IF($C$4="Neattiecināmās izmaksas",IF('10a+c+n'!$Q17="N",'10a+c+n'!N17,0))</f>
        <v>0</v>
      </c>
      <c r="O17" s="28">
        <f>IF($C$4="Neattiecināmās izmaksas",IF('10a+c+n'!$Q17="N",'10a+c+n'!O17,0))</f>
        <v>0</v>
      </c>
      <c r="P17" s="59">
        <f>IF($C$4="Neattiecināmās izmaksas",IF('10a+c+n'!$Q17="N",'10a+c+n'!P17,0))</f>
        <v>0</v>
      </c>
    </row>
    <row r="18" spans="1:16" x14ac:dyDescent="0.2">
      <c r="A18" s="64">
        <f>IF(P18=0,0,IF(COUNTBLANK(P18)=1,0,COUNTA($P$14:P18)))</f>
        <v>0</v>
      </c>
      <c r="B18" s="28">
        <f>IF($C$4="Neattiecināmās izmaksas",IF('10a+c+n'!$Q18="N",'10a+c+n'!B18,0))</f>
        <v>0</v>
      </c>
      <c r="C18" s="28">
        <f>IF($C$4="Neattiecināmās izmaksas",IF('10a+c+n'!$Q18="N",'10a+c+n'!C18,0))</f>
        <v>0</v>
      </c>
      <c r="D18" s="28">
        <f>IF($C$4="Neattiecināmās izmaksas",IF('10a+c+n'!$Q18="N",'10a+c+n'!D18,0))</f>
        <v>0</v>
      </c>
      <c r="E18" s="59"/>
      <c r="F18" s="81"/>
      <c r="G18" s="28"/>
      <c r="H18" s="28">
        <f>IF($C$4="Neattiecināmās izmaksas",IF('10a+c+n'!$Q18="N",'10a+c+n'!H18,0))</f>
        <v>0</v>
      </c>
      <c r="I18" s="28"/>
      <c r="J18" s="28"/>
      <c r="K18" s="59">
        <f>IF($C$4="Neattiecināmās izmaksas",IF('10a+c+n'!$Q18="N",'10a+c+n'!K18,0))</f>
        <v>0</v>
      </c>
      <c r="L18" s="110">
        <f>IF($C$4="Neattiecināmās izmaksas",IF('10a+c+n'!$Q18="N",'10a+c+n'!L18,0))</f>
        <v>0</v>
      </c>
      <c r="M18" s="28">
        <f>IF($C$4="Neattiecināmās izmaksas",IF('10a+c+n'!$Q18="N",'10a+c+n'!M18,0))</f>
        <v>0</v>
      </c>
      <c r="N18" s="28">
        <f>IF($C$4="Neattiecināmās izmaksas",IF('10a+c+n'!$Q18="N",'10a+c+n'!N18,0))</f>
        <v>0</v>
      </c>
      <c r="O18" s="28">
        <f>IF($C$4="Neattiecināmās izmaksas",IF('10a+c+n'!$Q18="N",'10a+c+n'!O18,0))</f>
        <v>0</v>
      </c>
      <c r="P18" s="59">
        <f>IF($C$4="Neattiecināmās izmaksas",IF('10a+c+n'!$Q18="N",'10a+c+n'!P18,0))</f>
        <v>0</v>
      </c>
    </row>
    <row r="19" spans="1:16" x14ac:dyDescent="0.2">
      <c r="A19" s="64">
        <f>IF(P19=0,0,IF(COUNTBLANK(P19)=1,0,COUNTA($P$14:P19)))</f>
        <v>0</v>
      </c>
      <c r="B19" s="28">
        <f>IF($C$4="Neattiecināmās izmaksas",IF('10a+c+n'!$Q19="N",'10a+c+n'!B19,0))</f>
        <v>0</v>
      </c>
      <c r="C19" s="28">
        <f>IF($C$4="Neattiecināmās izmaksas",IF('10a+c+n'!$Q19="N",'10a+c+n'!C19,0))</f>
        <v>0</v>
      </c>
      <c r="D19" s="28">
        <f>IF($C$4="Neattiecināmās izmaksas",IF('10a+c+n'!$Q19="N",'10a+c+n'!D19,0))</f>
        <v>0</v>
      </c>
      <c r="E19" s="59"/>
      <c r="F19" s="81"/>
      <c r="G19" s="28"/>
      <c r="H19" s="28">
        <f>IF($C$4="Neattiecināmās izmaksas",IF('10a+c+n'!$Q19="N",'10a+c+n'!H19,0))</f>
        <v>0</v>
      </c>
      <c r="I19" s="28"/>
      <c r="J19" s="28"/>
      <c r="K19" s="59">
        <f>IF($C$4="Neattiecināmās izmaksas",IF('10a+c+n'!$Q19="N",'10a+c+n'!K19,0))</f>
        <v>0</v>
      </c>
      <c r="L19" s="110">
        <f>IF($C$4="Neattiecināmās izmaksas",IF('10a+c+n'!$Q19="N",'10a+c+n'!L19,0))</f>
        <v>0</v>
      </c>
      <c r="M19" s="28">
        <f>IF($C$4="Neattiecināmās izmaksas",IF('10a+c+n'!$Q19="N",'10a+c+n'!M19,0))</f>
        <v>0</v>
      </c>
      <c r="N19" s="28">
        <f>IF($C$4="Neattiecināmās izmaksas",IF('10a+c+n'!$Q19="N",'10a+c+n'!N19,0))</f>
        <v>0</v>
      </c>
      <c r="O19" s="28">
        <f>IF($C$4="Neattiecināmās izmaksas",IF('10a+c+n'!$Q19="N",'10a+c+n'!O19,0))</f>
        <v>0</v>
      </c>
      <c r="P19" s="59">
        <f>IF($C$4="Neattiecināmās izmaksas",IF('10a+c+n'!$Q19="N",'10a+c+n'!P19,0))</f>
        <v>0</v>
      </c>
    </row>
    <row r="20" spans="1:16" x14ac:dyDescent="0.2">
      <c r="A20" s="64">
        <f>IF(P20=0,0,IF(COUNTBLANK(P20)=1,0,COUNTA($P$14:P20)))</f>
        <v>0</v>
      </c>
      <c r="B20" s="28">
        <f>IF($C$4="Neattiecināmās izmaksas",IF('10a+c+n'!$Q20="N",'10a+c+n'!B20,0))</f>
        <v>0</v>
      </c>
      <c r="C20" s="28">
        <f>IF($C$4="Neattiecināmās izmaksas",IF('10a+c+n'!$Q20="N",'10a+c+n'!C20,0))</f>
        <v>0</v>
      </c>
      <c r="D20" s="28">
        <f>IF($C$4="Neattiecināmās izmaksas",IF('10a+c+n'!$Q20="N",'10a+c+n'!D20,0))</f>
        <v>0</v>
      </c>
      <c r="E20" s="59"/>
      <c r="F20" s="81"/>
      <c r="G20" s="28"/>
      <c r="H20" s="28">
        <f>IF($C$4="Neattiecināmās izmaksas",IF('10a+c+n'!$Q20="N",'10a+c+n'!H20,0))</f>
        <v>0</v>
      </c>
      <c r="I20" s="28"/>
      <c r="J20" s="28"/>
      <c r="K20" s="59">
        <f>IF($C$4="Neattiecināmās izmaksas",IF('10a+c+n'!$Q20="N",'10a+c+n'!K20,0))</f>
        <v>0</v>
      </c>
      <c r="L20" s="110">
        <f>IF($C$4="Neattiecināmās izmaksas",IF('10a+c+n'!$Q20="N",'10a+c+n'!L20,0))</f>
        <v>0</v>
      </c>
      <c r="M20" s="28">
        <f>IF($C$4="Neattiecināmās izmaksas",IF('10a+c+n'!$Q20="N",'10a+c+n'!M20,0))</f>
        <v>0</v>
      </c>
      <c r="N20" s="28">
        <f>IF($C$4="Neattiecināmās izmaksas",IF('10a+c+n'!$Q20="N",'10a+c+n'!N20,0))</f>
        <v>0</v>
      </c>
      <c r="O20" s="28">
        <f>IF($C$4="Neattiecināmās izmaksas",IF('10a+c+n'!$Q20="N",'10a+c+n'!O20,0))</f>
        <v>0</v>
      </c>
      <c r="P20" s="59">
        <f>IF($C$4="Neattiecināmās izmaksas",IF('10a+c+n'!$Q20="N",'10a+c+n'!P20,0))</f>
        <v>0</v>
      </c>
    </row>
    <row r="21" spans="1:16" x14ac:dyDescent="0.2">
      <c r="A21" s="64">
        <f>IF(P21=0,0,IF(COUNTBLANK(P21)=1,0,COUNTA($P$14:P21)))</f>
        <v>0</v>
      </c>
      <c r="B21" s="28">
        <f>IF($C$4="Neattiecināmās izmaksas",IF('10a+c+n'!$Q21="N",'10a+c+n'!B21,0))</f>
        <v>0</v>
      </c>
      <c r="C21" s="28">
        <f>IF($C$4="Neattiecināmās izmaksas",IF('10a+c+n'!$Q21="N",'10a+c+n'!C21,0))</f>
        <v>0</v>
      </c>
      <c r="D21" s="28">
        <f>IF($C$4="Neattiecināmās izmaksas",IF('10a+c+n'!$Q21="N",'10a+c+n'!D21,0))</f>
        <v>0</v>
      </c>
      <c r="E21" s="59"/>
      <c r="F21" s="81"/>
      <c r="G21" s="28"/>
      <c r="H21" s="28">
        <f>IF($C$4="Neattiecināmās izmaksas",IF('10a+c+n'!$Q21="N",'10a+c+n'!H21,0))</f>
        <v>0</v>
      </c>
      <c r="I21" s="28"/>
      <c r="J21" s="28"/>
      <c r="K21" s="59">
        <f>IF($C$4="Neattiecināmās izmaksas",IF('10a+c+n'!$Q21="N",'10a+c+n'!K21,0))</f>
        <v>0</v>
      </c>
      <c r="L21" s="110">
        <f>IF($C$4="Neattiecināmās izmaksas",IF('10a+c+n'!$Q21="N",'10a+c+n'!L21,0))</f>
        <v>0</v>
      </c>
      <c r="M21" s="28">
        <f>IF($C$4="Neattiecināmās izmaksas",IF('10a+c+n'!$Q21="N",'10a+c+n'!M21,0))</f>
        <v>0</v>
      </c>
      <c r="N21" s="28">
        <f>IF($C$4="Neattiecināmās izmaksas",IF('10a+c+n'!$Q21="N",'10a+c+n'!N21,0))</f>
        <v>0</v>
      </c>
      <c r="O21" s="28">
        <f>IF($C$4="Neattiecināmās izmaksas",IF('10a+c+n'!$Q21="N",'10a+c+n'!O21,0))</f>
        <v>0</v>
      </c>
      <c r="P21" s="59">
        <f>IF($C$4="Neattiecināmās izmaksas",IF('10a+c+n'!$Q21="N",'10a+c+n'!P21,0))</f>
        <v>0</v>
      </c>
    </row>
    <row r="22" spans="1:16" x14ac:dyDescent="0.2">
      <c r="A22" s="64">
        <f>IF(P22=0,0,IF(COUNTBLANK(P22)=1,0,COUNTA($P$14:P22)))</f>
        <v>0</v>
      </c>
      <c r="B22" s="28">
        <f>IF($C$4="Neattiecināmās izmaksas",IF('10a+c+n'!$Q22="N",'10a+c+n'!B22,0))</f>
        <v>0</v>
      </c>
      <c r="C22" s="28">
        <f>IF($C$4="Neattiecināmās izmaksas",IF('10a+c+n'!$Q22="N",'10a+c+n'!C22,0))</f>
        <v>0</v>
      </c>
      <c r="D22" s="28">
        <f>IF($C$4="Neattiecināmās izmaksas",IF('10a+c+n'!$Q22="N",'10a+c+n'!D22,0))</f>
        <v>0</v>
      </c>
      <c r="E22" s="59"/>
      <c r="F22" s="81"/>
      <c r="G22" s="28"/>
      <c r="H22" s="28">
        <f>IF($C$4="Neattiecināmās izmaksas",IF('10a+c+n'!$Q22="N",'10a+c+n'!H22,0))</f>
        <v>0</v>
      </c>
      <c r="I22" s="28"/>
      <c r="J22" s="28"/>
      <c r="K22" s="59">
        <f>IF($C$4="Neattiecināmās izmaksas",IF('10a+c+n'!$Q22="N",'10a+c+n'!K22,0))</f>
        <v>0</v>
      </c>
      <c r="L22" s="110">
        <f>IF($C$4="Neattiecināmās izmaksas",IF('10a+c+n'!$Q22="N",'10a+c+n'!L22,0))</f>
        <v>0</v>
      </c>
      <c r="M22" s="28">
        <f>IF($C$4="Neattiecināmās izmaksas",IF('10a+c+n'!$Q22="N",'10a+c+n'!M22,0))</f>
        <v>0</v>
      </c>
      <c r="N22" s="28">
        <f>IF($C$4="Neattiecināmās izmaksas",IF('10a+c+n'!$Q22="N",'10a+c+n'!N22,0))</f>
        <v>0</v>
      </c>
      <c r="O22" s="28">
        <f>IF($C$4="Neattiecināmās izmaksas",IF('10a+c+n'!$Q22="N",'10a+c+n'!O22,0))</f>
        <v>0</v>
      </c>
      <c r="P22" s="59">
        <f>IF($C$4="Neattiecināmās izmaksas",IF('10a+c+n'!$Q22="N",'10a+c+n'!P22,0))</f>
        <v>0</v>
      </c>
    </row>
    <row r="23" spans="1:16" x14ac:dyDescent="0.2">
      <c r="A23" s="64">
        <f>IF(P23=0,0,IF(COUNTBLANK(P23)=1,0,COUNTA($P$14:P23)))</f>
        <v>0</v>
      </c>
      <c r="B23" s="28">
        <f>IF($C$4="Neattiecināmās izmaksas",IF('10a+c+n'!$Q23="N",'10a+c+n'!B23,0))</f>
        <v>0</v>
      </c>
      <c r="C23" s="28">
        <f>IF($C$4="Neattiecināmās izmaksas",IF('10a+c+n'!$Q23="N",'10a+c+n'!C23,0))</f>
        <v>0</v>
      </c>
      <c r="D23" s="28">
        <f>IF($C$4="Neattiecināmās izmaksas",IF('10a+c+n'!$Q23="N",'10a+c+n'!D23,0))</f>
        <v>0</v>
      </c>
      <c r="E23" s="59"/>
      <c r="F23" s="81"/>
      <c r="G23" s="28"/>
      <c r="H23" s="28">
        <f>IF($C$4="Neattiecināmās izmaksas",IF('10a+c+n'!$Q23="N",'10a+c+n'!H23,0))</f>
        <v>0</v>
      </c>
      <c r="I23" s="28"/>
      <c r="J23" s="28"/>
      <c r="K23" s="59">
        <f>IF($C$4="Neattiecināmās izmaksas",IF('10a+c+n'!$Q23="N",'10a+c+n'!K23,0))</f>
        <v>0</v>
      </c>
      <c r="L23" s="110">
        <f>IF($C$4="Neattiecināmās izmaksas",IF('10a+c+n'!$Q23="N",'10a+c+n'!L23,0))</f>
        <v>0</v>
      </c>
      <c r="M23" s="28">
        <f>IF($C$4="Neattiecināmās izmaksas",IF('10a+c+n'!$Q23="N",'10a+c+n'!M23,0))</f>
        <v>0</v>
      </c>
      <c r="N23" s="28">
        <f>IF($C$4="Neattiecināmās izmaksas",IF('10a+c+n'!$Q23="N",'10a+c+n'!N23,0))</f>
        <v>0</v>
      </c>
      <c r="O23" s="28">
        <f>IF($C$4="Neattiecināmās izmaksas",IF('10a+c+n'!$Q23="N",'10a+c+n'!O23,0))</f>
        <v>0</v>
      </c>
      <c r="P23" s="59">
        <f>IF($C$4="Neattiecināmās izmaksas",IF('10a+c+n'!$Q23="N",'10a+c+n'!P23,0))</f>
        <v>0</v>
      </c>
    </row>
    <row r="24" spans="1:16" x14ac:dyDescent="0.2">
      <c r="A24" s="64">
        <f>IF(P24=0,0,IF(COUNTBLANK(P24)=1,0,COUNTA($P$14:P24)))</f>
        <v>0</v>
      </c>
      <c r="B24" s="28">
        <f>IF($C$4="Neattiecināmās izmaksas",IF('10a+c+n'!$Q24="N",'10a+c+n'!B24,0))</f>
        <v>0</v>
      </c>
      <c r="C24" s="28">
        <f>IF($C$4="Neattiecināmās izmaksas",IF('10a+c+n'!$Q24="N",'10a+c+n'!C24,0))</f>
        <v>0</v>
      </c>
      <c r="D24" s="28">
        <f>IF($C$4="Neattiecināmās izmaksas",IF('10a+c+n'!$Q24="N",'10a+c+n'!D24,0))</f>
        <v>0</v>
      </c>
      <c r="E24" s="59"/>
      <c r="F24" s="81"/>
      <c r="G24" s="28"/>
      <c r="H24" s="28">
        <f>IF($C$4="Neattiecināmās izmaksas",IF('10a+c+n'!$Q24="N",'10a+c+n'!H24,0))</f>
        <v>0</v>
      </c>
      <c r="I24" s="28"/>
      <c r="J24" s="28"/>
      <c r="K24" s="59">
        <f>IF($C$4="Neattiecināmās izmaksas",IF('10a+c+n'!$Q24="N",'10a+c+n'!K24,0))</f>
        <v>0</v>
      </c>
      <c r="L24" s="110">
        <f>IF($C$4="Neattiecināmās izmaksas",IF('10a+c+n'!$Q24="N",'10a+c+n'!L24,0))</f>
        <v>0</v>
      </c>
      <c r="M24" s="28">
        <f>IF($C$4="Neattiecināmās izmaksas",IF('10a+c+n'!$Q24="N",'10a+c+n'!M24,0))</f>
        <v>0</v>
      </c>
      <c r="N24" s="28">
        <f>IF($C$4="Neattiecināmās izmaksas",IF('10a+c+n'!$Q24="N",'10a+c+n'!N24,0))</f>
        <v>0</v>
      </c>
      <c r="O24" s="28">
        <f>IF($C$4="Neattiecināmās izmaksas",IF('10a+c+n'!$Q24="N",'10a+c+n'!O24,0))</f>
        <v>0</v>
      </c>
      <c r="P24" s="59">
        <f>IF($C$4="Neattiecināmās izmaksas",IF('10a+c+n'!$Q24="N",'10a+c+n'!P24,0))</f>
        <v>0</v>
      </c>
    </row>
    <row r="25" spans="1:16" x14ac:dyDescent="0.2">
      <c r="A25" s="64">
        <f>IF(P25=0,0,IF(COUNTBLANK(P25)=1,0,COUNTA($P$14:P25)))</f>
        <v>0</v>
      </c>
      <c r="B25" s="28">
        <f>IF($C$4="Neattiecināmās izmaksas",IF('10a+c+n'!$Q25="N",'10a+c+n'!B25,0))</f>
        <v>0</v>
      </c>
      <c r="C25" s="28">
        <f>IF($C$4="Neattiecināmās izmaksas",IF('10a+c+n'!$Q25="N",'10a+c+n'!C25,0))</f>
        <v>0</v>
      </c>
      <c r="D25" s="28">
        <f>IF($C$4="Neattiecināmās izmaksas",IF('10a+c+n'!$Q25="N",'10a+c+n'!D25,0))</f>
        <v>0</v>
      </c>
      <c r="E25" s="59"/>
      <c r="F25" s="81"/>
      <c r="G25" s="28"/>
      <c r="H25" s="28">
        <f>IF($C$4="Neattiecināmās izmaksas",IF('10a+c+n'!$Q25="N",'10a+c+n'!H25,0))</f>
        <v>0</v>
      </c>
      <c r="I25" s="28"/>
      <c r="J25" s="28"/>
      <c r="K25" s="59">
        <f>IF($C$4="Neattiecināmās izmaksas",IF('10a+c+n'!$Q25="N",'10a+c+n'!K25,0))</f>
        <v>0</v>
      </c>
      <c r="L25" s="110">
        <f>IF($C$4="Neattiecināmās izmaksas",IF('10a+c+n'!$Q25="N",'10a+c+n'!L25,0))</f>
        <v>0</v>
      </c>
      <c r="M25" s="28">
        <f>IF($C$4="Neattiecināmās izmaksas",IF('10a+c+n'!$Q25="N",'10a+c+n'!M25,0))</f>
        <v>0</v>
      </c>
      <c r="N25" s="28">
        <f>IF($C$4="Neattiecināmās izmaksas",IF('10a+c+n'!$Q25="N",'10a+c+n'!N25,0))</f>
        <v>0</v>
      </c>
      <c r="O25" s="28">
        <f>IF($C$4="Neattiecināmās izmaksas",IF('10a+c+n'!$Q25="N",'10a+c+n'!O25,0))</f>
        <v>0</v>
      </c>
      <c r="P25" s="59">
        <f>IF($C$4="Neattiecināmās izmaksas",IF('10a+c+n'!$Q25="N",'10a+c+n'!P25,0))</f>
        <v>0</v>
      </c>
    </row>
    <row r="26" spans="1:16" x14ac:dyDescent="0.2">
      <c r="A26" s="64">
        <f>IF(P26=0,0,IF(COUNTBLANK(P26)=1,0,COUNTA($P$14:P26)))</f>
        <v>0</v>
      </c>
      <c r="B26" s="28">
        <f>IF($C$4="Neattiecināmās izmaksas",IF('10a+c+n'!$Q26="N",'10a+c+n'!B26,0))</f>
        <v>0</v>
      </c>
      <c r="C26" s="28">
        <f>IF($C$4="Neattiecināmās izmaksas",IF('10a+c+n'!$Q26="N",'10a+c+n'!C26,0))</f>
        <v>0</v>
      </c>
      <c r="D26" s="28">
        <f>IF($C$4="Neattiecināmās izmaksas",IF('10a+c+n'!$Q26="N",'10a+c+n'!D26,0))</f>
        <v>0</v>
      </c>
      <c r="E26" s="59"/>
      <c r="F26" s="81"/>
      <c r="G26" s="28"/>
      <c r="H26" s="28">
        <f>IF($C$4="Neattiecināmās izmaksas",IF('10a+c+n'!$Q26="N",'10a+c+n'!H26,0))</f>
        <v>0</v>
      </c>
      <c r="I26" s="28"/>
      <c r="J26" s="28"/>
      <c r="K26" s="59">
        <f>IF($C$4="Neattiecināmās izmaksas",IF('10a+c+n'!$Q26="N",'10a+c+n'!K26,0))</f>
        <v>0</v>
      </c>
      <c r="L26" s="110">
        <f>IF($C$4="Neattiecināmās izmaksas",IF('10a+c+n'!$Q26="N",'10a+c+n'!L26,0))</f>
        <v>0</v>
      </c>
      <c r="M26" s="28">
        <f>IF($C$4="Neattiecināmās izmaksas",IF('10a+c+n'!$Q26="N",'10a+c+n'!M26,0))</f>
        <v>0</v>
      </c>
      <c r="N26" s="28">
        <f>IF($C$4="Neattiecināmās izmaksas",IF('10a+c+n'!$Q26="N",'10a+c+n'!N26,0))</f>
        <v>0</v>
      </c>
      <c r="O26" s="28">
        <f>IF($C$4="Neattiecināmās izmaksas",IF('10a+c+n'!$Q26="N",'10a+c+n'!O26,0))</f>
        <v>0</v>
      </c>
      <c r="P26" s="59">
        <f>IF($C$4="Neattiecināmās izmaksas",IF('10a+c+n'!$Q26="N",'10a+c+n'!P26,0))</f>
        <v>0</v>
      </c>
    </row>
    <row r="27" spans="1:16" x14ac:dyDescent="0.2">
      <c r="A27" s="64">
        <f>IF(P27=0,0,IF(COUNTBLANK(P27)=1,0,COUNTA($P$14:P27)))</f>
        <v>0</v>
      </c>
      <c r="B27" s="28">
        <f>IF($C$4="Neattiecināmās izmaksas",IF('10a+c+n'!$Q27="N",'10a+c+n'!B27,0))</f>
        <v>0</v>
      </c>
      <c r="C27" s="28">
        <f>IF($C$4="Neattiecināmās izmaksas",IF('10a+c+n'!$Q27="N",'10a+c+n'!C27,0))</f>
        <v>0</v>
      </c>
      <c r="D27" s="28">
        <f>IF($C$4="Neattiecināmās izmaksas",IF('10a+c+n'!$Q27="N",'10a+c+n'!D27,0))</f>
        <v>0</v>
      </c>
      <c r="E27" s="59"/>
      <c r="F27" s="81"/>
      <c r="G27" s="28"/>
      <c r="H27" s="28">
        <f>IF($C$4="Neattiecināmās izmaksas",IF('10a+c+n'!$Q27="N",'10a+c+n'!H27,0))</f>
        <v>0</v>
      </c>
      <c r="I27" s="28"/>
      <c r="J27" s="28"/>
      <c r="K27" s="59">
        <f>IF($C$4="Neattiecināmās izmaksas",IF('10a+c+n'!$Q27="N",'10a+c+n'!K27,0))</f>
        <v>0</v>
      </c>
      <c r="L27" s="110">
        <f>IF($C$4="Neattiecināmās izmaksas",IF('10a+c+n'!$Q27="N",'10a+c+n'!L27,0))</f>
        <v>0</v>
      </c>
      <c r="M27" s="28">
        <f>IF($C$4="Neattiecināmās izmaksas",IF('10a+c+n'!$Q27="N",'10a+c+n'!M27,0))</f>
        <v>0</v>
      </c>
      <c r="N27" s="28">
        <f>IF($C$4="Neattiecināmās izmaksas",IF('10a+c+n'!$Q27="N",'10a+c+n'!N27,0))</f>
        <v>0</v>
      </c>
      <c r="O27" s="28">
        <f>IF($C$4="Neattiecināmās izmaksas",IF('10a+c+n'!$Q27="N",'10a+c+n'!O27,0))</f>
        <v>0</v>
      </c>
      <c r="P27" s="59">
        <f>IF($C$4="Neattiecināmās izmaksas",IF('10a+c+n'!$Q27="N",'10a+c+n'!P27,0))</f>
        <v>0</v>
      </c>
    </row>
    <row r="28" spans="1:16" x14ac:dyDescent="0.2">
      <c r="A28" s="64">
        <f>IF(P28=0,0,IF(COUNTBLANK(P28)=1,0,COUNTA($P$14:P28)))</f>
        <v>0</v>
      </c>
      <c r="B28" s="28">
        <f>IF($C$4="Neattiecināmās izmaksas",IF('10a+c+n'!$Q28="N",'10a+c+n'!B28,0))</f>
        <v>0</v>
      </c>
      <c r="C28" s="28">
        <f>IF($C$4="Neattiecināmās izmaksas",IF('10a+c+n'!$Q28="N",'10a+c+n'!C28,0))</f>
        <v>0</v>
      </c>
      <c r="D28" s="28">
        <f>IF($C$4="Neattiecināmās izmaksas",IF('10a+c+n'!$Q28="N",'10a+c+n'!D28,0))</f>
        <v>0</v>
      </c>
      <c r="E28" s="59"/>
      <c r="F28" s="81"/>
      <c r="G28" s="28"/>
      <c r="H28" s="28">
        <f>IF($C$4="Neattiecināmās izmaksas",IF('10a+c+n'!$Q28="N",'10a+c+n'!H28,0))</f>
        <v>0</v>
      </c>
      <c r="I28" s="28"/>
      <c r="J28" s="28"/>
      <c r="K28" s="59">
        <f>IF($C$4="Neattiecināmās izmaksas",IF('10a+c+n'!$Q28="N",'10a+c+n'!K28,0))</f>
        <v>0</v>
      </c>
      <c r="L28" s="110">
        <f>IF($C$4="Neattiecināmās izmaksas",IF('10a+c+n'!$Q28="N",'10a+c+n'!L28,0))</f>
        <v>0</v>
      </c>
      <c r="M28" s="28">
        <f>IF($C$4="Neattiecināmās izmaksas",IF('10a+c+n'!$Q28="N",'10a+c+n'!M28,0))</f>
        <v>0</v>
      </c>
      <c r="N28" s="28">
        <f>IF($C$4="Neattiecināmās izmaksas",IF('10a+c+n'!$Q28="N",'10a+c+n'!N28,0))</f>
        <v>0</v>
      </c>
      <c r="O28" s="28">
        <f>IF($C$4="Neattiecināmās izmaksas",IF('10a+c+n'!$Q28="N",'10a+c+n'!O28,0))</f>
        <v>0</v>
      </c>
      <c r="P28" s="59">
        <f>IF($C$4="Neattiecināmās izmaksas",IF('10a+c+n'!$Q28="N",'10a+c+n'!P28,0))</f>
        <v>0</v>
      </c>
    </row>
    <row r="29" spans="1:16" x14ac:dyDescent="0.2">
      <c r="A29" s="64">
        <f>IF(P29=0,0,IF(COUNTBLANK(P29)=1,0,COUNTA($P$14:P29)))</f>
        <v>0</v>
      </c>
      <c r="B29" s="28">
        <f>IF($C$4="Neattiecināmās izmaksas",IF('10a+c+n'!$Q29="N",'10a+c+n'!B29,0))</f>
        <v>0</v>
      </c>
      <c r="C29" s="28">
        <f>IF($C$4="Neattiecināmās izmaksas",IF('10a+c+n'!$Q29="N",'10a+c+n'!C29,0))</f>
        <v>0</v>
      </c>
      <c r="D29" s="28">
        <f>IF($C$4="Neattiecināmās izmaksas",IF('10a+c+n'!$Q29="N",'10a+c+n'!D29,0))</f>
        <v>0</v>
      </c>
      <c r="E29" s="59"/>
      <c r="F29" s="81"/>
      <c r="G29" s="28"/>
      <c r="H29" s="28">
        <f>IF($C$4="Neattiecināmās izmaksas",IF('10a+c+n'!$Q29="N",'10a+c+n'!H29,0))</f>
        <v>0</v>
      </c>
      <c r="I29" s="28"/>
      <c r="J29" s="28"/>
      <c r="K29" s="59">
        <f>IF($C$4="Neattiecināmās izmaksas",IF('10a+c+n'!$Q29="N",'10a+c+n'!K29,0))</f>
        <v>0</v>
      </c>
      <c r="L29" s="110">
        <f>IF($C$4="Neattiecināmās izmaksas",IF('10a+c+n'!$Q29="N",'10a+c+n'!L29,0))</f>
        <v>0</v>
      </c>
      <c r="M29" s="28">
        <f>IF($C$4="Neattiecināmās izmaksas",IF('10a+c+n'!$Q29="N",'10a+c+n'!M29,0))</f>
        <v>0</v>
      </c>
      <c r="N29" s="28">
        <f>IF($C$4="Neattiecināmās izmaksas",IF('10a+c+n'!$Q29="N",'10a+c+n'!N29,0))</f>
        <v>0</v>
      </c>
      <c r="O29" s="28">
        <f>IF($C$4="Neattiecināmās izmaksas",IF('10a+c+n'!$Q29="N",'10a+c+n'!O29,0))</f>
        <v>0</v>
      </c>
      <c r="P29" s="59">
        <f>IF($C$4="Neattiecināmās izmaksas",IF('10a+c+n'!$Q29="N",'10a+c+n'!P29,0))</f>
        <v>0</v>
      </c>
    </row>
    <row r="30" spans="1:16" x14ac:dyDescent="0.2">
      <c r="A30" s="64">
        <f>IF(P30=0,0,IF(COUNTBLANK(P30)=1,0,COUNTA($P$14:P30)))</f>
        <v>0</v>
      </c>
      <c r="B30" s="28">
        <f>IF($C$4="Neattiecināmās izmaksas",IF('10a+c+n'!$Q30="N",'10a+c+n'!B30,0))</f>
        <v>0</v>
      </c>
      <c r="C30" s="28">
        <f>IF($C$4="Neattiecināmās izmaksas",IF('10a+c+n'!$Q30="N",'10a+c+n'!C30,0))</f>
        <v>0</v>
      </c>
      <c r="D30" s="28">
        <f>IF($C$4="Neattiecināmās izmaksas",IF('10a+c+n'!$Q30="N",'10a+c+n'!D30,0))</f>
        <v>0</v>
      </c>
      <c r="E30" s="59"/>
      <c r="F30" s="81"/>
      <c r="G30" s="28"/>
      <c r="H30" s="28">
        <f>IF($C$4="Neattiecināmās izmaksas",IF('10a+c+n'!$Q30="N",'10a+c+n'!H30,0))</f>
        <v>0</v>
      </c>
      <c r="I30" s="28"/>
      <c r="J30" s="28"/>
      <c r="K30" s="59">
        <f>IF($C$4="Neattiecināmās izmaksas",IF('10a+c+n'!$Q30="N",'10a+c+n'!K30,0))</f>
        <v>0</v>
      </c>
      <c r="L30" s="110">
        <f>IF($C$4="Neattiecināmās izmaksas",IF('10a+c+n'!$Q30="N",'10a+c+n'!L30,0))</f>
        <v>0</v>
      </c>
      <c r="M30" s="28">
        <f>IF($C$4="Neattiecināmās izmaksas",IF('10a+c+n'!$Q30="N",'10a+c+n'!M30,0))</f>
        <v>0</v>
      </c>
      <c r="N30" s="28">
        <f>IF($C$4="Neattiecināmās izmaksas",IF('10a+c+n'!$Q30="N",'10a+c+n'!N30,0))</f>
        <v>0</v>
      </c>
      <c r="O30" s="28">
        <f>IF($C$4="Neattiecināmās izmaksas",IF('10a+c+n'!$Q30="N",'10a+c+n'!O30,0))</f>
        <v>0</v>
      </c>
      <c r="P30" s="59">
        <f>IF($C$4="Neattiecināmās izmaksas",IF('10a+c+n'!$Q30="N",'10a+c+n'!P30,0))</f>
        <v>0</v>
      </c>
    </row>
    <row r="31" spans="1:16" x14ac:dyDescent="0.2">
      <c r="A31" s="64">
        <f>IF(P31=0,0,IF(COUNTBLANK(P31)=1,0,COUNTA($P$14:P31)))</f>
        <v>0</v>
      </c>
      <c r="B31" s="28">
        <f>IF($C$4="Neattiecināmās izmaksas",IF('10a+c+n'!$Q31="N",'10a+c+n'!B31,0))</f>
        <v>0</v>
      </c>
      <c r="C31" s="28">
        <f>IF($C$4="Neattiecināmās izmaksas",IF('10a+c+n'!$Q31="N",'10a+c+n'!C31,0))</f>
        <v>0</v>
      </c>
      <c r="D31" s="28">
        <f>IF($C$4="Neattiecināmās izmaksas",IF('10a+c+n'!$Q31="N",'10a+c+n'!D31,0))</f>
        <v>0</v>
      </c>
      <c r="E31" s="59"/>
      <c r="F31" s="81"/>
      <c r="G31" s="28"/>
      <c r="H31" s="28">
        <f>IF($C$4="Neattiecināmās izmaksas",IF('10a+c+n'!$Q31="N",'10a+c+n'!H31,0))</f>
        <v>0</v>
      </c>
      <c r="I31" s="28"/>
      <c r="J31" s="28"/>
      <c r="K31" s="59">
        <f>IF($C$4="Neattiecināmās izmaksas",IF('10a+c+n'!$Q31="N",'10a+c+n'!K31,0))</f>
        <v>0</v>
      </c>
      <c r="L31" s="110">
        <f>IF($C$4="Neattiecināmās izmaksas",IF('10a+c+n'!$Q31="N",'10a+c+n'!L31,0))</f>
        <v>0</v>
      </c>
      <c r="M31" s="28">
        <f>IF($C$4="Neattiecināmās izmaksas",IF('10a+c+n'!$Q31="N",'10a+c+n'!M31,0))</f>
        <v>0</v>
      </c>
      <c r="N31" s="28">
        <f>IF($C$4="Neattiecināmās izmaksas",IF('10a+c+n'!$Q31="N",'10a+c+n'!N31,0))</f>
        <v>0</v>
      </c>
      <c r="O31" s="28">
        <f>IF($C$4="Neattiecināmās izmaksas",IF('10a+c+n'!$Q31="N",'10a+c+n'!O31,0))</f>
        <v>0</v>
      </c>
      <c r="P31" s="59">
        <f>IF($C$4="Neattiecināmās izmaksas",IF('10a+c+n'!$Q31="N",'10a+c+n'!P31,0))</f>
        <v>0</v>
      </c>
    </row>
    <row r="32" spans="1:16" x14ac:dyDescent="0.2">
      <c r="A32" s="64">
        <f>IF(P32=0,0,IF(COUNTBLANK(P32)=1,0,COUNTA($P$14:P32)))</f>
        <v>0</v>
      </c>
      <c r="B32" s="28">
        <f>IF($C$4="Neattiecināmās izmaksas",IF('10a+c+n'!$Q32="N",'10a+c+n'!B32,0))</f>
        <v>0</v>
      </c>
      <c r="C32" s="28">
        <f>IF($C$4="Neattiecināmās izmaksas",IF('10a+c+n'!$Q32="N",'10a+c+n'!C32,0))</f>
        <v>0</v>
      </c>
      <c r="D32" s="28">
        <f>IF($C$4="Neattiecināmās izmaksas",IF('10a+c+n'!$Q32="N",'10a+c+n'!D32,0))</f>
        <v>0</v>
      </c>
      <c r="E32" s="59"/>
      <c r="F32" s="81"/>
      <c r="G32" s="28"/>
      <c r="H32" s="28">
        <f>IF($C$4="Neattiecināmās izmaksas",IF('10a+c+n'!$Q32="N",'10a+c+n'!H32,0))</f>
        <v>0</v>
      </c>
      <c r="I32" s="28"/>
      <c r="J32" s="28"/>
      <c r="K32" s="59">
        <f>IF($C$4="Neattiecināmās izmaksas",IF('10a+c+n'!$Q32="N",'10a+c+n'!K32,0))</f>
        <v>0</v>
      </c>
      <c r="L32" s="110">
        <f>IF($C$4="Neattiecināmās izmaksas",IF('10a+c+n'!$Q32="N",'10a+c+n'!L32,0))</f>
        <v>0</v>
      </c>
      <c r="M32" s="28">
        <f>IF($C$4="Neattiecināmās izmaksas",IF('10a+c+n'!$Q32="N",'10a+c+n'!M32,0))</f>
        <v>0</v>
      </c>
      <c r="N32" s="28">
        <f>IF($C$4="Neattiecināmās izmaksas",IF('10a+c+n'!$Q32="N",'10a+c+n'!N32,0))</f>
        <v>0</v>
      </c>
      <c r="O32" s="28">
        <f>IF($C$4="Neattiecināmās izmaksas",IF('10a+c+n'!$Q32="N",'10a+c+n'!O32,0))</f>
        <v>0</v>
      </c>
      <c r="P32" s="59">
        <f>IF($C$4="Neattiecināmās izmaksas",IF('10a+c+n'!$Q32="N",'10a+c+n'!P32,0))</f>
        <v>0</v>
      </c>
    </row>
    <row r="33" spans="1:16" x14ac:dyDescent="0.2">
      <c r="A33" s="64">
        <f>IF(P33=0,0,IF(COUNTBLANK(P33)=1,0,COUNTA($P$14:P33)))</f>
        <v>0</v>
      </c>
      <c r="B33" s="28">
        <f>IF($C$4="Neattiecināmās izmaksas",IF('10a+c+n'!$Q33="N",'10a+c+n'!B33,0))</f>
        <v>0</v>
      </c>
      <c r="C33" s="28">
        <f>IF($C$4="Neattiecināmās izmaksas",IF('10a+c+n'!$Q33="N",'10a+c+n'!C33,0))</f>
        <v>0</v>
      </c>
      <c r="D33" s="28">
        <f>IF($C$4="Neattiecināmās izmaksas",IF('10a+c+n'!$Q33="N",'10a+c+n'!D33,0))</f>
        <v>0</v>
      </c>
      <c r="E33" s="59"/>
      <c r="F33" s="81"/>
      <c r="G33" s="28"/>
      <c r="H33" s="28">
        <f>IF($C$4="Neattiecināmās izmaksas",IF('10a+c+n'!$Q33="N",'10a+c+n'!H33,0))</f>
        <v>0</v>
      </c>
      <c r="I33" s="28"/>
      <c r="J33" s="28"/>
      <c r="K33" s="59">
        <f>IF($C$4="Neattiecināmās izmaksas",IF('10a+c+n'!$Q33="N",'10a+c+n'!K33,0))</f>
        <v>0</v>
      </c>
      <c r="L33" s="110">
        <f>IF($C$4="Neattiecināmās izmaksas",IF('10a+c+n'!$Q33="N",'10a+c+n'!L33,0))</f>
        <v>0</v>
      </c>
      <c r="M33" s="28">
        <f>IF($C$4="Neattiecināmās izmaksas",IF('10a+c+n'!$Q33="N",'10a+c+n'!M33,0))</f>
        <v>0</v>
      </c>
      <c r="N33" s="28">
        <f>IF($C$4="Neattiecināmās izmaksas",IF('10a+c+n'!$Q33="N",'10a+c+n'!N33,0))</f>
        <v>0</v>
      </c>
      <c r="O33" s="28">
        <f>IF($C$4="Neattiecināmās izmaksas",IF('10a+c+n'!$Q33="N",'10a+c+n'!O33,0))</f>
        <v>0</v>
      </c>
      <c r="P33" s="59">
        <f>IF($C$4="Neattiecināmās izmaksas",IF('10a+c+n'!$Q33="N",'10a+c+n'!P33,0))</f>
        <v>0</v>
      </c>
    </row>
    <row r="34" spans="1:16" x14ac:dyDescent="0.2">
      <c r="A34" s="64">
        <f>IF(P34=0,0,IF(COUNTBLANK(P34)=1,0,COUNTA($P$14:P34)))</f>
        <v>0</v>
      </c>
      <c r="B34" s="28">
        <f>IF($C$4="Neattiecināmās izmaksas",IF('10a+c+n'!$Q34="N",'10a+c+n'!B34,0))</f>
        <v>0</v>
      </c>
      <c r="C34" s="28">
        <f>IF($C$4="Neattiecināmās izmaksas",IF('10a+c+n'!$Q34="N",'10a+c+n'!C34,0))</f>
        <v>0</v>
      </c>
      <c r="D34" s="28">
        <f>IF($C$4="Neattiecināmās izmaksas",IF('10a+c+n'!$Q34="N",'10a+c+n'!D34,0))</f>
        <v>0</v>
      </c>
      <c r="E34" s="59"/>
      <c r="F34" s="81"/>
      <c r="G34" s="28"/>
      <c r="H34" s="28">
        <f>IF($C$4="Neattiecināmās izmaksas",IF('10a+c+n'!$Q34="N",'10a+c+n'!H34,0))</f>
        <v>0</v>
      </c>
      <c r="I34" s="28"/>
      <c r="J34" s="28"/>
      <c r="K34" s="59">
        <f>IF($C$4="Neattiecināmās izmaksas",IF('10a+c+n'!$Q34="N",'10a+c+n'!K34,0))</f>
        <v>0</v>
      </c>
      <c r="L34" s="110">
        <f>IF($C$4="Neattiecināmās izmaksas",IF('10a+c+n'!$Q34="N",'10a+c+n'!L34,0))</f>
        <v>0</v>
      </c>
      <c r="M34" s="28">
        <f>IF($C$4="Neattiecināmās izmaksas",IF('10a+c+n'!$Q34="N",'10a+c+n'!M34,0))</f>
        <v>0</v>
      </c>
      <c r="N34" s="28">
        <f>IF($C$4="Neattiecināmās izmaksas",IF('10a+c+n'!$Q34="N",'10a+c+n'!N34,0))</f>
        <v>0</v>
      </c>
      <c r="O34" s="28">
        <f>IF($C$4="Neattiecināmās izmaksas",IF('10a+c+n'!$Q34="N",'10a+c+n'!O34,0))</f>
        <v>0</v>
      </c>
      <c r="P34" s="59">
        <f>IF($C$4="Neattiecināmās izmaksas",IF('10a+c+n'!$Q34="N",'10a+c+n'!P34,0))</f>
        <v>0</v>
      </c>
    </row>
    <row r="35" spans="1:16" x14ac:dyDescent="0.2">
      <c r="A35" s="64">
        <f>IF(P35=0,0,IF(COUNTBLANK(P35)=1,0,COUNTA($P$14:P35)))</f>
        <v>0</v>
      </c>
      <c r="B35" s="28">
        <f>IF($C$4="Neattiecināmās izmaksas",IF('10a+c+n'!$Q35="N",'10a+c+n'!B35,0))</f>
        <v>0</v>
      </c>
      <c r="C35" s="28">
        <f>IF($C$4="Neattiecināmās izmaksas",IF('10a+c+n'!$Q35="N",'10a+c+n'!C35,0))</f>
        <v>0</v>
      </c>
      <c r="D35" s="28">
        <f>IF($C$4="Neattiecināmās izmaksas",IF('10a+c+n'!$Q35="N",'10a+c+n'!D35,0))</f>
        <v>0</v>
      </c>
      <c r="E35" s="59"/>
      <c r="F35" s="81"/>
      <c r="G35" s="28"/>
      <c r="H35" s="28">
        <f>IF($C$4="Neattiecināmās izmaksas",IF('10a+c+n'!$Q35="N",'10a+c+n'!H35,0))</f>
        <v>0</v>
      </c>
      <c r="I35" s="28"/>
      <c r="J35" s="28"/>
      <c r="K35" s="59">
        <f>IF($C$4="Neattiecināmās izmaksas",IF('10a+c+n'!$Q35="N",'10a+c+n'!K35,0))</f>
        <v>0</v>
      </c>
      <c r="L35" s="110">
        <f>IF($C$4="Neattiecināmās izmaksas",IF('10a+c+n'!$Q35="N",'10a+c+n'!L35,0))</f>
        <v>0</v>
      </c>
      <c r="M35" s="28">
        <f>IF($C$4="Neattiecināmās izmaksas",IF('10a+c+n'!$Q35="N",'10a+c+n'!M35,0))</f>
        <v>0</v>
      </c>
      <c r="N35" s="28">
        <f>IF($C$4="Neattiecināmās izmaksas",IF('10a+c+n'!$Q35="N",'10a+c+n'!N35,0))</f>
        <v>0</v>
      </c>
      <c r="O35" s="28">
        <f>IF($C$4="Neattiecināmās izmaksas",IF('10a+c+n'!$Q35="N",'10a+c+n'!O35,0))</f>
        <v>0</v>
      </c>
      <c r="P35" s="59">
        <f>IF($C$4="Neattiecināmās izmaksas",IF('10a+c+n'!$Q35="N",'10a+c+n'!P35,0))</f>
        <v>0</v>
      </c>
    </row>
    <row r="36" spans="1:16" x14ac:dyDescent="0.2">
      <c r="A36" s="64">
        <f>IF(P36=0,0,IF(COUNTBLANK(P36)=1,0,COUNTA($P$14:P36)))</f>
        <v>0</v>
      </c>
      <c r="B36" s="28">
        <f>IF($C$4="Neattiecināmās izmaksas",IF('10a+c+n'!$Q36="N",'10a+c+n'!B36,0))</f>
        <v>0</v>
      </c>
      <c r="C36" s="28">
        <f>IF($C$4="Neattiecināmās izmaksas",IF('10a+c+n'!$Q36="N",'10a+c+n'!C36,0))</f>
        <v>0</v>
      </c>
      <c r="D36" s="28">
        <f>IF($C$4="Neattiecināmās izmaksas",IF('10a+c+n'!$Q36="N",'10a+c+n'!D36,0))</f>
        <v>0</v>
      </c>
      <c r="E36" s="59"/>
      <c r="F36" s="81"/>
      <c r="G36" s="28"/>
      <c r="H36" s="28">
        <f>IF($C$4="Neattiecināmās izmaksas",IF('10a+c+n'!$Q36="N",'10a+c+n'!H36,0))</f>
        <v>0</v>
      </c>
      <c r="I36" s="28"/>
      <c r="J36" s="28"/>
      <c r="K36" s="59">
        <f>IF($C$4="Neattiecināmās izmaksas",IF('10a+c+n'!$Q36="N",'10a+c+n'!K36,0))</f>
        <v>0</v>
      </c>
      <c r="L36" s="110">
        <f>IF($C$4="Neattiecināmās izmaksas",IF('10a+c+n'!$Q36="N",'10a+c+n'!L36,0))</f>
        <v>0</v>
      </c>
      <c r="M36" s="28">
        <f>IF($C$4="Neattiecināmās izmaksas",IF('10a+c+n'!$Q36="N",'10a+c+n'!M36,0))</f>
        <v>0</v>
      </c>
      <c r="N36" s="28">
        <f>IF($C$4="Neattiecināmās izmaksas",IF('10a+c+n'!$Q36="N",'10a+c+n'!N36,0))</f>
        <v>0</v>
      </c>
      <c r="O36" s="28">
        <f>IF($C$4="Neattiecināmās izmaksas",IF('10a+c+n'!$Q36="N",'10a+c+n'!O36,0))</f>
        <v>0</v>
      </c>
      <c r="P36" s="59">
        <f>IF($C$4="Neattiecināmās izmaksas",IF('10a+c+n'!$Q36="N",'10a+c+n'!P36,0))</f>
        <v>0</v>
      </c>
    </row>
    <row r="37" spans="1:16" x14ac:dyDescent="0.2">
      <c r="A37" s="64">
        <f>IF(P37=0,0,IF(COUNTBLANK(P37)=1,0,COUNTA($P$14:P37)))</f>
        <v>0</v>
      </c>
      <c r="B37" s="28">
        <f>IF($C$4="Neattiecināmās izmaksas",IF('10a+c+n'!$Q37="N",'10a+c+n'!B37,0))</f>
        <v>0</v>
      </c>
      <c r="C37" s="28">
        <f>IF($C$4="Neattiecināmās izmaksas",IF('10a+c+n'!$Q37="N",'10a+c+n'!C37,0))</f>
        <v>0</v>
      </c>
      <c r="D37" s="28">
        <f>IF($C$4="Neattiecināmās izmaksas",IF('10a+c+n'!$Q37="N",'10a+c+n'!D37,0))</f>
        <v>0</v>
      </c>
      <c r="E37" s="59"/>
      <c r="F37" s="81"/>
      <c r="G37" s="28"/>
      <c r="H37" s="28">
        <f>IF($C$4="Neattiecināmās izmaksas",IF('10a+c+n'!$Q37="N",'10a+c+n'!H37,0))</f>
        <v>0</v>
      </c>
      <c r="I37" s="28"/>
      <c r="J37" s="28"/>
      <c r="K37" s="59">
        <f>IF($C$4="Neattiecināmās izmaksas",IF('10a+c+n'!$Q37="N",'10a+c+n'!K37,0))</f>
        <v>0</v>
      </c>
      <c r="L37" s="110">
        <f>IF($C$4="Neattiecināmās izmaksas",IF('10a+c+n'!$Q37="N",'10a+c+n'!L37,0))</f>
        <v>0</v>
      </c>
      <c r="M37" s="28">
        <f>IF($C$4="Neattiecināmās izmaksas",IF('10a+c+n'!$Q37="N",'10a+c+n'!M37,0))</f>
        <v>0</v>
      </c>
      <c r="N37" s="28">
        <f>IF($C$4="Neattiecināmās izmaksas",IF('10a+c+n'!$Q37="N",'10a+c+n'!N37,0))</f>
        <v>0</v>
      </c>
      <c r="O37" s="28">
        <f>IF($C$4="Neattiecināmās izmaksas",IF('10a+c+n'!$Q37="N",'10a+c+n'!O37,0))</f>
        <v>0</v>
      </c>
      <c r="P37" s="59">
        <f>IF($C$4="Neattiecināmās izmaksas",IF('10a+c+n'!$Q37="N",'10a+c+n'!P37,0))</f>
        <v>0</v>
      </c>
    </row>
    <row r="38" spans="1:16" x14ac:dyDescent="0.2">
      <c r="A38" s="64">
        <f>IF(P38=0,0,IF(COUNTBLANK(P38)=1,0,COUNTA($P$14:P38)))</f>
        <v>0</v>
      </c>
      <c r="B38" s="28">
        <f>IF($C$4="Neattiecināmās izmaksas",IF('10a+c+n'!$Q38="N",'10a+c+n'!B38,0))</f>
        <v>0</v>
      </c>
      <c r="C38" s="28">
        <f>IF($C$4="Neattiecināmās izmaksas",IF('10a+c+n'!$Q38="N",'10a+c+n'!C38,0))</f>
        <v>0</v>
      </c>
      <c r="D38" s="28">
        <f>IF($C$4="Neattiecināmās izmaksas",IF('10a+c+n'!$Q38="N",'10a+c+n'!D38,0))</f>
        <v>0</v>
      </c>
      <c r="E38" s="59"/>
      <c r="F38" s="81"/>
      <c r="G38" s="28"/>
      <c r="H38" s="28">
        <f>IF($C$4="Neattiecināmās izmaksas",IF('10a+c+n'!$Q38="N",'10a+c+n'!H38,0))</f>
        <v>0</v>
      </c>
      <c r="I38" s="28"/>
      <c r="J38" s="28"/>
      <c r="K38" s="59">
        <f>IF($C$4="Neattiecināmās izmaksas",IF('10a+c+n'!$Q38="N",'10a+c+n'!K38,0))</f>
        <v>0</v>
      </c>
      <c r="L38" s="110">
        <f>IF($C$4="Neattiecināmās izmaksas",IF('10a+c+n'!$Q38="N",'10a+c+n'!L38,0))</f>
        <v>0</v>
      </c>
      <c r="M38" s="28">
        <f>IF($C$4="Neattiecināmās izmaksas",IF('10a+c+n'!$Q38="N",'10a+c+n'!M38,0))</f>
        <v>0</v>
      </c>
      <c r="N38" s="28">
        <f>IF($C$4="Neattiecināmās izmaksas",IF('10a+c+n'!$Q38="N",'10a+c+n'!N38,0))</f>
        <v>0</v>
      </c>
      <c r="O38" s="28">
        <f>IF($C$4="Neattiecināmās izmaksas",IF('10a+c+n'!$Q38="N",'10a+c+n'!O38,0))</f>
        <v>0</v>
      </c>
      <c r="P38" s="59">
        <f>IF($C$4="Neattiecināmās izmaksas",IF('10a+c+n'!$Q38="N",'10a+c+n'!P38,0))</f>
        <v>0</v>
      </c>
    </row>
    <row r="39" spans="1:16" x14ac:dyDescent="0.2">
      <c r="A39" s="64">
        <f>IF(P39=0,0,IF(COUNTBLANK(P39)=1,0,COUNTA($P$14:P39)))</f>
        <v>0</v>
      </c>
      <c r="B39" s="28">
        <f>IF($C$4="Neattiecināmās izmaksas",IF('10a+c+n'!$Q39="N",'10a+c+n'!B39,0))</f>
        <v>0</v>
      </c>
      <c r="C39" s="28">
        <f>IF($C$4="Neattiecināmās izmaksas",IF('10a+c+n'!$Q39="N",'10a+c+n'!C39,0))</f>
        <v>0</v>
      </c>
      <c r="D39" s="28">
        <f>IF($C$4="Neattiecināmās izmaksas",IF('10a+c+n'!$Q39="N",'10a+c+n'!D39,0))</f>
        <v>0</v>
      </c>
      <c r="E39" s="59"/>
      <c r="F39" s="81"/>
      <c r="G39" s="28"/>
      <c r="H39" s="28">
        <f>IF($C$4="Neattiecināmās izmaksas",IF('10a+c+n'!$Q39="N",'10a+c+n'!H39,0))</f>
        <v>0</v>
      </c>
      <c r="I39" s="28"/>
      <c r="J39" s="28"/>
      <c r="K39" s="59">
        <f>IF($C$4="Neattiecināmās izmaksas",IF('10a+c+n'!$Q39="N",'10a+c+n'!K39,0))</f>
        <v>0</v>
      </c>
      <c r="L39" s="110">
        <f>IF($C$4="Neattiecināmās izmaksas",IF('10a+c+n'!$Q39="N",'10a+c+n'!L39,0))</f>
        <v>0</v>
      </c>
      <c r="M39" s="28">
        <f>IF($C$4="Neattiecināmās izmaksas",IF('10a+c+n'!$Q39="N",'10a+c+n'!M39,0))</f>
        <v>0</v>
      </c>
      <c r="N39" s="28">
        <f>IF($C$4="Neattiecināmās izmaksas",IF('10a+c+n'!$Q39="N",'10a+c+n'!N39,0))</f>
        <v>0</v>
      </c>
      <c r="O39" s="28">
        <f>IF($C$4="Neattiecināmās izmaksas",IF('10a+c+n'!$Q39="N",'10a+c+n'!O39,0))</f>
        <v>0</v>
      </c>
      <c r="P39" s="59">
        <f>IF($C$4="Neattiecināmās izmaksas",IF('10a+c+n'!$Q39="N",'10a+c+n'!P39,0))</f>
        <v>0</v>
      </c>
    </row>
    <row r="40" spans="1:16" x14ac:dyDescent="0.2">
      <c r="A40" s="64">
        <f>IF(P40=0,0,IF(COUNTBLANK(P40)=1,0,COUNTA($P$14:P40)))</f>
        <v>0</v>
      </c>
      <c r="B40" s="28">
        <f>IF($C$4="Neattiecināmās izmaksas",IF('10a+c+n'!$Q40="N",'10a+c+n'!B40,0))</f>
        <v>0</v>
      </c>
      <c r="C40" s="28">
        <f>IF($C$4="Neattiecināmās izmaksas",IF('10a+c+n'!$Q40="N",'10a+c+n'!C40,0))</f>
        <v>0</v>
      </c>
      <c r="D40" s="28">
        <f>IF($C$4="Neattiecināmās izmaksas",IF('10a+c+n'!$Q40="N",'10a+c+n'!D40,0))</f>
        <v>0</v>
      </c>
      <c r="E40" s="59"/>
      <c r="F40" s="81"/>
      <c r="G40" s="28"/>
      <c r="H40" s="28">
        <f>IF($C$4="Neattiecināmās izmaksas",IF('10a+c+n'!$Q40="N",'10a+c+n'!H40,0))</f>
        <v>0</v>
      </c>
      <c r="I40" s="28"/>
      <c r="J40" s="28"/>
      <c r="K40" s="59">
        <f>IF($C$4="Neattiecināmās izmaksas",IF('10a+c+n'!$Q40="N",'10a+c+n'!K40,0))</f>
        <v>0</v>
      </c>
      <c r="L40" s="110">
        <f>IF($C$4="Neattiecināmās izmaksas",IF('10a+c+n'!$Q40="N",'10a+c+n'!L40,0))</f>
        <v>0</v>
      </c>
      <c r="M40" s="28">
        <f>IF($C$4="Neattiecināmās izmaksas",IF('10a+c+n'!$Q40="N",'10a+c+n'!M40,0))</f>
        <v>0</v>
      </c>
      <c r="N40" s="28">
        <f>IF($C$4="Neattiecināmās izmaksas",IF('10a+c+n'!$Q40="N",'10a+c+n'!N40,0))</f>
        <v>0</v>
      </c>
      <c r="O40" s="28">
        <f>IF($C$4="Neattiecināmās izmaksas",IF('10a+c+n'!$Q40="N",'10a+c+n'!O40,0))</f>
        <v>0</v>
      </c>
      <c r="P40" s="59">
        <f>IF($C$4="Neattiecināmās izmaksas",IF('10a+c+n'!$Q40="N",'10a+c+n'!P40,0))</f>
        <v>0</v>
      </c>
    </row>
    <row r="41" spans="1:16" x14ac:dyDescent="0.2">
      <c r="A41" s="64">
        <f>IF(P41=0,0,IF(COUNTBLANK(P41)=1,0,COUNTA($P$14:P41)))</f>
        <v>0</v>
      </c>
      <c r="B41" s="28">
        <f>IF($C$4="Neattiecināmās izmaksas",IF('10a+c+n'!$Q41="N",'10a+c+n'!B41,0))</f>
        <v>0</v>
      </c>
      <c r="C41" s="28">
        <f>IF($C$4="Neattiecināmās izmaksas",IF('10a+c+n'!$Q41="N",'10a+c+n'!C41,0))</f>
        <v>0</v>
      </c>
      <c r="D41" s="28">
        <f>IF($C$4="Neattiecināmās izmaksas",IF('10a+c+n'!$Q41="N",'10a+c+n'!D41,0))</f>
        <v>0</v>
      </c>
      <c r="E41" s="59"/>
      <c r="F41" s="81"/>
      <c r="G41" s="28"/>
      <c r="H41" s="28">
        <f>IF($C$4="Neattiecināmās izmaksas",IF('10a+c+n'!$Q41="N",'10a+c+n'!H41,0))</f>
        <v>0</v>
      </c>
      <c r="I41" s="28"/>
      <c r="J41" s="28"/>
      <c r="K41" s="59">
        <f>IF($C$4="Neattiecināmās izmaksas",IF('10a+c+n'!$Q41="N",'10a+c+n'!K41,0))</f>
        <v>0</v>
      </c>
      <c r="L41" s="110">
        <f>IF($C$4="Neattiecināmās izmaksas",IF('10a+c+n'!$Q41="N",'10a+c+n'!L41,0))</f>
        <v>0</v>
      </c>
      <c r="M41" s="28">
        <f>IF($C$4="Neattiecināmās izmaksas",IF('10a+c+n'!$Q41="N",'10a+c+n'!M41,0))</f>
        <v>0</v>
      </c>
      <c r="N41" s="28">
        <f>IF($C$4="Neattiecināmās izmaksas",IF('10a+c+n'!$Q41="N",'10a+c+n'!N41,0))</f>
        <v>0</v>
      </c>
      <c r="O41" s="28">
        <f>IF($C$4="Neattiecināmās izmaksas",IF('10a+c+n'!$Q41="N",'10a+c+n'!O41,0))</f>
        <v>0</v>
      </c>
      <c r="P41" s="59">
        <f>IF($C$4="Neattiecināmās izmaksas",IF('10a+c+n'!$Q41="N",'10a+c+n'!P41,0))</f>
        <v>0</v>
      </c>
    </row>
    <row r="42" spans="1:16" x14ac:dyDescent="0.2">
      <c r="A42" s="64">
        <f>IF(P42=0,0,IF(COUNTBLANK(P42)=1,0,COUNTA($P$14:P42)))</f>
        <v>0</v>
      </c>
      <c r="B42" s="28">
        <f>IF($C$4="Neattiecināmās izmaksas",IF('10a+c+n'!$Q42="N",'10a+c+n'!B42,0))</f>
        <v>0</v>
      </c>
      <c r="C42" s="28">
        <f>IF($C$4="Neattiecināmās izmaksas",IF('10a+c+n'!$Q42="N",'10a+c+n'!C42,0))</f>
        <v>0</v>
      </c>
      <c r="D42" s="28">
        <f>IF($C$4="Neattiecināmās izmaksas",IF('10a+c+n'!$Q42="N",'10a+c+n'!D42,0))</f>
        <v>0</v>
      </c>
      <c r="E42" s="59"/>
      <c r="F42" s="81"/>
      <c r="G42" s="28"/>
      <c r="H42" s="28">
        <f>IF($C$4="Neattiecināmās izmaksas",IF('10a+c+n'!$Q42="N",'10a+c+n'!H42,0))</f>
        <v>0</v>
      </c>
      <c r="I42" s="28"/>
      <c r="J42" s="28"/>
      <c r="K42" s="59">
        <f>IF($C$4="Neattiecināmās izmaksas",IF('10a+c+n'!$Q42="N",'10a+c+n'!K42,0))</f>
        <v>0</v>
      </c>
      <c r="L42" s="110">
        <f>IF($C$4="Neattiecināmās izmaksas",IF('10a+c+n'!$Q42="N",'10a+c+n'!L42,0))</f>
        <v>0</v>
      </c>
      <c r="M42" s="28">
        <f>IF($C$4="Neattiecināmās izmaksas",IF('10a+c+n'!$Q42="N",'10a+c+n'!M42,0))</f>
        <v>0</v>
      </c>
      <c r="N42" s="28">
        <f>IF($C$4="Neattiecināmās izmaksas",IF('10a+c+n'!$Q42="N",'10a+c+n'!N42,0))</f>
        <v>0</v>
      </c>
      <c r="O42" s="28">
        <f>IF($C$4="Neattiecināmās izmaksas",IF('10a+c+n'!$Q42="N",'10a+c+n'!O42,0))</f>
        <v>0</v>
      </c>
      <c r="P42" s="59">
        <f>IF($C$4="Neattiecināmās izmaksas",IF('10a+c+n'!$Q42="N",'10a+c+n'!P42,0))</f>
        <v>0</v>
      </c>
    </row>
    <row r="43" spans="1:16" x14ac:dyDescent="0.2">
      <c r="A43" s="64">
        <f>IF(P43=0,0,IF(COUNTBLANK(P43)=1,0,COUNTA($P$14:P43)))</f>
        <v>0</v>
      </c>
      <c r="B43" s="28">
        <f>IF($C$4="Neattiecināmās izmaksas",IF('10a+c+n'!$Q43="N",'10a+c+n'!B43,0))</f>
        <v>0</v>
      </c>
      <c r="C43" s="28">
        <f>IF($C$4="Neattiecināmās izmaksas",IF('10a+c+n'!$Q43="N",'10a+c+n'!C43,0))</f>
        <v>0</v>
      </c>
      <c r="D43" s="28">
        <f>IF($C$4="Neattiecināmās izmaksas",IF('10a+c+n'!$Q43="N",'10a+c+n'!D43,0))</f>
        <v>0</v>
      </c>
      <c r="E43" s="59"/>
      <c r="F43" s="81"/>
      <c r="G43" s="28"/>
      <c r="H43" s="28">
        <f>IF($C$4="Neattiecināmās izmaksas",IF('10a+c+n'!$Q43="N",'10a+c+n'!H43,0))</f>
        <v>0</v>
      </c>
      <c r="I43" s="28"/>
      <c r="J43" s="28"/>
      <c r="K43" s="59">
        <f>IF($C$4="Neattiecināmās izmaksas",IF('10a+c+n'!$Q43="N",'10a+c+n'!K43,0))</f>
        <v>0</v>
      </c>
      <c r="L43" s="110">
        <f>IF($C$4="Neattiecināmās izmaksas",IF('10a+c+n'!$Q43="N",'10a+c+n'!L43,0))</f>
        <v>0</v>
      </c>
      <c r="M43" s="28">
        <f>IF($C$4="Neattiecināmās izmaksas",IF('10a+c+n'!$Q43="N",'10a+c+n'!M43,0))</f>
        <v>0</v>
      </c>
      <c r="N43" s="28">
        <f>IF($C$4="Neattiecināmās izmaksas",IF('10a+c+n'!$Q43="N",'10a+c+n'!N43,0))</f>
        <v>0</v>
      </c>
      <c r="O43" s="28">
        <f>IF($C$4="Neattiecināmās izmaksas",IF('10a+c+n'!$Q43="N",'10a+c+n'!O43,0))</f>
        <v>0</v>
      </c>
      <c r="P43" s="59">
        <f>IF($C$4="Neattiecināmās izmaksas",IF('10a+c+n'!$Q43="N",'10a+c+n'!P43,0))</f>
        <v>0</v>
      </c>
    </row>
    <row r="44" spans="1:16" x14ac:dyDescent="0.2">
      <c r="A44" s="64">
        <f>IF(P44=0,0,IF(COUNTBLANK(P44)=1,0,COUNTA($P$14:P44)))</f>
        <v>0</v>
      </c>
      <c r="B44" s="28">
        <f>IF($C$4="Neattiecināmās izmaksas",IF('10a+c+n'!$Q44="N",'10a+c+n'!B44,0))</f>
        <v>0</v>
      </c>
      <c r="C44" s="28">
        <f>IF($C$4="Neattiecināmās izmaksas",IF('10a+c+n'!$Q44="N",'10a+c+n'!C44,0))</f>
        <v>0</v>
      </c>
      <c r="D44" s="28">
        <f>IF($C$4="Neattiecināmās izmaksas",IF('10a+c+n'!$Q44="N",'10a+c+n'!D44,0))</f>
        <v>0</v>
      </c>
      <c r="E44" s="59"/>
      <c r="F44" s="81"/>
      <c r="G44" s="28"/>
      <c r="H44" s="28">
        <f>IF($C$4="Neattiecināmās izmaksas",IF('10a+c+n'!$Q44="N",'10a+c+n'!H44,0))</f>
        <v>0</v>
      </c>
      <c r="I44" s="28"/>
      <c r="J44" s="28"/>
      <c r="K44" s="59">
        <f>IF($C$4="Neattiecināmās izmaksas",IF('10a+c+n'!$Q44="N",'10a+c+n'!K44,0))</f>
        <v>0</v>
      </c>
      <c r="L44" s="110">
        <f>IF($C$4="Neattiecināmās izmaksas",IF('10a+c+n'!$Q44="N",'10a+c+n'!L44,0))</f>
        <v>0</v>
      </c>
      <c r="M44" s="28">
        <f>IF($C$4="Neattiecināmās izmaksas",IF('10a+c+n'!$Q44="N",'10a+c+n'!M44,0))</f>
        <v>0</v>
      </c>
      <c r="N44" s="28">
        <f>IF($C$4="Neattiecināmās izmaksas",IF('10a+c+n'!$Q44="N",'10a+c+n'!N44,0))</f>
        <v>0</v>
      </c>
      <c r="O44" s="28">
        <f>IF($C$4="Neattiecināmās izmaksas",IF('10a+c+n'!$Q44="N",'10a+c+n'!O44,0))</f>
        <v>0</v>
      </c>
      <c r="P44" s="59">
        <f>IF($C$4="Neattiecināmās izmaksas",IF('10a+c+n'!$Q44="N",'10a+c+n'!P44,0))</f>
        <v>0</v>
      </c>
    </row>
    <row r="45" spans="1:16" x14ac:dyDescent="0.2">
      <c r="A45" s="64">
        <f>IF(P45=0,0,IF(COUNTBLANK(P45)=1,0,COUNTA($P$14:P45)))</f>
        <v>0</v>
      </c>
      <c r="B45" s="28">
        <f>IF($C$4="Neattiecināmās izmaksas",IF('10a+c+n'!$Q45="N",'10a+c+n'!B45,0))</f>
        <v>0</v>
      </c>
      <c r="C45" s="28">
        <f>IF($C$4="Neattiecināmās izmaksas",IF('10a+c+n'!$Q45="N",'10a+c+n'!C45,0))</f>
        <v>0</v>
      </c>
      <c r="D45" s="28">
        <f>IF($C$4="Neattiecināmās izmaksas",IF('10a+c+n'!$Q45="N",'10a+c+n'!D45,0))</f>
        <v>0</v>
      </c>
      <c r="E45" s="59"/>
      <c r="F45" s="81"/>
      <c r="G45" s="28"/>
      <c r="H45" s="28">
        <f>IF($C$4="Neattiecināmās izmaksas",IF('10a+c+n'!$Q45="N",'10a+c+n'!H45,0))</f>
        <v>0</v>
      </c>
      <c r="I45" s="28"/>
      <c r="J45" s="28"/>
      <c r="K45" s="59">
        <f>IF($C$4="Neattiecināmās izmaksas",IF('10a+c+n'!$Q45="N",'10a+c+n'!K45,0))</f>
        <v>0</v>
      </c>
      <c r="L45" s="110">
        <f>IF($C$4="Neattiecināmās izmaksas",IF('10a+c+n'!$Q45="N",'10a+c+n'!L45,0))</f>
        <v>0</v>
      </c>
      <c r="M45" s="28">
        <f>IF($C$4="Neattiecināmās izmaksas",IF('10a+c+n'!$Q45="N",'10a+c+n'!M45,0))</f>
        <v>0</v>
      </c>
      <c r="N45" s="28">
        <f>IF($C$4="Neattiecināmās izmaksas",IF('10a+c+n'!$Q45="N",'10a+c+n'!N45,0))</f>
        <v>0</v>
      </c>
      <c r="O45" s="28">
        <f>IF($C$4="Neattiecināmās izmaksas",IF('10a+c+n'!$Q45="N",'10a+c+n'!O45,0))</f>
        <v>0</v>
      </c>
      <c r="P45" s="59">
        <f>IF($C$4="Neattiecināmās izmaksas",IF('10a+c+n'!$Q45="N",'10a+c+n'!P45,0))</f>
        <v>0</v>
      </c>
    </row>
    <row r="46" spans="1:16" x14ac:dyDescent="0.2">
      <c r="A46" s="64">
        <f>IF(P46=0,0,IF(COUNTBLANK(P46)=1,0,COUNTA($P$14:P46)))</f>
        <v>0</v>
      </c>
      <c r="B46" s="28">
        <f>IF($C$4="Neattiecināmās izmaksas",IF('10a+c+n'!$Q46="N",'10a+c+n'!B46,0))</f>
        <v>0</v>
      </c>
      <c r="C46" s="28">
        <f>IF($C$4="Neattiecināmās izmaksas",IF('10a+c+n'!$Q46="N",'10a+c+n'!C46,0))</f>
        <v>0</v>
      </c>
      <c r="D46" s="28">
        <f>IF($C$4="Neattiecināmās izmaksas",IF('10a+c+n'!$Q46="N",'10a+c+n'!D46,0))</f>
        <v>0</v>
      </c>
      <c r="E46" s="59"/>
      <c r="F46" s="81"/>
      <c r="G46" s="28"/>
      <c r="H46" s="28">
        <f>IF($C$4="Neattiecināmās izmaksas",IF('10a+c+n'!$Q46="N",'10a+c+n'!H46,0))</f>
        <v>0</v>
      </c>
      <c r="I46" s="28"/>
      <c r="J46" s="28"/>
      <c r="K46" s="59">
        <f>IF($C$4="Neattiecināmās izmaksas",IF('10a+c+n'!$Q46="N",'10a+c+n'!K46,0))</f>
        <v>0</v>
      </c>
      <c r="L46" s="110">
        <f>IF($C$4="Neattiecināmās izmaksas",IF('10a+c+n'!$Q46="N",'10a+c+n'!L46,0))</f>
        <v>0</v>
      </c>
      <c r="M46" s="28">
        <f>IF($C$4="Neattiecināmās izmaksas",IF('10a+c+n'!$Q46="N",'10a+c+n'!M46,0))</f>
        <v>0</v>
      </c>
      <c r="N46" s="28">
        <f>IF($C$4="Neattiecināmās izmaksas",IF('10a+c+n'!$Q46="N",'10a+c+n'!N46,0))</f>
        <v>0</v>
      </c>
      <c r="O46" s="28">
        <f>IF($C$4="Neattiecināmās izmaksas",IF('10a+c+n'!$Q46="N",'10a+c+n'!O46,0))</f>
        <v>0</v>
      </c>
      <c r="P46" s="59">
        <f>IF($C$4="Neattiecināmās izmaksas",IF('10a+c+n'!$Q46="N",'10a+c+n'!P46,0))</f>
        <v>0</v>
      </c>
    </row>
    <row r="47" spans="1:16" x14ac:dyDescent="0.2">
      <c r="A47" s="64">
        <f>IF(P47=0,0,IF(COUNTBLANK(P47)=1,0,COUNTA($P$14:P47)))</f>
        <v>0</v>
      </c>
      <c r="B47" s="28">
        <f>IF($C$4="Neattiecināmās izmaksas",IF('10a+c+n'!$Q47="N",'10a+c+n'!B47,0))</f>
        <v>0</v>
      </c>
      <c r="C47" s="28">
        <f>IF($C$4="Neattiecināmās izmaksas",IF('10a+c+n'!$Q47="N",'10a+c+n'!C47,0))</f>
        <v>0</v>
      </c>
      <c r="D47" s="28">
        <f>IF($C$4="Neattiecināmās izmaksas",IF('10a+c+n'!$Q47="N",'10a+c+n'!D47,0))</f>
        <v>0</v>
      </c>
      <c r="E47" s="59"/>
      <c r="F47" s="81"/>
      <c r="G47" s="28"/>
      <c r="H47" s="28">
        <f>IF($C$4="Neattiecināmās izmaksas",IF('10a+c+n'!$Q47="N",'10a+c+n'!H47,0))</f>
        <v>0</v>
      </c>
      <c r="I47" s="28"/>
      <c r="J47" s="28"/>
      <c r="K47" s="59">
        <f>IF($C$4="Neattiecināmās izmaksas",IF('10a+c+n'!$Q47="N",'10a+c+n'!K47,0))</f>
        <v>0</v>
      </c>
      <c r="L47" s="110">
        <f>IF($C$4="Neattiecināmās izmaksas",IF('10a+c+n'!$Q47="N",'10a+c+n'!L47,0))</f>
        <v>0</v>
      </c>
      <c r="M47" s="28">
        <f>IF($C$4="Neattiecināmās izmaksas",IF('10a+c+n'!$Q47="N",'10a+c+n'!M47,0))</f>
        <v>0</v>
      </c>
      <c r="N47" s="28">
        <f>IF($C$4="Neattiecināmās izmaksas",IF('10a+c+n'!$Q47="N",'10a+c+n'!N47,0))</f>
        <v>0</v>
      </c>
      <c r="O47" s="28">
        <f>IF($C$4="Neattiecināmās izmaksas",IF('10a+c+n'!$Q47="N",'10a+c+n'!O47,0))</f>
        <v>0</v>
      </c>
      <c r="P47" s="59">
        <f>IF($C$4="Neattiecināmās izmaksas",IF('10a+c+n'!$Q47="N",'10a+c+n'!P47,0))</f>
        <v>0</v>
      </c>
    </row>
    <row r="48" spans="1:16" x14ac:dyDescent="0.2">
      <c r="A48" s="64">
        <f>IF(P48=0,0,IF(COUNTBLANK(P48)=1,0,COUNTA($P$14:P48)))</f>
        <v>0</v>
      </c>
      <c r="B48" s="28">
        <f>IF($C$4="Neattiecināmās izmaksas",IF('10a+c+n'!$Q48="N",'10a+c+n'!B48,0))</f>
        <v>0</v>
      </c>
      <c r="C48" s="28">
        <f>IF($C$4="Neattiecināmās izmaksas",IF('10a+c+n'!$Q48="N",'10a+c+n'!C48,0))</f>
        <v>0</v>
      </c>
      <c r="D48" s="28">
        <f>IF($C$4="Neattiecināmās izmaksas",IF('10a+c+n'!$Q48="N",'10a+c+n'!D48,0))</f>
        <v>0</v>
      </c>
      <c r="E48" s="59"/>
      <c r="F48" s="81"/>
      <c r="G48" s="28"/>
      <c r="H48" s="28">
        <f>IF($C$4="Neattiecināmās izmaksas",IF('10a+c+n'!$Q48="N",'10a+c+n'!H48,0))</f>
        <v>0</v>
      </c>
      <c r="I48" s="28"/>
      <c r="J48" s="28"/>
      <c r="K48" s="59">
        <f>IF($C$4="Neattiecināmās izmaksas",IF('10a+c+n'!$Q48="N",'10a+c+n'!K48,0))</f>
        <v>0</v>
      </c>
      <c r="L48" s="110">
        <f>IF($C$4="Neattiecināmās izmaksas",IF('10a+c+n'!$Q48="N",'10a+c+n'!L48,0))</f>
        <v>0</v>
      </c>
      <c r="M48" s="28">
        <f>IF($C$4="Neattiecināmās izmaksas",IF('10a+c+n'!$Q48="N",'10a+c+n'!M48,0))</f>
        <v>0</v>
      </c>
      <c r="N48" s="28">
        <f>IF($C$4="Neattiecināmās izmaksas",IF('10a+c+n'!$Q48="N",'10a+c+n'!N48,0))</f>
        <v>0</v>
      </c>
      <c r="O48" s="28">
        <f>IF($C$4="Neattiecināmās izmaksas",IF('10a+c+n'!$Q48="N",'10a+c+n'!O48,0))</f>
        <v>0</v>
      </c>
      <c r="P48" s="59">
        <f>IF($C$4="Neattiecināmās izmaksas",IF('10a+c+n'!$Q48="N",'10a+c+n'!P48,0))</f>
        <v>0</v>
      </c>
    </row>
    <row r="49" spans="1:16" x14ac:dyDescent="0.2">
      <c r="A49" s="64">
        <f>IF(P49=0,0,IF(COUNTBLANK(P49)=1,0,COUNTA($P$14:P49)))</f>
        <v>0</v>
      </c>
      <c r="B49" s="28">
        <f>IF($C$4="Neattiecināmās izmaksas",IF('10a+c+n'!$Q49="N",'10a+c+n'!B49,0))</f>
        <v>0</v>
      </c>
      <c r="C49" s="28">
        <f>IF($C$4="Neattiecināmās izmaksas",IF('10a+c+n'!$Q49="N",'10a+c+n'!C49,0))</f>
        <v>0</v>
      </c>
      <c r="D49" s="28">
        <f>IF($C$4="Neattiecināmās izmaksas",IF('10a+c+n'!$Q49="N",'10a+c+n'!D49,0))</f>
        <v>0</v>
      </c>
      <c r="E49" s="59"/>
      <c r="F49" s="81"/>
      <c r="G49" s="28"/>
      <c r="H49" s="28">
        <f>IF($C$4="Neattiecināmās izmaksas",IF('10a+c+n'!$Q49="N",'10a+c+n'!H49,0))</f>
        <v>0</v>
      </c>
      <c r="I49" s="28"/>
      <c r="J49" s="28"/>
      <c r="K49" s="59">
        <f>IF($C$4="Neattiecināmās izmaksas",IF('10a+c+n'!$Q49="N",'10a+c+n'!K49,0))</f>
        <v>0</v>
      </c>
      <c r="L49" s="110">
        <f>IF($C$4="Neattiecināmās izmaksas",IF('10a+c+n'!$Q49="N",'10a+c+n'!L49,0))</f>
        <v>0</v>
      </c>
      <c r="M49" s="28">
        <f>IF($C$4="Neattiecināmās izmaksas",IF('10a+c+n'!$Q49="N",'10a+c+n'!M49,0))</f>
        <v>0</v>
      </c>
      <c r="N49" s="28">
        <f>IF($C$4="Neattiecināmās izmaksas",IF('10a+c+n'!$Q49="N",'10a+c+n'!N49,0))</f>
        <v>0</v>
      </c>
      <c r="O49" s="28">
        <f>IF($C$4="Neattiecināmās izmaksas",IF('10a+c+n'!$Q49="N",'10a+c+n'!O49,0))</f>
        <v>0</v>
      </c>
      <c r="P49" s="59">
        <f>IF($C$4="Neattiecināmās izmaksas",IF('10a+c+n'!$Q49="N",'10a+c+n'!P49,0))</f>
        <v>0</v>
      </c>
    </row>
    <row r="50" spans="1:16" x14ac:dyDescent="0.2">
      <c r="A50" s="64">
        <f>IF(P50=0,0,IF(COUNTBLANK(P50)=1,0,COUNTA($P$14:P50)))</f>
        <v>0</v>
      </c>
      <c r="B50" s="28">
        <f>IF($C$4="Neattiecināmās izmaksas",IF('10a+c+n'!$Q50="N",'10a+c+n'!B50,0))</f>
        <v>0</v>
      </c>
      <c r="C50" s="28">
        <f>IF($C$4="Neattiecināmās izmaksas",IF('10a+c+n'!$Q50="N",'10a+c+n'!C50,0))</f>
        <v>0</v>
      </c>
      <c r="D50" s="28">
        <f>IF($C$4="Neattiecināmās izmaksas",IF('10a+c+n'!$Q50="N",'10a+c+n'!D50,0))</f>
        <v>0</v>
      </c>
      <c r="E50" s="59"/>
      <c r="F50" s="81"/>
      <c r="G50" s="28"/>
      <c r="H50" s="28">
        <f>IF($C$4="Neattiecināmās izmaksas",IF('10a+c+n'!$Q50="N",'10a+c+n'!H50,0))</f>
        <v>0</v>
      </c>
      <c r="I50" s="28"/>
      <c r="J50" s="28"/>
      <c r="K50" s="59">
        <f>IF($C$4="Neattiecināmās izmaksas",IF('10a+c+n'!$Q50="N",'10a+c+n'!K50,0))</f>
        <v>0</v>
      </c>
      <c r="L50" s="110">
        <f>IF($C$4="Neattiecināmās izmaksas",IF('10a+c+n'!$Q50="N",'10a+c+n'!L50,0))</f>
        <v>0</v>
      </c>
      <c r="M50" s="28">
        <f>IF($C$4="Neattiecināmās izmaksas",IF('10a+c+n'!$Q50="N",'10a+c+n'!M50,0))</f>
        <v>0</v>
      </c>
      <c r="N50" s="28">
        <f>IF($C$4="Neattiecināmās izmaksas",IF('10a+c+n'!$Q50="N",'10a+c+n'!N50,0))</f>
        <v>0</v>
      </c>
      <c r="O50" s="28">
        <f>IF($C$4="Neattiecināmās izmaksas",IF('10a+c+n'!$Q50="N",'10a+c+n'!O50,0))</f>
        <v>0</v>
      </c>
      <c r="P50" s="59">
        <f>IF($C$4="Neattiecināmās izmaksas",IF('10a+c+n'!$Q50="N",'10a+c+n'!P50,0))</f>
        <v>0</v>
      </c>
    </row>
    <row r="51" spans="1:16" x14ac:dyDescent="0.2">
      <c r="A51" s="64">
        <f>IF(P51=0,0,IF(COUNTBLANK(P51)=1,0,COUNTA($P$14:P51)))</f>
        <v>0</v>
      </c>
      <c r="B51" s="28">
        <f>IF($C$4="Neattiecināmās izmaksas",IF('10a+c+n'!$Q51="N",'10a+c+n'!B51,0))</f>
        <v>0</v>
      </c>
      <c r="C51" s="28">
        <f>IF($C$4="Neattiecināmās izmaksas",IF('10a+c+n'!$Q51="N",'10a+c+n'!C51,0))</f>
        <v>0</v>
      </c>
      <c r="D51" s="28">
        <f>IF($C$4="Neattiecināmās izmaksas",IF('10a+c+n'!$Q51="N",'10a+c+n'!D51,0))</f>
        <v>0</v>
      </c>
      <c r="E51" s="59"/>
      <c r="F51" s="81"/>
      <c r="G51" s="28"/>
      <c r="H51" s="28">
        <f>IF($C$4="Neattiecināmās izmaksas",IF('10a+c+n'!$Q51="N",'10a+c+n'!H51,0))</f>
        <v>0</v>
      </c>
      <c r="I51" s="28"/>
      <c r="J51" s="28"/>
      <c r="K51" s="59">
        <f>IF($C$4="Neattiecināmās izmaksas",IF('10a+c+n'!$Q51="N",'10a+c+n'!K51,0))</f>
        <v>0</v>
      </c>
      <c r="L51" s="110">
        <f>IF($C$4="Neattiecināmās izmaksas",IF('10a+c+n'!$Q51="N",'10a+c+n'!L51,0))</f>
        <v>0</v>
      </c>
      <c r="M51" s="28">
        <f>IF($C$4="Neattiecināmās izmaksas",IF('10a+c+n'!$Q51="N",'10a+c+n'!M51,0))</f>
        <v>0</v>
      </c>
      <c r="N51" s="28">
        <f>IF($C$4="Neattiecināmās izmaksas",IF('10a+c+n'!$Q51="N",'10a+c+n'!N51,0))</f>
        <v>0</v>
      </c>
      <c r="O51" s="28">
        <f>IF($C$4="Neattiecināmās izmaksas",IF('10a+c+n'!$Q51="N",'10a+c+n'!O51,0))</f>
        <v>0</v>
      </c>
      <c r="P51" s="59">
        <f>IF($C$4="Neattiecināmās izmaksas",IF('10a+c+n'!$Q51="N",'10a+c+n'!P51,0))</f>
        <v>0</v>
      </c>
    </row>
    <row r="52" spans="1:16" x14ac:dyDescent="0.2">
      <c r="A52" s="64">
        <f>IF(P52=0,0,IF(COUNTBLANK(P52)=1,0,COUNTA($P$14:P52)))</f>
        <v>0</v>
      </c>
      <c r="B52" s="28">
        <f>IF($C$4="Neattiecināmās izmaksas",IF('10a+c+n'!$Q52="N",'10a+c+n'!B52,0))</f>
        <v>0</v>
      </c>
      <c r="C52" s="28">
        <f>IF($C$4="Neattiecināmās izmaksas",IF('10a+c+n'!$Q52="N",'10a+c+n'!C52,0))</f>
        <v>0</v>
      </c>
      <c r="D52" s="28">
        <f>IF($C$4="Neattiecināmās izmaksas",IF('10a+c+n'!$Q52="N",'10a+c+n'!D52,0))</f>
        <v>0</v>
      </c>
      <c r="E52" s="59"/>
      <c r="F52" s="81"/>
      <c r="G52" s="28"/>
      <c r="H52" s="28">
        <f>IF($C$4="Neattiecināmās izmaksas",IF('10a+c+n'!$Q52="N",'10a+c+n'!H52,0))</f>
        <v>0</v>
      </c>
      <c r="I52" s="28"/>
      <c r="J52" s="28"/>
      <c r="K52" s="59">
        <f>IF($C$4="Neattiecināmās izmaksas",IF('10a+c+n'!$Q52="N",'10a+c+n'!K52,0))</f>
        <v>0</v>
      </c>
      <c r="L52" s="110">
        <f>IF($C$4="Neattiecināmās izmaksas",IF('10a+c+n'!$Q52="N",'10a+c+n'!L52,0))</f>
        <v>0</v>
      </c>
      <c r="M52" s="28">
        <f>IF($C$4="Neattiecināmās izmaksas",IF('10a+c+n'!$Q52="N",'10a+c+n'!M52,0))</f>
        <v>0</v>
      </c>
      <c r="N52" s="28">
        <f>IF($C$4="Neattiecināmās izmaksas",IF('10a+c+n'!$Q52="N",'10a+c+n'!N52,0))</f>
        <v>0</v>
      </c>
      <c r="O52" s="28">
        <f>IF($C$4="Neattiecināmās izmaksas",IF('10a+c+n'!$Q52="N",'10a+c+n'!O52,0))</f>
        <v>0</v>
      </c>
      <c r="P52" s="59">
        <f>IF($C$4="Neattiecināmās izmaksas",IF('10a+c+n'!$Q52="N",'10a+c+n'!P52,0))</f>
        <v>0</v>
      </c>
    </row>
    <row r="53" spans="1:16" x14ac:dyDescent="0.2">
      <c r="A53" s="64">
        <f>IF(P53=0,0,IF(COUNTBLANK(P53)=1,0,COUNTA($P$14:P53)))</f>
        <v>0</v>
      </c>
      <c r="B53" s="28">
        <f>IF($C$4="Neattiecināmās izmaksas",IF('10a+c+n'!$Q53="N",'10a+c+n'!B53,0))</f>
        <v>0</v>
      </c>
      <c r="C53" s="28">
        <f>IF($C$4="Neattiecināmās izmaksas",IF('10a+c+n'!$Q53="N",'10a+c+n'!C53,0))</f>
        <v>0</v>
      </c>
      <c r="D53" s="28">
        <f>IF($C$4="Neattiecināmās izmaksas",IF('10a+c+n'!$Q53="N",'10a+c+n'!D53,0))</f>
        <v>0</v>
      </c>
      <c r="E53" s="59"/>
      <c r="F53" s="81"/>
      <c r="G53" s="28"/>
      <c r="H53" s="28">
        <f>IF($C$4="Neattiecināmās izmaksas",IF('10a+c+n'!$Q53="N",'10a+c+n'!H53,0))</f>
        <v>0</v>
      </c>
      <c r="I53" s="28"/>
      <c r="J53" s="28"/>
      <c r="K53" s="59">
        <f>IF($C$4="Neattiecināmās izmaksas",IF('10a+c+n'!$Q53="N",'10a+c+n'!K53,0))</f>
        <v>0</v>
      </c>
      <c r="L53" s="110">
        <f>IF($C$4="Neattiecināmās izmaksas",IF('10a+c+n'!$Q53="N",'10a+c+n'!L53,0))</f>
        <v>0</v>
      </c>
      <c r="M53" s="28">
        <f>IF($C$4="Neattiecināmās izmaksas",IF('10a+c+n'!$Q53="N",'10a+c+n'!M53,0))</f>
        <v>0</v>
      </c>
      <c r="N53" s="28">
        <f>IF($C$4="Neattiecināmās izmaksas",IF('10a+c+n'!$Q53="N",'10a+c+n'!N53,0))</f>
        <v>0</v>
      </c>
      <c r="O53" s="28">
        <f>IF($C$4="Neattiecināmās izmaksas",IF('10a+c+n'!$Q53="N",'10a+c+n'!O53,0))</f>
        <v>0</v>
      </c>
      <c r="P53" s="59">
        <f>IF($C$4="Neattiecināmās izmaksas",IF('10a+c+n'!$Q53="N",'10a+c+n'!P53,0))</f>
        <v>0</v>
      </c>
    </row>
    <row r="54" spans="1:16" x14ac:dyDescent="0.2">
      <c r="A54" s="64">
        <f>IF(P54=0,0,IF(COUNTBLANK(P54)=1,0,COUNTA($P$14:P54)))</f>
        <v>0</v>
      </c>
      <c r="B54" s="28">
        <f>IF($C$4="Neattiecināmās izmaksas",IF('10a+c+n'!$Q54="N",'10a+c+n'!B54,0))</f>
        <v>0</v>
      </c>
      <c r="C54" s="28">
        <f>IF($C$4="Neattiecināmās izmaksas",IF('10a+c+n'!$Q54="N",'10a+c+n'!C54,0))</f>
        <v>0</v>
      </c>
      <c r="D54" s="28">
        <f>IF($C$4="Neattiecināmās izmaksas",IF('10a+c+n'!$Q54="N",'10a+c+n'!D54,0))</f>
        <v>0</v>
      </c>
      <c r="E54" s="59"/>
      <c r="F54" s="81"/>
      <c r="G54" s="28"/>
      <c r="H54" s="28">
        <f>IF($C$4="Neattiecināmās izmaksas",IF('10a+c+n'!$Q54="N",'10a+c+n'!H54,0))</f>
        <v>0</v>
      </c>
      <c r="I54" s="28"/>
      <c r="J54" s="28"/>
      <c r="K54" s="59">
        <f>IF($C$4="Neattiecināmās izmaksas",IF('10a+c+n'!$Q54="N",'10a+c+n'!K54,0))</f>
        <v>0</v>
      </c>
      <c r="L54" s="110">
        <f>IF($C$4="Neattiecināmās izmaksas",IF('10a+c+n'!$Q54="N",'10a+c+n'!L54,0))</f>
        <v>0</v>
      </c>
      <c r="M54" s="28">
        <f>IF($C$4="Neattiecināmās izmaksas",IF('10a+c+n'!$Q54="N",'10a+c+n'!M54,0))</f>
        <v>0</v>
      </c>
      <c r="N54" s="28">
        <f>IF($C$4="Neattiecināmās izmaksas",IF('10a+c+n'!$Q54="N",'10a+c+n'!N54,0))</f>
        <v>0</v>
      </c>
      <c r="O54" s="28">
        <f>IF($C$4="Neattiecināmās izmaksas",IF('10a+c+n'!$Q54="N",'10a+c+n'!O54,0))</f>
        <v>0</v>
      </c>
      <c r="P54" s="59">
        <f>IF($C$4="Neattiecināmās izmaksas",IF('10a+c+n'!$Q54="N",'10a+c+n'!P54,0))</f>
        <v>0</v>
      </c>
    </row>
    <row r="55" spans="1:16" x14ac:dyDescent="0.2">
      <c r="A55" s="64">
        <f>IF(P55=0,0,IF(COUNTBLANK(P55)=1,0,COUNTA($P$14:P55)))</f>
        <v>0</v>
      </c>
      <c r="B55" s="28">
        <f>IF($C$4="Neattiecināmās izmaksas",IF('10a+c+n'!$Q55="N",'10a+c+n'!B55,0))</f>
        <v>0</v>
      </c>
      <c r="C55" s="28">
        <f>IF($C$4="Neattiecināmās izmaksas",IF('10a+c+n'!$Q55="N",'10a+c+n'!C55,0))</f>
        <v>0</v>
      </c>
      <c r="D55" s="28">
        <f>IF($C$4="Neattiecināmās izmaksas",IF('10a+c+n'!$Q55="N",'10a+c+n'!D55,0))</f>
        <v>0</v>
      </c>
      <c r="E55" s="59"/>
      <c r="F55" s="81"/>
      <c r="G55" s="28"/>
      <c r="H55" s="28">
        <f>IF($C$4="Neattiecināmās izmaksas",IF('10a+c+n'!$Q55="N",'10a+c+n'!H55,0))</f>
        <v>0</v>
      </c>
      <c r="I55" s="28"/>
      <c r="J55" s="28"/>
      <c r="K55" s="59">
        <f>IF($C$4="Neattiecināmās izmaksas",IF('10a+c+n'!$Q55="N",'10a+c+n'!K55,0))</f>
        <v>0</v>
      </c>
      <c r="L55" s="110">
        <f>IF($C$4="Neattiecināmās izmaksas",IF('10a+c+n'!$Q55="N",'10a+c+n'!L55,0))</f>
        <v>0</v>
      </c>
      <c r="M55" s="28">
        <f>IF($C$4="Neattiecināmās izmaksas",IF('10a+c+n'!$Q55="N",'10a+c+n'!M55,0))</f>
        <v>0</v>
      </c>
      <c r="N55" s="28">
        <f>IF($C$4="Neattiecināmās izmaksas",IF('10a+c+n'!$Q55="N",'10a+c+n'!N55,0))</f>
        <v>0</v>
      </c>
      <c r="O55" s="28">
        <f>IF($C$4="Neattiecināmās izmaksas",IF('10a+c+n'!$Q55="N",'10a+c+n'!O55,0))</f>
        <v>0</v>
      </c>
      <c r="P55" s="59">
        <f>IF($C$4="Neattiecināmās izmaksas",IF('10a+c+n'!$Q55="N",'10a+c+n'!P55,0))</f>
        <v>0</v>
      </c>
    </row>
    <row r="56" spans="1:16" x14ac:dyDescent="0.2">
      <c r="A56" s="64">
        <f>IF(P56=0,0,IF(COUNTBLANK(P56)=1,0,COUNTA($P$14:P56)))</f>
        <v>0</v>
      </c>
      <c r="B56" s="28">
        <f>IF($C$4="Neattiecināmās izmaksas",IF('10a+c+n'!$Q56="N",'10a+c+n'!B56,0))</f>
        <v>0</v>
      </c>
      <c r="C56" s="28">
        <f>IF($C$4="Neattiecināmās izmaksas",IF('10a+c+n'!$Q56="N",'10a+c+n'!C56,0))</f>
        <v>0</v>
      </c>
      <c r="D56" s="28">
        <f>IF($C$4="Neattiecināmās izmaksas",IF('10a+c+n'!$Q56="N",'10a+c+n'!D56,0))</f>
        <v>0</v>
      </c>
      <c r="E56" s="59"/>
      <c r="F56" s="81"/>
      <c r="G56" s="28"/>
      <c r="H56" s="28">
        <f>IF($C$4="Neattiecināmās izmaksas",IF('10a+c+n'!$Q56="N",'10a+c+n'!H56,0))</f>
        <v>0</v>
      </c>
      <c r="I56" s="28"/>
      <c r="J56" s="28"/>
      <c r="K56" s="59">
        <f>IF($C$4="Neattiecināmās izmaksas",IF('10a+c+n'!$Q56="N",'10a+c+n'!K56,0))</f>
        <v>0</v>
      </c>
      <c r="L56" s="110">
        <f>IF($C$4="Neattiecināmās izmaksas",IF('10a+c+n'!$Q56="N",'10a+c+n'!L56,0))</f>
        <v>0</v>
      </c>
      <c r="M56" s="28">
        <f>IF($C$4="Neattiecināmās izmaksas",IF('10a+c+n'!$Q56="N",'10a+c+n'!M56,0))</f>
        <v>0</v>
      </c>
      <c r="N56" s="28">
        <f>IF($C$4="Neattiecināmās izmaksas",IF('10a+c+n'!$Q56="N",'10a+c+n'!N56,0))</f>
        <v>0</v>
      </c>
      <c r="O56" s="28">
        <f>IF($C$4="Neattiecināmās izmaksas",IF('10a+c+n'!$Q56="N",'10a+c+n'!O56,0))</f>
        <v>0</v>
      </c>
      <c r="P56" s="59">
        <f>IF($C$4="Neattiecināmās izmaksas",IF('10a+c+n'!$Q56="N",'10a+c+n'!P56,0))</f>
        <v>0</v>
      </c>
    </row>
    <row r="57" spans="1:16" x14ac:dyDescent="0.2">
      <c r="A57" s="64">
        <f>IF(P57=0,0,IF(COUNTBLANK(P57)=1,0,COUNTA($P$14:P57)))</f>
        <v>0</v>
      </c>
      <c r="B57" s="28">
        <f>IF($C$4="Neattiecināmās izmaksas",IF('10a+c+n'!$Q57="N",'10a+c+n'!B57,0))</f>
        <v>0</v>
      </c>
      <c r="C57" s="28">
        <f>IF($C$4="Neattiecināmās izmaksas",IF('10a+c+n'!$Q57="N",'10a+c+n'!C57,0))</f>
        <v>0</v>
      </c>
      <c r="D57" s="28">
        <f>IF($C$4="Neattiecināmās izmaksas",IF('10a+c+n'!$Q57="N",'10a+c+n'!D57,0))</f>
        <v>0</v>
      </c>
      <c r="E57" s="59"/>
      <c r="F57" s="81"/>
      <c r="G57" s="28"/>
      <c r="H57" s="28">
        <f>IF($C$4="Neattiecināmās izmaksas",IF('10a+c+n'!$Q57="N",'10a+c+n'!H57,0))</f>
        <v>0</v>
      </c>
      <c r="I57" s="28"/>
      <c r="J57" s="28"/>
      <c r="K57" s="59">
        <f>IF($C$4="Neattiecināmās izmaksas",IF('10a+c+n'!$Q57="N",'10a+c+n'!K57,0))</f>
        <v>0</v>
      </c>
      <c r="L57" s="110">
        <f>IF($C$4="Neattiecināmās izmaksas",IF('10a+c+n'!$Q57="N",'10a+c+n'!L57,0))</f>
        <v>0</v>
      </c>
      <c r="M57" s="28">
        <f>IF($C$4="Neattiecināmās izmaksas",IF('10a+c+n'!$Q57="N",'10a+c+n'!M57,0))</f>
        <v>0</v>
      </c>
      <c r="N57" s="28">
        <f>IF($C$4="Neattiecināmās izmaksas",IF('10a+c+n'!$Q57="N",'10a+c+n'!N57,0))</f>
        <v>0</v>
      </c>
      <c r="O57" s="28">
        <f>IF($C$4="Neattiecināmās izmaksas",IF('10a+c+n'!$Q57="N",'10a+c+n'!O57,0))</f>
        <v>0</v>
      </c>
      <c r="P57" s="59">
        <f>IF($C$4="Neattiecināmās izmaksas",IF('10a+c+n'!$Q57="N",'10a+c+n'!P57,0))</f>
        <v>0</v>
      </c>
    </row>
    <row r="58" spans="1:16" x14ac:dyDescent="0.2">
      <c r="A58" s="64">
        <f>IF(P58=0,0,IF(COUNTBLANK(P58)=1,0,COUNTA($P$14:P58)))</f>
        <v>0</v>
      </c>
      <c r="B58" s="28">
        <f>IF($C$4="Neattiecināmās izmaksas",IF('10a+c+n'!$Q58="N",'10a+c+n'!B58,0))</f>
        <v>0</v>
      </c>
      <c r="C58" s="28">
        <f>IF($C$4="Neattiecināmās izmaksas",IF('10a+c+n'!$Q58="N",'10a+c+n'!C58,0))</f>
        <v>0</v>
      </c>
      <c r="D58" s="28">
        <f>IF($C$4="Neattiecināmās izmaksas",IF('10a+c+n'!$Q58="N",'10a+c+n'!D58,0))</f>
        <v>0</v>
      </c>
      <c r="E58" s="59"/>
      <c r="F58" s="81"/>
      <c r="G58" s="28"/>
      <c r="H58" s="28">
        <f>IF($C$4="Neattiecināmās izmaksas",IF('10a+c+n'!$Q58="N",'10a+c+n'!H58,0))</f>
        <v>0</v>
      </c>
      <c r="I58" s="28"/>
      <c r="J58" s="28"/>
      <c r="K58" s="59">
        <f>IF($C$4="Neattiecināmās izmaksas",IF('10a+c+n'!$Q58="N",'10a+c+n'!K58,0))</f>
        <v>0</v>
      </c>
      <c r="L58" s="110">
        <f>IF($C$4="Neattiecināmās izmaksas",IF('10a+c+n'!$Q58="N",'10a+c+n'!L58,0))</f>
        <v>0</v>
      </c>
      <c r="M58" s="28">
        <f>IF($C$4="Neattiecināmās izmaksas",IF('10a+c+n'!$Q58="N",'10a+c+n'!M58,0))</f>
        <v>0</v>
      </c>
      <c r="N58" s="28">
        <f>IF($C$4="Neattiecināmās izmaksas",IF('10a+c+n'!$Q58="N",'10a+c+n'!N58,0))</f>
        <v>0</v>
      </c>
      <c r="O58" s="28">
        <f>IF($C$4="Neattiecināmās izmaksas",IF('10a+c+n'!$Q58="N",'10a+c+n'!O58,0))</f>
        <v>0</v>
      </c>
      <c r="P58" s="59">
        <f>IF($C$4="Neattiecināmās izmaksas",IF('10a+c+n'!$Q58="N",'10a+c+n'!P58,0))</f>
        <v>0</v>
      </c>
    </row>
    <row r="59" spans="1:16" x14ac:dyDescent="0.2">
      <c r="A59" s="64">
        <f>IF(P59=0,0,IF(COUNTBLANK(P59)=1,0,COUNTA($P$14:P59)))</f>
        <v>0</v>
      </c>
      <c r="B59" s="28">
        <f>IF($C$4="Neattiecināmās izmaksas",IF('10a+c+n'!$Q59="N",'10a+c+n'!B59,0))</f>
        <v>0</v>
      </c>
      <c r="C59" s="28">
        <f>IF($C$4="Neattiecināmās izmaksas",IF('10a+c+n'!$Q59="N",'10a+c+n'!C59,0))</f>
        <v>0</v>
      </c>
      <c r="D59" s="28">
        <f>IF($C$4="Neattiecināmās izmaksas",IF('10a+c+n'!$Q59="N",'10a+c+n'!D59,0))</f>
        <v>0</v>
      </c>
      <c r="E59" s="59"/>
      <c r="F59" s="81"/>
      <c r="G59" s="28"/>
      <c r="H59" s="28">
        <f>IF($C$4="Neattiecināmās izmaksas",IF('10a+c+n'!$Q59="N",'10a+c+n'!H59,0))</f>
        <v>0</v>
      </c>
      <c r="I59" s="28"/>
      <c r="J59" s="28"/>
      <c r="K59" s="59">
        <f>IF($C$4="Neattiecināmās izmaksas",IF('10a+c+n'!$Q59="N",'10a+c+n'!K59,0))</f>
        <v>0</v>
      </c>
      <c r="L59" s="110">
        <f>IF($C$4="Neattiecināmās izmaksas",IF('10a+c+n'!$Q59="N",'10a+c+n'!L59,0))</f>
        <v>0</v>
      </c>
      <c r="M59" s="28">
        <f>IF($C$4="Neattiecināmās izmaksas",IF('10a+c+n'!$Q59="N",'10a+c+n'!M59,0))</f>
        <v>0</v>
      </c>
      <c r="N59" s="28">
        <f>IF($C$4="Neattiecināmās izmaksas",IF('10a+c+n'!$Q59="N",'10a+c+n'!N59,0))</f>
        <v>0</v>
      </c>
      <c r="O59" s="28">
        <f>IF($C$4="Neattiecināmās izmaksas",IF('10a+c+n'!$Q59="N",'10a+c+n'!O59,0))</f>
        <v>0</v>
      </c>
      <c r="P59" s="59">
        <f>IF($C$4="Neattiecināmās izmaksas",IF('10a+c+n'!$Q59="N",'10a+c+n'!P59,0))</f>
        <v>0</v>
      </c>
    </row>
    <row r="60" spans="1:16" x14ac:dyDescent="0.2">
      <c r="A60" s="64">
        <f>IF(P60=0,0,IF(COUNTBLANK(P60)=1,0,COUNTA($P$14:P60)))</f>
        <v>0</v>
      </c>
      <c r="B60" s="28">
        <f>IF($C$4="Neattiecināmās izmaksas",IF('10a+c+n'!$Q60="N",'10a+c+n'!B60,0))</f>
        <v>0</v>
      </c>
      <c r="C60" s="28">
        <f>IF($C$4="Neattiecināmās izmaksas",IF('10a+c+n'!$Q60="N",'10a+c+n'!C60,0))</f>
        <v>0</v>
      </c>
      <c r="D60" s="28">
        <f>IF($C$4="Neattiecināmās izmaksas",IF('10a+c+n'!$Q60="N",'10a+c+n'!D60,0))</f>
        <v>0</v>
      </c>
      <c r="E60" s="59"/>
      <c r="F60" s="81"/>
      <c r="G60" s="28"/>
      <c r="H60" s="28">
        <f>IF($C$4="Neattiecināmās izmaksas",IF('10a+c+n'!$Q60="N",'10a+c+n'!H60,0))</f>
        <v>0</v>
      </c>
      <c r="I60" s="28"/>
      <c r="J60" s="28"/>
      <c r="K60" s="59">
        <f>IF($C$4="Neattiecināmās izmaksas",IF('10a+c+n'!$Q60="N",'10a+c+n'!K60,0))</f>
        <v>0</v>
      </c>
      <c r="L60" s="110">
        <f>IF($C$4="Neattiecināmās izmaksas",IF('10a+c+n'!$Q60="N",'10a+c+n'!L60,0))</f>
        <v>0</v>
      </c>
      <c r="M60" s="28">
        <f>IF($C$4="Neattiecināmās izmaksas",IF('10a+c+n'!$Q60="N",'10a+c+n'!M60,0))</f>
        <v>0</v>
      </c>
      <c r="N60" s="28">
        <f>IF($C$4="Neattiecināmās izmaksas",IF('10a+c+n'!$Q60="N",'10a+c+n'!N60,0))</f>
        <v>0</v>
      </c>
      <c r="O60" s="28">
        <f>IF($C$4="Neattiecināmās izmaksas",IF('10a+c+n'!$Q60="N",'10a+c+n'!O60,0))</f>
        <v>0</v>
      </c>
      <c r="P60" s="59">
        <f>IF($C$4="Neattiecināmās izmaksas",IF('10a+c+n'!$Q60="N",'10a+c+n'!P60,0))</f>
        <v>0</v>
      </c>
    </row>
    <row r="61" spans="1:16" x14ac:dyDescent="0.2">
      <c r="A61" s="64">
        <f>IF(P61=0,0,IF(COUNTBLANK(P61)=1,0,COUNTA($P$14:P61)))</f>
        <v>0</v>
      </c>
      <c r="B61" s="28">
        <f>IF($C$4="Neattiecināmās izmaksas",IF('10a+c+n'!$Q61="N",'10a+c+n'!B61,0))</f>
        <v>0</v>
      </c>
      <c r="C61" s="28">
        <f>IF($C$4="Neattiecināmās izmaksas",IF('10a+c+n'!$Q61="N",'10a+c+n'!C61,0))</f>
        <v>0</v>
      </c>
      <c r="D61" s="28">
        <f>IF($C$4="Neattiecināmās izmaksas",IF('10a+c+n'!$Q61="N",'10a+c+n'!D61,0))</f>
        <v>0</v>
      </c>
      <c r="E61" s="59"/>
      <c r="F61" s="81"/>
      <c r="G61" s="28"/>
      <c r="H61" s="28">
        <f>IF($C$4="Neattiecināmās izmaksas",IF('10a+c+n'!$Q61="N",'10a+c+n'!H61,0))</f>
        <v>0</v>
      </c>
      <c r="I61" s="28"/>
      <c r="J61" s="28"/>
      <c r="K61" s="59">
        <f>IF($C$4="Neattiecināmās izmaksas",IF('10a+c+n'!$Q61="N",'10a+c+n'!K61,0))</f>
        <v>0</v>
      </c>
      <c r="L61" s="110">
        <f>IF($C$4="Neattiecināmās izmaksas",IF('10a+c+n'!$Q61="N",'10a+c+n'!L61,0))</f>
        <v>0</v>
      </c>
      <c r="M61" s="28">
        <f>IF($C$4="Neattiecināmās izmaksas",IF('10a+c+n'!$Q61="N",'10a+c+n'!M61,0))</f>
        <v>0</v>
      </c>
      <c r="N61" s="28">
        <f>IF($C$4="Neattiecināmās izmaksas",IF('10a+c+n'!$Q61="N",'10a+c+n'!N61,0))</f>
        <v>0</v>
      </c>
      <c r="O61" s="28">
        <f>IF($C$4="Neattiecināmās izmaksas",IF('10a+c+n'!$Q61="N",'10a+c+n'!O61,0))</f>
        <v>0</v>
      </c>
      <c r="P61" s="59">
        <f>IF($C$4="Neattiecināmās izmaksas",IF('10a+c+n'!$Q61="N",'10a+c+n'!P61,0))</f>
        <v>0</v>
      </c>
    </row>
    <row r="62" spans="1:16" ht="12" thickBot="1" x14ac:dyDescent="0.25">
      <c r="A62" s="64">
        <f>IF(P62=0,0,IF(COUNTBLANK(P62)=1,0,COUNTA($P$14:P62)))</f>
        <v>0</v>
      </c>
      <c r="B62" s="28">
        <f>IF($C$4="Neattiecināmās izmaksas",IF('10a+c+n'!$Q62="N",'10a+c+n'!B62,0))</f>
        <v>0</v>
      </c>
      <c r="C62" s="28">
        <f>IF($C$4="Neattiecināmās izmaksas",IF('10a+c+n'!$Q62="N",'10a+c+n'!C62,0))</f>
        <v>0</v>
      </c>
      <c r="D62" s="28">
        <f>IF($C$4="Neattiecināmās izmaksas",IF('10a+c+n'!$Q62="N",'10a+c+n'!D62,0))</f>
        <v>0</v>
      </c>
      <c r="E62" s="59"/>
      <c r="F62" s="81"/>
      <c r="G62" s="28"/>
      <c r="H62" s="28">
        <f>IF($C$4="Neattiecināmās izmaksas",IF('10a+c+n'!$Q62="N",'10a+c+n'!H62,0))</f>
        <v>0</v>
      </c>
      <c r="I62" s="28"/>
      <c r="J62" s="28"/>
      <c r="K62" s="59">
        <f>IF($C$4="Neattiecināmās izmaksas",IF('10a+c+n'!$Q62="N",'10a+c+n'!K62,0))</f>
        <v>0</v>
      </c>
      <c r="L62" s="110">
        <f>IF($C$4="Neattiecināmās izmaksas",IF('10a+c+n'!$Q62="N",'10a+c+n'!L62,0))</f>
        <v>0</v>
      </c>
      <c r="M62" s="28">
        <f>IF($C$4="Neattiecināmās izmaksas",IF('10a+c+n'!$Q62="N",'10a+c+n'!M62,0))</f>
        <v>0</v>
      </c>
      <c r="N62" s="28">
        <f>IF($C$4="Neattiecināmās izmaksas",IF('10a+c+n'!$Q62="N",'10a+c+n'!N62,0))</f>
        <v>0</v>
      </c>
      <c r="O62" s="28">
        <f>IF($C$4="Neattiecināmās izmaksas",IF('10a+c+n'!$Q62="N",'10a+c+n'!O62,0))</f>
        <v>0</v>
      </c>
      <c r="P62" s="59">
        <f>IF($C$4="Neattiecināmās izmaksas",IF('10a+c+n'!$Q62="N",'10a+c+n'!P62,0))</f>
        <v>0</v>
      </c>
    </row>
    <row r="63" spans="1:16" ht="12" customHeight="1" thickBot="1" x14ac:dyDescent="0.25">
      <c r="A63" s="261" t="s">
        <v>63</v>
      </c>
      <c r="B63" s="262"/>
      <c r="C63" s="262"/>
      <c r="D63" s="262"/>
      <c r="E63" s="262"/>
      <c r="F63" s="262"/>
      <c r="G63" s="262"/>
      <c r="H63" s="262"/>
      <c r="I63" s="262"/>
      <c r="J63" s="262"/>
      <c r="K63" s="263"/>
      <c r="L63" s="111">
        <f>SUM(L14:L62)</f>
        <v>0</v>
      </c>
      <c r="M63" s="112">
        <f>SUM(M14:M62)</f>
        <v>0</v>
      </c>
      <c r="N63" s="112">
        <f>SUM(N14:N62)</f>
        <v>0</v>
      </c>
      <c r="O63" s="112">
        <f>SUM(O14:O62)</f>
        <v>0</v>
      </c>
      <c r="P63" s="113">
        <f>SUM(P14:P62)</f>
        <v>0</v>
      </c>
    </row>
    <row r="64" spans="1:16" x14ac:dyDescent="0.2">
      <c r="A64" s="20"/>
      <c r="B64" s="20"/>
      <c r="C64" s="20"/>
      <c r="D64" s="20"/>
      <c r="E64" s="20"/>
      <c r="F64" s="20"/>
      <c r="G64" s="20"/>
      <c r="H64" s="20"/>
      <c r="I64" s="20"/>
      <c r="J64" s="20"/>
      <c r="K64" s="20"/>
      <c r="L64" s="20"/>
      <c r="M64" s="20"/>
      <c r="N64" s="20"/>
      <c r="O64" s="20"/>
      <c r="P64" s="20"/>
    </row>
    <row r="65" spans="1:16" x14ac:dyDescent="0.2">
      <c r="A65" s="20"/>
      <c r="B65" s="20"/>
      <c r="C65" s="20"/>
      <c r="D65" s="20"/>
      <c r="E65" s="20"/>
      <c r="F65" s="20"/>
      <c r="G65" s="20"/>
      <c r="H65" s="20"/>
      <c r="I65" s="20"/>
      <c r="J65" s="20"/>
      <c r="K65" s="20"/>
      <c r="L65" s="20"/>
      <c r="M65" s="20"/>
      <c r="N65" s="20"/>
      <c r="O65" s="20"/>
      <c r="P65" s="20"/>
    </row>
    <row r="66" spans="1:16" x14ac:dyDescent="0.2">
      <c r="A66" s="1" t="s">
        <v>14</v>
      </c>
      <c r="B66" s="20"/>
      <c r="C66" s="264">
        <f>'Kops n'!C36:H36</f>
        <v>0</v>
      </c>
      <c r="D66" s="264"/>
      <c r="E66" s="264"/>
      <c r="F66" s="264"/>
      <c r="G66" s="264"/>
      <c r="H66" s="264"/>
      <c r="I66" s="20"/>
      <c r="J66" s="20"/>
      <c r="K66" s="20"/>
      <c r="L66" s="20"/>
      <c r="M66" s="20"/>
      <c r="N66" s="20"/>
      <c r="O66" s="20"/>
      <c r="P66" s="20"/>
    </row>
    <row r="67" spans="1:16" x14ac:dyDescent="0.2">
      <c r="A67" s="20"/>
      <c r="B67" s="20"/>
      <c r="C67" s="186" t="s">
        <v>15</v>
      </c>
      <c r="D67" s="186"/>
      <c r="E67" s="186"/>
      <c r="F67" s="186"/>
      <c r="G67" s="186"/>
      <c r="H67" s="186"/>
      <c r="I67" s="20"/>
      <c r="J67" s="20"/>
      <c r="K67" s="20"/>
      <c r="L67" s="20"/>
      <c r="M67" s="20"/>
      <c r="N67" s="20"/>
      <c r="O67" s="20"/>
      <c r="P67" s="20"/>
    </row>
    <row r="68" spans="1:16" x14ac:dyDescent="0.2">
      <c r="A68" s="20"/>
      <c r="B68" s="20"/>
      <c r="C68" s="20"/>
      <c r="D68" s="20"/>
      <c r="E68" s="20"/>
      <c r="F68" s="20"/>
      <c r="G68" s="20"/>
      <c r="H68" s="20"/>
      <c r="I68" s="20"/>
      <c r="J68" s="20"/>
      <c r="K68" s="20"/>
      <c r="L68" s="20"/>
      <c r="M68" s="20"/>
      <c r="N68" s="20"/>
      <c r="O68" s="20"/>
      <c r="P68" s="20"/>
    </row>
    <row r="69" spans="1:16" x14ac:dyDescent="0.2">
      <c r="A69" s="227" t="str">
        <f>'Kops n'!A39:D39</f>
        <v>Tāme sastādīta 2023. gada __._________</v>
      </c>
      <c r="B69" s="228"/>
      <c r="C69" s="228"/>
      <c r="D69" s="228"/>
      <c r="E69" s="20"/>
      <c r="F69" s="20"/>
      <c r="G69" s="20"/>
      <c r="H69" s="20"/>
      <c r="I69" s="20"/>
      <c r="J69" s="20"/>
      <c r="K69" s="20"/>
      <c r="L69" s="20"/>
      <c r="M69" s="20"/>
      <c r="N69" s="20"/>
      <c r="O69" s="20"/>
      <c r="P69" s="20"/>
    </row>
    <row r="70" spans="1:16" x14ac:dyDescent="0.2">
      <c r="A70" s="20"/>
      <c r="B70" s="20"/>
      <c r="C70" s="20"/>
      <c r="D70" s="20"/>
      <c r="E70" s="20"/>
      <c r="F70" s="20"/>
      <c r="G70" s="20"/>
      <c r="H70" s="20"/>
      <c r="I70" s="20"/>
      <c r="J70" s="20"/>
      <c r="K70" s="20"/>
      <c r="L70" s="20"/>
      <c r="M70" s="20"/>
      <c r="N70" s="20"/>
      <c r="O70" s="20"/>
      <c r="P70" s="20"/>
    </row>
    <row r="71" spans="1:16" x14ac:dyDescent="0.2">
      <c r="A71" s="1" t="s">
        <v>41</v>
      </c>
      <c r="B71" s="20"/>
      <c r="C71" s="264">
        <f>'Kops n'!C41:H41</f>
        <v>0</v>
      </c>
      <c r="D71" s="264"/>
      <c r="E71" s="264"/>
      <c r="F71" s="264"/>
      <c r="G71" s="264"/>
      <c r="H71" s="264"/>
      <c r="I71" s="20"/>
      <c r="J71" s="20"/>
      <c r="K71" s="20"/>
      <c r="L71" s="20"/>
      <c r="M71" s="20"/>
      <c r="N71" s="20"/>
      <c r="O71" s="20"/>
      <c r="P71" s="20"/>
    </row>
    <row r="72" spans="1:16" x14ac:dyDescent="0.2">
      <c r="A72" s="20"/>
      <c r="B72" s="20"/>
      <c r="C72" s="186" t="s">
        <v>15</v>
      </c>
      <c r="D72" s="186"/>
      <c r="E72" s="186"/>
      <c r="F72" s="186"/>
      <c r="G72" s="186"/>
      <c r="H72" s="186"/>
      <c r="I72" s="20"/>
      <c r="J72" s="20"/>
      <c r="K72" s="20"/>
      <c r="L72" s="20"/>
      <c r="M72" s="20"/>
      <c r="N72" s="20"/>
      <c r="O72" s="20"/>
      <c r="P72" s="20"/>
    </row>
    <row r="73" spans="1:16" x14ac:dyDescent="0.2">
      <c r="A73" s="20"/>
      <c r="B73" s="20"/>
      <c r="C73" s="20"/>
      <c r="D73" s="20"/>
      <c r="E73" s="20"/>
      <c r="F73" s="20"/>
      <c r="G73" s="20"/>
      <c r="H73" s="20"/>
      <c r="I73" s="20"/>
      <c r="J73" s="20"/>
      <c r="K73" s="20"/>
      <c r="L73" s="20"/>
      <c r="M73" s="20"/>
      <c r="N73" s="20"/>
      <c r="O73" s="20"/>
      <c r="P73" s="20"/>
    </row>
    <row r="74" spans="1:16" x14ac:dyDescent="0.2">
      <c r="A74" s="104" t="s">
        <v>16</v>
      </c>
      <c r="B74" s="52"/>
      <c r="C74" s="116">
        <f>'Kops n'!C44</f>
        <v>0</v>
      </c>
      <c r="D74" s="52"/>
      <c r="E74" s="20"/>
      <c r="F74" s="20"/>
      <c r="G74" s="20"/>
      <c r="H74" s="20"/>
      <c r="I74" s="20"/>
      <c r="J74" s="20"/>
      <c r="K74" s="20"/>
      <c r="L74" s="20"/>
      <c r="M74" s="20"/>
      <c r="N74" s="20"/>
      <c r="O74" s="20"/>
      <c r="P74" s="20"/>
    </row>
    <row r="75" spans="1:16" x14ac:dyDescent="0.2">
      <c r="A75" s="20"/>
      <c r="B75" s="20"/>
      <c r="C75" s="20"/>
      <c r="D75" s="20"/>
      <c r="E75" s="20"/>
      <c r="F75" s="20"/>
      <c r="G75" s="20"/>
      <c r="H75" s="20"/>
      <c r="I75" s="20"/>
      <c r="J75" s="20"/>
      <c r="K75" s="20"/>
      <c r="L75" s="20"/>
      <c r="M75" s="20"/>
      <c r="N75" s="20"/>
      <c r="O75" s="20"/>
      <c r="P75" s="20"/>
    </row>
  </sheetData>
  <mergeCells count="23">
    <mergeCell ref="C72:H72"/>
    <mergeCell ref="L12:P12"/>
    <mergeCell ref="A63:K63"/>
    <mergeCell ref="C66:H66"/>
    <mergeCell ref="C67:H67"/>
    <mergeCell ref="A69:D69"/>
    <mergeCell ref="C71:H71"/>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63:K63">
    <cfRule type="containsText" dxfId="91" priority="3" operator="containsText" text="Tiešās izmaksas kopā, t. sk. darba devēja sociālais nodoklis __.__% ">
      <formula>NOT(ISERROR(SEARCH("Tiešās izmaksas kopā, t. sk. darba devēja sociālais nodoklis __.__% ",A63)))</formula>
    </cfRule>
  </conditionalFormatting>
  <conditionalFormatting sqref="A14:P62">
    <cfRule type="cellIs" dxfId="90" priority="1" operator="equal">
      <formula>0</formula>
    </cfRule>
  </conditionalFormatting>
  <conditionalFormatting sqref="C2:I2 D5:L8 N9:O9 L63:P63 C66:H66 C71:H71 C74">
    <cfRule type="cellIs" dxfId="89" priority="2" operator="equal">
      <formula>0</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D459-E9BD-442B-9F27-470894C92136}">
  <sheetPr codeName="Sheet37">
    <tabColor rgb="FFFFC000"/>
  </sheetPr>
  <dimension ref="A1:Q50"/>
  <sheetViews>
    <sheetView topLeftCell="A14" workbookViewId="0">
      <selection activeCell="I15" sqref="I15:J37"/>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11</v>
      </c>
      <c r="E1" s="26"/>
      <c r="F1" s="26"/>
      <c r="G1" s="26"/>
      <c r="H1" s="26"/>
      <c r="I1" s="26"/>
      <c r="J1" s="26"/>
      <c r="N1" s="30"/>
      <c r="O1" s="31"/>
      <c r="P1" s="32"/>
    </row>
    <row r="2" spans="1:17" x14ac:dyDescent="0.2">
      <c r="A2" s="33"/>
      <c r="B2" s="33"/>
      <c r="C2" s="252" t="s">
        <v>403</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404</v>
      </c>
      <c r="B9" s="255"/>
      <c r="C9" s="255"/>
      <c r="D9" s="255"/>
      <c r="E9" s="255"/>
      <c r="F9" s="255"/>
      <c r="G9" s="35"/>
      <c r="H9" s="35"/>
      <c r="I9" s="35"/>
      <c r="J9" s="256" t="s">
        <v>46</v>
      </c>
      <c r="K9" s="256"/>
      <c r="L9" s="256"/>
      <c r="M9" s="256"/>
      <c r="N9" s="257">
        <f>P38</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304</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25.5" x14ac:dyDescent="0.2">
      <c r="A15" s="40">
        <v>1</v>
      </c>
      <c r="B15" s="28" t="s">
        <v>321</v>
      </c>
      <c r="C15" s="162" t="s">
        <v>305</v>
      </c>
      <c r="D15" s="141" t="s">
        <v>179</v>
      </c>
      <c r="E15" s="163">
        <v>1</v>
      </c>
      <c r="F15" s="51"/>
      <c r="G15" s="144"/>
      <c r="H15" s="49">
        <f>F15*G15</f>
        <v>0</v>
      </c>
      <c r="I15" s="49"/>
      <c r="J15" s="49"/>
      <c r="K15" s="50">
        <f t="shared" ref="K15:K37" si="0">SUM(H15:J15)</f>
        <v>0</v>
      </c>
      <c r="L15" s="51">
        <f t="shared" ref="L15:L37" si="1">E15*F15</f>
        <v>0</v>
      </c>
      <c r="M15" s="49">
        <f t="shared" ref="M15:M37" si="2">H15*E15</f>
        <v>0</v>
      </c>
      <c r="N15" s="49">
        <f t="shared" ref="N15:N37" si="3">I15*E15</f>
        <v>0</v>
      </c>
      <c r="O15" s="49">
        <f t="shared" ref="O15:O37" si="4">J15*E15</f>
        <v>0</v>
      </c>
      <c r="P15" s="108">
        <f t="shared" ref="P15:P37" si="5">SUM(M15:O15)</f>
        <v>0</v>
      </c>
      <c r="Q15" s="77" t="s">
        <v>48</v>
      </c>
    </row>
    <row r="16" spans="1:17" ht="38.25" x14ac:dyDescent="0.2">
      <c r="A16" s="40">
        <v>2</v>
      </c>
      <c r="B16" s="28" t="s">
        <v>321</v>
      </c>
      <c r="C16" s="162" t="s">
        <v>306</v>
      </c>
      <c r="D16" s="141" t="s">
        <v>179</v>
      </c>
      <c r="E16" s="163">
        <v>1</v>
      </c>
      <c r="F16" s="51"/>
      <c r="G16" s="144"/>
      <c r="H16" s="49">
        <f t="shared" ref="H16:H37" si="6">F16*G16</f>
        <v>0</v>
      </c>
      <c r="I16" s="49"/>
      <c r="J16" s="49"/>
      <c r="K16" s="50">
        <f t="shared" si="0"/>
        <v>0</v>
      </c>
      <c r="L16" s="51">
        <f t="shared" si="1"/>
        <v>0</v>
      </c>
      <c r="M16" s="49">
        <f t="shared" si="2"/>
        <v>0</v>
      </c>
      <c r="N16" s="49">
        <f t="shared" si="3"/>
        <v>0</v>
      </c>
      <c r="O16" s="49">
        <f t="shared" si="4"/>
        <v>0</v>
      </c>
      <c r="P16" s="108">
        <f t="shared" si="5"/>
        <v>0</v>
      </c>
      <c r="Q16" s="77" t="s">
        <v>48</v>
      </c>
    </row>
    <row r="17" spans="1:17" ht="22.5" x14ac:dyDescent="0.2">
      <c r="A17" s="40">
        <v>3</v>
      </c>
      <c r="B17" s="28" t="s">
        <v>321</v>
      </c>
      <c r="C17" s="164" t="s">
        <v>307</v>
      </c>
      <c r="D17" s="141" t="s">
        <v>179</v>
      </c>
      <c r="E17" s="163">
        <v>1</v>
      </c>
      <c r="F17" s="51"/>
      <c r="G17" s="144"/>
      <c r="H17" s="49">
        <f t="shared" si="6"/>
        <v>0</v>
      </c>
      <c r="I17" s="49"/>
      <c r="J17" s="49"/>
      <c r="K17" s="50">
        <f t="shared" si="0"/>
        <v>0</v>
      </c>
      <c r="L17" s="51">
        <f t="shared" si="1"/>
        <v>0</v>
      </c>
      <c r="M17" s="49">
        <f t="shared" si="2"/>
        <v>0</v>
      </c>
      <c r="N17" s="49">
        <f t="shared" si="3"/>
        <v>0</v>
      </c>
      <c r="O17" s="49">
        <f t="shared" si="4"/>
        <v>0</v>
      </c>
      <c r="P17" s="108">
        <f t="shared" si="5"/>
        <v>0</v>
      </c>
      <c r="Q17" s="77" t="s">
        <v>48</v>
      </c>
    </row>
    <row r="18" spans="1:17" ht="22.5" x14ac:dyDescent="0.2">
      <c r="A18" s="40">
        <v>4</v>
      </c>
      <c r="B18" s="28" t="s">
        <v>321</v>
      </c>
      <c r="C18" s="164" t="s">
        <v>407</v>
      </c>
      <c r="D18" s="141" t="s">
        <v>274</v>
      </c>
      <c r="E18" s="163">
        <v>50</v>
      </c>
      <c r="F18" s="51"/>
      <c r="G18" s="144"/>
      <c r="H18" s="49">
        <f t="shared" si="6"/>
        <v>0</v>
      </c>
      <c r="I18" s="49"/>
      <c r="J18" s="49"/>
      <c r="K18" s="50">
        <f t="shared" si="0"/>
        <v>0</v>
      </c>
      <c r="L18" s="51">
        <f t="shared" si="1"/>
        <v>0</v>
      </c>
      <c r="M18" s="49">
        <f t="shared" si="2"/>
        <v>0</v>
      </c>
      <c r="N18" s="49">
        <f t="shared" si="3"/>
        <v>0</v>
      </c>
      <c r="O18" s="49">
        <f t="shared" si="4"/>
        <v>0</v>
      </c>
      <c r="P18" s="108">
        <f t="shared" si="5"/>
        <v>0</v>
      </c>
      <c r="Q18" s="77" t="s">
        <v>48</v>
      </c>
    </row>
    <row r="19" spans="1:17" ht="33.75" x14ac:dyDescent="0.2">
      <c r="A19" s="40">
        <v>5</v>
      </c>
      <c r="B19" s="28" t="s">
        <v>321</v>
      </c>
      <c r="C19" s="164" t="s">
        <v>308</v>
      </c>
      <c r="D19" s="141" t="s">
        <v>274</v>
      </c>
      <c r="E19" s="163">
        <v>4</v>
      </c>
      <c r="F19" s="51"/>
      <c r="G19" s="144"/>
      <c r="H19" s="49">
        <f t="shared" si="6"/>
        <v>0</v>
      </c>
      <c r="I19" s="49"/>
      <c r="J19" s="49"/>
      <c r="K19" s="50">
        <f t="shared" si="0"/>
        <v>0</v>
      </c>
      <c r="L19" s="51">
        <f t="shared" si="1"/>
        <v>0</v>
      </c>
      <c r="M19" s="49">
        <f t="shared" si="2"/>
        <v>0</v>
      </c>
      <c r="N19" s="49">
        <f t="shared" si="3"/>
        <v>0</v>
      </c>
      <c r="O19" s="49">
        <f t="shared" si="4"/>
        <v>0</v>
      </c>
      <c r="P19" s="108">
        <f t="shared" si="5"/>
        <v>0</v>
      </c>
      <c r="Q19" s="77" t="s">
        <v>48</v>
      </c>
    </row>
    <row r="20" spans="1:17" ht="22.5" x14ac:dyDescent="0.2">
      <c r="A20" s="40">
        <v>6</v>
      </c>
      <c r="B20" s="28" t="s">
        <v>321</v>
      </c>
      <c r="C20" s="164" t="s">
        <v>309</v>
      </c>
      <c r="D20" s="141" t="s">
        <v>179</v>
      </c>
      <c r="E20" s="163">
        <v>4</v>
      </c>
      <c r="F20" s="51"/>
      <c r="G20" s="144"/>
      <c r="H20" s="49">
        <f t="shared" si="6"/>
        <v>0</v>
      </c>
      <c r="I20" s="49"/>
      <c r="J20" s="49"/>
      <c r="K20" s="50">
        <f t="shared" si="0"/>
        <v>0</v>
      </c>
      <c r="L20" s="51">
        <f t="shared" si="1"/>
        <v>0</v>
      </c>
      <c r="M20" s="49">
        <f t="shared" si="2"/>
        <v>0</v>
      </c>
      <c r="N20" s="49">
        <f t="shared" si="3"/>
        <v>0</v>
      </c>
      <c r="O20" s="49">
        <f t="shared" si="4"/>
        <v>0</v>
      </c>
      <c r="P20" s="108">
        <f t="shared" si="5"/>
        <v>0</v>
      </c>
      <c r="Q20" s="77" t="s">
        <v>48</v>
      </c>
    </row>
    <row r="21" spans="1:17" ht="33.75" x14ac:dyDescent="0.2">
      <c r="A21" s="40">
        <v>7</v>
      </c>
      <c r="B21" s="28" t="s">
        <v>321</v>
      </c>
      <c r="C21" s="164" t="s">
        <v>310</v>
      </c>
      <c r="D21" s="141" t="s">
        <v>179</v>
      </c>
      <c r="E21" s="163">
        <v>2</v>
      </c>
      <c r="F21" s="51"/>
      <c r="G21" s="144"/>
      <c r="H21" s="49">
        <f t="shared" si="6"/>
        <v>0</v>
      </c>
      <c r="I21" s="49"/>
      <c r="J21" s="49"/>
      <c r="K21" s="50">
        <f t="shared" si="0"/>
        <v>0</v>
      </c>
      <c r="L21" s="51">
        <f t="shared" si="1"/>
        <v>0</v>
      </c>
      <c r="M21" s="49">
        <f t="shared" si="2"/>
        <v>0</v>
      </c>
      <c r="N21" s="49">
        <f t="shared" si="3"/>
        <v>0</v>
      </c>
      <c r="O21" s="49">
        <f t="shared" si="4"/>
        <v>0</v>
      </c>
      <c r="P21" s="108">
        <f t="shared" si="5"/>
        <v>0</v>
      </c>
      <c r="Q21" s="77" t="s">
        <v>48</v>
      </c>
    </row>
    <row r="22" spans="1:17" ht="22.5" x14ac:dyDescent="0.2">
      <c r="A22" s="40">
        <v>8</v>
      </c>
      <c r="B22" s="28" t="s">
        <v>321</v>
      </c>
      <c r="C22" s="164" t="s">
        <v>311</v>
      </c>
      <c r="D22" s="141" t="s">
        <v>179</v>
      </c>
      <c r="E22" s="163">
        <v>2</v>
      </c>
      <c r="F22" s="51"/>
      <c r="G22" s="144"/>
      <c r="H22" s="49">
        <f t="shared" si="6"/>
        <v>0</v>
      </c>
      <c r="I22" s="49"/>
      <c r="J22" s="49"/>
      <c r="K22" s="50">
        <f t="shared" si="0"/>
        <v>0</v>
      </c>
      <c r="L22" s="51">
        <f t="shared" si="1"/>
        <v>0</v>
      </c>
      <c r="M22" s="49">
        <f t="shared" si="2"/>
        <v>0</v>
      </c>
      <c r="N22" s="49">
        <f t="shared" si="3"/>
        <v>0</v>
      </c>
      <c r="O22" s="49">
        <f t="shared" si="4"/>
        <v>0</v>
      </c>
      <c r="P22" s="108">
        <f t="shared" si="5"/>
        <v>0</v>
      </c>
      <c r="Q22" s="77" t="s">
        <v>48</v>
      </c>
    </row>
    <row r="23" spans="1:17" ht="33.75" x14ac:dyDescent="0.2">
      <c r="A23" s="40">
        <v>9</v>
      </c>
      <c r="B23" s="28" t="s">
        <v>321</v>
      </c>
      <c r="C23" s="164" t="s">
        <v>312</v>
      </c>
      <c r="D23" s="141" t="s">
        <v>179</v>
      </c>
      <c r="E23" s="163">
        <v>25</v>
      </c>
      <c r="F23" s="51"/>
      <c r="G23" s="144"/>
      <c r="H23" s="49">
        <f t="shared" si="6"/>
        <v>0</v>
      </c>
      <c r="I23" s="49"/>
      <c r="J23" s="49"/>
      <c r="K23" s="50">
        <f t="shared" si="0"/>
        <v>0</v>
      </c>
      <c r="L23" s="51">
        <f t="shared" si="1"/>
        <v>0</v>
      </c>
      <c r="M23" s="49">
        <f t="shared" si="2"/>
        <v>0</v>
      </c>
      <c r="N23" s="49">
        <f t="shared" si="3"/>
        <v>0</v>
      </c>
      <c r="O23" s="49">
        <f t="shared" si="4"/>
        <v>0</v>
      </c>
      <c r="P23" s="108">
        <f t="shared" si="5"/>
        <v>0</v>
      </c>
      <c r="Q23" s="77" t="s">
        <v>48</v>
      </c>
    </row>
    <row r="24" spans="1:17" ht="22.5" x14ac:dyDescent="0.2">
      <c r="A24" s="40">
        <v>10</v>
      </c>
      <c r="B24" s="28" t="s">
        <v>321</v>
      </c>
      <c r="C24" s="164" t="s">
        <v>313</v>
      </c>
      <c r="D24" s="141" t="s">
        <v>179</v>
      </c>
      <c r="E24" s="163">
        <v>35</v>
      </c>
      <c r="F24" s="51"/>
      <c r="G24" s="144"/>
      <c r="H24" s="49">
        <f t="shared" si="6"/>
        <v>0</v>
      </c>
      <c r="I24" s="49"/>
      <c r="J24" s="49"/>
      <c r="K24" s="50">
        <f t="shared" si="0"/>
        <v>0</v>
      </c>
      <c r="L24" s="51">
        <f t="shared" si="1"/>
        <v>0</v>
      </c>
      <c r="M24" s="49">
        <f t="shared" si="2"/>
        <v>0</v>
      </c>
      <c r="N24" s="49">
        <f t="shared" si="3"/>
        <v>0</v>
      </c>
      <c r="O24" s="49">
        <f t="shared" si="4"/>
        <v>0</v>
      </c>
      <c r="P24" s="108">
        <f t="shared" si="5"/>
        <v>0</v>
      </c>
      <c r="Q24" s="77" t="s">
        <v>48</v>
      </c>
    </row>
    <row r="25" spans="1:17" ht="22.5" x14ac:dyDescent="0.2">
      <c r="A25" s="40">
        <v>11</v>
      </c>
      <c r="B25" s="28" t="s">
        <v>321</v>
      </c>
      <c r="C25" s="164" t="s">
        <v>314</v>
      </c>
      <c r="D25" s="141" t="s">
        <v>179</v>
      </c>
      <c r="E25" s="163">
        <v>18</v>
      </c>
      <c r="F25" s="51"/>
      <c r="G25" s="144"/>
      <c r="H25" s="49">
        <f t="shared" si="6"/>
        <v>0</v>
      </c>
      <c r="I25" s="49"/>
      <c r="J25" s="49"/>
      <c r="K25" s="50">
        <f t="shared" si="0"/>
        <v>0</v>
      </c>
      <c r="L25" s="51">
        <f t="shared" si="1"/>
        <v>0</v>
      </c>
      <c r="M25" s="49">
        <f t="shared" si="2"/>
        <v>0</v>
      </c>
      <c r="N25" s="49">
        <f t="shared" si="3"/>
        <v>0</v>
      </c>
      <c r="O25" s="49">
        <f t="shared" si="4"/>
        <v>0</v>
      </c>
      <c r="P25" s="108">
        <f t="shared" si="5"/>
        <v>0</v>
      </c>
      <c r="Q25" s="77" t="s">
        <v>48</v>
      </c>
    </row>
    <row r="26" spans="1:17" ht="22.5" x14ac:dyDescent="0.2">
      <c r="A26" s="40">
        <v>12</v>
      </c>
      <c r="B26" s="28" t="s">
        <v>321</v>
      </c>
      <c r="C26" s="164" t="s">
        <v>315</v>
      </c>
      <c r="D26" s="141" t="s">
        <v>179</v>
      </c>
      <c r="E26" s="163">
        <v>18</v>
      </c>
      <c r="F26" s="51"/>
      <c r="G26" s="144"/>
      <c r="H26" s="49">
        <f t="shared" si="6"/>
        <v>0</v>
      </c>
      <c r="I26" s="49"/>
      <c r="J26" s="49"/>
      <c r="K26" s="50">
        <f t="shared" si="0"/>
        <v>0</v>
      </c>
      <c r="L26" s="51">
        <f t="shared" si="1"/>
        <v>0</v>
      </c>
      <c r="M26" s="49">
        <f t="shared" si="2"/>
        <v>0</v>
      </c>
      <c r="N26" s="49">
        <f t="shared" si="3"/>
        <v>0</v>
      </c>
      <c r="O26" s="49">
        <f t="shared" si="4"/>
        <v>0</v>
      </c>
      <c r="P26" s="108">
        <f t="shared" si="5"/>
        <v>0</v>
      </c>
      <c r="Q26" s="77" t="s">
        <v>48</v>
      </c>
    </row>
    <row r="27" spans="1:17" ht="22.5" x14ac:dyDescent="0.2">
      <c r="A27" s="40">
        <v>13</v>
      </c>
      <c r="B27" s="28" t="s">
        <v>321</v>
      </c>
      <c r="C27" s="164" t="s">
        <v>316</v>
      </c>
      <c r="D27" s="141" t="s">
        <v>179</v>
      </c>
      <c r="E27" s="163">
        <v>18</v>
      </c>
      <c r="F27" s="51"/>
      <c r="G27" s="144"/>
      <c r="H27" s="49">
        <f t="shared" si="6"/>
        <v>0</v>
      </c>
      <c r="I27" s="49"/>
      <c r="J27" s="49"/>
      <c r="K27" s="50">
        <f t="shared" si="0"/>
        <v>0</v>
      </c>
      <c r="L27" s="51">
        <f t="shared" si="1"/>
        <v>0</v>
      </c>
      <c r="M27" s="49">
        <f t="shared" si="2"/>
        <v>0</v>
      </c>
      <c r="N27" s="49">
        <f t="shared" si="3"/>
        <v>0</v>
      </c>
      <c r="O27" s="49">
        <f t="shared" si="4"/>
        <v>0</v>
      </c>
      <c r="P27" s="108">
        <f t="shared" si="5"/>
        <v>0</v>
      </c>
      <c r="Q27" s="77" t="s">
        <v>48</v>
      </c>
    </row>
    <row r="28" spans="1:17" ht="22.5" x14ac:dyDescent="0.2">
      <c r="A28" s="40">
        <v>14</v>
      </c>
      <c r="B28" s="28" t="s">
        <v>321</v>
      </c>
      <c r="C28" s="164" t="s">
        <v>317</v>
      </c>
      <c r="D28" s="141" t="s">
        <v>179</v>
      </c>
      <c r="E28" s="163">
        <v>4</v>
      </c>
      <c r="F28" s="51"/>
      <c r="G28" s="144"/>
      <c r="H28" s="49">
        <f t="shared" si="6"/>
        <v>0</v>
      </c>
      <c r="I28" s="49"/>
      <c r="J28" s="49"/>
      <c r="K28" s="50">
        <f t="shared" si="0"/>
        <v>0</v>
      </c>
      <c r="L28" s="51">
        <f t="shared" si="1"/>
        <v>0</v>
      </c>
      <c r="M28" s="49">
        <f t="shared" si="2"/>
        <v>0</v>
      </c>
      <c r="N28" s="49">
        <f t="shared" si="3"/>
        <v>0</v>
      </c>
      <c r="O28" s="49">
        <f t="shared" si="4"/>
        <v>0</v>
      </c>
      <c r="P28" s="108">
        <f t="shared" si="5"/>
        <v>0</v>
      </c>
      <c r="Q28" s="77" t="s">
        <v>48</v>
      </c>
    </row>
    <row r="29" spans="1:17" ht="22.5" x14ac:dyDescent="0.2">
      <c r="A29" s="40">
        <v>15</v>
      </c>
      <c r="B29" s="28" t="s">
        <v>321</v>
      </c>
      <c r="C29" s="164" t="s">
        <v>318</v>
      </c>
      <c r="D29" s="141" t="s">
        <v>274</v>
      </c>
      <c r="E29" s="163">
        <v>18</v>
      </c>
      <c r="F29" s="51"/>
      <c r="G29" s="144"/>
      <c r="H29" s="49">
        <f t="shared" si="6"/>
        <v>0</v>
      </c>
      <c r="I29" s="49"/>
      <c r="J29" s="49"/>
      <c r="K29" s="50">
        <f t="shared" si="0"/>
        <v>0</v>
      </c>
      <c r="L29" s="51">
        <f t="shared" si="1"/>
        <v>0</v>
      </c>
      <c r="M29" s="49">
        <f t="shared" si="2"/>
        <v>0</v>
      </c>
      <c r="N29" s="49">
        <f t="shared" si="3"/>
        <v>0</v>
      </c>
      <c r="O29" s="49">
        <f t="shared" si="4"/>
        <v>0</v>
      </c>
      <c r="P29" s="108">
        <f t="shared" si="5"/>
        <v>0</v>
      </c>
      <c r="Q29" s="77" t="s">
        <v>48</v>
      </c>
    </row>
    <row r="30" spans="1:17" ht="25.5" x14ac:dyDescent="0.2">
      <c r="A30" s="40">
        <v>16</v>
      </c>
      <c r="B30" s="28" t="s">
        <v>321</v>
      </c>
      <c r="C30" s="162" t="s">
        <v>319</v>
      </c>
      <c r="D30" s="133" t="s">
        <v>274</v>
      </c>
      <c r="E30" s="165">
        <v>9</v>
      </c>
      <c r="F30" s="51"/>
      <c r="G30" s="144"/>
      <c r="H30" s="49">
        <f t="shared" si="6"/>
        <v>0</v>
      </c>
      <c r="I30" s="49"/>
      <c r="J30" s="49"/>
      <c r="K30" s="50">
        <f t="shared" si="0"/>
        <v>0</v>
      </c>
      <c r="L30" s="51">
        <f t="shared" si="1"/>
        <v>0</v>
      </c>
      <c r="M30" s="49">
        <f t="shared" si="2"/>
        <v>0</v>
      </c>
      <c r="N30" s="49">
        <f t="shared" si="3"/>
        <v>0</v>
      </c>
      <c r="O30" s="49">
        <f t="shared" si="4"/>
        <v>0</v>
      </c>
      <c r="P30" s="108">
        <f t="shared" si="5"/>
        <v>0</v>
      </c>
      <c r="Q30" s="77" t="s">
        <v>48</v>
      </c>
    </row>
    <row r="31" spans="1:17" ht="22.5" x14ac:dyDescent="0.2">
      <c r="A31" s="40">
        <v>17</v>
      </c>
      <c r="B31" s="28" t="s">
        <v>321</v>
      </c>
      <c r="C31" s="164" t="s">
        <v>320</v>
      </c>
      <c r="D31" s="141" t="s">
        <v>179</v>
      </c>
      <c r="E31" s="163">
        <v>1</v>
      </c>
      <c r="F31" s="51"/>
      <c r="G31" s="144"/>
      <c r="H31" s="49">
        <f t="shared" si="6"/>
        <v>0</v>
      </c>
      <c r="I31" s="49"/>
      <c r="J31" s="49"/>
      <c r="K31" s="50">
        <f t="shared" si="0"/>
        <v>0</v>
      </c>
      <c r="L31" s="51">
        <f t="shared" si="1"/>
        <v>0</v>
      </c>
      <c r="M31" s="49">
        <f t="shared" si="2"/>
        <v>0</v>
      </c>
      <c r="N31" s="49">
        <f t="shared" si="3"/>
        <v>0</v>
      </c>
      <c r="O31" s="49">
        <f t="shared" si="4"/>
        <v>0</v>
      </c>
      <c r="P31" s="108">
        <f t="shared" si="5"/>
        <v>0</v>
      </c>
      <c r="Q31" s="77" t="s">
        <v>48</v>
      </c>
    </row>
    <row r="32" spans="1:17" x14ac:dyDescent="0.2">
      <c r="A32" s="40">
        <v>18</v>
      </c>
      <c r="B32" s="93"/>
      <c r="C32" s="146" t="s">
        <v>322</v>
      </c>
      <c r="D32" s="28"/>
      <c r="E32" s="59"/>
      <c r="F32" s="51"/>
      <c r="G32" s="49"/>
      <c r="H32" s="49">
        <f t="shared" si="6"/>
        <v>0</v>
      </c>
      <c r="I32" s="49"/>
      <c r="J32" s="49"/>
      <c r="K32" s="50">
        <f t="shared" si="0"/>
        <v>0</v>
      </c>
      <c r="L32" s="51">
        <f t="shared" si="1"/>
        <v>0</v>
      </c>
      <c r="M32" s="49">
        <f t="shared" si="2"/>
        <v>0</v>
      </c>
      <c r="N32" s="49">
        <f t="shared" si="3"/>
        <v>0</v>
      </c>
      <c r="O32" s="49">
        <f t="shared" si="4"/>
        <v>0</v>
      </c>
      <c r="P32" s="108">
        <f t="shared" si="5"/>
        <v>0</v>
      </c>
      <c r="Q32" s="77"/>
    </row>
    <row r="33" spans="1:17" ht="22.5" x14ac:dyDescent="0.2">
      <c r="A33" s="40">
        <v>19</v>
      </c>
      <c r="B33" s="28" t="s">
        <v>321</v>
      </c>
      <c r="C33" s="164" t="s">
        <v>323</v>
      </c>
      <c r="D33" s="141" t="s">
        <v>274</v>
      </c>
      <c r="E33" s="163">
        <v>20</v>
      </c>
      <c r="F33" s="166"/>
      <c r="G33" s="144"/>
      <c r="H33" s="49">
        <f t="shared" si="6"/>
        <v>0</v>
      </c>
      <c r="I33" s="49"/>
      <c r="J33" s="49"/>
      <c r="K33" s="50">
        <f t="shared" si="0"/>
        <v>0</v>
      </c>
      <c r="L33" s="51">
        <f t="shared" si="1"/>
        <v>0</v>
      </c>
      <c r="M33" s="49">
        <f t="shared" si="2"/>
        <v>0</v>
      </c>
      <c r="N33" s="49">
        <f t="shared" si="3"/>
        <v>0</v>
      </c>
      <c r="O33" s="49">
        <f t="shared" si="4"/>
        <v>0</v>
      </c>
      <c r="P33" s="108">
        <f t="shared" si="5"/>
        <v>0</v>
      </c>
      <c r="Q33" s="77" t="s">
        <v>48</v>
      </c>
    </row>
    <row r="34" spans="1:17" ht="22.5" x14ac:dyDescent="0.2">
      <c r="A34" s="40">
        <v>20</v>
      </c>
      <c r="B34" s="28" t="s">
        <v>321</v>
      </c>
      <c r="C34" s="164" t="s">
        <v>324</v>
      </c>
      <c r="D34" s="141" t="s">
        <v>80</v>
      </c>
      <c r="E34" s="163">
        <v>10</v>
      </c>
      <c r="F34" s="166"/>
      <c r="G34" s="144"/>
      <c r="H34" s="49">
        <f t="shared" si="6"/>
        <v>0</v>
      </c>
      <c r="I34" s="49"/>
      <c r="J34" s="49"/>
      <c r="K34" s="50">
        <f t="shared" si="0"/>
        <v>0</v>
      </c>
      <c r="L34" s="51">
        <f t="shared" si="1"/>
        <v>0</v>
      </c>
      <c r="M34" s="49">
        <f t="shared" si="2"/>
        <v>0</v>
      </c>
      <c r="N34" s="49">
        <f t="shared" si="3"/>
        <v>0</v>
      </c>
      <c r="O34" s="49">
        <f t="shared" si="4"/>
        <v>0</v>
      </c>
      <c r="P34" s="108">
        <f t="shared" si="5"/>
        <v>0</v>
      </c>
      <c r="Q34" s="77" t="s">
        <v>48</v>
      </c>
    </row>
    <row r="35" spans="1:17" ht="22.5" x14ac:dyDescent="0.2">
      <c r="A35" s="40">
        <v>21</v>
      </c>
      <c r="B35" s="28" t="s">
        <v>321</v>
      </c>
      <c r="C35" s="164" t="s">
        <v>325</v>
      </c>
      <c r="D35" s="141" t="s">
        <v>214</v>
      </c>
      <c r="E35" s="163">
        <v>18</v>
      </c>
      <c r="F35" s="166"/>
      <c r="G35" s="144"/>
      <c r="H35" s="49">
        <f t="shared" si="6"/>
        <v>0</v>
      </c>
      <c r="I35" s="49"/>
      <c r="J35" s="49"/>
      <c r="K35" s="50">
        <f t="shared" si="0"/>
        <v>0</v>
      </c>
      <c r="L35" s="51">
        <f t="shared" si="1"/>
        <v>0</v>
      </c>
      <c r="M35" s="49">
        <f t="shared" si="2"/>
        <v>0</v>
      </c>
      <c r="N35" s="49">
        <f t="shared" si="3"/>
        <v>0</v>
      </c>
      <c r="O35" s="49">
        <f t="shared" si="4"/>
        <v>0</v>
      </c>
      <c r="P35" s="108">
        <f t="shared" si="5"/>
        <v>0</v>
      </c>
      <c r="Q35" s="77" t="s">
        <v>48</v>
      </c>
    </row>
    <row r="36" spans="1:17" ht="22.5" x14ac:dyDescent="0.2">
      <c r="A36" s="40">
        <v>22</v>
      </c>
      <c r="B36" s="28" t="s">
        <v>321</v>
      </c>
      <c r="C36" s="164" t="s">
        <v>326</v>
      </c>
      <c r="D36" s="141" t="s">
        <v>327</v>
      </c>
      <c r="E36" s="163">
        <v>1</v>
      </c>
      <c r="F36" s="166"/>
      <c r="G36" s="144"/>
      <c r="H36" s="49">
        <f t="shared" si="6"/>
        <v>0</v>
      </c>
      <c r="I36" s="49"/>
      <c r="J36" s="49"/>
      <c r="K36" s="50">
        <f t="shared" si="0"/>
        <v>0</v>
      </c>
      <c r="L36" s="51">
        <f t="shared" si="1"/>
        <v>0</v>
      </c>
      <c r="M36" s="49">
        <f t="shared" si="2"/>
        <v>0</v>
      </c>
      <c r="N36" s="49">
        <f t="shared" si="3"/>
        <v>0</v>
      </c>
      <c r="O36" s="49">
        <f t="shared" si="4"/>
        <v>0</v>
      </c>
      <c r="P36" s="108">
        <f t="shared" si="5"/>
        <v>0</v>
      </c>
      <c r="Q36" s="77" t="s">
        <v>48</v>
      </c>
    </row>
    <row r="37" spans="1:17" ht="22.5" x14ac:dyDescent="0.2">
      <c r="A37" s="40">
        <v>23</v>
      </c>
      <c r="B37" s="28" t="s">
        <v>321</v>
      </c>
      <c r="C37" s="164" t="s">
        <v>328</v>
      </c>
      <c r="D37" s="141" t="s">
        <v>327</v>
      </c>
      <c r="E37" s="163">
        <v>1</v>
      </c>
      <c r="F37" s="166"/>
      <c r="G37" s="144"/>
      <c r="H37" s="49">
        <f t="shared" si="6"/>
        <v>0</v>
      </c>
      <c r="I37" s="49"/>
      <c r="J37" s="49"/>
      <c r="K37" s="50">
        <f t="shared" si="0"/>
        <v>0</v>
      </c>
      <c r="L37" s="51">
        <f t="shared" si="1"/>
        <v>0</v>
      </c>
      <c r="M37" s="49">
        <f t="shared" si="2"/>
        <v>0</v>
      </c>
      <c r="N37" s="49">
        <f t="shared" si="3"/>
        <v>0</v>
      </c>
      <c r="O37" s="49">
        <f t="shared" si="4"/>
        <v>0</v>
      </c>
      <c r="P37" s="108">
        <f t="shared" si="5"/>
        <v>0</v>
      </c>
      <c r="Q37" s="77" t="s">
        <v>48</v>
      </c>
    </row>
    <row r="38" spans="1:17" ht="12" customHeight="1" thickBot="1" x14ac:dyDescent="0.25">
      <c r="A38" s="261" t="s">
        <v>63</v>
      </c>
      <c r="B38" s="262"/>
      <c r="C38" s="262"/>
      <c r="D38" s="262"/>
      <c r="E38" s="262"/>
      <c r="F38" s="262"/>
      <c r="G38" s="262"/>
      <c r="H38" s="262"/>
      <c r="I38" s="262"/>
      <c r="J38" s="262"/>
      <c r="K38" s="263"/>
      <c r="L38" s="74">
        <f>SUM(L14:L37)</f>
        <v>0</v>
      </c>
      <c r="M38" s="75">
        <f>SUM(M14:M37)</f>
        <v>0</v>
      </c>
      <c r="N38" s="75">
        <f>SUM(N14:N37)</f>
        <v>0</v>
      </c>
      <c r="O38" s="75">
        <f>SUM(O14:O37)</f>
        <v>0</v>
      </c>
      <c r="P38" s="76">
        <f>SUM(P14:P37)</f>
        <v>0</v>
      </c>
    </row>
    <row r="39" spans="1:17" x14ac:dyDescent="0.2">
      <c r="A39" s="20"/>
      <c r="B39" s="20"/>
      <c r="C39" s="20"/>
      <c r="D39" s="20"/>
      <c r="E39" s="20"/>
      <c r="F39" s="20"/>
      <c r="G39" s="20"/>
      <c r="H39" s="20"/>
      <c r="I39" s="20"/>
      <c r="J39" s="20"/>
      <c r="K39" s="20"/>
      <c r="L39" s="20"/>
      <c r="M39" s="20"/>
      <c r="N39" s="20"/>
      <c r="O39" s="20"/>
      <c r="P39" s="20"/>
    </row>
    <row r="40" spans="1:17" x14ac:dyDescent="0.2">
      <c r="A40" s="20"/>
      <c r="B40" s="20"/>
      <c r="C40" s="20"/>
      <c r="D40" s="20"/>
      <c r="E40" s="20"/>
      <c r="F40" s="20"/>
      <c r="G40" s="20"/>
      <c r="H40" s="20"/>
      <c r="I40" s="20"/>
      <c r="J40" s="20"/>
      <c r="K40" s="20"/>
      <c r="L40" s="20"/>
      <c r="M40" s="20"/>
      <c r="N40" s="20"/>
      <c r="O40" s="20"/>
      <c r="P40" s="20"/>
    </row>
    <row r="41" spans="1:17" x14ac:dyDescent="0.2">
      <c r="A41" s="1" t="s">
        <v>14</v>
      </c>
      <c r="B41" s="20"/>
      <c r="C41" s="264">
        <f>'Kops n'!C36:H36</f>
        <v>0</v>
      </c>
      <c r="D41" s="264"/>
      <c r="E41" s="264"/>
      <c r="F41" s="264"/>
      <c r="G41" s="264"/>
      <c r="H41" s="264"/>
      <c r="I41" s="20"/>
      <c r="J41" s="20"/>
      <c r="K41" s="20"/>
      <c r="L41" s="20"/>
      <c r="M41" s="20"/>
      <c r="N41" s="20"/>
      <c r="O41" s="20"/>
      <c r="P41" s="20"/>
    </row>
    <row r="42" spans="1:17" x14ac:dyDescent="0.2">
      <c r="A42" s="20"/>
      <c r="B42" s="20"/>
      <c r="C42" s="186" t="s">
        <v>15</v>
      </c>
      <c r="D42" s="186"/>
      <c r="E42" s="186"/>
      <c r="F42" s="186"/>
      <c r="G42" s="186"/>
      <c r="H42" s="186"/>
      <c r="I42" s="20"/>
      <c r="J42" s="20"/>
      <c r="K42" s="20"/>
      <c r="L42" s="20"/>
      <c r="M42" s="20"/>
      <c r="N42" s="20"/>
      <c r="O42" s="20"/>
      <c r="P42" s="20"/>
    </row>
    <row r="43" spans="1:17" x14ac:dyDescent="0.2">
      <c r="A43" s="20"/>
      <c r="B43" s="20"/>
      <c r="C43" s="20"/>
      <c r="D43" s="20"/>
      <c r="E43" s="20"/>
      <c r="F43" s="20"/>
      <c r="G43" s="20"/>
      <c r="H43" s="20"/>
      <c r="I43" s="20"/>
      <c r="J43" s="20"/>
      <c r="K43" s="20"/>
      <c r="L43" s="20"/>
      <c r="M43" s="20"/>
      <c r="N43" s="20"/>
      <c r="O43" s="20"/>
      <c r="P43" s="20"/>
    </row>
    <row r="44" spans="1:17" x14ac:dyDescent="0.2">
      <c r="A44" s="227" t="str">
        <f>'Kops n'!A39:D39</f>
        <v>Tāme sastādīta 2023. gada __._________</v>
      </c>
      <c r="B44" s="228"/>
      <c r="C44" s="228"/>
      <c r="D44" s="228"/>
      <c r="E44" s="20"/>
      <c r="F44" s="20"/>
      <c r="G44" s="20"/>
      <c r="H44" s="20"/>
      <c r="I44" s="20"/>
      <c r="J44" s="20"/>
      <c r="K44" s="20"/>
      <c r="L44" s="20"/>
      <c r="M44" s="20"/>
      <c r="N44" s="20"/>
      <c r="O44" s="20"/>
      <c r="P44" s="20"/>
    </row>
    <row r="45" spans="1:17" x14ac:dyDescent="0.2">
      <c r="A45" s="20"/>
      <c r="B45" s="20"/>
      <c r="C45" s="20"/>
      <c r="D45" s="20"/>
      <c r="E45" s="20"/>
      <c r="F45" s="20"/>
      <c r="G45" s="20"/>
      <c r="H45" s="20"/>
      <c r="I45" s="20"/>
      <c r="J45" s="20"/>
      <c r="K45" s="20"/>
      <c r="L45" s="20"/>
      <c r="M45" s="20"/>
      <c r="N45" s="20"/>
      <c r="O45" s="20"/>
      <c r="P45" s="20"/>
    </row>
    <row r="46" spans="1:17" x14ac:dyDescent="0.2">
      <c r="A46" s="1" t="s">
        <v>41</v>
      </c>
      <c r="B46" s="20"/>
      <c r="C46" s="264">
        <f>'Kops n'!C41:H41</f>
        <v>0</v>
      </c>
      <c r="D46" s="264"/>
      <c r="E46" s="264"/>
      <c r="F46" s="264"/>
      <c r="G46" s="264"/>
      <c r="H46" s="264"/>
      <c r="I46" s="20"/>
      <c r="J46" s="20"/>
      <c r="K46" s="20"/>
      <c r="L46" s="20"/>
      <c r="M46" s="20"/>
      <c r="N46" s="20"/>
      <c r="O46" s="20"/>
      <c r="P46" s="20"/>
    </row>
    <row r="47" spans="1:17" x14ac:dyDescent="0.2">
      <c r="A47" s="20"/>
      <c r="B47" s="20"/>
      <c r="C47" s="186" t="s">
        <v>15</v>
      </c>
      <c r="D47" s="186"/>
      <c r="E47" s="186"/>
      <c r="F47" s="186"/>
      <c r="G47" s="186"/>
      <c r="H47" s="186"/>
      <c r="I47" s="20"/>
      <c r="J47" s="20"/>
      <c r="K47" s="20"/>
      <c r="L47" s="20"/>
      <c r="M47" s="20"/>
      <c r="N47" s="20"/>
      <c r="O47" s="20"/>
      <c r="P47" s="20"/>
    </row>
    <row r="48" spans="1:17" x14ac:dyDescent="0.2">
      <c r="A48" s="20"/>
      <c r="B48" s="20"/>
      <c r="C48" s="20"/>
      <c r="D48" s="20"/>
      <c r="E48" s="20"/>
      <c r="F48" s="20"/>
      <c r="G48" s="20"/>
      <c r="H48" s="20"/>
      <c r="I48" s="20"/>
      <c r="J48" s="20"/>
      <c r="K48" s="20"/>
      <c r="L48" s="20"/>
      <c r="M48" s="20"/>
      <c r="N48" s="20"/>
      <c r="O48" s="20"/>
      <c r="P48" s="20"/>
    </row>
    <row r="49" spans="1:16" x14ac:dyDescent="0.2">
      <c r="A49" s="104" t="s">
        <v>16</v>
      </c>
      <c r="B49" s="52"/>
      <c r="C49" s="116">
        <f>'Kops n'!C44</f>
        <v>0</v>
      </c>
      <c r="D49" s="52"/>
      <c r="E49" s="20"/>
      <c r="F49" s="20"/>
      <c r="G49" s="20"/>
      <c r="H49" s="20"/>
      <c r="I49" s="20"/>
      <c r="J49" s="20"/>
      <c r="K49" s="20"/>
      <c r="L49" s="20"/>
      <c r="M49" s="20"/>
      <c r="N49" s="20"/>
      <c r="O49" s="20"/>
      <c r="P49" s="20"/>
    </row>
    <row r="50" spans="1:16" x14ac:dyDescent="0.2">
      <c r="A50" s="20"/>
      <c r="B50" s="20"/>
      <c r="C50" s="20"/>
      <c r="D50" s="20"/>
      <c r="E50" s="20"/>
      <c r="F50" s="20"/>
      <c r="G50" s="20"/>
      <c r="H50" s="20"/>
      <c r="I50" s="20"/>
      <c r="J50" s="20"/>
      <c r="K50" s="20"/>
      <c r="L50" s="20"/>
      <c r="M50" s="20"/>
      <c r="N50" s="20"/>
      <c r="O50" s="20"/>
      <c r="P50" s="20"/>
    </row>
  </sheetData>
  <mergeCells count="23">
    <mergeCell ref="C47:H47"/>
    <mergeCell ref="C4:I4"/>
    <mergeCell ref="F12:K12"/>
    <mergeCell ref="A9:F9"/>
    <mergeCell ref="J9:M9"/>
    <mergeCell ref="D8:L8"/>
    <mergeCell ref="A38:K38"/>
    <mergeCell ref="C41:H41"/>
    <mergeCell ref="C42:H42"/>
    <mergeCell ref="A44:D44"/>
    <mergeCell ref="C46:H46"/>
    <mergeCell ref="N9:O9"/>
    <mergeCell ref="A12:A13"/>
    <mergeCell ref="B12:B13"/>
    <mergeCell ref="C12:C13"/>
    <mergeCell ref="D12:D13"/>
    <mergeCell ref="E12:E13"/>
    <mergeCell ref="L12:P12"/>
    <mergeCell ref="C2:I2"/>
    <mergeCell ref="C3:I3"/>
    <mergeCell ref="D5:L5"/>
    <mergeCell ref="D6:L6"/>
    <mergeCell ref="D7:L7"/>
  </mergeCells>
  <conditionalFormatting sqref="A14:B37">
    <cfRule type="cellIs" dxfId="88" priority="34" operator="equal">
      <formula>0</formula>
    </cfRule>
  </conditionalFormatting>
  <conditionalFormatting sqref="A9:F9">
    <cfRule type="containsText" dxfId="87" priority="31" operator="containsText" text="Tāme sastādīta  20__. gada tirgus cenās, pamatojoties uz ___ daļas rasējumiem">
      <formula>NOT(ISERROR(SEARCH("Tāme sastādīta  20__. gada tirgus cenās, pamatojoties uz ___ daļas rasējumiem",A9)))</formula>
    </cfRule>
  </conditionalFormatting>
  <conditionalFormatting sqref="A38:K38">
    <cfRule type="containsText" dxfId="86" priority="16" operator="containsText" text="Tiešās izmaksas kopā, t. sk. darba devēja sociālais nodoklis __.__% ">
      <formula>NOT(ISERROR(SEARCH("Tiešās izmaksas kopā, t. sk. darba devēja sociālais nodoklis __.__% ",A38)))</formula>
    </cfRule>
  </conditionalFormatting>
  <conditionalFormatting sqref="C33:F37">
    <cfRule type="cellIs" dxfId="85" priority="7" operator="equal">
      <formula>0</formula>
    </cfRule>
  </conditionalFormatting>
  <conditionalFormatting sqref="C14:G32">
    <cfRule type="cellIs" dxfId="84" priority="1" operator="equal">
      <formula>0</formula>
    </cfRule>
  </conditionalFormatting>
  <conditionalFormatting sqref="C41:H41">
    <cfRule type="cellIs" dxfId="83" priority="24" operator="equal">
      <formula>0</formula>
    </cfRule>
  </conditionalFormatting>
  <conditionalFormatting sqref="C46:H46">
    <cfRule type="cellIs" dxfId="82" priority="25" operator="equal">
      <formula>0</formula>
    </cfRule>
  </conditionalFormatting>
  <conditionalFormatting sqref="C2:I2">
    <cfRule type="cellIs" dxfId="81" priority="30" operator="equal">
      <formula>0</formula>
    </cfRule>
  </conditionalFormatting>
  <conditionalFormatting sqref="C4:I4">
    <cfRule type="cellIs" dxfId="80" priority="22" operator="equal">
      <formula>0</formula>
    </cfRule>
  </conditionalFormatting>
  <conditionalFormatting sqref="D1">
    <cfRule type="cellIs" dxfId="79" priority="18" operator="equal">
      <formula>0</formula>
    </cfRule>
  </conditionalFormatting>
  <conditionalFormatting sqref="D5:L8">
    <cfRule type="cellIs" dxfId="78" priority="19" operator="equal">
      <formula>0</formula>
    </cfRule>
  </conditionalFormatting>
  <conditionalFormatting sqref="F33:F37">
    <cfRule type="cellIs" dxfId="77" priority="6" operator="equal">
      <formula>0</formula>
    </cfRule>
  </conditionalFormatting>
  <conditionalFormatting sqref="G33:G37">
    <cfRule type="cellIs" dxfId="76" priority="3" operator="equal">
      <formula>0</formula>
    </cfRule>
  </conditionalFormatting>
  <conditionalFormatting sqref="H14:H37">
    <cfRule type="cellIs" dxfId="75" priority="14" operator="equal">
      <formula>0</formula>
    </cfRule>
  </conditionalFormatting>
  <conditionalFormatting sqref="I14:J37">
    <cfRule type="cellIs" dxfId="74" priority="5" operator="equal">
      <formula>0</formula>
    </cfRule>
  </conditionalFormatting>
  <conditionalFormatting sqref="I33:J37">
    <cfRule type="cellIs" dxfId="73" priority="4" operator="equal">
      <formula>0</formula>
    </cfRule>
  </conditionalFormatting>
  <conditionalFormatting sqref="K14:P37">
    <cfRule type="cellIs" dxfId="72" priority="13" operator="equal">
      <formula>0</formula>
    </cfRule>
  </conditionalFormatting>
  <conditionalFormatting sqref="L38:P38">
    <cfRule type="cellIs" dxfId="71" priority="23" operator="equal">
      <formula>0</formula>
    </cfRule>
  </conditionalFormatting>
  <conditionalFormatting sqref="N9:O9">
    <cfRule type="cellIs" dxfId="70" priority="33" operator="equal">
      <formula>0</formula>
    </cfRule>
  </conditionalFormatting>
  <conditionalFormatting sqref="Q14:Q37">
    <cfRule type="cellIs" dxfId="69" priority="12" operator="equal">
      <formula>0</formula>
    </cfRule>
  </conditionalFormatting>
  <dataValidations count="1">
    <dataValidation type="list" allowBlank="1" showInputMessage="1" showErrorMessage="1" sqref="Q14:Q37" xr:uid="{BBEDECB2-BD31-4418-B902-B9BE03B4485C}">
      <formula1>$Q$9:$Q$12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7" operator="containsText" id="{B195B4F8-6F29-4EFD-9DCC-5C741641B7DC}">
            <xm:f>NOT(ISERROR(SEARCH("Tāme sastādīta ____. gada ___. ______________",A44)))</xm:f>
            <xm:f>"Tāme sastādīta ____. gada ___. ______________"</xm:f>
            <x14:dxf>
              <font>
                <color auto="1"/>
              </font>
              <fill>
                <patternFill>
                  <bgColor rgb="FFC6EFCE"/>
                </patternFill>
              </fill>
            </x14:dxf>
          </x14:cfRule>
          <xm:sqref>A44</xm:sqref>
        </x14:conditionalFormatting>
        <x14:conditionalFormatting xmlns:xm="http://schemas.microsoft.com/office/excel/2006/main">
          <x14:cfRule type="containsText" priority="26" operator="containsText" id="{E522233B-B020-4488-9289-B28CB884EB33}">
            <xm:f>NOT(ISERROR(SEARCH("Sertifikāta Nr. _________________________________",A49)))</xm:f>
            <xm:f>"Sertifikāta Nr. _________________________________"</xm:f>
            <x14:dxf>
              <font>
                <color auto="1"/>
              </font>
              <fill>
                <patternFill>
                  <bgColor rgb="FFC6EFCE"/>
                </patternFill>
              </fill>
            </x14:dxf>
          </x14:cfRule>
          <xm:sqref>A49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2A43-B4C7-4247-B899-4F316ECA05DF}">
  <sheetPr codeName="Sheet4">
    <tabColor theme="9" tint="0.39997558519241921"/>
  </sheetPr>
  <dimension ref="A1:I79"/>
  <sheetViews>
    <sheetView topLeftCell="A31" workbookViewId="0">
      <selection activeCell="A64" sqref="A64:D64"/>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62" width="9.140625" style="1" customWidth="1"/>
    <col min="163" max="163" width="3.7109375" style="1"/>
    <col min="164" max="164" width="4.5703125" style="1" customWidth="1"/>
    <col min="165" max="165" width="5.85546875" style="1" customWidth="1"/>
    <col min="166" max="166" width="36" style="1" customWidth="1"/>
    <col min="167" max="167" width="9.7109375" style="1" customWidth="1"/>
    <col min="168" max="168" width="11.85546875" style="1" customWidth="1"/>
    <col min="169" max="169" width="9" style="1" customWidth="1"/>
    <col min="170" max="170" width="9.7109375" style="1" customWidth="1"/>
    <col min="171" max="171" width="9.28515625" style="1" customWidth="1"/>
    <col min="172" max="172" width="8.7109375" style="1" customWidth="1"/>
    <col min="173" max="173" width="6.85546875" style="1" customWidth="1"/>
    <col min="174" max="418" width="9.140625" style="1" customWidth="1"/>
    <col min="419" max="419" width="3.7109375" style="1"/>
    <col min="420" max="420" width="4.5703125" style="1" customWidth="1"/>
    <col min="421" max="421" width="5.85546875" style="1" customWidth="1"/>
    <col min="422" max="422" width="36" style="1" customWidth="1"/>
    <col min="423" max="423" width="9.7109375" style="1" customWidth="1"/>
    <col min="424" max="424" width="11.85546875" style="1" customWidth="1"/>
    <col min="425" max="425" width="9" style="1" customWidth="1"/>
    <col min="426" max="426" width="9.7109375" style="1" customWidth="1"/>
    <col min="427" max="427" width="9.28515625" style="1" customWidth="1"/>
    <col min="428" max="428" width="8.7109375" style="1" customWidth="1"/>
    <col min="429" max="429" width="6.85546875" style="1" customWidth="1"/>
    <col min="430" max="674" width="9.140625" style="1" customWidth="1"/>
    <col min="675" max="675" width="3.7109375" style="1"/>
    <col min="676" max="676" width="4.5703125" style="1" customWidth="1"/>
    <col min="677" max="677" width="5.85546875" style="1" customWidth="1"/>
    <col min="678" max="678" width="36" style="1" customWidth="1"/>
    <col min="679" max="679" width="9.7109375" style="1" customWidth="1"/>
    <col min="680" max="680" width="11.85546875" style="1" customWidth="1"/>
    <col min="681" max="681" width="9" style="1" customWidth="1"/>
    <col min="682" max="682" width="9.7109375" style="1" customWidth="1"/>
    <col min="683" max="683" width="9.28515625" style="1" customWidth="1"/>
    <col min="684" max="684" width="8.7109375" style="1" customWidth="1"/>
    <col min="685" max="685" width="6.85546875" style="1" customWidth="1"/>
    <col min="686" max="930" width="9.140625" style="1" customWidth="1"/>
    <col min="931" max="931" width="3.7109375" style="1"/>
    <col min="932" max="932" width="4.5703125" style="1" customWidth="1"/>
    <col min="933" max="933" width="5.85546875" style="1" customWidth="1"/>
    <col min="934" max="934" width="36" style="1" customWidth="1"/>
    <col min="935" max="935" width="9.7109375" style="1" customWidth="1"/>
    <col min="936" max="936" width="11.85546875" style="1" customWidth="1"/>
    <col min="937" max="937" width="9" style="1" customWidth="1"/>
    <col min="938" max="938" width="9.7109375" style="1" customWidth="1"/>
    <col min="939" max="939" width="9.28515625" style="1" customWidth="1"/>
    <col min="940" max="940" width="8.7109375" style="1" customWidth="1"/>
    <col min="941" max="941" width="6.85546875" style="1" customWidth="1"/>
    <col min="942" max="1186" width="9.140625" style="1" customWidth="1"/>
    <col min="1187" max="1187" width="3.7109375" style="1"/>
    <col min="1188" max="1188" width="4.5703125" style="1" customWidth="1"/>
    <col min="1189" max="1189" width="5.85546875" style="1" customWidth="1"/>
    <col min="1190" max="1190" width="36" style="1" customWidth="1"/>
    <col min="1191" max="1191" width="9.7109375" style="1" customWidth="1"/>
    <col min="1192" max="1192" width="11.85546875" style="1" customWidth="1"/>
    <col min="1193" max="1193" width="9" style="1" customWidth="1"/>
    <col min="1194" max="1194" width="9.7109375" style="1" customWidth="1"/>
    <col min="1195" max="1195" width="9.28515625" style="1" customWidth="1"/>
    <col min="1196" max="1196" width="8.7109375" style="1" customWidth="1"/>
    <col min="1197" max="1197" width="6.85546875" style="1" customWidth="1"/>
    <col min="1198" max="1442" width="9.140625" style="1" customWidth="1"/>
    <col min="1443" max="1443" width="3.7109375" style="1"/>
    <col min="1444" max="1444" width="4.5703125" style="1" customWidth="1"/>
    <col min="1445" max="1445" width="5.85546875" style="1" customWidth="1"/>
    <col min="1446" max="1446" width="36" style="1" customWidth="1"/>
    <col min="1447" max="1447" width="9.7109375" style="1" customWidth="1"/>
    <col min="1448" max="1448" width="11.85546875" style="1" customWidth="1"/>
    <col min="1449" max="1449" width="9" style="1" customWidth="1"/>
    <col min="1450" max="1450" width="9.7109375" style="1" customWidth="1"/>
    <col min="1451" max="1451" width="9.28515625" style="1" customWidth="1"/>
    <col min="1452" max="1452" width="8.7109375" style="1" customWidth="1"/>
    <col min="1453" max="1453" width="6.85546875" style="1" customWidth="1"/>
    <col min="1454" max="1698" width="9.140625" style="1" customWidth="1"/>
    <col min="1699" max="1699" width="3.7109375" style="1"/>
    <col min="1700" max="1700" width="4.5703125" style="1" customWidth="1"/>
    <col min="1701" max="1701" width="5.85546875" style="1" customWidth="1"/>
    <col min="1702" max="1702" width="36" style="1" customWidth="1"/>
    <col min="1703" max="1703" width="9.7109375" style="1" customWidth="1"/>
    <col min="1704" max="1704" width="11.85546875" style="1" customWidth="1"/>
    <col min="1705" max="1705" width="9" style="1" customWidth="1"/>
    <col min="1706" max="1706" width="9.7109375" style="1" customWidth="1"/>
    <col min="1707" max="1707" width="9.28515625" style="1" customWidth="1"/>
    <col min="1708" max="1708" width="8.7109375" style="1" customWidth="1"/>
    <col min="1709" max="1709" width="6.85546875" style="1" customWidth="1"/>
    <col min="1710" max="1954" width="9.140625" style="1" customWidth="1"/>
    <col min="1955" max="1955" width="3.7109375" style="1"/>
    <col min="1956" max="1956" width="4.5703125" style="1" customWidth="1"/>
    <col min="1957" max="1957" width="5.85546875" style="1" customWidth="1"/>
    <col min="1958" max="1958" width="36" style="1" customWidth="1"/>
    <col min="1959" max="1959" width="9.7109375" style="1" customWidth="1"/>
    <col min="1960" max="1960" width="11.85546875" style="1" customWidth="1"/>
    <col min="1961" max="1961" width="9" style="1" customWidth="1"/>
    <col min="1962" max="1962" width="9.7109375" style="1" customWidth="1"/>
    <col min="1963" max="1963" width="9.28515625" style="1" customWidth="1"/>
    <col min="1964" max="1964" width="8.7109375" style="1" customWidth="1"/>
    <col min="1965" max="1965" width="6.85546875" style="1" customWidth="1"/>
    <col min="1966" max="2210" width="9.140625" style="1" customWidth="1"/>
    <col min="2211" max="2211" width="3.7109375" style="1"/>
    <col min="2212" max="2212" width="4.5703125" style="1" customWidth="1"/>
    <col min="2213" max="2213" width="5.85546875" style="1" customWidth="1"/>
    <col min="2214" max="2214" width="36" style="1" customWidth="1"/>
    <col min="2215" max="2215" width="9.7109375" style="1" customWidth="1"/>
    <col min="2216" max="2216" width="11.85546875" style="1" customWidth="1"/>
    <col min="2217" max="2217" width="9" style="1" customWidth="1"/>
    <col min="2218" max="2218" width="9.7109375" style="1" customWidth="1"/>
    <col min="2219" max="2219" width="9.28515625" style="1" customWidth="1"/>
    <col min="2220" max="2220" width="8.7109375" style="1" customWidth="1"/>
    <col min="2221" max="2221" width="6.85546875" style="1" customWidth="1"/>
    <col min="2222" max="2466" width="9.140625" style="1" customWidth="1"/>
    <col min="2467" max="2467" width="3.7109375" style="1"/>
    <col min="2468" max="2468" width="4.5703125" style="1" customWidth="1"/>
    <col min="2469" max="2469" width="5.85546875" style="1" customWidth="1"/>
    <col min="2470" max="2470" width="36" style="1" customWidth="1"/>
    <col min="2471" max="2471" width="9.7109375" style="1" customWidth="1"/>
    <col min="2472" max="2472" width="11.85546875" style="1" customWidth="1"/>
    <col min="2473" max="2473" width="9" style="1" customWidth="1"/>
    <col min="2474" max="2474" width="9.7109375" style="1" customWidth="1"/>
    <col min="2475" max="2475" width="9.28515625" style="1" customWidth="1"/>
    <col min="2476" max="2476" width="8.7109375" style="1" customWidth="1"/>
    <col min="2477" max="2477" width="6.85546875" style="1" customWidth="1"/>
    <col min="2478" max="2722" width="9.140625" style="1" customWidth="1"/>
    <col min="2723" max="2723" width="3.7109375" style="1"/>
    <col min="2724" max="2724" width="4.5703125" style="1" customWidth="1"/>
    <col min="2725" max="2725" width="5.85546875" style="1" customWidth="1"/>
    <col min="2726" max="2726" width="36" style="1" customWidth="1"/>
    <col min="2727" max="2727" width="9.7109375" style="1" customWidth="1"/>
    <col min="2728" max="2728" width="11.85546875" style="1" customWidth="1"/>
    <col min="2729" max="2729" width="9" style="1" customWidth="1"/>
    <col min="2730" max="2730" width="9.7109375" style="1" customWidth="1"/>
    <col min="2731" max="2731" width="9.28515625" style="1" customWidth="1"/>
    <col min="2732" max="2732" width="8.7109375" style="1" customWidth="1"/>
    <col min="2733" max="2733" width="6.85546875" style="1" customWidth="1"/>
    <col min="2734" max="2978" width="9.140625" style="1" customWidth="1"/>
    <col min="2979" max="2979" width="3.7109375" style="1"/>
    <col min="2980" max="2980" width="4.5703125" style="1" customWidth="1"/>
    <col min="2981" max="2981" width="5.85546875" style="1" customWidth="1"/>
    <col min="2982" max="2982" width="36" style="1" customWidth="1"/>
    <col min="2983" max="2983" width="9.7109375" style="1" customWidth="1"/>
    <col min="2984" max="2984" width="11.85546875" style="1" customWidth="1"/>
    <col min="2985" max="2985" width="9" style="1" customWidth="1"/>
    <col min="2986" max="2986" width="9.7109375" style="1" customWidth="1"/>
    <col min="2987" max="2987" width="9.28515625" style="1" customWidth="1"/>
    <col min="2988" max="2988" width="8.7109375" style="1" customWidth="1"/>
    <col min="2989" max="2989" width="6.85546875" style="1" customWidth="1"/>
    <col min="2990" max="3234" width="9.140625" style="1" customWidth="1"/>
    <col min="3235" max="3235" width="3.7109375" style="1"/>
    <col min="3236" max="3236" width="4.5703125" style="1" customWidth="1"/>
    <col min="3237" max="3237" width="5.85546875" style="1" customWidth="1"/>
    <col min="3238" max="3238" width="36" style="1" customWidth="1"/>
    <col min="3239" max="3239" width="9.7109375" style="1" customWidth="1"/>
    <col min="3240" max="3240" width="11.85546875" style="1" customWidth="1"/>
    <col min="3241" max="3241" width="9" style="1" customWidth="1"/>
    <col min="3242" max="3242" width="9.7109375" style="1" customWidth="1"/>
    <col min="3243" max="3243" width="9.28515625" style="1" customWidth="1"/>
    <col min="3244" max="3244" width="8.7109375" style="1" customWidth="1"/>
    <col min="3245" max="3245" width="6.85546875" style="1" customWidth="1"/>
    <col min="3246" max="3490" width="9.140625" style="1" customWidth="1"/>
    <col min="3491" max="3491" width="3.7109375" style="1"/>
    <col min="3492" max="3492" width="4.5703125" style="1" customWidth="1"/>
    <col min="3493" max="3493" width="5.85546875" style="1" customWidth="1"/>
    <col min="3494" max="3494" width="36" style="1" customWidth="1"/>
    <col min="3495" max="3495" width="9.7109375" style="1" customWidth="1"/>
    <col min="3496" max="3496" width="11.85546875" style="1" customWidth="1"/>
    <col min="3497" max="3497" width="9" style="1" customWidth="1"/>
    <col min="3498" max="3498" width="9.7109375" style="1" customWidth="1"/>
    <col min="3499" max="3499" width="9.28515625" style="1" customWidth="1"/>
    <col min="3500" max="3500" width="8.7109375" style="1" customWidth="1"/>
    <col min="3501" max="3501" width="6.85546875" style="1" customWidth="1"/>
    <col min="3502" max="3746" width="9.140625" style="1" customWidth="1"/>
    <col min="3747" max="3747" width="3.7109375" style="1"/>
    <col min="3748" max="3748" width="4.5703125" style="1" customWidth="1"/>
    <col min="3749" max="3749" width="5.85546875" style="1" customWidth="1"/>
    <col min="3750" max="3750" width="36" style="1" customWidth="1"/>
    <col min="3751" max="3751" width="9.7109375" style="1" customWidth="1"/>
    <col min="3752" max="3752" width="11.85546875" style="1" customWidth="1"/>
    <col min="3753" max="3753" width="9" style="1" customWidth="1"/>
    <col min="3754" max="3754" width="9.7109375" style="1" customWidth="1"/>
    <col min="3755" max="3755" width="9.28515625" style="1" customWidth="1"/>
    <col min="3756" max="3756" width="8.7109375" style="1" customWidth="1"/>
    <col min="3757" max="3757" width="6.85546875" style="1" customWidth="1"/>
    <col min="3758" max="4002" width="9.140625" style="1" customWidth="1"/>
    <col min="4003" max="4003" width="3.7109375" style="1"/>
    <col min="4004" max="4004" width="4.5703125" style="1" customWidth="1"/>
    <col min="4005" max="4005" width="5.85546875" style="1" customWidth="1"/>
    <col min="4006" max="4006" width="36" style="1" customWidth="1"/>
    <col min="4007" max="4007" width="9.7109375" style="1" customWidth="1"/>
    <col min="4008" max="4008" width="11.85546875" style="1" customWidth="1"/>
    <col min="4009" max="4009" width="9" style="1" customWidth="1"/>
    <col min="4010" max="4010" width="9.7109375" style="1" customWidth="1"/>
    <col min="4011" max="4011" width="9.28515625" style="1" customWidth="1"/>
    <col min="4012" max="4012" width="8.7109375" style="1" customWidth="1"/>
    <col min="4013" max="4013" width="6.85546875" style="1" customWidth="1"/>
    <col min="4014" max="4258" width="9.140625" style="1" customWidth="1"/>
    <col min="4259" max="4259" width="3.7109375" style="1"/>
    <col min="4260" max="4260" width="4.5703125" style="1" customWidth="1"/>
    <col min="4261" max="4261" width="5.85546875" style="1" customWidth="1"/>
    <col min="4262" max="4262" width="36" style="1" customWidth="1"/>
    <col min="4263" max="4263" width="9.7109375" style="1" customWidth="1"/>
    <col min="4264" max="4264" width="11.85546875" style="1" customWidth="1"/>
    <col min="4265" max="4265" width="9" style="1" customWidth="1"/>
    <col min="4266" max="4266" width="9.7109375" style="1" customWidth="1"/>
    <col min="4267" max="4267" width="9.28515625" style="1" customWidth="1"/>
    <col min="4268" max="4268" width="8.7109375" style="1" customWidth="1"/>
    <col min="4269" max="4269" width="6.85546875" style="1" customWidth="1"/>
    <col min="4270" max="4514" width="9.140625" style="1" customWidth="1"/>
    <col min="4515" max="4515" width="3.7109375" style="1"/>
    <col min="4516" max="4516" width="4.5703125" style="1" customWidth="1"/>
    <col min="4517" max="4517" width="5.85546875" style="1" customWidth="1"/>
    <col min="4518" max="4518" width="36" style="1" customWidth="1"/>
    <col min="4519" max="4519" width="9.7109375" style="1" customWidth="1"/>
    <col min="4520" max="4520" width="11.85546875" style="1" customWidth="1"/>
    <col min="4521" max="4521" width="9" style="1" customWidth="1"/>
    <col min="4522" max="4522" width="9.7109375" style="1" customWidth="1"/>
    <col min="4523" max="4523" width="9.28515625" style="1" customWidth="1"/>
    <col min="4524" max="4524" width="8.7109375" style="1" customWidth="1"/>
    <col min="4525" max="4525" width="6.85546875" style="1" customWidth="1"/>
    <col min="4526" max="4770" width="9.140625" style="1" customWidth="1"/>
    <col min="4771" max="4771" width="3.7109375" style="1"/>
    <col min="4772" max="4772" width="4.5703125" style="1" customWidth="1"/>
    <col min="4773" max="4773" width="5.85546875" style="1" customWidth="1"/>
    <col min="4774" max="4774" width="36" style="1" customWidth="1"/>
    <col min="4775" max="4775" width="9.7109375" style="1" customWidth="1"/>
    <col min="4776" max="4776" width="11.85546875" style="1" customWidth="1"/>
    <col min="4777" max="4777" width="9" style="1" customWidth="1"/>
    <col min="4778" max="4778" width="9.7109375" style="1" customWidth="1"/>
    <col min="4779" max="4779" width="9.28515625" style="1" customWidth="1"/>
    <col min="4780" max="4780" width="8.7109375" style="1" customWidth="1"/>
    <col min="4781" max="4781" width="6.85546875" style="1" customWidth="1"/>
    <col min="4782" max="5026" width="9.140625" style="1" customWidth="1"/>
    <col min="5027" max="5027" width="3.7109375" style="1"/>
    <col min="5028" max="5028" width="4.5703125" style="1" customWidth="1"/>
    <col min="5029" max="5029" width="5.85546875" style="1" customWidth="1"/>
    <col min="5030" max="5030" width="36" style="1" customWidth="1"/>
    <col min="5031" max="5031" width="9.7109375" style="1" customWidth="1"/>
    <col min="5032" max="5032" width="11.85546875" style="1" customWidth="1"/>
    <col min="5033" max="5033" width="9" style="1" customWidth="1"/>
    <col min="5034" max="5034" width="9.7109375" style="1" customWidth="1"/>
    <col min="5035" max="5035" width="9.28515625" style="1" customWidth="1"/>
    <col min="5036" max="5036" width="8.7109375" style="1" customWidth="1"/>
    <col min="5037" max="5037" width="6.85546875" style="1" customWidth="1"/>
    <col min="5038" max="5282" width="9.140625" style="1" customWidth="1"/>
    <col min="5283" max="5283" width="3.7109375" style="1"/>
    <col min="5284" max="5284" width="4.5703125" style="1" customWidth="1"/>
    <col min="5285" max="5285" width="5.85546875" style="1" customWidth="1"/>
    <col min="5286" max="5286" width="36" style="1" customWidth="1"/>
    <col min="5287" max="5287" width="9.7109375" style="1" customWidth="1"/>
    <col min="5288" max="5288" width="11.85546875" style="1" customWidth="1"/>
    <col min="5289" max="5289" width="9" style="1" customWidth="1"/>
    <col min="5290" max="5290" width="9.7109375" style="1" customWidth="1"/>
    <col min="5291" max="5291" width="9.28515625" style="1" customWidth="1"/>
    <col min="5292" max="5292" width="8.7109375" style="1" customWidth="1"/>
    <col min="5293" max="5293" width="6.85546875" style="1" customWidth="1"/>
    <col min="5294" max="5538" width="9.140625" style="1" customWidth="1"/>
    <col min="5539" max="5539" width="3.7109375" style="1"/>
    <col min="5540" max="5540" width="4.5703125" style="1" customWidth="1"/>
    <col min="5541" max="5541" width="5.85546875" style="1" customWidth="1"/>
    <col min="5542" max="5542" width="36" style="1" customWidth="1"/>
    <col min="5543" max="5543" width="9.7109375" style="1" customWidth="1"/>
    <col min="5544" max="5544" width="11.85546875" style="1" customWidth="1"/>
    <col min="5545" max="5545" width="9" style="1" customWidth="1"/>
    <col min="5546" max="5546" width="9.7109375" style="1" customWidth="1"/>
    <col min="5547" max="5547" width="9.28515625" style="1" customWidth="1"/>
    <col min="5548" max="5548" width="8.7109375" style="1" customWidth="1"/>
    <col min="5549" max="5549" width="6.85546875" style="1" customWidth="1"/>
    <col min="5550" max="5794" width="9.140625" style="1" customWidth="1"/>
    <col min="5795" max="5795" width="3.7109375" style="1"/>
    <col min="5796" max="5796" width="4.5703125" style="1" customWidth="1"/>
    <col min="5797" max="5797" width="5.85546875" style="1" customWidth="1"/>
    <col min="5798" max="5798" width="36" style="1" customWidth="1"/>
    <col min="5799" max="5799" width="9.7109375" style="1" customWidth="1"/>
    <col min="5800" max="5800" width="11.85546875" style="1" customWidth="1"/>
    <col min="5801" max="5801" width="9" style="1" customWidth="1"/>
    <col min="5802" max="5802" width="9.7109375" style="1" customWidth="1"/>
    <col min="5803" max="5803" width="9.28515625" style="1" customWidth="1"/>
    <col min="5804" max="5804" width="8.7109375" style="1" customWidth="1"/>
    <col min="5805" max="5805" width="6.85546875" style="1" customWidth="1"/>
    <col min="5806" max="6050" width="9.140625" style="1" customWidth="1"/>
    <col min="6051" max="6051" width="3.7109375" style="1"/>
    <col min="6052" max="6052" width="4.5703125" style="1" customWidth="1"/>
    <col min="6053" max="6053" width="5.85546875" style="1" customWidth="1"/>
    <col min="6054" max="6054" width="36" style="1" customWidth="1"/>
    <col min="6055" max="6055" width="9.7109375" style="1" customWidth="1"/>
    <col min="6056" max="6056" width="11.85546875" style="1" customWidth="1"/>
    <col min="6057" max="6057" width="9" style="1" customWidth="1"/>
    <col min="6058" max="6058" width="9.7109375" style="1" customWidth="1"/>
    <col min="6059" max="6059" width="9.28515625" style="1" customWidth="1"/>
    <col min="6060" max="6060" width="8.7109375" style="1" customWidth="1"/>
    <col min="6061" max="6061" width="6.85546875" style="1" customWidth="1"/>
    <col min="6062" max="6306" width="9.140625" style="1" customWidth="1"/>
    <col min="6307" max="6307" width="3.7109375" style="1"/>
    <col min="6308" max="6308" width="4.5703125" style="1" customWidth="1"/>
    <col min="6309" max="6309" width="5.85546875" style="1" customWidth="1"/>
    <col min="6310" max="6310" width="36" style="1" customWidth="1"/>
    <col min="6311" max="6311" width="9.7109375" style="1" customWidth="1"/>
    <col min="6312" max="6312" width="11.85546875" style="1" customWidth="1"/>
    <col min="6313" max="6313" width="9" style="1" customWidth="1"/>
    <col min="6314" max="6314" width="9.7109375" style="1" customWidth="1"/>
    <col min="6315" max="6315" width="9.28515625" style="1" customWidth="1"/>
    <col min="6316" max="6316" width="8.7109375" style="1" customWidth="1"/>
    <col min="6317" max="6317" width="6.85546875" style="1" customWidth="1"/>
    <col min="6318" max="6562" width="9.140625" style="1" customWidth="1"/>
    <col min="6563" max="6563" width="3.7109375" style="1"/>
    <col min="6564" max="6564" width="4.5703125" style="1" customWidth="1"/>
    <col min="6565" max="6565" width="5.85546875" style="1" customWidth="1"/>
    <col min="6566" max="6566" width="36" style="1" customWidth="1"/>
    <col min="6567" max="6567" width="9.7109375" style="1" customWidth="1"/>
    <col min="6568" max="6568" width="11.85546875" style="1" customWidth="1"/>
    <col min="6569" max="6569" width="9" style="1" customWidth="1"/>
    <col min="6570" max="6570" width="9.7109375" style="1" customWidth="1"/>
    <col min="6571" max="6571" width="9.28515625" style="1" customWidth="1"/>
    <col min="6572" max="6572" width="8.7109375" style="1" customWidth="1"/>
    <col min="6573" max="6573" width="6.85546875" style="1" customWidth="1"/>
    <col min="6574" max="6818" width="9.140625" style="1" customWidth="1"/>
    <col min="6819" max="6819" width="3.7109375" style="1"/>
    <col min="6820" max="6820" width="4.5703125" style="1" customWidth="1"/>
    <col min="6821" max="6821" width="5.85546875" style="1" customWidth="1"/>
    <col min="6822" max="6822" width="36" style="1" customWidth="1"/>
    <col min="6823" max="6823" width="9.7109375" style="1" customWidth="1"/>
    <col min="6824" max="6824" width="11.85546875" style="1" customWidth="1"/>
    <col min="6825" max="6825" width="9" style="1" customWidth="1"/>
    <col min="6826" max="6826" width="9.7109375" style="1" customWidth="1"/>
    <col min="6827" max="6827" width="9.28515625" style="1" customWidth="1"/>
    <col min="6828" max="6828" width="8.7109375" style="1" customWidth="1"/>
    <col min="6829" max="6829" width="6.85546875" style="1" customWidth="1"/>
    <col min="6830" max="7074" width="9.140625" style="1" customWidth="1"/>
    <col min="7075" max="7075" width="3.7109375" style="1"/>
    <col min="7076" max="7076" width="4.5703125" style="1" customWidth="1"/>
    <col min="7077" max="7077" width="5.85546875" style="1" customWidth="1"/>
    <col min="7078" max="7078" width="36" style="1" customWidth="1"/>
    <col min="7079" max="7079" width="9.7109375" style="1" customWidth="1"/>
    <col min="7080" max="7080" width="11.85546875" style="1" customWidth="1"/>
    <col min="7081" max="7081" width="9" style="1" customWidth="1"/>
    <col min="7082" max="7082" width="9.7109375" style="1" customWidth="1"/>
    <col min="7083" max="7083" width="9.28515625" style="1" customWidth="1"/>
    <col min="7084" max="7084" width="8.7109375" style="1" customWidth="1"/>
    <col min="7085" max="7085" width="6.85546875" style="1" customWidth="1"/>
    <col min="7086" max="7330" width="9.140625" style="1" customWidth="1"/>
    <col min="7331" max="7331" width="3.7109375" style="1"/>
    <col min="7332" max="7332" width="4.5703125" style="1" customWidth="1"/>
    <col min="7333" max="7333" width="5.85546875" style="1" customWidth="1"/>
    <col min="7334" max="7334" width="36" style="1" customWidth="1"/>
    <col min="7335" max="7335" width="9.7109375" style="1" customWidth="1"/>
    <col min="7336" max="7336" width="11.85546875" style="1" customWidth="1"/>
    <col min="7337" max="7337" width="9" style="1" customWidth="1"/>
    <col min="7338" max="7338" width="9.7109375" style="1" customWidth="1"/>
    <col min="7339" max="7339" width="9.28515625" style="1" customWidth="1"/>
    <col min="7340" max="7340" width="8.7109375" style="1" customWidth="1"/>
    <col min="7341" max="7341" width="6.85546875" style="1" customWidth="1"/>
    <col min="7342" max="7586" width="9.140625" style="1" customWidth="1"/>
    <col min="7587" max="7587" width="3.7109375" style="1"/>
    <col min="7588" max="7588" width="4.5703125" style="1" customWidth="1"/>
    <col min="7589" max="7589" width="5.85546875" style="1" customWidth="1"/>
    <col min="7590" max="7590" width="36" style="1" customWidth="1"/>
    <col min="7591" max="7591" width="9.7109375" style="1" customWidth="1"/>
    <col min="7592" max="7592" width="11.85546875" style="1" customWidth="1"/>
    <col min="7593" max="7593" width="9" style="1" customWidth="1"/>
    <col min="7594" max="7594" width="9.7109375" style="1" customWidth="1"/>
    <col min="7595" max="7595" width="9.28515625" style="1" customWidth="1"/>
    <col min="7596" max="7596" width="8.7109375" style="1" customWidth="1"/>
    <col min="7597" max="7597" width="6.85546875" style="1" customWidth="1"/>
    <col min="7598" max="7842" width="9.140625" style="1" customWidth="1"/>
    <col min="7843" max="7843" width="3.7109375" style="1"/>
    <col min="7844" max="7844" width="4.5703125" style="1" customWidth="1"/>
    <col min="7845" max="7845" width="5.85546875" style="1" customWidth="1"/>
    <col min="7846" max="7846" width="36" style="1" customWidth="1"/>
    <col min="7847" max="7847" width="9.7109375" style="1" customWidth="1"/>
    <col min="7848" max="7848" width="11.85546875" style="1" customWidth="1"/>
    <col min="7849" max="7849" width="9" style="1" customWidth="1"/>
    <col min="7850" max="7850" width="9.7109375" style="1" customWidth="1"/>
    <col min="7851" max="7851" width="9.28515625" style="1" customWidth="1"/>
    <col min="7852" max="7852" width="8.7109375" style="1" customWidth="1"/>
    <col min="7853" max="7853" width="6.85546875" style="1" customWidth="1"/>
    <col min="7854" max="8098" width="9.140625" style="1" customWidth="1"/>
    <col min="8099" max="8099" width="3.7109375" style="1"/>
    <col min="8100" max="8100" width="4.5703125" style="1" customWidth="1"/>
    <col min="8101" max="8101" width="5.85546875" style="1" customWidth="1"/>
    <col min="8102" max="8102" width="36" style="1" customWidth="1"/>
    <col min="8103" max="8103" width="9.7109375" style="1" customWidth="1"/>
    <col min="8104" max="8104" width="11.85546875" style="1" customWidth="1"/>
    <col min="8105" max="8105" width="9" style="1" customWidth="1"/>
    <col min="8106" max="8106" width="9.7109375" style="1" customWidth="1"/>
    <col min="8107" max="8107" width="9.28515625" style="1" customWidth="1"/>
    <col min="8108" max="8108" width="8.7109375" style="1" customWidth="1"/>
    <col min="8109" max="8109" width="6.85546875" style="1" customWidth="1"/>
    <col min="8110" max="8354" width="9.140625" style="1" customWidth="1"/>
    <col min="8355" max="8355" width="3.7109375" style="1"/>
    <col min="8356" max="8356" width="4.5703125" style="1" customWidth="1"/>
    <col min="8357" max="8357" width="5.85546875" style="1" customWidth="1"/>
    <col min="8358" max="8358" width="36" style="1" customWidth="1"/>
    <col min="8359" max="8359" width="9.7109375" style="1" customWidth="1"/>
    <col min="8360" max="8360" width="11.85546875" style="1" customWidth="1"/>
    <col min="8361" max="8361" width="9" style="1" customWidth="1"/>
    <col min="8362" max="8362" width="9.7109375" style="1" customWidth="1"/>
    <col min="8363" max="8363" width="9.28515625" style="1" customWidth="1"/>
    <col min="8364" max="8364" width="8.7109375" style="1" customWidth="1"/>
    <col min="8365" max="8365" width="6.85546875" style="1" customWidth="1"/>
    <col min="8366" max="8610" width="9.140625" style="1" customWidth="1"/>
    <col min="8611" max="8611" width="3.7109375" style="1"/>
    <col min="8612" max="8612" width="4.5703125" style="1" customWidth="1"/>
    <col min="8613" max="8613" width="5.85546875" style="1" customWidth="1"/>
    <col min="8614" max="8614" width="36" style="1" customWidth="1"/>
    <col min="8615" max="8615" width="9.7109375" style="1" customWidth="1"/>
    <col min="8616" max="8616" width="11.85546875" style="1" customWidth="1"/>
    <col min="8617" max="8617" width="9" style="1" customWidth="1"/>
    <col min="8618" max="8618" width="9.7109375" style="1" customWidth="1"/>
    <col min="8619" max="8619" width="9.28515625" style="1" customWidth="1"/>
    <col min="8620" max="8620" width="8.7109375" style="1" customWidth="1"/>
    <col min="8621" max="8621" width="6.85546875" style="1" customWidth="1"/>
    <col min="8622" max="8866" width="9.140625" style="1" customWidth="1"/>
    <col min="8867" max="8867" width="3.7109375" style="1"/>
    <col min="8868" max="8868" width="4.5703125" style="1" customWidth="1"/>
    <col min="8869" max="8869" width="5.85546875" style="1" customWidth="1"/>
    <col min="8870" max="8870" width="36" style="1" customWidth="1"/>
    <col min="8871" max="8871" width="9.7109375" style="1" customWidth="1"/>
    <col min="8872" max="8872" width="11.85546875" style="1" customWidth="1"/>
    <col min="8873" max="8873" width="9" style="1" customWidth="1"/>
    <col min="8874" max="8874" width="9.7109375" style="1" customWidth="1"/>
    <col min="8875" max="8875" width="9.28515625" style="1" customWidth="1"/>
    <col min="8876" max="8876" width="8.7109375" style="1" customWidth="1"/>
    <col min="8877" max="8877" width="6.85546875" style="1" customWidth="1"/>
    <col min="8878" max="9122" width="9.140625" style="1" customWidth="1"/>
    <col min="9123" max="9123" width="3.7109375" style="1"/>
    <col min="9124" max="9124" width="4.5703125" style="1" customWidth="1"/>
    <col min="9125" max="9125" width="5.85546875" style="1" customWidth="1"/>
    <col min="9126" max="9126" width="36" style="1" customWidth="1"/>
    <col min="9127" max="9127" width="9.7109375" style="1" customWidth="1"/>
    <col min="9128" max="9128" width="11.85546875" style="1" customWidth="1"/>
    <col min="9129" max="9129" width="9" style="1" customWidth="1"/>
    <col min="9130" max="9130" width="9.7109375" style="1" customWidth="1"/>
    <col min="9131" max="9131" width="9.28515625" style="1" customWidth="1"/>
    <col min="9132" max="9132" width="8.7109375" style="1" customWidth="1"/>
    <col min="9133" max="9133" width="6.85546875" style="1" customWidth="1"/>
    <col min="9134" max="9378" width="9.140625" style="1" customWidth="1"/>
    <col min="9379" max="9379" width="3.7109375" style="1"/>
    <col min="9380" max="9380" width="4.5703125" style="1" customWidth="1"/>
    <col min="9381" max="9381" width="5.85546875" style="1" customWidth="1"/>
    <col min="9382" max="9382" width="36" style="1" customWidth="1"/>
    <col min="9383" max="9383" width="9.7109375" style="1" customWidth="1"/>
    <col min="9384" max="9384" width="11.85546875" style="1" customWidth="1"/>
    <col min="9385" max="9385" width="9" style="1" customWidth="1"/>
    <col min="9386" max="9386" width="9.7109375" style="1" customWidth="1"/>
    <col min="9387" max="9387" width="9.28515625" style="1" customWidth="1"/>
    <col min="9388" max="9388" width="8.7109375" style="1" customWidth="1"/>
    <col min="9389" max="9389" width="6.85546875" style="1" customWidth="1"/>
    <col min="9390" max="9634" width="9.140625" style="1" customWidth="1"/>
    <col min="9635" max="9635" width="3.7109375" style="1"/>
    <col min="9636" max="9636" width="4.5703125" style="1" customWidth="1"/>
    <col min="9637" max="9637" width="5.85546875" style="1" customWidth="1"/>
    <col min="9638" max="9638" width="36" style="1" customWidth="1"/>
    <col min="9639" max="9639" width="9.7109375" style="1" customWidth="1"/>
    <col min="9640" max="9640" width="11.85546875" style="1" customWidth="1"/>
    <col min="9641" max="9641" width="9" style="1" customWidth="1"/>
    <col min="9642" max="9642" width="9.7109375" style="1" customWidth="1"/>
    <col min="9643" max="9643" width="9.28515625" style="1" customWidth="1"/>
    <col min="9644" max="9644" width="8.7109375" style="1" customWidth="1"/>
    <col min="9645" max="9645" width="6.85546875" style="1" customWidth="1"/>
    <col min="9646" max="9890" width="9.140625" style="1" customWidth="1"/>
    <col min="9891" max="9891" width="3.7109375" style="1"/>
    <col min="9892" max="9892" width="4.5703125" style="1" customWidth="1"/>
    <col min="9893" max="9893" width="5.85546875" style="1" customWidth="1"/>
    <col min="9894" max="9894" width="36" style="1" customWidth="1"/>
    <col min="9895" max="9895" width="9.7109375" style="1" customWidth="1"/>
    <col min="9896" max="9896" width="11.85546875" style="1" customWidth="1"/>
    <col min="9897" max="9897" width="9" style="1" customWidth="1"/>
    <col min="9898" max="9898" width="9.7109375" style="1" customWidth="1"/>
    <col min="9899" max="9899" width="9.28515625" style="1" customWidth="1"/>
    <col min="9900" max="9900" width="8.7109375" style="1" customWidth="1"/>
    <col min="9901" max="9901" width="6.85546875" style="1" customWidth="1"/>
    <col min="9902" max="10146" width="9.140625" style="1" customWidth="1"/>
    <col min="10147" max="10147" width="3.7109375" style="1"/>
    <col min="10148" max="10148" width="4.5703125" style="1" customWidth="1"/>
    <col min="10149" max="10149" width="5.85546875" style="1" customWidth="1"/>
    <col min="10150" max="10150" width="36" style="1" customWidth="1"/>
    <col min="10151" max="10151" width="9.7109375" style="1" customWidth="1"/>
    <col min="10152" max="10152" width="11.85546875" style="1" customWidth="1"/>
    <col min="10153" max="10153" width="9" style="1" customWidth="1"/>
    <col min="10154" max="10154" width="9.7109375" style="1" customWidth="1"/>
    <col min="10155" max="10155" width="9.28515625" style="1" customWidth="1"/>
    <col min="10156" max="10156" width="8.7109375" style="1" customWidth="1"/>
    <col min="10157" max="10157" width="6.85546875" style="1" customWidth="1"/>
    <col min="10158" max="10402" width="9.140625" style="1" customWidth="1"/>
    <col min="10403" max="10403" width="3.7109375" style="1"/>
    <col min="10404" max="10404" width="4.5703125" style="1" customWidth="1"/>
    <col min="10405" max="10405" width="5.85546875" style="1" customWidth="1"/>
    <col min="10406" max="10406" width="36" style="1" customWidth="1"/>
    <col min="10407" max="10407" width="9.7109375" style="1" customWidth="1"/>
    <col min="10408" max="10408" width="11.85546875" style="1" customWidth="1"/>
    <col min="10409" max="10409" width="9" style="1" customWidth="1"/>
    <col min="10410" max="10410" width="9.7109375" style="1" customWidth="1"/>
    <col min="10411" max="10411" width="9.28515625" style="1" customWidth="1"/>
    <col min="10412" max="10412" width="8.7109375" style="1" customWidth="1"/>
    <col min="10413" max="10413" width="6.85546875" style="1" customWidth="1"/>
    <col min="10414" max="10658" width="9.140625" style="1" customWidth="1"/>
    <col min="10659" max="10659" width="3.7109375" style="1"/>
    <col min="10660" max="10660" width="4.5703125" style="1" customWidth="1"/>
    <col min="10661" max="10661" width="5.85546875" style="1" customWidth="1"/>
    <col min="10662" max="10662" width="36" style="1" customWidth="1"/>
    <col min="10663" max="10663" width="9.7109375" style="1" customWidth="1"/>
    <col min="10664" max="10664" width="11.85546875" style="1" customWidth="1"/>
    <col min="10665" max="10665" width="9" style="1" customWidth="1"/>
    <col min="10666" max="10666" width="9.7109375" style="1" customWidth="1"/>
    <col min="10667" max="10667" width="9.28515625" style="1" customWidth="1"/>
    <col min="10668" max="10668" width="8.7109375" style="1" customWidth="1"/>
    <col min="10669" max="10669" width="6.85546875" style="1" customWidth="1"/>
    <col min="10670" max="10914" width="9.140625" style="1" customWidth="1"/>
    <col min="10915" max="10915" width="3.7109375" style="1"/>
    <col min="10916" max="10916" width="4.5703125" style="1" customWidth="1"/>
    <col min="10917" max="10917" width="5.85546875" style="1" customWidth="1"/>
    <col min="10918" max="10918" width="36" style="1" customWidth="1"/>
    <col min="10919" max="10919" width="9.7109375" style="1" customWidth="1"/>
    <col min="10920" max="10920" width="11.85546875" style="1" customWidth="1"/>
    <col min="10921" max="10921" width="9" style="1" customWidth="1"/>
    <col min="10922" max="10922" width="9.7109375" style="1" customWidth="1"/>
    <col min="10923" max="10923" width="9.28515625" style="1" customWidth="1"/>
    <col min="10924" max="10924" width="8.7109375" style="1" customWidth="1"/>
    <col min="10925" max="10925" width="6.85546875" style="1" customWidth="1"/>
    <col min="10926" max="11170" width="9.140625" style="1" customWidth="1"/>
    <col min="11171" max="11171" width="3.7109375" style="1"/>
    <col min="11172" max="11172" width="4.5703125" style="1" customWidth="1"/>
    <col min="11173" max="11173" width="5.85546875" style="1" customWidth="1"/>
    <col min="11174" max="11174" width="36" style="1" customWidth="1"/>
    <col min="11175" max="11175" width="9.7109375" style="1" customWidth="1"/>
    <col min="11176" max="11176" width="11.85546875" style="1" customWidth="1"/>
    <col min="11177" max="11177" width="9" style="1" customWidth="1"/>
    <col min="11178" max="11178" width="9.7109375" style="1" customWidth="1"/>
    <col min="11179" max="11179" width="9.28515625" style="1" customWidth="1"/>
    <col min="11180" max="11180" width="8.7109375" style="1" customWidth="1"/>
    <col min="11181" max="11181" width="6.85546875" style="1" customWidth="1"/>
    <col min="11182" max="11426" width="9.140625" style="1" customWidth="1"/>
    <col min="11427" max="11427" width="3.7109375" style="1"/>
    <col min="11428" max="11428" width="4.5703125" style="1" customWidth="1"/>
    <col min="11429" max="11429" width="5.85546875" style="1" customWidth="1"/>
    <col min="11430" max="11430" width="36" style="1" customWidth="1"/>
    <col min="11431" max="11431" width="9.7109375" style="1" customWidth="1"/>
    <col min="11432" max="11432" width="11.85546875" style="1" customWidth="1"/>
    <col min="11433" max="11433" width="9" style="1" customWidth="1"/>
    <col min="11434" max="11434" width="9.7109375" style="1" customWidth="1"/>
    <col min="11435" max="11435" width="9.28515625" style="1" customWidth="1"/>
    <col min="11436" max="11436" width="8.7109375" style="1" customWidth="1"/>
    <col min="11437" max="11437" width="6.85546875" style="1" customWidth="1"/>
    <col min="11438" max="11682" width="9.140625" style="1" customWidth="1"/>
    <col min="11683" max="11683" width="3.7109375" style="1"/>
    <col min="11684" max="11684" width="4.5703125" style="1" customWidth="1"/>
    <col min="11685" max="11685" width="5.85546875" style="1" customWidth="1"/>
    <col min="11686" max="11686" width="36" style="1" customWidth="1"/>
    <col min="11687" max="11687" width="9.7109375" style="1" customWidth="1"/>
    <col min="11688" max="11688" width="11.85546875" style="1" customWidth="1"/>
    <col min="11689" max="11689" width="9" style="1" customWidth="1"/>
    <col min="11690" max="11690" width="9.7109375" style="1" customWidth="1"/>
    <col min="11691" max="11691" width="9.28515625" style="1" customWidth="1"/>
    <col min="11692" max="11692" width="8.7109375" style="1" customWidth="1"/>
    <col min="11693" max="11693" width="6.85546875" style="1" customWidth="1"/>
    <col min="11694" max="11938" width="9.140625" style="1" customWidth="1"/>
    <col min="11939" max="11939" width="3.7109375" style="1"/>
    <col min="11940" max="11940" width="4.5703125" style="1" customWidth="1"/>
    <col min="11941" max="11941" width="5.85546875" style="1" customWidth="1"/>
    <col min="11942" max="11942" width="36" style="1" customWidth="1"/>
    <col min="11943" max="11943" width="9.7109375" style="1" customWidth="1"/>
    <col min="11944" max="11944" width="11.85546875" style="1" customWidth="1"/>
    <col min="11945" max="11945" width="9" style="1" customWidth="1"/>
    <col min="11946" max="11946" width="9.7109375" style="1" customWidth="1"/>
    <col min="11947" max="11947" width="9.28515625" style="1" customWidth="1"/>
    <col min="11948" max="11948" width="8.7109375" style="1" customWidth="1"/>
    <col min="11949" max="11949" width="6.85546875" style="1" customWidth="1"/>
    <col min="11950" max="12194" width="9.140625" style="1" customWidth="1"/>
    <col min="12195" max="12195" width="3.7109375" style="1"/>
    <col min="12196" max="12196" width="4.5703125" style="1" customWidth="1"/>
    <col min="12197" max="12197" width="5.85546875" style="1" customWidth="1"/>
    <col min="12198" max="12198" width="36" style="1" customWidth="1"/>
    <col min="12199" max="12199" width="9.7109375" style="1" customWidth="1"/>
    <col min="12200" max="12200" width="11.85546875" style="1" customWidth="1"/>
    <col min="12201" max="12201" width="9" style="1" customWidth="1"/>
    <col min="12202" max="12202" width="9.7109375" style="1" customWidth="1"/>
    <col min="12203" max="12203" width="9.28515625" style="1" customWidth="1"/>
    <col min="12204" max="12204" width="8.7109375" style="1" customWidth="1"/>
    <col min="12205" max="12205" width="6.85546875" style="1" customWidth="1"/>
    <col min="12206" max="12450" width="9.140625" style="1" customWidth="1"/>
    <col min="12451" max="12451" width="3.7109375" style="1"/>
    <col min="12452" max="12452" width="4.5703125" style="1" customWidth="1"/>
    <col min="12453" max="12453" width="5.85546875" style="1" customWidth="1"/>
    <col min="12454" max="12454" width="36" style="1" customWidth="1"/>
    <col min="12455" max="12455" width="9.7109375" style="1" customWidth="1"/>
    <col min="12456" max="12456" width="11.85546875" style="1" customWidth="1"/>
    <col min="12457" max="12457" width="9" style="1" customWidth="1"/>
    <col min="12458" max="12458" width="9.7109375" style="1" customWidth="1"/>
    <col min="12459" max="12459" width="9.28515625" style="1" customWidth="1"/>
    <col min="12460" max="12460" width="8.7109375" style="1" customWidth="1"/>
    <col min="12461" max="12461" width="6.85546875" style="1" customWidth="1"/>
    <col min="12462" max="12706" width="9.140625" style="1" customWidth="1"/>
    <col min="12707" max="12707" width="3.7109375" style="1"/>
    <col min="12708" max="12708" width="4.5703125" style="1" customWidth="1"/>
    <col min="12709" max="12709" width="5.85546875" style="1" customWidth="1"/>
    <col min="12710" max="12710" width="36" style="1" customWidth="1"/>
    <col min="12711" max="12711" width="9.7109375" style="1" customWidth="1"/>
    <col min="12712" max="12712" width="11.85546875" style="1" customWidth="1"/>
    <col min="12713" max="12713" width="9" style="1" customWidth="1"/>
    <col min="12714" max="12714" width="9.7109375" style="1" customWidth="1"/>
    <col min="12715" max="12715" width="9.28515625" style="1" customWidth="1"/>
    <col min="12716" max="12716" width="8.7109375" style="1" customWidth="1"/>
    <col min="12717" max="12717" width="6.85546875" style="1" customWidth="1"/>
    <col min="12718" max="12962" width="9.140625" style="1" customWidth="1"/>
    <col min="12963" max="12963" width="3.7109375" style="1"/>
    <col min="12964" max="12964" width="4.5703125" style="1" customWidth="1"/>
    <col min="12965" max="12965" width="5.85546875" style="1" customWidth="1"/>
    <col min="12966" max="12966" width="36" style="1" customWidth="1"/>
    <col min="12967" max="12967" width="9.7109375" style="1" customWidth="1"/>
    <col min="12968" max="12968" width="11.85546875" style="1" customWidth="1"/>
    <col min="12969" max="12969" width="9" style="1" customWidth="1"/>
    <col min="12970" max="12970" width="9.7109375" style="1" customWidth="1"/>
    <col min="12971" max="12971" width="9.28515625" style="1" customWidth="1"/>
    <col min="12972" max="12972" width="8.7109375" style="1" customWidth="1"/>
    <col min="12973" max="12973" width="6.85546875" style="1" customWidth="1"/>
    <col min="12974" max="13218" width="9.140625" style="1" customWidth="1"/>
    <col min="13219" max="13219" width="3.7109375" style="1"/>
    <col min="13220" max="13220" width="4.5703125" style="1" customWidth="1"/>
    <col min="13221" max="13221" width="5.85546875" style="1" customWidth="1"/>
    <col min="13222" max="13222" width="36" style="1" customWidth="1"/>
    <col min="13223" max="13223" width="9.7109375" style="1" customWidth="1"/>
    <col min="13224" max="13224" width="11.85546875" style="1" customWidth="1"/>
    <col min="13225" max="13225" width="9" style="1" customWidth="1"/>
    <col min="13226" max="13226" width="9.7109375" style="1" customWidth="1"/>
    <col min="13227" max="13227" width="9.28515625" style="1" customWidth="1"/>
    <col min="13228" max="13228" width="8.7109375" style="1" customWidth="1"/>
    <col min="13229" max="13229" width="6.85546875" style="1" customWidth="1"/>
    <col min="13230" max="13474" width="9.140625" style="1" customWidth="1"/>
    <col min="13475" max="13475" width="3.7109375" style="1"/>
    <col min="13476" max="13476" width="4.5703125" style="1" customWidth="1"/>
    <col min="13477" max="13477" width="5.85546875" style="1" customWidth="1"/>
    <col min="13478" max="13478" width="36" style="1" customWidth="1"/>
    <col min="13479" max="13479" width="9.7109375" style="1" customWidth="1"/>
    <col min="13480" max="13480" width="11.85546875" style="1" customWidth="1"/>
    <col min="13481" max="13481" width="9" style="1" customWidth="1"/>
    <col min="13482" max="13482" width="9.7109375" style="1" customWidth="1"/>
    <col min="13483" max="13483" width="9.28515625" style="1" customWidth="1"/>
    <col min="13484" max="13484" width="8.7109375" style="1" customWidth="1"/>
    <col min="13485" max="13485" width="6.85546875" style="1" customWidth="1"/>
    <col min="13486" max="13730" width="9.140625" style="1" customWidth="1"/>
    <col min="13731" max="13731" width="3.7109375" style="1"/>
    <col min="13732" max="13732" width="4.5703125" style="1" customWidth="1"/>
    <col min="13733" max="13733" width="5.85546875" style="1" customWidth="1"/>
    <col min="13734" max="13734" width="36" style="1" customWidth="1"/>
    <col min="13735" max="13735" width="9.7109375" style="1" customWidth="1"/>
    <col min="13736" max="13736" width="11.85546875" style="1" customWidth="1"/>
    <col min="13737" max="13737" width="9" style="1" customWidth="1"/>
    <col min="13738" max="13738" width="9.7109375" style="1" customWidth="1"/>
    <col min="13739" max="13739" width="9.28515625" style="1" customWidth="1"/>
    <col min="13740" max="13740" width="8.7109375" style="1" customWidth="1"/>
    <col min="13741" max="13741" width="6.85546875" style="1" customWidth="1"/>
    <col min="13742" max="13986" width="9.140625" style="1" customWidth="1"/>
    <col min="13987" max="13987" width="3.7109375" style="1"/>
    <col min="13988" max="13988" width="4.5703125" style="1" customWidth="1"/>
    <col min="13989" max="13989" width="5.85546875" style="1" customWidth="1"/>
    <col min="13990" max="13990" width="36" style="1" customWidth="1"/>
    <col min="13991" max="13991" width="9.7109375" style="1" customWidth="1"/>
    <col min="13992" max="13992" width="11.85546875" style="1" customWidth="1"/>
    <col min="13993" max="13993" width="9" style="1" customWidth="1"/>
    <col min="13994" max="13994" width="9.7109375" style="1" customWidth="1"/>
    <col min="13995" max="13995" width="9.28515625" style="1" customWidth="1"/>
    <col min="13996" max="13996" width="8.7109375" style="1" customWidth="1"/>
    <col min="13997" max="13997" width="6.85546875" style="1" customWidth="1"/>
    <col min="13998" max="14242" width="9.140625" style="1" customWidth="1"/>
    <col min="14243" max="14243" width="3.7109375" style="1"/>
    <col min="14244" max="14244" width="4.5703125" style="1" customWidth="1"/>
    <col min="14245" max="14245" width="5.85546875" style="1" customWidth="1"/>
    <col min="14246" max="14246" width="36" style="1" customWidth="1"/>
    <col min="14247" max="14247" width="9.7109375" style="1" customWidth="1"/>
    <col min="14248" max="14248" width="11.85546875" style="1" customWidth="1"/>
    <col min="14249" max="14249" width="9" style="1" customWidth="1"/>
    <col min="14250" max="14250" width="9.7109375" style="1" customWidth="1"/>
    <col min="14251" max="14251" width="9.28515625" style="1" customWidth="1"/>
    <col min="14252" max="14252" width="8.7109375" style="1" customWidth="1"/>
    <col min="14253" max="14253" width="6.85546875" style="1" customWidth="1"/>
    <col min="14254" max="14498" width="9.140625" style="1" customWidth="1"/>
    <col min="14499" max="14499" width="3.7109375" style="1"/>
    <col min="14500" max="14500" width="4.5703125" style="1" customWidth="1"/>
    <col min="14501" max="14501" width="5.85546875" style="1" customWidth="1"/>
    <col min="14502" max="14502" width="36" style="1" customWidth="1"/>
    <col min="14503" max="14503" width="9.7109375" style="1" customWidth="1"/>
    <col min="14504" max="14504" width="11.85546875" style="1" customWidth="1"/>
    <col min="14505" max="14505" width="9" style="1" customWidth="1"/>
    <col min="14506" max="14506" width="9.7109375" style="1" customWidth="1"/>
    <col min="14507" max="14507" width="9.28515625" style="1" customWidth="1"/>
    <col min="14508" max="14508" width="8.7109375" style="1" customWidth="1"/>
    <col min="14509" max="14509" width="6.85546875" style="1" customWidth="1"/>
    <col min="14510" max="14754" width="9.140625" style="1" customWidth="1"/>
    <col min="14755" max="14755" width="3.7109375" style="1"/>
    <col min="14756" max="14756" width="4.5703125" style="1" customWidth="1"/>
    <col min="14757" max="14757" width="5.85546875" style="1" customWidth="1"/>
    <col min="14758" max="14758" width="36" style="1" customWidth="1"/>
    <col min="14759" max="14759" width="9.7109375" style="1" customWidth="1"/>
    <col min="14760" max="14760" width="11.85546875" style="1" customWidth="1"/>
    <col min="14761" max="14761" width="9" style="1" customWidth="1"/>
    <col min="14762" max="14762" width="9.7109375" style="1" customWidth="1"/>
    <col min="14763" max="14763" width="9.28515625" style="1" customWidth="1"/>
    <col min="14764" max="14764" width="8.7109375" style="1" customWidth="1"/>
    <col min="14765" max="14765" width="6.85546875" style="1" customWidth="1"/>
    <col min="14766" max="15010" width="9.140625" style="1" customWidth="1"/>
    <col min="15011" max="15011" width="3.7109375" style="1"/>
    <col min="15012" max="15012" width="4.5703125" style="1" customWidth="1"/>
    <col min="15013" max="15013" width="5.85546875" style="1" customWidth="1"/>
    <col min="15014" max="15014" width="36" style="1" customWidth="1"/>
    <col min="15015" max="15015" width="9.7109375" style="1" customWidth="1"/>
    <col min="15016" max="15016" width="11.85546875" style="1" customWidth="1"/>
    <col min="15017" max="15017" width="9" style="1" customWidth="1"/>
    <col min="15018" max="15018" width="9.7109375" style="1" customWidth="1"/>
    <col min="15019" max="15019" width="9.28515625" style="1" customWidth="1"/>
    <col min="15020" max="15020" width="8.7109375" style="1" customWidth="1"/>
    <col min="15021" max="15021" width="6.85546875" style="1" customWidth="1"/>
    <col min="15022" max="15266" width="9.140625" style="1" customWidth="1"/>
    <col min="15267" max="15267" width="3.7109375" style="1"/>
    <col min="15268" max="15268" width="4.5703125" style="1" customWidth="1"/>
    <col min="15269" max="15269" width="5.85546875" style="1" customWidth="1"/>
    <col min="15270" max="15270" width="36" style="1" customWidth="1"/>
    <col min="15271" max="15271" width="9.7109375" style="1" customWidth="1"/>
    <col min="15272" max="15272" width="11.85546875" style="1" customWidth="1"/>
    <col min="15273" max="15273" width="9" style="1" customWidth="1"/>
    <col min="15274" max="15274" width="9.7109375" style="1" customWidth="1"/>
    <col min="15275" max="15275" width="9.28515625" style="1" customWidth="1"/>
    <col min="15276" max="15276" width="8.7109375" style="1" customWidth="1"/>
    <col min="15277" max="15277" width="6.85546875" style="1" customWidth="1"/>
    <col min="15278" max="15522" width="9.140625" style="1" customWidth="1"/>
    <col min="15523" max="15523" width="3.7109375" style="1"/>
    <col min="15524" max="15524" width="4.5703125" style="1" customWidth="1"/>
    <col min="15525" max="15525" width="5.85546875" style="1" customWidth="1"/>
    <col min="15526" max="15526" width="36" style="1" customWidth="1"/>
    <col min="15527" max="15527" width="9.7109375" style="1" customWidth="1"/>
    <col min="15528" max="15528" width="11.85546875" style="1" customWidth="1"/>
    <col min="15529" max="15529" width="9" style="1" customWidth="1"/>
    <col min="15530" max="15530" width="9.7109375" style="1" customWidth="1"/>
    <col min="15531" max="15531" width="9.28515625" style="1" customWidth="1"/>
    <col min="15532" max="15532" width="8.7109375" style="1" customWidth="1"/>
    <col min="15533" max="15533" width="6.85546875" style="1" customWidth="1"/>
    <col min="15534" max="15778" width="9.140625" style="1" customWidth="1"/>
    <col min="15779" max="15779" width="3.7109375" style="1"/>
    <col min="15780" max="15780" width="4.5703125" style="1" customWidth="1"/>
    <col min="15781" max="15781" width="5.85546875" style="1" customWidth="1"/>
    <col min="15782" max="15782" width="36" style="1" customWidth="1"/>
    <col min="15783" max="15783" width="9.7109375" style="1" customWidth="1"/>
    <col min="15784" max="15784" width="11.85546875" style="1" customWidth="1"/>
    <col min="15785" max="15785" width="9" style="1" customWidth="1"/>
    <col min="15786" max="15786" width="9.7109375" style="1" customWidth="1"/>
    <col min="15787" max="15787" width="9.28515625" style="1" customWidth="1"/>
    <col min="15788" max="15788" width="8.7109375" style="1" customWidth="1"/>
    <col min="15789" max="15789" width="6.85546875" style="1" customWidth="1"/>
    <col min="15790" max="16034" width="9.140625" style="1" customWidth="1"/>
    <col min="16035" max="16035" width="3.7109375" style="1"/>
    <col min="16036" max="16036" width="4.5703125" style="1" customWidth="1"/>
    <col min="16037" max="16037" width="5.85546875" style="1" customWidth="1"/>
    <col min="16038" max="16038" width="36" style="1" customWidth="1"/>
    <col min="16039" max="16039" width="9.7109375" style="1" customWidth="1"/>
    <col min="16040" max="16040" width="11.85546875" style="1" customWidth="1"/>
    <col min="16041" max="16041" width="9" style="1" customWidth="1"/>
    <col min="16042" max="16042" width="9.7109375" style="1" customWidth="1"/>
    <col min="16043" max="16043" width="9.28515625" style="1" customWidth="1"/>
    <col min="16044" max="16044" width="8.7109375" style="1" customWidth="1"/>
    <col min="16045" max="16045" width="6.85546875" style="1" customWidth="1"/>
    <col min="16046" max="16290" width="9.140625" style="1" customWidth="1"/>
    <col min="16291" max="16384" width="3.7109375" style="1"/>
  </cols>
  <sheetData>
    <row r="1" spans="1:9" x14ac:dyDescent="0.2">
      <c r="C1" s="4"/>
      <c r="G1" s="188"/>
      <c r="H1" s="188"/>
      <c r="I1" s="188"/>
    </row>
    <row r="2" spans="1:9" x14ac:dyDescent="0.2">
      <c r="A2" s="215" t="s">
        <v>20</v>
      </c>
      <c r="B2" s="215"/>
      <c r="C2" s="215"/>
      <c r="D2" s="215"/>
      <c r="E2" s="215"/>
      <c r="F2" s="215"/>
      <c r="G2" s="215"/>
      <c r="H2" s="215"/>
      <c r="I2" s="215"/>
    </row>
    <row r="3" spans="1:9" x14ac:dyDescent="0.2">
      <c r="A3" s="2"/>
      <c r="B3" s="2"/>
      <c r="C3" s="2"/>
      <c r="D3" s="2"/>
      <c r="E3" s="2"/>
      <c r="F3" s="2"/>
      <c r="G3" s="2"/>
      <c r="H3" s="2"/>
      <c r="I3" s="2"/>
    </row>
    <row r="4" spans="1:9" x14ac:dyDescent="0.2">
      <c r="A4" s="2"/>
      <c r="B4" s="2"/>
      <c r="C4" s="216" t="s">
        <v>21</v>
      </c>
      <c r="D4" s="216"/>
      <c r="E4" s="216"/>
      <c r="F4" s="216"/>
      <c r="G4" s="216"/>
      <c r="H4" s="216"/>
      <c r="I4" s="216"/>
    </row>
    <row r="5" spans="1:9" ht="11.25" customHeight="1" x14ac:dyDescent="0.2">
      <c r="A5" s="130"/>
      <c r="B5" s="130"/>
      <c r="C5" s="218" t="s">
        <v>64</v>
      </c>
      <c r="D5" s="218"/>
      <c r="E5" s="218"/>
      <c r="F5" s="218"/>
      <c r="G5" s="218"/>
      <c r="H5" s="218"/>
      <c r="I5" s="218"/>
    </row>
    <row r="6" spans="1:9" x14ac:dyDescent="0.2">
      <c r="A6" s="217" t="s">
        <v>22</v>
      </c>
      <c r="B6" s="217"/>
      <c r="C6" s="217"/>
      <c r="D6" s="196" t="str">
        <f>'Kopt a+c+n'!B13</f>
        <v>Daudzdzīvokļu dzīvojamā ēka</v>
      </c>
      <c r="E6" s="196"/>
      <c r="F6" s="196"/>
      <c r="G6" s="196"/>
      <c r="H6" s="196"/>
      <c r="I6" s="196"/>
    </row>
    <row r="7" spans="1:9" x14ac:dyDescent="0.2">
      <c r="A7" s="217" t="s">
        <v>6</v>
      </c>
      <c r="B7" s="217"/>
      <c r="C7" s="217"/>
      <c r="D7" s="197" t="str">
        <f>'Kopt a+c+n'!B14</f>
        <v>Daudzdzīvokļu dzīvojamās ēkas energoefektivitātes paaugstināšana</v>
      </c>
      <c r="E7" s="197"/>
      <c r="F7" s="197"/>
      <c r="G7" s="197"/>
      <c r="H7" s="197"/>
      <c r="I7" s="197"/>
    </row>
    <row r="8" spans="1:9" x14ac:dyDescent="0.2">
      <c r="A8" s="223" t="s">
        <v>23</v>
      </c>
      <c r="B8" s="223"/>
      <c r="C8" s="223"/>
      <c r="D8" s="197" t="str">
        <f>'Kopt a+c+n'!B15</f>
        <v>Baznīcas iela 5, Jaunolaine, Olaines novads, LV-2127</v>
      </c>
      <c r="E8" s="197"/>
      <c r="F8" s="197"/>
      <c r="G8" s="197"/>
      <c r="H8" s="197"/>
      <c r="I8" s="197"/>
    </row>
    <row r="9" spans="1:9" x14ac:dyDescent="0.2">
      <c r="A9" s="223" t="s">
        <v>24</v>
      </c>
      <c r="B9" s="223"/>
      <c r="C9" s="223"/>
      <c r="D9" s="197" t="str">
        <f>'Kopt a+c+n'!B16</f>
        <v>Iepirkums Nr.AS OŪS 2023/03_E</v>
      </c>
      <c r="E9" s="197"/>
      <c r="F9" s="197"/>
      <c r="G9" s="197"/>
      <c r="H9" s="197"/>
      <c r="I9" s="197"/>
    </row>
    <row r="10" spans="1:9" x14ac:dyDescent="0.2">
      <c r="C10" s="4" t="s">
        <v>25</v>
      </c>
      <c r="D10" s="200" t="e">
        <f>E56</f>
        <v>#VALUE!</v>
      </c>
      <c r="E10" s="200"/>
      <c r="F10" s="67"/>
      <c r="G10" s="67"/>
      <c r="H10" s="67"/>
      <c r="I10" s="67"/>
    </row>
    <row r="11" spans="1:9" x14ac:dyDescent="0.2">
      <c r="C11" s="4" t="s">
        <v>26</v>
      </c>
      <c r="D11" s="200">
        <f>I52</f>
        <v>0</v>
      </c>
      <c r="E11" s="200"/>
      <c r="F11" s="67"/>
      <c r="G11" s="67"/>
      <c r="H11" s="67"/>
      <c r="I11" s="67"/>
    </row>
    <row r="12" spans="1:9" ht="12" thickBot="1" x14ac:dyDescent="0.25">
      <c r="F12" s="21"/>
      <c r="G12" s="21"/>
      <c r="H12" s="21"/>
      <c r="I12" s="21"/>
    </row>
    <row r="13" spans="1:9" x14ac:dyDescent="0.2">
      <c r="A13" s="203" t="s">
        <v>27</v>
      </c>
      <c r="B13" s="205" t="s">
        <v>28</v>
      </c>
      <c r="C13" s="207" t="s">
        <v>29</v>
      </c>
      <c r="D13" s="208"/>
      <c r="E13" s="201" t="s">
        <v>30</v>
      </c>
      <c r="F13" s="219" t="s">
        <v>31</v>
      </c>
      <c r="G13" s="220"/>
      <c r="H13" s="220"/>
      <c r="I13" s="221" t="s">
        <v>32</v>
      </c>
    </row>
    <row r="14" spans="1:9" ht="23.25" thickBot="1" x14ac:dyDescent="0.25">
      <c r="A14" s="204"/>
      <c r="B14" s="206"/>
      <c r="C14" s="209"/>
      <c r="D14" s="210"/>
      <c r="E14" s="202"/>
      <c r="F14" s="22" t="s">
        <v>33</v>
      </c>
      <c r="G14" s="23" t="s">
        <v>34</v>
      </c>
      <c r="H14" s="23" t="s">
        <v>35</v>
      </c>
      <c r="I14" s="222"/>
    </row>
    <row r="15" spans="1:9" x14ac:dyDescent="0.2">
      <c r="A15" s="63">
        <f>IF(E15=0,0,IF(COUNTBLANK(E15)=1,0,COUNTA($E$15:E15)))</f>
        <v>0</v>
      </c>
      <c r="B15" s="85">
        <f>'Kops a'!B15</f>
        <v>0</v>
      </c>
      <c r="C15" s="224" t="str">
        <f>'Kops a'!C15:D15</f>
        <v>Būvlaukuma sagatavošana</v>
      </c>
      <c r="D15" s="225"/>
      <c r="E15" s="120">
        <f>'Kops a'!E15</f>
        <v>0</v>
      </c>
      <c r="F15" s="79">
        <f>'Kops a'!F15</f>
        <v>0</v>
      </c>
      <c r="G15" s="27">
        <f>'Kops a'!G15</f>
        <v>0</v>
      </c>
      <c r="H15" s="27">
        <f>'Kops a'!H15</f>
        <v>0</v>
      </c>
      <c r="I15" s="57">
        <f>'Kops a'!I15</f>
        <v>0</v>
      </c>
    </row>
    <row r="16" spans="1:9" x14ac:dyDescent="0.2">
      <c r="A16" s="64">
        <f>IF(E16=0,0,IF(COUNTBLANK(E16)=1,0,COUNTA($E$15:E16)))</f>
        <v>0</v>
      </c>
      <c r="B16" s="84">
        <f>'Kops c'!B15</f>
        <v>0</v>
      </c>
      <c r="C16" s="213" t="str">
        <f>'Kops c'!C15:D15</f>
        <v>Būvlaukuma sagatavošana</v>
      </c>
      <c r="D16" s="214"/>
      <c r="E16" s="121">
        <f>'Kops c'!E15</f>
        <v>0</v>
      </c>
      <c r="F16" s="81">
        <f>'Kops c'!F15</f>
        <v>0</v>
      </c>
      <c r="G16" s="28">
        <f>'Kops c'!G15</f>
        <v>0</v>
      </c>
      <c r="H16" s="28">
        <f>'Kops c'!H15</f>
        <v>0</v>
      </c>
      <c r="I16" s="59">
        <f>'Kops c'!I15</f>
        <v>0</v>
      </c>
    </row>
    <row r="17" spans="1:9" x14ac:dyDescent="0.2">
      <c r="A17" s="64">
        <f>IF(E17=0,0,IF(COUNTBLANK(E17)=1,0,COUNTA($E$15:E17)))</f>
        <v>0</v>
      </c>
      <c r="B17" s="84">
        <f>'Kops n'!B15</f>
        <v>0</v>
      </c>
      <c r="C17" s="213" t="str">
        <f>'Kops n'!C15:D15</f>
        <v>Būvlaukuma sagatavošana</v>
      </c>
      <c r="D17" s="214"/>
      <c r="E17" s="121">
        <f>'Kops n'!E15</f>
        <v>0</v>
      </c>
      <c r="F17" s="81">
        <f>'Kops n'!F15</f>
        <v>0</v>
      </c>
      <c r="G17" s="28">
        <f>'Kops n'!G15</f>
        <v>0</v>
      </c>
      <c r="H17" s="28">
        <f>'Kops n'!H15</f>
        <v>0</v>
      </c>
      <c r="I17" s="59">
        <f>'Kops n'!I15</f>
        <v>0</v>
      </c>
    </row>
    <row r="18" spans="1:9" x14ac:dyDescent="0.2">
      <c r="A18" s="64">
        <f>IF(E18=0,0,IF(COUNTBLANK(E18)=1,0,COUNTA($E$15:E18)))</f>
        <v>0</v>
      </c>
      <c r="B18" s="84">
        <f>'Kops a'!B16</f>
        <v>0</v>
      </c>
      <c r="C18" s="211" t="str">
        <f>'Kops a'!C16:D16</f>
        <v>Demontāžas darbi</v>
      </c>
      <c r="D18" s="212"/>
      <c r="E18" s="121">
        <f>'Kops a'!E16</f>
        <v>0</v>
      </c>
      <c r="F18" s="81">
        <f>'Kops a'!F16</f>
        <v>0</v>
      </c>
      <c r="G18" s="28">
        <f>'Kops a'!G16</f>
        <v>0</v>
      </c>
      <c r="H18" s="28">
        <f>'Kops a'!H16</f>
        <v>0</v>
      </c>
      <c r="I18" s="59">
        <f>'Kops a'!I16</f>
        <v>0</v>
      </c>
    </row>
    <row r="19" spans="1:9" ht="11.25" customHeight="1" x14ac:dyDescent="0.2">
      <c r="A19" s="64">
        <f>IF(E19=0,0,IF(COUNTBLANK(E19)=1,0,COUNTA($E$15:E19)))</f>
        <v>0</v>
      </c>
      <c r="B19" s="84">
        <f>'Kops c'!B16</f>
        <v>0</v>
      </c>
      <c r="C19" s="211" t="str">
        <f>'Kops c'!C16:D16</f>
        <v>Demontāžas darbi</v>
      </c>
      <c r="D19" s="212"/>
      <c r="E19" s="121">
        <f>'Kops c'!E16</f>
        <v>0</v>
      </c>
      <c r="F19" s="81">
        <f>'Kops c'!F16</f>
        <v>0</v>
      </c>
      <c r="G19" s="28">
        <f>'Kops c'!G16</f>
        <v>0</v>
      </c>
      <c r="H19" s="28">
        <f>'Kops c'!H16</f>
        <v>0</v>
      </c>
      <c r="I19" s="59">
        <f>'Kops c'!I16</f>
        <v>0</v>
      </c>
    </row>
    <row r="20" spans="1:9" ht="11.25" customHeight="1" x14ac:dyDescent="0.2">
      <c r="A20" s="64">
        <f>IF(E20=0,0,IF(COUNTBLANK(E20)=1,0,COUNTA($E$15:E20)))</f>
        <v>0</v>
      </c>
      <c r="B20" s="84">
        <f>'Kops n'!B16</f>
        <v>0</v>
      </c>
      <c r="C20" s="211" t="str">
        <f>'Kops n'!C16:D16</f>
        <v>Demontāžas darbi</v>
      </c>
      <c r="D20" s="212"/>
      <c r="E20" s="121">
        <f>'Kops n'!E16</f>
        <v>0</v>
      </c>
      <c r="F20" s="81">
        <f>'Kops n'!F16</f>
        <v>0</v>
      </c>
      <c r="G20" s="28">
        <f>'Kops n'!G16</f>
        <v>0</v>
      </c>
      <c r="H20" s="28">
        <f>'Kops n'!H16</f>
        <v>0</v>
      </c>
      <c r="I20" s="59">
        <f>'Kops n'!I16</f>
        <v>0</v>
      </c>
    </row>
    <row r="21" spans="1:9" x14ac:dyDescent="0.2">
      <c r="A21" s="64">
        <f>IF(E21=0,0,IF(COUNTBLANK(E21)=1,0,COUNTA($E$15:E21)))</f>
        <v>0</v>
      </c>
      <c r="B21" s="84">
        <f>'Kops a'!B17</f>
        <v>0</v>
      </c>
      <c r="C21" s="211" t="str">
        <f>'Kops a'!C17:D17</f>
        <v>Fasādes</v>
      </c>
      <c r="D21" s="212"/>
      <c r="E21" s="121">
        <f>'Kops a'!E17</f>
        <v>0</v>
      </c>
      <c r="F21" s="81">
        <f>'Kops a'!F17</f>
        <v>0</v>
      </c>
      <c r="G21" s="28">
        <f>'Kops a'!G17</f>
        <v>0</v>
      </c>
      <c r="H21" s="28">
        <f>'Kops a'!H17</f>
        <v>0</v>
      </c>
      <c r="I21" s="59">
        <f>'Kops a'!I17</f>
        <v>0</v>
      </c>
    </row>
    <row r="22" spans="1:9" x14ac:dyDescent="0.2">
      <c r="A22" s="64">
        <f>IF(E22=0,0,IF(COUNTBLANK(E22)=1,0,COUNTA($E$15:E22)))</f>
        <v>0</v>
      </c>
      <c r="B22" s="84">
        <f>'Kops c'!B17</f>
        <v>0</v>
      </c>
      <c r="C22" s="211" t="str">
        <f>'Kops c'!C17:D17</f>
        <v>Fasādes</v>
      </c>
      <c r="D22" s="212"/>
      <c r="E22" s="121">
        <f>'Kops c'!E17</f>
        <v>0</v>
      </c>
      <c r="F22" s="81">
        <f>'Kops c'!F17</f>
        <v>0</v>
      </c>
      <c r="G22" s="28">
        <f>'Kops c'!G17</f>
        <v>0</v>
      </c>
      <c r="H22" s="28">
        <f>'Kops c'!H17</f>
        <v>0</v>
      </c>
      <c r="I22" s="59">
        <f>'Kops c'!I17</f>
        <v>0</v>
      </c>
    </row>
    <row r="23" spans="1:9" x14ac:dyDescent="0.2">
      <c r="A23" s="64">
        <f>IF(E23=0,0,IF(COUNTBLANK(E23)=1,0,COUNTA($E$15:E23)))</f>
        <v>0</v>
      </c>
      <c r="B23" s="84">
        <f>'Kops n'!B17</f>
        <v>0</v>
      </c>
      <c r="C23" s="211" t="str">
        <f>'Kops n'!C17:D17</f>
        <v>Fasādes</v>
      </c>
      <c r="D23" s="212"/>
      <c r="E23" s="121">
        <f>'Kops n'!E17</f>
        <v>0</v>
      </c>
      <c r="F23" s="81">
        <f>'Kops n'!F17</f>
        <v>0</v>
      </c>
      <c r="G23" s="28">
        <f>'Kops n'!G17</f>
        <v>0</v>
      </c>
      <c r="H23" s="28">
        <f>'Kops n'!H17</f>
        <v>0</v>
      </c>
      <c r="I23" s="59">
        <f>'Kops n'!I17</f>
        <v>0</v>
      </c>
    </row>
    <row r="24" spans="1:9" x14ac:dyDescent="0.2">
      <c r="A24" s="64">
        <f>IF(E24=0,0,IF(COUNTBLANK(E24)=1,0,COUNTA($E$15:E24)))</f>
        <v>0</v>
      </c>
      <c r="B24" s="84">
        <f>'Kops a'!B18</f>
        <v>0</v>
      </c>
      <c r="C24" s="211" t="str">
        <f>'Kops a'!C18:D18</f>
        <v>Logi un durvis</v>
      </c>
      <c r="D24" s="212"/>
      <c r="E24" s="121">
        <f>'Kops a'!E18</f>
        <v>0</v>
      </c>
      <c r="F24" s="81">
        <f>'Kops a'!F18</f>
        <v>0</v>
      </c>
      <c r="G24" s="28">
        <f>'Kops a'!G18</f>
        <v>0</v>
      </c>
      <c r="H24" s="28">
        <f>'Kops a'!H18</f>
        <v>0</v>
      </c>
      <c r="I24" s="59">
        <f>'Kops a'!I18</f>
        <v>0</v>
      </c>
    </row>
    <row r="25" spans="1:9" x14ac:dyDescent="0.2">
      <c r="A25" s="64">
        <f>IF(E25=0,0,IF(COUNTBLANK(E25)=1,0,COUNTA($E$15:E25)))</f>
        <v>0</v>
      </c>
      <c r="B25" s="84">
        <f>'Kops c'!B18</f>
        <v>0</v>
      </c>
      <c r="C25" s="211" t="str">
        <f>'Kops c'!C18:D18</f>
        <v>Logi un durvis</v>
      </c>
      <c r="D25" s="212"/>
      <c r="E25" s="121">
        <f>'Kops c'!E18</f>
        <v>0</v>
      </c>
      <c r="F25" s="81">
        <f>'Kops c'!F18</f>
        <v>0</v>
      </c>
      <c r="G25" s="28">
        <f>'Kops c'!G18</f>
        <v>0</v>
      </c>
      <c r="H25" s="28">
        <f>'Kops c'!H18</f>
        <v>0</v>
      </c>
      <c r="I25" s="59">
        <f>'Kops c'!I18</f>
        <v>0</v>
      </c>
    </row>
    <row r="26" spans="1:9" x14ac:dyDescent="0.2">
      <c r="A26" s="64">
        <f>IF(E26=0,0,IF(COUNTBLANK(E26)=1,0,COUNTA($E$15:E26)))</f>
        <v>0</v>
      </c>
      <c r="B26" s="84">
        <f>'Kops n'!B18</f>
        <v>0</v>
      </c>
      <c r="C26" s="211" t="str">
        <f>'Kops n'!C18:D18</f>
        <v>Logi un durvis</v>
      </c>
      <c r="D26" s="212"/>
      <c r="E26" s="121">
        <f>'Kops n'!E18</f>
        <v>0</v>
      </c>
      <c r="F26" s="81">
        <f>'Kops n'!F18</f>
        <v>0</v>
      </c>
      <c r="G26" s="28">
        <f>'Kops n'!G18</f>
        <v>0</v>
      </c>
      <c r="H26" s="28">
        <f>'Kops n'!H18</f>
        <v>0</v>
      </c>
      <c r="I26" s="59">
        <f>'Kops n'!I18</f>
        <v>0</v>
      </c>
    </row>
    <row r="27" spans="1:9" x14ac:dyDescent="0.2">
      <c r="A27" s="64">
        <f>IF(E27=0,0,IF(COUNTBLANK(E27)=1,0,COUNTA($E$15:E27)))</f>
        <v>0</v>
      </c>
      <c r="B27" s="84">
        <f>'Kops a'!B19</f>
        <v>0</v>
      </c>
      <c r="C27" s="211" t="str">
        <f>'Kops a'!C19:D19</f>
        <v>Pagraba pārseguma siltināšana</v>
      </c>
      <c r="D27" s="212"/>
      <c r="E27" s="121">
        <f>'Kops a'!E19</f>
        <v>0</v>
      </c>
      <c r="F27" s="81">
        <f>'Kops a'!F19</f>
        <v>0</v>
      </c>
      <c r="G27" s="28">
        <f>'Kops a'!G19</f>
        <v>0</v>
      </c>
      <c r="H27" s="28">
        <f>'Kops a'!H19</f>
        <v>0</v>
      </c>
      <c r="I27" s="59">
        <f>'Kops a'!I19</f>
        <v>0</v>
      </c>
    </row>
    <row r="28" spans="1:9" x14ac:dyDescent="0.2">
      <c r="A28" s="64">
        <f>IF(E28=0,0,IF(COUNTBLANK(E28)=1,0,COUNTA($E$15:E28)))</f>
        <v>0</v>
      </c>
      <c r="B28" s="84">
        <f>'Kops c'!B19</f>
        <v>0</v>
      </c>
      <c r="C28" s="211" t="str">
        <f>'Kops c'!C19:D19</f>
        <v>Pagraba pārseguma siltināšana</v>
      </c>
      <c r="D28" s="212"/>
      <c r="E28" s="121">
        <f>'Kops c'!E19</f>
        <v>0</v>
      </c>
      <c r="F28" s="81">
        <f>'Kops c'!F19</f>
        <v>0</v>
      </c>
      <c r="G28" s="28">
        <f>'Kops c'!G19</f>
        <v>0</v>
      </c>
      <c r="H28" s="28">
        <f>'Kops c'!H19</f>
        <v>0</v>
      </c>
      <c r="I28" s="59">
        <f>'Kops c'!I19</f>
        <v>0</v>
      </c>
    </row>
    <row r="29" spans="1:9" x14ac:dyDescent="0.2">
      <c r="A29" s="64">
        <f>IF(E29=0,0,IF(COUNTBLANK(E29)=1,0,COUNTA($E$15:E29)))</f>
        <v>0</v>
      </c>
      <c r="B29" s="84">
        <f>'Kops n'!B19</f>
        <v>0</v>
      </c>
      <c r="C29" s="211" t="str">
        <f>'Kops n'!C19:D19</f>
        <v>Pagraba pārseguma siltināšana</v>
      </c>
      <c r="D29" s="212"/>
      <c r="E29" s="121">
        <f>'Kops n'!E19</f>
        <v>0</v>
      </c>
      <c r="F29" s="81">
        <f>'Kops n'!F19</f>
        <v>0</v>
      </c>
      <c r="G29" s="28">
        <f>'Kops n'!G19</f>
        <v>0</v>
      </c>
      <c r="H29" s="28">
        <f>'Kops n'!H19</f>
        <v>0</v>
      </c>
      <c r="I29" s="59">
        <f>'Kops n'!I19</f>
        <v>0</v>
      </c>
    </row>
    <row r="30" spans="1:9" x14ac:dyDescent="0.2">
      <c r="A30" s="64">
        <f>IF(E30=0,0,IF(COUNTBLANK(E30)=1,0,COUNTA($E$15:E30)))</f>
        <v>0</v>
      </c>
      <c r="B30" s="84">
        <f>'Kops a'!B20</f>
        <v>0</v>
      </c>
      <c r="C30" s="211" t="str">
        <f>'Kops a'!C20:D20</f>
        <v>Jumta darbi</v>
      </c>
      <c r="D30" s="212"/>
      <c r="E30" s="121">
        <f>'Kops a'!E20</f>
        <v>0</v>
      </c>
      <c r="F30" s="81">
        <f>'Kops a'!F20</f>
        <v>0</v>
      </c>
      <c r="G30" s="28">
        <f>'Kops a'!G20</f>
        <v>0</v>
      </c>
      <c r="H30" s="28">
        <f>'Kops a'!H20</f>
        <v>0</v>
      </c>
      <c r="I30" s="59">
        <f>'Kops a'!I20</f>
        <v>0</v>
      </c>
    </row>
    <row r="31" spans="1:9" x14ac:dyDescent="0.2">
      <c r="A31" s="64">
        <f>IF(E31=0,0,IF(COUNTBLANK(E31)=1,0,COUNTA($E$15:E31)))</f>
        <v>0</v>
      </c>
      <c r="B31" s="84">
        <f>'Kops c'!B20</f>
        <v>0</v>
      </c>
      <c r="C31" s="211" t="str">
        <f>'Kops c'!C20:D20</f>
        <v>Jumta darbi</v>
      </c>
      <c r="D31" s="212"/>
      <c r="E31" s="121">
        <f>'Kops c'!E20</f>
        <v>0</v>
      </c>
      <c r="F31" s="81">
        <f>'Kops c'!F20</f>
        <v>0</v>
      </c>
      <c r="G31" s="28">
        <f>'Kops c'!G20</f>
        <v>0</v>
      </c>
      <c r="H31" s="28">
        <f>'Kops c'!H20</f>
        <v>0</v>
      </c>
      <c r="I31" s="59">
        <f>'Kops c'!I20</f>
        <v>0</v>
      </c>
    </row>
    <row r="32" spans="1:9" x14ac:dyDescent="0.2">
      <c r="A32" s="64">
        <f>IF(E32=0,0,IF(COUNTBLANK(E32)=1,0,COUNTA($E$15:E32)))</f>
        <v>0</v>
      </c>
      <c r="B32" s="84">
        <f>'Kops n'!B20</f>
        <v>0</v>
      </c>
      <c r="C32" s="211" t="str">
        <f>'Kops n'!C20:D20</f>
        <v>Jumta darbi</v>
      </c>
      <c r="D32" s="212"/>
      <c r="E32" s="121">
        <f>'Kops n'!E20</f>
        <v>0</v>
      </c>
      <c r="F32" s="81">
        <f>'Kops n'!F20</f>
        <v>0</v>
      </c>
      <c r="G32" s="28">
        <f>'Kops n'!G20</f>
        <v>0</v>
      </c>
      <c r="H32" s="28">
        <f>'Kops n'!H20</f>
        <v>0</v>
      </c>
      <c r="I32" s="59">
        <f>'Kops n'!I20</f>
        <v>0</v>
      </c>
    </row>
    <row r="33" spans="1:9" x14ac:dyDescent="0.2">
      <c r="A33" s="64">
        <f>IF(E33=0,0,IF(COUNTBLANK(E33)=1,0,COUNTA($E$15:E33)))</f>
        <v>0</v>
      </c>
      <c r="B33" s="84">
        <f>'Kops a'!B21</f>
        <v>0</v>
      </c>
      <c r="C33" s="211" t="str">
        <f>'Kops a'!C21:D21</f>
        <v>Iekštelpu darbi</v>
      </c>
      <c r="D33" s="212"/>
      <c r="E33" s="121">
        <f>'Kops a'!E21</f>
        <v>0</v>
      </c>
      <c r="F33" s="81">
        <f>'Kops a'!F21</f>
        <v>0</v>
      </c>
      <c r="G33" s="28">
        <f>'Kops a'!G21</f>
        <v>0</v>
      </c>
      <c r="H33" s="28">
        <f>'Kops a'!H21</f>
        <v>0</v>
      </c>
      <c r="I33" s="59">
        <f>'Kops a'!I21</f>
        <v>0</v>
      </c>
    </row>
    <row r="34" spans="1:9" x14ac:dyDescent="0.2">
      <c r="A34" s="64">
        <f>IF(E34=0,0,IF(COUNTBLANK(E34)=1,0,COUNTA($E$15:E34)))</f>
        <v>0</v>
      </c>
      <c r="B34" s="84">
        <f>'Kops c'!B21</f>
        <v>0</v>
      </c>
      <c r="C34" s="211" t="str">
        <f>'Kops c'!C21:D21</f>
        <v>Iekštelpu darbi</v>
      </c>
      <c r="D34" s="212"/>
      <c r="E34" s="121">
        <f>'Kops c'!E21</f>
        <v>0</v>
      </c>
      <c r="F34" s="81">
        <f>'Kops c'!F21</f>
        <v>0</v>
      </c>
      <c r="G34" s="28">
        <f>'Kops c'!G21</f>
        <v>0</v>
      </c>
      <c r="H34" s="28">
        <f>'Kops c'!H21</f>
        <v>0</v>
      </c>
      <c r="I34" s="59">
        <f>'Kops c'!I21</f>
        <v>0</v>
      </c>
    </row>
    <row r="35" spans="1:9" x14ac:dyDescent="0.2">
      <c r="A35" s="64">
        <f>IF(E35=0,0,IF(COUNTBLANK(E35)=1,0,COUNTA($E$15:E35)))</f>
        <v>0</v>
      </c>
      <c r="B35" s="84">
        <f>'Kops n'!B21</f>
        <v>0</v>
      </c>
      <c r="C35" s="211" t="str">
        <f>'Kops n'!C21:D21</f>
        <v>Iekštelpu darbi</v>
      </c>
      <c r="D35" s="212"/>
      <c r="E35" s="121">
        <f>'Kops n'!E21</f>
        <v>0</v>
      </c>
      <c r="F35" s="81">
        <f>'Kops n'!F21</f>
        <v>0</v>
      </c>
      <c r="G35" s="28">
        <f>'Kops n'!G21</f>
        <v>0</v>
      </c>
      <c r="H35" s="28">
        <f>'Kops n'!H21</f>
        <v>0</v>
      </c>
      <c r="I35" s="59">
        <f>'Kops n'!I21</f>
        <v>0</v>
      </c>
    </row>
    <row r="36" spans="1:9" x14ac:dyDescent="0.2">
      <c r="A36" s="64">
        <f>IF(E36=0,0,IF(COUNTBLANK(E36)=1,0,COUNTA($E$15:E36)))</f>
        <v>0</v>
      </c>
      <c r="B36" s="84">
        <f>'Kops a'!B22</f>
        <v>0</v>
      </c>
      <c r="C36" s="211" t="str">
        <f>'Kops a'!C22:D22</f>
        <v>Bēniņu siltināšana</v>
      </c>
      <c r="D36" s="212"/>
      <c r="E36" s="121">
        <f>'Kops a'!E22</f>
        <v>0</v>
      </c>
      <c r="F36" s="81">
        <f>'Kops a'!F22</f>
        <v>0</v>
      </c>
      <c r="G36" s="28">
        <f>'Kops a'!G22</f>
        <v>0</v>
      </c>
      <c r="H36" s="28">
        <f>'Kops a'!H22</f>
        <v>0</v>
      </c>
      <c r="I36" s="59">
        <f>'Kops a'!I22</f>
        <v>0</v>
      </c>
    </row>
    <row r="37" spans="1:9" x14ac:dyDescent="0.2">
      <c r="A37" s="64">
        <f>IF(E37=0,0,IF(COUNTBLANK(E37)=1,0,COUNTA($E$15:E37)))</f>
        <v>0</v>
      </c>
      <c r="B37" s="84">
        <f>'Kops c'!B22</f>
        <v>0</v>
      </c>
      <c r="C37" s="211" t="str">
        <f>'Kops c'!C22:D22</f>
        <v>Bēniņu siltināšana</v>
      </c>
      <c r="D37" s="212"/>
      <c r="E37" s="121">
        <f>'Kops c'!E22</f>
        <v>0</v>
      </c>
      <c r="F37" s="81">
        <f>'Kops c'!F22</f>
        <v>0</v>
      </c>
      <c r="G37" s="28">
        <f>'Kops c'!G22</f>
        <v>0</v>
      </c>
      <c r="H37" s="28">
        <f>'Kops c'!H22</f>
        <v>0</v>
      </c>
      <c r="I37" s="59">
        <f>'Kops c'!I22</f>
        <v>0</v>
      </c>
    </row>
    <row r="38" spans="1:9" x14ac:dyDescent="0.2">
      <c r="A38" s="64">
        <f>IF(E38=0,0,IF(COUNTBLANK(E38)=1,0,COUNTA($E$15:E38)))</f>
        <v>0</v>
      </c>
      <c r="B38" s="84">
        <f>'Kops n'!B22</f>
        <v>0</v>
      </c>
      <c r="C38" s="211" t="str">
        <f>'Kops n'!C22:D22</f>
        <v>Bēniņu siltināšana</v>
      </c>
      <c r="D38" s="212"/>
      <c r="E38" s="121">
        <f>'Kops n'!E22</f>
        <v>0</v>
      </c>
      <c r="F38" s="81">
        <f>'Kops n'!F22</f>
        <v>0</v>
      </c>
      <c r="G38" s="28">
        <f>'Kops n'!G22</f>
        <v>0</v>
      </c>
      <c r="H38" s="28">
        <f>'Kops n'!H22</f>
        <v>0</v>
      </c>
      <c r="I38" s="59">
        <f>'Kops n'!I22</f>
        <v>0</v>
      </c>
    </row>
    <row r="39" spans="1:9" x14ac:dyDescent="0.2">
      <c r="A39" s="64">
        <f>IF(E39=0,0,IF(COUNTBLANK(E39)=1,0,COUNTA($E$15:E39)))</f>
        <v>0</v>
      </c>
      <c r="B39" s="84">
        <f>'Kops a'!B23</f>
        <v>0</v>
      </c>
      <c r="C39" s="211" t="str">
        <f>'Kops a'!C23:D23</f>
        <v>Labiekārtošana</v>
      </c>
      <c r="D39" s="212"/>
      <c r="E39" s="121">
        <f>'Kops a'!E23</f>
        <v>0</v>
      </c>
      <c r="F39" s="81">
        <f>'Kops a'!F23</f>
        <v>0</v>
      </c>
      <c r="G39" s="28">
        <f>'Kops a'!G23</f>
        <v>0</v>
      </c>
      <c r="H39" s="28">
        <f>'Kops a'!H23</f>
        <v>0</v>
      </c>
      <c r="I39" s="59">
        <f>'Kops a'!I23</f>
        <v>0</v>
      </c>
    </row>
    <row r="40" spans="1:9" x14ac:dyDescent="0.2">
      <c r="A40" s="64">
        <f>IF(E40=0,0,IF(COUNTBLANK(E40)=1,0,COUNTA($E$15:E40)))</f>
        <v>0</v>
      </c>
      <c r="B40" s="84">
        <f>'Kops c'!B23</f>
        <v>0</v>
      </c>
      <c r="C40" s="213" t="str">
        <f>'Kops c'!C23:D23</f>
        <v>Labiekārtošana</v>
      </c>
      <c r="D40" s="214"/>
      <c r="E40" s="121">
        <f>'Kops c'!E23</f>
        <v>0</v>
      </c>
      <c r="F40" s="81">
        <f>'Kops c'!F23</f>
        <v>0</v>
      </c>
      <c r="G40" s="28">
        <f>'Kops c'!G23</f>
        <v>0</v>
      </c>
      <c r="H40" s="28">
        <f>'Kops c'!H23</f>
        <v>0</v>
      </c>
      <c r="I40" s="59">
        <f>'Kops c'!I23</f>
        <v>0</v>
      </c>
    </row>
    <row r="41" spans="1:9" x14ac:dyDescent="0.2">
      <c r="A41" s="64">
        <f>IF(E41=0,0,IF(COUNTBLANK(E41)=1,0,COUNTA($E$15:E41)))</f>
        <v>0</v>
      </c>
      <c r="B41" s="84">
        <f>'Kops n'!B23</f>
        <v>0</v>
      </c>
      <c r="C41" s="213" t="str">
        <f>'Kops n'!C23:D23</f>
        <v>Labiekārtošana</v>
      </c>
      <c r="D41" s="214"/>
      <c r="E41" s="121">
        <f>'Kops n'!E23</f>
        <v>0</v>
      </c>
      <c r="F41" s="81">
        <f>'Kops n'!F23</f>
        <v>0</v>
      </c>
      <c r="G41" s="28">
        <f>'Kops n'!G23</f>
        <v>0</v>
      </c>
      <c r="H41" s="28">
        <f>'Kops n'!H23</f>
        <v>0</v>
      </c>
      <c r="I41" s="59">
        <f>'Kops n'!I23</f>
        <v>0</v>
      </c>
    </row>
    <row r="42" spans="1:9" x14ac:dyDescent="0.2">
      <c r="A42" s="64">
        <f>IF(E42=0,0,IF(COUNTBLANK(E42)=1,0,COUNTA($E$15:E42)))</f>
        <v>0</v>
      </c>
      <c r="B42" s="84">
        <f>'Kops a'!B24</f>
        <v>0</v>
      </c>
      <c r="C42" s="211" t="str">
        <f>'Kops a'!C24:D24</f>
        <v>Apkure, vēdināšana un gaisa kondicionēšana</v>
      </c>
      <c r="D42" s="212"/>
      <c r="E42" s="121">
        <f>'Kops a'!E24</f>
        <v>0</v>
      </c>
      <c r="F42" s="81">
        <f>'Kops a'!F24</f>
        <v>0</v>
      </c>
      <c r="G42" s="28">
        <f>'Kops a'!G24</f>
        <v>0</v>
      </c>
      <c r="H42" s="28">
        <f>'Kops a'!H24</f>
        <v>0</v>
      </c>
      <c r="I42" s="59">
        <f>'Kops a'!I24</f>
        <v>0</v>
      </c>
    </row>
    <row r="43" spans="1:9" x14ac:dyDescent="0.2">
      <c r="A43" s="64">
        <f>IF(E43=0,0,IF(COUNTBLANK(E43)=1,0,COUNTA($E$15:E43)))</f>
        <v>0</v>
      </c>
      <c r="B43" s="84">
        <f>'Kops c'!B24</f>
        <v>0</v>
      </c>
      <c r="C43" s="211" t="str">
        <f>'Kops c'!C24:D24</f>
        <v>Apkure, vēdināšana un gaisa kondicionēšana</v>
      </c>
      <c r="D43" s="212"/>
      <c r="E43" s="121">
        <f>'Kops c'!E24</f>
        <v>0</v>
      </c>
      <c r="F43" s="81">
        <f>'Kops c'!F24</f>
        <v>0</v>
      </c>
      <c r="G43" s="28">
        <f>'Kops c'!G24</f>
        <v>0</v>
      </c>
      <c r="H43" s="28">
        <f>'Kops c'!H24</f>
        <v>0</v>
      </c>
      <c r="I43" s="59">
        <f>'Kops c'!I24</f>
        <v>0</v>
      </c>
    </row>
    <row r="44" spans="1:9" x14ac:dyDescent="0.2">
      <c r="A44" s="64">
        <f>IF(E44=0,0,IF(COUNTBLANK(E44)=1,0,COUNTA($E$15:E44)))</f>
        <v>0</v>
      </c>
      <c r="B44" s="84">
        <f>'Kops n'!B24</f>
        <v>0</v>
      </c>
      <c r="C44" s="211" t="str">
        <f>'Kops n'!C24:D24</f>
        <v>Apkure, vēdināšana un gaisa kondicionēšana</v>
      </c>
      <c r="D44" s="212"/>
      <c r="E44" s="121">
        <f>'Kops n'!E24</f>
        <v>0</v>
      </c>
      <c r="F44" s="81">
        <f>'Kops n'!F24</f>
        <v>0</v>
      </c>
      <c r="G44" s="28">
        <f>'Kops n'!G24</f>
        <v>0</v>
      </c>
      <c r="H44" s="28">
        <f>'Kops n'!H24</f>
        <v>0</v>
      </c>
      <c r="I44" s="59">
        <f>'Kops n'!I24</f>
        <v>0</v>
      </c>
    </row>
    <row r="45" spans="1:9" x14ac:dyDescent="0.2">
      <c r="A45" s="64">
        <f>IF(E45=0,0,IF(COUNTBLANK(E45)=1,0,COUNTA($E$15:E45)))</f>
        <v>0</v>
      </c>
      <c r="B45" s="84">
        <f>'Kops a'!B25</f>
        <v>0</v>
      </c>
      <c r="C45" s="211" t="str">
        <f>'Kops a'!C25:D25</f>
        <v>Ārējie elektrības tīkli</v>
      </c>
      <c r="D45" s="212"/>
      <c r="E45" s="121">
        <f>'Kops a'!E25</f>
        <v>0</v>
      </c>
      <c r="F45" s="81">
        <f>'Kops a'!F25</f>
        <v>0</v>
      </c>
      <c r="G45" s="28">
        <f>'Kops a'!G25</f>
        <v>0</v>
      </c>
      <c r="H45" s="28">
        <f>'Kops a'!H25</f>
        <v>0</v>
      </c>
      <c r="I45" s="59">
        <f>'Kops a'!I25</f>
        <v>0</v>
      </c>
    </row>
    <row r="46" spans="1:9" x14ac:dyDescent="0.2">
      <c r="A46" s="64">
        <f>IF(E46=0,0,IF(COUNTBLANK(E46)=1,0,COUNTA($E$15:E46)))</f>
        <v>0</v>
      </c>
      <c r="B46" s="84">
        <f>'Kops c'!B25</f>
        <v>0</v>
      </c>
      <c r="C46" s="211" t="str">
        <f>'Kops c'!C25:D25</f>
        <v>Ārējie elektrības tīkli</v>
      </c>
      <c r="D46" s="212"/>
      <c r="E46" s="121">
        <f>'Kops c'!E25</f>
        <v>0</v>
      </c>
      <c r="F46" s="81">
        <f>'Kops c'!F25</f>
        <v>0</v>
      </c>
      <c r="G46" s="28">
        <f>'Kops c'!G25</f>
        <v>0</v>
      </c>
      <c r="H46" s="28">
        <f>'Kops c'!H25</f>
        <v>0</v>
      </c>
      <c r="I46" s="59">
        <f>'Kops c'!I25</f>
        <v>0</v>
      </c>
    </row>
    <row r="47" spans="1:9" x14ac:dyDescent="0.2">
      <c r="A47" s="64">
        <f>IF(E47=0,0,IF(COUNTBLANK(E47)=1,0,COUNTA($E$15:E47)))</f>
        <v>0</v>
      </c>
      <c r="B47" s="84">
        <f>'Kops n'!B25</f>
        <v>0</v>
      </c>
      <c r="C47" s="211" t="str">
        <f>'Kops n'!C25:D25</f>
        <v>Ārējie elektrības tīkli</v>
      </c>
      <c r="D47" s="212"/>
      <c r="E47" s="121">
        <f>'Kops n'!E25</f>
        <v>0</v>
      </c>
      <c r="F47" s="81">
        <f>'Kops n'!F25</f>
        <v>0</v>
      </c>
      <c r="G47" s="28">
        <f>'Kops n'!G25</f>
        <v>0</v>
      </c>
      <c r="H47" s="28">
        <f>'Kops n'!H25</f>
        <v>0</v>
      </c>
      <c r="I47" s="59">
        <f>'Kops n'!I25</f>
        <v>0</v>
      </c>
    </row>
    <row r="48" spans="1:9" ht="11.25" customHeight="1" x14ac:dyDescent="0.2">
      <c r="A48" s="64">
        <f>IF(E48=0,0,IF(COUNTBLANK(E48)=1,0,COUNTA($E$15:E48)))</f>
        <v>0</v>
      </c>
      <c r="B48" s="84">
        <f>'Kops a'!B26</f>
        <v>0</v>
      </c>
      <c r="C48" s="211" t="str">
        <f>'Kops a'!C26:D26</f>
        <v>Iekšējais ūdensvads, kanalizācija un to aprīkojums</v>
      </c>
      <c r="D48" s="212"/>
      <c r="E48" s="121">
        <f>'Kops a'!E26</f>
        <v>0</v>
      </c>
      <c r="F48" s="81">
        <f>'Kops a'!F26</f>
        <v>0</v>
      </c>
      <c r="G48" s="28">
        <f>'Kops a'!G26</f>
        <v>0</v>
      </c>
      <c r="H48" s="28">
        <f>'Kops a'!H26</f>
        <v>0</v>
      </c>
      <c r="I48" s="59">
        <f>'Kops a'!I26</f>
        <v>0</v>
      </c>
    </row>
    <row r="49" spans="1:9" x14ac:dyDescent="0.2">
      <c r="A49" s="64">
        <f>IF(E49=0,0,IF(COUNTBLANK(E49)=1,0,COUNTA($E$15:E49)))</f>
        <v>0</v>
      </c>
      <c r="B49" s="84">
        <f>'Kops c'!B26</f>
        <v>0</v>
      </c>
      <c r="C49" s="211" t="str">
        <f>'Kops c'!C26:D26</f>
        <v>Iekšējais ūdensvads, kanalizācija un to aprīkojums</v>
      </c>
      <c r="D49" s="212"/>
      <c r="E49" s="121">
        <f>'Kops c'!E26</f>
        <v>0</v>
      </c>
      <c r="F49" s="81">
        <f>'Kops c'!F26</f>
        <v>0</v>
      </c>
      <c r="G49" s="28">
        <f>'Kops c'!G26</f>
        <v>0</v>
      </c>
      <c r="H49" s="28">
        <f>'Kops c'!H26</f>
        <v>0</v>
      </c>
      <c r="I49" s="59">
        <f>'Kops c'!I26</f>
        <v>0</v>
      </c>
    </row>
    <row r="50" spans="1:9" x14ac:dyDescent="0.2">
      <c r="A50" s="64">
        <f>IF(E50=0,0,IF(COUNTBLANK(E50)=1,0,COUNTA($E$15:E50)))</f>
        <v>0</v>
      </c>
      <c r="B50" s="84">
        <f>'Kops n'!B26</f>
        <v>0</v>
      </c>
      <c r="C50" s="211" t="str">
        <f>'Kops n'!C26:D26</f>
        <v>Iekšējais ūdensvads, kanalizācija un to aprīkojums</v>
      </c>
      <c r="D50" s="212"/>
      <c r="E50" s="121">
        <f>'Kops n'!E26</f>
        <v>0</v>
      </c>
      <c r="F50" s="81">
        <f>'Kops n'!F26</f>
        <v>0</v>
      </c>
      <c r="G50" s="28">
        <f>'Kops n'!G26</f>
        <v>0</v>
      </c>
      <c r="H50" s="28">
        <f>'Kops n'!H26</f>
        <v>0</v>
      </c>
      <c r="I50" s="59">
        <f>'Kops n'!I26</f>
        <v>0</v>
      </c>
    </row>
    <row r="51" spans="1:9" ht="12" thickBot="1" x14ac:dyDescent="0.25">
      <c r="A51" s="65"/>
      <c r="B51" s="29"/>
      <c r="C51" s="244"/>
      <c r="D51" s="245"/>
      <c r="E51" s="122"/>
      <c r="F51" s="86"/>
      <c r="G51" s="87"/>
      <c r="H51" s="87"/>
      <c r="I51" s="41"/>
    </row>
    <row r="52" spans="1:9" ht="12" thickBot="1" x14ac:dyDescent="0.25">
      <c r="A52" s="229" t="s">
        <v>36</v>
      </c>
      <c r="B52" s="230"/>
      <c r="C52" s="230"/>
      <c r="D52" s="230"/>
      <c r="E52" s="83">
        <f>SUM(E15:E51)</f>
        <v>0</v>
      </c>
      <c r="F52" s="82">
        <f>SUM(F15:F51)</f>
        <v>0</v>
      </c>
      <c r="G52" s="82">
        <f>SUM(G15:G51)</f>
        <v>0</v>
      </c>
      <c r="H52" s="82">
        <f>SUM(H15:H51)</f>
        <v>0</v>
      </c>
      <c r="I52" s="83">
        <f>SUM(I15:I51)</f>
        <v>0</v>
      </c>
    </row>
    <row r="53" spans="1:9" x14ac:dyDescent="0.2">
      <c r="A53" s="231" t="s">
        <v>37</v>
      </c>
      <c r="B53" s="232"/>
      <c r="C53" s="233"/>
      <c r="D53" s="60" t="s">
        <v>411</v>
      </c>
      <c r="E53" s="44" t="e">
        <f>ROUND(E52*$D53,2)</f>
        <v>#VALUE!</v>
      </c>
      <c r="F53" s="45"/>
      <c r="G53" s="45"/>
      <c r="H53" s="45"/>
      <c r="I53" s="45"/>
    </row>
    <row r="54" spans="1:9" x14ac:dyDescent="0.2">
      <c r="A54" s="234" t="s">
        <v>38</v>
      </c>
      <c r="B54" s="235"/>
      <c r="C54" s="236"/>
      <c r="D54" s="61" t="s">
        <v>411</v>
      </c>
      <c r="E54" s="46" t="e">
        <f>ROUND(E53*$D54,2)</f>
        <v>#VALUE!</v>
      </c>
      <c r="F54" s="45"/>
      <c r="G54" s="45"/>
      <c r="H54" s="45"/>
      <c r="I54" s="45"/>
    </row>
    <row r="55" spans="1:9" x14ac:dyDescent="0.2">
      <c r="A55" s="237" t="s">
        <v>39</v>
      </c>
      <c r="B55" s="238"/>
      <c r="C55" s="239"/>
      <c r="D55" s="62" t="s">
        <v>411</v>
      </c>
      <c r="E55" s="46" t="e">
        <f>ROUND(E52*$D55,2)</f>
        <v>#VALUE!</v>
      </c>
      <c r="F55" s="45"/>
      <c r="G55" s="45"/>
      <c r="H55" s="45"/>
      <c r="I55" s="45"/>
    </row>
    <row r="56" spans="1:9" ht="12" thickBot="1" x14ac:dyDescent="0.25">
      <c r="A56" s="240" t="s">
        <v>40</v>
      </c>
      <c r="B56" s="241"/>
      <c r="C56" s="242"/>
      <c r="D56" s="25"/>
      <c r="E56" s="47" t="e">
        <f>SUM(E52:E55)-E54</f>
        <v>#VALUE!</v>
      </c>
      <c r="F56" s="45"/>
      <c r="G56" s="45"/>
      <c r="H56" s="45"/>
      <c r="I56" s="45"/>
    </row>
    <row r="57" spans="1:9" x14ac:dyDescent="0.2">
      <c r="G57" s="24"/>
    </row>
    <row r="58" spans="1:9" x14ac:dyDescent="0.2">
      <c r="C58" s="20"/>
      <c r="D58" s="20"/>
      <c r="E58" s="20"/>
      <c r="F58" s="26"/>
      <c r="G58" s="26"/>
      <c r="H58" s="26"/>
      <c r="I58" s="26"/>
    </row>
    <row r="61" spans="1:9" x14ac:dyDescent="0.2">
      <c r="A61" s="1" t="s">
        <v>14</v>
      </c>
      <c r="B61" s="20"/>
      <c r="C61" s="243"/>
      <c r="D61" s="243"/>
      <c r="E61" s="243"/>
      <c r="F61" s="243"/>
      <c r="G61" s="243"/>
      <c r="H61" s="243"/>
    </row>
    <row r="62" spans="1:9" x14ac:dyDescent="0.2">
      <c r="A62" s="20"/>
      <c r="B62" s="20"/>
      <c r="C62" s="186" t="s">
        <v>15</v>
      </c>
      <c r="D62" s="186"/>
      <c r="E62" s="186"/>
      <c r="F62" s="186"/>
      <c r="G62" s="186"/>
      <c r="H62" s="186"/>
    </row>
    <row r="63" spans="1:9" x14ac:dyDescent="0.2">
      <c r="A63" s="20"/>
      <c r="B63" s="20"/>
      <c r="C63" s="20"/>
      <c r="D63" s="20"/>
      <c r="E63" s="20"/>
      <c r="F63" s="20"/>
      <c r="G63" s="20"/>
      <c r="H63" s="20"/>
    </row>
    <row r="64" spans="1:9" x14ac:dyDescent="0.2">
      <c r="A64" s="227" t="str">
        <f>'Kopt a+c+n'!A35</f>
        <v>Tāme sastādīta 2023. gada __._________</v>
      </c>
      <c r="B64" s="228"/>
      <c r="C64" s="228"/>
      <c r="D64" s="228"/>
      <c r="F64" s="20"/>
      <c r="G64" s="20"/>
      <c r="H64" s="20"/>
    </row>
    <row r="65" spans="1:9" x14ac:dyDescent="0.2">
      <c r="A65" s="20"/>
      <c r="B65" s="20"/>
      <c r="C65" s="20"/>
      <c r="D65" s="20"/>
      <c r="E65" s="20"/>
      <c r="F65" s="20"/>
      <c r="G65" s="20"/>
      <c r="H65" s="20"/>
    </row>
    <row r="66" spans="1:9" x14ac:dyDescent="0.2">
      <c r="A66" s="1" t="s">
        <v>41</v>
      </c>
      <c r="B66" s="20"/>
      <c r="C66" s="226"/>
      <c r="D66" s="226"/>
      <c r="E66" s="226"/>
      <c r="F66" s="226"/>
      <c r="G66" s="226"/>
      <c r="H66" s="226"/>
    </row>
    <row r="67" spans="1:9" x14ac:dyDescent="0.2">
      <c r="A67" s="20"/>
      <c r="B67" s="20"/>
      <c r="C67" s="186" t="s">
        <v>15</v>
      </c>
      <c r="D67" s="186"/>
      <c r="E67" s="186"/>
      <c r="F67" s="186"/>
      <c r="G67" s="186"/>
      <c r="H67" s="186"/>
    </row>
    <row r="68" spans="1:9" x14ac:dyDescent="0.2">
      <c r="A68" s="20"/>
      <c r="B68" s="20"/>
      <c r="C68" s="20"/>
      <c r="D68" s="20"/>
      <c r="E68" s="20"/>
      <c r="F68" s="20"/>
      <c r="G68" s="20"/>
      <c r="H68" s="20"/>
    </row>
    <row r="69" spans="1:9" x14ac:dyDescent="0.2">
      <c r="A69" s="104" t="s">
        <v>42</v>
      </c>
      <c r="B69" s="52"/>
      <c r="C69" s="116">
        <f>'Kopt a+c+n'!B33</f>
        <v>0</v>
      </c>
      <c r="D69" s="52"/>
      <c r="F69" s="20"/>
      <c r="G69" s="20"/>
      <c r="H69" s="20"/>
    </row>
    <row r="79" spans="1:9" x14ac:dyDescent="0.2">
      <c r="E79" s="24"/>
      <c r="F79" s="24"/>
      <c r="G79" s="24"/>
      <c r="H79" s="24"/>
      <c r="I79" s="24"/>
    </row>
  </sheetData>
  <mergeCells count="67">
    <mergeCell ref="C49:D49"/>
    <mergeCell ref="C61:H61"/>
    <mergeCell ref="C51:D51"/>
    <mergeCell ref="C50:D50"/>
    <mergeCell ref="C62:H62"/>
    <mergeCell ref="C66:H66"/>
    <mergeCell ref="C67:H67"/>
    <mergeCell ref="A64:D64"/>
    <mergeCell ref="A52:D52"/>
    <mergeCell ref="A53:C53"/>
    <mergeCell ref="A54:C54"/>
    <mergeCell ref="A55:C55"/>
    <mergeCell ref="A56:C56"/>
    <mergeCell ref="C27:D27"/>
    <mergeCell ref="C29:D29"/>
    <mergeCell ref="C48:D48"/>
    <mergeCell ref="C30:D30"/>
    <mergeCell ref="C32:D32"/>
    <mergeCell ref="C33:D33"/>
    <mergeCell ref="C35:D35"/>
    <mergeCell ref="C45:D45"/>
    <mergeCell ref="C47:D47"/>
    <mergeCell ref="C38:D38"/>
    <mergeCell ref="C39:D39"/>
    <mergeCell ref="C41:D41"/>
    <mergeCell ref="C42:D42"/>
    <mergeCell ref="C44:D44"/>
    <mergeCell ref="C43:D43"/>
    <mergeCell ref="C46:D46"/>
    <mergeCell ref="C21:D21"/>
    <mergeCell ref="C36:D36"/>
    <mergeCell ref="C15:D15"/>
    <mergeCell ref="C17:D17"/>
    <mergeCell ref="C18:D18"/>
    <mergeCell ref="C20:D20"/>
    <mergeCell ref="C16:D16"/>
    <mergeCell ref="C19:D19"/>
    <mergeCell ref="C22:D22"/>
    <mergeCell ref="C25:D25"/>
    <mergeCell ref="C28:D28"/>
    <mergeCell ref="C31:D31"/>
    <mergeCell ref="C34:D34"/>
    <mergeCell ref="C23:D23"/>
    <mergeCell ref="C24:D24"/>
    <mergeCell ref="C26:D26"/>
    <mergeCell ref="C37:D37"/>
    <mergeCell ref="C40:D40"/>
    <mergeCell ref="G1:I1"/>
    <mergeCell ref="A2:I2"/>
    <mergeCell ref="C4:I4"/>
    <mergeCell ref="A6:C6"/>
    <mergeCell ref="D6:I6"/>
    <mergeCell ref="C5:I5"/>
    <mergeCell ref="A7:C7"/>
    <mergeCell ref="D7:I7"/>
    <mergeCell ref="F13:H13"/>
    <mergeCell ref="I13:I14"/>
    <mergeCell ref="A8:C8"/>
    <mergeCell ref="D8:I8"/>
    <mergeCell ref="A9:C9"/>
    <mergeCell ref="D9:I9"/>
    <mergeCell ref="D10:E10"/>
    <mergeCell ref="D11:E11"/>
    <mergeCell ref="E13:E14"/>
    <mergeCell ref="A13:A14"/>
    <mergeCell ref="B13:B14"/>
    <mergeCell ref="C13:D14"/>
  </mergeCells>
  <conditionalFormatting sqref="A15:I51">
    <cfRule type="cellIs" dxfId="398" priority="9" operator="equal">
      <formula>0</formula>
    </cfRule>
  </conditionalFormatting>
  <conditionalFormatting sqref="C69">
    <cfRule type="cellIs" dxfId="397" priority="26" operator="equal">
      <formula>0</formula>
    </cfRule>
  </conditionalFormatting>
  <conditionalFormatting sqref="C61:H61">
    <cfRule type="cellIs" dxfId="396" priority="21" operator="equal">
      <formula>0</formula>
    </cfRule>
  </conditionalFormatting>
  <conditionalFormatting sqref="C66:H66">
    <cfRule type="cellIs" dxfId="395" priority="22" operator="equal">
      <formula>0</formula>
    </cfRule>
  </conditionalFormatting>
  <conditionalFormatting sqref="D53:D55">
    <cfRule type="cellIs" dxfId="394" priority="25" operator="equal">
      <formula>0</formula>
    </cfRule>
  </conditionalFormatting>
  <conditionalFormatting sqref="D6:I9 D10:E11 F52:I52 E52:E56">
    <cfRule type="cellIs" dxfId="393" priority="24" operator="equal">
      <formula>0</formula>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731D-BB57-4871-BE51-040D3C3D9033}">
  <sheetPr codeName="Sheet38">
    <tabColor rgb="FFFFC000"/>
  </sheetPr>
  <dimension ref="A1:P50"/>
  <sheetViews>
    <sheetView workbookViewId="0">
      <selection activeCell="H10" sqref="H1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'11a+c+n'!D1</f>
        <v>11</v>
      </c>
      <c r="E1" s="26"/>
      <c r="F1" s="26"/>
      <c r="G1" s="26"/>
      <c r="H1" s="26"/>
      <c r="I1" s="26"/>
      <c r="J1" s="26"/>
      <c r="N1" s="30"/>
      <c r="O1" s="31"/>
      <c r="P1" s="32"/>
    </row>
    <row r="2" spans="1:16" x14ac:dyDescent="0.2">
      <c r="A2" s="33"/>
      <c r="B2" s="33"/>
      <c r="C2" s="252" t="str">
        <f>'11a+c+n'!C2:I2</f>
        <v>Ārējie elektrības tīkli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404</v>
      </c>
      <c r="B9" s="255"/>
      <c r="C9" s="255"/>
      <c r="D9" s="255"/>
      <c r="E9" s="255"/>
      <c r="F9" s="255"/>
      <c r="G9" s="35"/>
      <c r="H9" s="35"/>
      <c r="I9" s="35"/>
      <c r="J9" s="256" t="s">
        <v>46</v>
      </c>
      <c r="K9" s="256"/>
      <c r="L9" s="256"/>
      <c r="M9" s="256"/>
      <c r="N9" s="257">
        <f>P38</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izmaksas",IF('11a+c+n'!$Q14="A",'11a+c+n'!B14,0),0)</f>
        <v>0</v>
      </c>
      <c r="C14" s="27">
        <f>IF($C$4="Attiecināmās izmaksas",IF('11a+c+n'!$Q14="A",'11a+c+n'!C14,0),0)</f>
        <v>0</v>
      </c>
      <c r="D14" s="27">
        <f>IF($C$4="Attiecināmās izmaksas",IF('11a+c+n'!$Q14="A",'11a+c+n'!D14,0),0)</f>
        <v>0</v>
      </c>
      <c r="E14" s="57"/>
      <c r="F14" s="79"/>
      <c r="G14" s="27">
        <f>IF($C$4="Attiecināmās izmaksas",IF('11a+c+n'!$Q14="A",'11a+c+n'!G14,0),0)</f>
        <v>0</v>
      </c>
      <c r="H14" s="27">
        <f>IF($C$4="Attiecināmās izmaksas",IF('11a+c+n'!$Q14="A",'11a+c+n'!H14,0),0)</f>
        <v>0</v>
      </c>
      <c r="I14" s="27"/>
      <c r="J14" s="27"/>
      <c r="K14" s="57">
        <f>IF($C$4="Attiecināmās izmaksas",IF('11a+c+n'!$Q14="A",'11a+c+n'!K14,0),0)</f>
        <v>0</v>
      </c>
      <c r="L14" s="79">
        <f>IF($C$4="Attiecināmās izmaksas",IF('11a+c+n'!$Q14="A",'11a+c+n'!L14,0),0)</f>
        <v>0</v>
      </c>
      <c r="M14" s="27">
        <f>IF($C$4="Attiecināmās izmaksas",IF('11a+c+n'!$Q14="A",'11a+c+n'!M14,0),0)</f>
        <v>0</v>
      </c>
      <c r="N14" s="27">
        <f>IF($C$4="Attiecināmās izmaksas",IF('11a+c+n'!$Q14="A",'11a+c+n'!N14,0),0)</f>
        <v>0</v>
      </c>
      <c r="O14" s="27">
        <f>IF($C$4="Attiecināmās izmaksas",IF('11a+c+n'!$Q14="A",'11a+c+n'!O14,0),0)</f>
        <v>0</v>
      </c>
      <c r="P14" s="57">
        <f>IF($C$4="Attiecināmās izmaksas",IF('11a+c+n'!$Q14="A",'11a+c+n'!P14,0),0)</f>
        <v>0</v>
      </c>
    </row>
    <row r="15" spans="1:16" x14ac:dyDescent="0.2">
      <c r="A15" s="64">
        <f>IF(P15=0,0,IF(COUNTBLANK(P15)=1,0,COUNTA($P$14:P15)))</f>
        <v>0</v>
      </c>
      <c r="B15" s="28">
        <f>IF($C$4="Attiecināmās izmaksas",IF('11a+c+n'!$Q15="A",'11a+c+n'!B15,0),0)</f>
        <v>0</v>
      </c>
      <c r="C15" s="28">
        <f>IF($C$4="Attiecināmās izmaksas",IF('11a+c+n'!$Q15="A",'11a+c+n'!C15,0),0)</f>
        <v>0</v>
      </c>
      <c r="D15" s="28">
        <f>IF($C$4="Attiecināmās izmaksas",IF('11a+c+n'!$Q15="A",'11a+c+n'!D15,0),0)</f>
        <v>0</v>
      </c>
      <c r="E15" s="59"/>
      <c r="F15" s="81"/>
      <c r="G15" s="28"/>
      <c r="H15" s="28">
        <f>IF($C$4="Attiecināmās izmaksas",IF('11a+c+n'!$Q15="A",'11a+c+n'!H15,0),0)</f>
        <v>0</v>
      </c>
      <c r="I15" s="28"/>
      <c r="J15" s="28"/>
      <c r="K15" s="59">
        <f>IF($C$4="Attiecināmās izmaksas",IF('11a+c+n'!$Q15="A",'11a+c+n'!K15,0),0)</f>
        <v>0</v>
      </c>
      <c r="L15" s="81">
        <f>IF($C$4="Attiecināmās izmaksas",IF('11a+c+n'!$Q15="A",'11a+c+n'!L15,0),0)</f>
        <v>0</v>
      </c>
      <c r="M15" s="28">
        <f>IF($C$4="Attiecināmās izmaksas",IF('11a+c+n'!$Q15="A",'11a+c+n'!M15,0),0)</f>
        <v>0</v>
      </c>
      <c r="N15" s="28">
        <f>IF($C$4="Attiecināmās izmaksas",IF('11a+c+n'!$Q15="A",'11a+c+n'!N15,0),0)</f>
        <v>0</v>
      </c>
      <c r="O15" s="28">
        <f>IF($C$4="Attiecināmās izmaksas",IF('11a+c+n'!$Q15="A",'11a+c+n'!O15,0),0)</f>
        <v>0</v>
      </c>
      <c r="P15" s="59">
        <f>IF($C$4="Attiecināmās izmaksas",IF('11a+c+n'!$Q15="A",'11a+c+n'!P15,0),0)</f>
        <v>0</v>
      </c>
    </row>
    <row r="16" spans="1:16" x14ac:dyDescent="0.2">
      <c r="A16" s="64">
        <f>IF(P16=0,0,IF(COUNTBLANK(P16)=1,0,COUNTA($P$14:P16)))</f>
        <v>0</v>
      </c>
      <c r="B16" s="28">
        <f>IF($C$4="Attiecināmās izmaksas",IF('11a+c+n'!$Q16="A",'11a+c+n'!B16,0),0)</f>
        <v>0</v>
      </c>
      <c r="C16" s="28">
        <f>IF($C$4="Attiecināmās izmaksas",IF('11a+c+n'!$Q16="A",'11a+c+n'!C16,0),0)</f>
        <v>0</v>
      </c>
      <c r="D16" s="28">
        <f>IF($C$4="Attiecināmās izmaksas",IF('11a+c+n'!$Q16="A",'11a+c+n'!D16,0),0)</f>
        <v>0</v>
      </c>
      <c r="E16" s="59"/>
      <c r="F16" s="81"/>
      <c r="G16" s="28"/>
      <c r="H16" s="28">
        <f>IF($C$4="Attiecināmās izmaksas",IF('11a+c+n'!$Q16="A",'11a+c+n'!H16,0),0)</f>
        <v>0</v>
      </c>
      <c r="I16" s="28"/>
      <c r="J16" s="28"/>
      <c r="K16" s="59">
        <f>IF($C$4="Attiecināmās izmaksas",IF('11a+c+n'!$Q16="A",'11a+c+n'!K16,0),0)</f>
        <v>0</v>
      </c>
      <c r="L16" s="81">
        <f>IF($C$4="Attiecināmās izmaksas",IF('11a+c+n'!$Q16="A",'11a+c+n'!L16,0),0)</f>
        <v>0</v>
      </c>
      <c r="M16" s="28">
        <f>IF($C$4="Attiecināmās izmaksas",IF('11a+c+n'!$Q16="A",'11a+c+n'!M16,0),0)</f>
        <v>0</v>
      </c>
      <c r="N16" s="28">
        <f>IF($C$4="Attiecināmās izmaksas",IF('11a+c+n'!$Q16="A",'11a+c+n'!N16,0),0)</f>
        <v>0</v>
      </c>
      <c r="O16" s="28">
        <f>IF($C$4="Attiecināmās izmaksas",IF('11a+c+n'!$Q16="A",'11a+c+n'!O16,0),0)</f>
        <v>0</v>
      </c>
      <c r="P16" s="59">
        <f>IF($C$4="Attiecināmās izmaksas",IF('11a+c+n'!$Q16="A",'11a+c+n'!P16,0),0)</f>
        <v>0</v>
      </c>
    </row>
    <row r="17" spans="1:16" x14ac:dyDescent="0.2">
      <c r="A17" s="64">
        <f>IF(P17=0,0,IF(COUNTBLANK(P17)=1,0,COUNTA($P$14:P17)))</f>
        <v>0</v>
      </c>
      <c r="B17" s="28">
        <f>IF($C$4="Attiecināmās izmaksas",IF('11a+c+n'!$Q17="A",'11a+c+n'!B17,0),0)</f>
        <v>0</v>
      </c>
      <c r="C17" s="28">
        <f>IF($C$4="Attiecināmās izmaksas",IF('11a+c+n'!$Q17="A",'11a+c+n'!C17,0),0)</f>
        <v>0</v>
      </c>
      <c r="D17" s="28">
        <f>IF($C$4="Attiecināmās izmaksas",IF('11a+c+n'!$Q17="A",'11a+c+n'!D17,0),0)</f>
        <v>0</v>
      </c>
      <c r="E17" s="59"/>
      <c r="F17" s="81"/>
      <c r="G17" s="28"/>
      <c r="H17" s="28">
        <f>IF($C$4="Attiecināmās izmaksas",IF('11a+c+n'!$Q17="A",'11a+c+n'!H17,0),0)</f>
        <v>0</v>
      </c>
      <c r="I17" s="28"/>
      <c r="J17" s="28"/>
      <c r="K17" s="59">
        <f>IF($C$4="Attiecināmās izmaksas",IF('11a+c+n'!$Q17="A",'11a+c+n'!K17,0),0)</f>
        <v>0</v>
      </c>
      <c r="L17" s="81">
        <f>IF($C$4="Attiecināmās izmaksas",IF('11a+c+n'!$Q17="A",'11a+c+n'!L17,0),0)</f>
        <v>0</v>
      </c>
      <c r="M17" s="28">
        <f>IF($C$4="Attiecināmās izmaksas",IF('11a+c+n'!$Q17="A",'11a+c+n'!M17,0),0)</f>
        <v>0</v>
      </c>
      <c r="N17" s="28">
        <f>IF($C$4="Attiecināmās izmaksas",IF('11a+c+n'!$Q17="A",'11a+c+n'!N17,0),0)</f>
        <v>0</v>
      </c>
      <c r="O17" s="28">
        <f>IF($C$4="Attiecināmās izmaksas",IF('11a+c+n'!$Q17="A",'11a+c+n'!O17,0),0)</f>
        <v>0</v>
      </c>
      <c r="P17" s="59">
        <f>IF($C$4="Attiecināmās izmaksas",IF('11a+c+n'!$Q17="A",'11a+c+n'!P17,0),0)</f>
        <v>0</v>
      </c>
    </row>
    <row r="18" spans="1:16" x14ac:dyDescent="0.2">
      <c r="A18" s="64">
        <f>IF(P18=0,0,IF(COUNTBLANK(P18)=1,0,COUNTA($P$14:P18)))</f>
        <v>0</v>
      </c>
      <c r="B18" s="28">
        <f>IF($C$4="Attiecināmās izmaksas",IF('11a+c+n'!$Q18="A",'11a+c+n'!B18,0),0)</f>
        <v>0</v>
      </c>
      <c r="C18" s="28">
        <f>IF($C$4="Attiecināmās izmaksas",IF('11a+c+n'!$Q18="A",'11a+c+n'!C18,0),0)</f>
        <v>0</v>
      </c>
      <c r="D18" s="28">
        <f>IF($C$4="Attiecināmās izmaksas",IF('11a+c+n'!$Q18="A",'11a+c+n'!D18,0),0)</f>
        <v>0</v>
      </c>
      <c r="E18" s="59"/>
      <c r="F18" s="81"/>
      <c r="G18" s="28"/>
      <c r="H18" s="28">
        <f>IF($C$4="Attiecināmās izmaksas",IF('11a+c+n'!$Q18="A",'11a+c+n'!H18,0),0)</f>
        <v>0</v>
      </c>
      <c r="I18" s="28"/>
      <c r="J18" s="28"/>
      <c r="K18" s="59">
        <f>IF($C$4="Attiecināmās izmaksas",IF('11a+c+n'!$Q18="A",'11a+c+n'!K18,0),0)</f>
        <v>0</v>
      </c>
      <c r="L18" s="81">
        <f>IF($C$4="Attiecināmās izmaksas",IF('11a+c+n'!$Q18="A",'11a+c+n'!L18,0),0)</f>
        <v>0</v>
      </c>
      <c r="M18" s="28">
        <f>IF($C$4="Attiecināmās izmaksas",IF('11a+c+n'!$Q18="A",'11a+c+n'!M18,0),0)</f>
        <v>0</v>
      </c>
      <c r="N18" s="28">
        <f>IF($C$4="Attiecināmās izmaksas",IF('11a+c+n'!$Q18="A",'11a+c+n'!N18,0),0)</f>
        <v>0</v>
      </c>
      <c r="O18" s="28">
        <f>IF($C$4="Attiecināmās izmaksas",IF('11a+c+n'!$Q18="A",'11a+c+n'!O18,0),0)</f>
        <v>0</v>
      </c>
      <c r="P18" s="59">
        <f>IF($C$4="Attiecināmās izmaksas",IF('11a+c+n'!$Q18="A",'11a+c+n'!P18,0),0)</f>
        <v>0</v>
      </c>
    </row>
    <row r="19" spans="1:16" x14ac:dyDescent="0.2">
      <c r="A19" s="64">
        <f>IF(P19=0,0,IF(COUNTBLANK(P19)=1,0,COUNTA($P$14:P19)))</f>
        <v>0</v>
      </c>
      <c r="B19" s="28">
        <f>IF($C$4="Attiecināmās izmaksas",IF('11a+c+n'!$Q19="A",'11a+c+n'!B19,0),0)</f>
        <v>0</v>
      </c>
      <c r="C19" s="28">
        <f>IF($C$4="Attiecināmās izmaksas",IF('11a+c+n'!$Q19="A",'11a+c+n'!C19,0),0)</f>
        <v>0</v>
      </c>
      <c r="D19" s="28">
        <f>IF($C$4="Attiecināmās izmaksas",IF('11a+c+n'!$Q19="A",'11a+c+n'!D19,0),0)</f>
        <v>0</v>
      </c>
      <c r="E19" s="59"/>
      <c r="F19" s="81"/>
      <c r="G19" s="28"/>
      <c r="H19" s="28">
        <f>IF($C$4="Attiecināmās izmaksas",IF('11a+c+n'!$Q19="A",'11a+c+n'!H19,0),0)</f>
        <v>0</v>
      </c>
      <c r="I19" s="28"/>
      <c r="J19" s="28"/>
      <c r="K19" s="59">
        <f>IF($C$4="Attiecināmās izmaksas",IF('11a+c+n'!$Q19="A",'11a+c+n'!K19,0),0)</f>
        <v>0</v>
      </c>
      <c r="L19" s="81">
        <f>IF($C$4="Attiecināmās izmaksas",IF('11a+c+n'!$Q19="A",'11a+c+n'!L19,0),0)</f>
        <v>0</v>
      </c>
      <c r="M19" s="28">
        <f>IF($C$4="Attiecināmās izmaksas",IF('11a+c+n'!$Q19="A",'11a+c+n'!M19,0),0)</f>
        <v>0</v>
      </c>
      <c r="N19" s="28">
        <f>IF($C$4="Attiecināmās izmaksas",IF('11a+c+n'!$Q19="A",'11a+c+n'!N19,0),0)</f>
        <v>0</v>
      </c>
      <c r="O19" s="28">
        <f>IF($C$4="Attiecināmās izmaksas",IF('11a+c+n'!$Q19="A",'11a+c+n'!O19,0),0)</f>
        <v>0</v>
      </c>
      <c r="P19" s="59">
        <f>IF($C$4="Attiecināmās izmaksas",IF('11a+c+n'!$Q19="A",'11a+c+n'!P19,0),0)</f>
        <v>0</v>
      </c>
    </row>
    <row r="20" spans="1:16" x14ac:dyDescent="0.2">
      <c r="A20" s="64">
        <f>IF(P20=0,0,IF(COUNTBLANK(P20)=1,0,COUNTA($P$14:P20)))</f>
        <v>0</v>
      </c>
      <c r="B20" s="28">
        <f>IF($C$4="Attiecināmās izmaksas",IF('11a+c+n'!$Q20="A",'11a+c+n'!B20,0),0)</f>
        <v>0</v>
      </c>
      <c r="C20" s="28">
        <f>IF($C$4="Attiecināmās izmaksas",IF('11a+c+n'!$Q20="A",'11a+c+n'!C20,0),0)</f>
        <v>0</v>
      </c>
      <c r="D20" s="28">
        <f>IF($C$4="Attiecināmās izmaksas",IF('11a+c+n'!$Q20="A",'11a+c+n'!D20,0),0)</f>
        <v>0</v>
      </c>
      <c r="E20" s="59"/>
      <c r="F20" s="81"/>
      <c r="G20" s="28"/>
      <c r="H20" s="28">
        <f>IF($C$4="Attiecināmās izmaksas",IF('11a+c+n'!$Q20="A",'11a+c+n'!H20,0),0)</f>
        <v>0</v>
      </c>
      <c r="I20" s="28"/>
      <c r="J20" s="28"/>
      <c r="K20" s="59">
        <f>IF($C$4="Attiecināmās izmaksas",IF('11a+c+n'!$Q20="A",'11a+c+n'!K20,0),0)</f>
        <v>0</v>
      </c>
      <c r="L20" s="81">
        <f>IF($C$4="Attiecināmās izmaksas",IF('11a+c+n'!$Q20="A",'11a+c+n'!L20,0),0)</f>
        <v>0</v>
      </c>
      <c r="M20" s="28">
        <f>IF($C$4="Attiecināmās izmaksas",IF('11a+c+n'!$Q20="A",'11a+c+n'!M20,0),0)</f>
        <v>0</v>
      </c>
      <c r="N20" s="28">
        <f>IF($C$4="Attiecināmās izmaksas",IF('11a+c+n'!$Q20="A",'11a+c+n'!N20,0),0)</f>
        <v>0</v>
      </c>
      <c r="O20" s="28">
        <f>IF($C$4="Attiecināmās izmaksas",IF('11a+c+n'!$Q20="A",'11a+c+n'!O20,0),0)</f>
        <v>0</v>
      </c>
      <c r="P20" s="59">
        <f>IF($C$4="Attiecināmās izmaksas",IF('11a+c+n'!$Q20="A",'11a+c+n'!P20,0),0)</f>
        <v>0</v>
      </c>
    </row>
    <row r="21" spans="1:16" x14ac:dyDescent="0.2">
      <c r="A21" s="64">
        <f>IF(P21=0,0,IF(COUNTBLANK(P21)=1,0,COUNTA($P$14:P21)))</f>
        <v>0</v>
      </c>
      <c r="B21" s="28">
        <f>IF($C$4="Attiecināmās izmaksas",IF('11a+c+n'!$Q21="A",'11a+c+n'!B21,0),0)</f>
        <v>0</v>
      </c>
      <c r="C21" s="28">
        <f>IF($C$4="Attiecināmās izmaksas",IF('11a+c+n'!$Q21="A",'11a+c+n'!C21,0),0)</f>
        <v>0</v>
      </c>
      <c r="D21" s="28">
        <f>IF($C$4="Attiecināmās izmaksas",IF('11a+c+n'!$Q21="A",'11a+c+n'!D21,0),0)</f>
        <v>0</v>
      </c>
      <c r="E21" s="59"/>
      <c r="F21" s="81"/>
      <c r="G21" s="28"/>
      <c r="H21" s="28">
        <f>IF($C$4="Attiecināmās izmaksas",IF('11a+c+n'!$Q21="A",'11a+c+n'!H21,0),0)</f>
        <v>0</v>
      </c>
      <c r="I21" s="28"/>
      <c r="J21" s="28"/>
      <c r="K21" s="59">
        <f>IF($C$4="Attiecināmās izmaksas",IF('11a+c+n'!$Q21="A",'11a+c+n'!K21,0),0)</f>
        <v>0</v>
      </c>
      <c r="L21" s="81">
        <f>IF($C$4="Attiecināmās izmaksas",IF('11a+c+n'!$Q21="A",'11a+c+n'!L21,0),0)</f>
        <v>0</v>
      </c>
      <c r="M21" s="28">
        <f>IF($C$4="Attiecināmās izmaksas",IF('11a+c+n'!$Q21="A",'11a+c+n'!M21,0),0)</f>
        <v>0</v>
      </c>
      <c r="N21" s="28">
        <f>IF($C$4="Attiecināmās izmaksas",IF('11a+c+n'!$Q21="A",'11a+c+n'!N21,0),0)</f>
        <v>0</v>
      </c>
      <c r="O21" s="28">
        <f>IF($C$4="Attiecināmās izmaksas",IF('11a+c+n'!$Q21="A",'11a+c+n'!O21,0),0)</f>
        <v>0</v>
      </c>
      <c r="P21" s="59">
        <f>IF($C$4="Attiecināmās izmaksas",IF('11a+c+n'!$Q21="A",'11a+c+n'!P21,0),0)</f>
        <v>0</v>
      </c>
    </row>
    <row r="22" spans="1:16" x14ac:dyDescent="0.2">
      <c r="A22" s="64">
        <f>IF(P22=0,0,IF(COUNTBLANK(P22)=1,0,COUNTA($P$14:P22)))</f>
        <v>0</v>
      </c>
      <c r="B22" s="28">
        <f>IF($C$4="Attiecināmās izmaksas",IF('11a+c+n'!$Q22="A",'11a+c+n'!B22,0),0)</f>
        <v>0</v>
      </c>
      <c r="C22" s="28">
        <f>IF($C$4="Attiecināmās izmaksas",IF('11a+c+n'!$Q22="A",'11a+c+n'!C22,0),0)</f>
        <v>0</v>
      </c>
      <c r="D22" s="28">
        <f>IF($C$4="Attiecināmās izmaksas",IF('11a+c+n'!$Q22="A",'11a+c+n'!D22,0),0)</f>
        <v>0</v>
      </c>
      <c r="E22" s="59"/>
      <c r="F22" s="81"/>
      <c r="G22" s="28"/>
      <c r="H22" s="28">
        <f>IF($C$4="Attiecināmās izmaksas",IF('11a+c+n'!$Q22="A",'11a+c+n'!H22,0),0)</f>
        <v>0</v>
      </c>
      <c r="I22" s="28"/>
      <c r="J22" s="28"/>
      <c r="K22" s="59">
        <f>IF($C$4="Attiecināmās izmaksas",IF('11a+c+n'!$Q22="A",'11a+c+n'!K22,0),0)</f>
        <v>0</v>
      </c>
      <c r="L22" s="81">
        <f>IF($C$4="Attiecināmās izmaksas",IF('11a+c+n'!$Q22="A",'11a+c+n'!L22,0),0)</f>
        <v>0</v>
      </c>
      <c r="M22" s="28">
        <f>IF($C$4="Attiecināmās izmaksas",IF('11a+c+n'!$Q22="A",'11a+c+n'!M22,0),0)</f>
        <v>0</v>
      </c>
      <c r="N22" s="28">
        <f>IF($C$4="Attiecināmās izmaksas",IF('11a+c+n'!$Q22="A",'11a+c+n'!N22,0),0)</f>
        <v>0</v>
      </c>
      <c r="O22" s="28">
        <f>IF($C$4="Attiecināmās izmaksas",IF('11a+c+n'!$Q22="A",'11a+c+n'!O22,0),0)</f>
        <v>0</v>
      </c>
      <c r="P22" s="59">
        <f>IF($C$4="Attiecināmās izmaksas",IF('11a+c+n'!$Q22="A",'11a+c+n'!P22,0),0)</f>
        <v>0</v>
      </c>
    </row>
    <row r="23" spans="1:16" x14ac:dyDescent="0.2">
      <c r="A23" s="64">
        <f>IF(P23=0,0,IF(COUNTBLANK(P23)=1,0,COUNTA($P$14:P23)))</f>
        <v>0</v>
      </c>
      <c r="B23" s="28">
        <f>IF($C$4="Attiecināmās izmaksas",IF('11a+c+n'!$Q23="A",'11a+c+n'!B23,0),0)</f>
        <v>0</v>
      </c>
      <c r="C23" s="28">
        <f>IF($C$4="Attiecināmās izmaksas",IF('11a+c+n'!$Q23="A",'11a+c+n'!C23,0),0)</f>
        <v>0</v>
      </c>
      <c r="D23" s="28">
        <f>IF($C$4="Attiecināmās izmaksas",IF('11a+c+n'!$Q23="A",'11a+c+n'!D23,0),0)</f>
        <v>0</v>
      </c>
      <c r="E23" s="59"/>
      <c r="F23" s="81"/>
      <c r="G23" s="28"/>
      <c r="H23" s="28">
        <f>IF($C$4="Attiecināmās izmaksas",IF('11a+c+n'!$Q23="A",'11a+c+n'!H23,0),0)</f>
        <v>0</v>
      </c>
      <c r="I23" s="28"/>
      <c r="J23" s="28"/>
      <c r="K23" s="59">
        <f>IF($C$4="Attiecināmās izmaksas",IF('11a+c+n'!$Q23="A",'11a+c+n'!K23,0),0)</f>
        <v>0</v>
      </c>
      <c r="L23" s="81">
        <f>IF($C$4="Attiecināmās izmaksas",IF('11a+c+n'!$Q23="A",'11a+c+n'!L23,0),0)</f>
        <v>0</v>
      </c>
      <c r="M23" s="28">
        <f>IF($C$4="Attiecināmās izmaksas",IF('11a+c+n'!$Q23="A",'11a+c+n'!M23,0),0)</f>
        <v>0</v>
      </c>
      <c r="N23" s="28">
        <f>IF($C$4="Attiecināmās izmaksas",IF('11a+c+n'!$Q23="A",'11a+c+n'!N23,0),0)</f>
        <v>0</v>
      </c>
      <c r="O23" s="28">
        <f>IF($C$4="Attiecināmās izmaksas",IF('11a+c+n'!$Q23="A",'11a+c+n'!O23,0),0)</f>
        <v>0</v>
      </c>
      <c r="P23" s="59">
        <f>IF($C$4="Attiecināmās izmaksas",IF('11a+c+n'!$Q23="A",'11a+c+n'!P23,0),0)</f>
        <v>0</v>
      </c>
    </row>
    <row r="24" spans="1:16" x14ac:dyDescent="0.2">
      <c r="A24" s="64">
        <f>IF(P24=0,0,IF(COUNTBLANK(P24)=1,0,COUNTA($P$14:P24)))</f>
        <v>0</v>
      </c>
      <c r="B24" s="28">
        <f>IF($C$4="Attiecināmās izmaksas",IF('11a+c+n'!$Q24="A",'11a+c+n'!B24,0),0)</f>
        <v>0</v>
      </c>
      <c r="C24" s="28">
        <f>IF($C$4="Attiecināmās izmaksas",IF('11a+c+n'!$Q24="A",'11a+c+n'!C24,0),0)</f>
        <v>0</v>
      </c>
      <c r="D24" s="28">
        <f>IF($C$4="Attiecināmās izmaksas",IF('11a+c+n'!$Q24="A",'11a+c+n'!D24,0),0)</f>
        <v>0</v>
      </c>
      <c r="E24" s="59"/>
      <c r="F24" s="81"/>
      <c r="G24" s="28"/>
      <c r="H24" s="28">
        <f>IF($C$4="Attiecināmās izmaksas",IF('11a+c+n'!$Q24="A",'11a+c+n'!H24,0),0)</f>
        <v>0</v>
      </c>
      <c r="I24" s="28"/>
      <c r="J24" s="28"/>
      <c r="K24" s="59">
        <f>IF($C$4="Attiecināmās izmaksas",IF('11a+c+n'!$Q24="A",'11a+c+n'!K24,0),0)</f>
        <v>0</v>
      </c>
      <c r="L24" s="81">
        <f>IF($C$4="Attiecināmās izmaksas",IF('11a+c+n'!$Q24="A",'11a+c+n'!L24,0),0)</f>
        <v>0</v>
      </c>
      <c r="M24" s="28">
        <f>IF($C$4="Attiecināmās izmaksas",IF('11a+c+n'!$Q24="A",'11a+c+n'!M24,0),0)</f>
        <v>0</v>
      </c>
      <c r="N24" s="28">
        <f>IF($C$4="Attiecināmās izmaksas",IF('11a+c+n'!$Q24="A",'11a+c+n'!N24,0),0)</f>
        <v>0</v>
      </c>
      <c r="O24" s="28">
        <f>IF($C$4="Attiecināmās izmaksas",IF('11a+c+n'!$Q24="A",'11a+c+n'!O24,0),0)</f>
        <v>0</v>
      </c>
      <c r="P24" s="59">
        <f>IF($C$4="Attiecināmās izmaksas",IF('11a+c+n'!$Q24="A",'11a+c+n'!P24,0),0)</f>
        <v>0</v>
      </c>
    </row>
    <row r="25" spans="1:16" x14ac:dyDescent="0.2">
      <c r="A25" s="64">
        <f>IF(P25=0,0,IF(COUNTBLANK(P25)=1,0,COUNTA($P$14:P25)))</f>
        <v>0</v>
      </c>
      <c r="B25" s="28">
        <f>IF($C$4="Attiecināmās izmaksas",IF('11a+c+n'!$Q25="A",'11a+c+n'!B25,0),0)</f>
        <v>0</v>
      </c>
      <c r="C25" s="28">
        <f>IF($C$4="Attiecināmās izmaksas",IF('11a+c+n'!$Q25="A",'11a+c+n'!C25,0),0)</f>
        <v>0</v>
      </c>
      <c r="D25" s="28">
        <f>IF($C$4="Attiecināmās izmaksas",IF('11a+c+n'!$Q25="A",'11a+c+n'!D25,0),0)</f>
        <v>0</v>
      </c>
      <c r="E25" s="59"/>
      <c r="F25" s="81"/>
      <c r="G25" s="28"/>
      <c r="H25" s="28">
        <f>IF($C$4="Attiecināmās izmaksas",IF('11a+c+n'!$Q25="A",'11a+c+n'!H25,0),0)</f>
        <v>0</v>
      </c>
      <c r="I25" s="28"/>
      <c r="J25" s="28"/>
      <c r="K25" s="59">
        <f>IF($C$4="Attiecināmās izmaksas",IF('11a+c+n'!$Q25="A",'11a+c+n'!K25,0),0)</f>
        <v>0</v>
      </c>
      <c r="L25" s="81">
        <f>IF($C$4="Attiecināmās izmaksas",IF('11a+c+n'!$Q25="A",'11a+c+n'!L25,0),0)</f>
        <v>0</v>
      </c>
      <c r="M25" s="28">
        <f>IF($C$4="Attiecināmās izmaksas",IF('11a+c+n'!$Q25="A",'11a+c+n'!M25,0),0)</f>
        <v>0</v>
      </c>
      <c r="N25" s="28">
        <f>IF($C$4="Attiecināmās izmaksas",IF('11a+c+n'!$Q25="A",'11a+c+n'!N25,0),0)</f>
        <v>0</v>
      </c>
      <c r="O25" s="28">
        <f>IF($C$4="Attiecināmās izmaksas",IF('11a+c+n'!$Q25="A",'11a+c+n'!O25,0),0)</f>
        <v>0</v>
      </c>
      <c r="P25" s="59">
        <f>IF($C$4="Attiecināmās izmaksas",IF('11a+c+n'!$Q25="A",'11a+c+n'!P25,0),0)</f>
        <v>0</v>
      </c>
    </row>
    <row r="26" spans="1:16" x14ac:dyDescent="0.2">
      <c r="A26" s="64">
        <f>IF(P26=0,0,IF(COUNTBLANK(P26)=1,0,COUNTA($P$14:P26)))</f>
        <v>0</v>
      </c>
      <c r="B26" s="28">
        <f>IF($C$4="Attiecināmās izmaksas",IF('11a+c+n'!$Q26="A",'11a+c+n'!B26,0),0)</f>
        <v>0</v>
      </c>
      <c r="C26" s="28">
        <f>IF($C$4="Attiecināmās izmaksas",IF('11a+c+n'!$Q26="A",'11a+c+n'!C26,0),0)</f>
        <v>0</v>
      </c>
      <c r="D26" s="28">
        <f>IF($C$4="Attiecināmās izmaksas",IF('11a+c+n'!$Q26="A",'11a+c+n'!D26,0),0)</f>
        <v>0</v>
      </c>
      <c r="E26" s="59"/>
      <c r="F26" s="81"/>
      <c r="G26" s="28"/>
      <c r="H26" s="28">
        <f>IF($C$4="Attiecināmās izmaksas",IF('11a+c+n'!$Q26="A",'11a+c+n'!H26,0),0)</f>
        <v>0</v>
      </c>
      <c r="I26" s="28"/>
      <c r="J26" s="28"/>
      <c r="K26" s="59">
        <f>IF($C$4="Attiecināmās izmaksas",IF('11a+c+n'!$Q26="A",'11a+c+n'!K26,0),0)</f>
        <v>0</v>
      </c>
      <c r="L26" s="81">
        <f>IF($C$4="Attiecināmās izmaksas",IF('11a+c+n'!$Q26="A",'11a+c+n'!L26,0),0)</f>
        <v>0</v>
      </c>
      <c r="M26" s="28">
        <f>IF($C$4="Attiecināmās izmaksas",IF('11a+c+n'!$Q26="A",'11a+c+n'!M26,0),0)</f>
        <v>0</v>
      </c>
      <c r="N26" s="28">
        <f>IF($C$4="Attiecināmās izmaksas",IF('11a+c+n'!$Q26="A",'11a+c+n'!N26,0),0)</f>
        <v>0</v>
      </c>
      <c r="O26" s="28">
        <f>IF($C$4="Attiecināmās izmaksas",IF('11a+c+n'!$Q26="A",'11a+c+n'!O26,0),0)</f>
        <v>0</v>
      </c>
      <c r="P26" s="59">
        <f>IF($C$4="Attiecināmās izmaksas",IF('11a+c+n'!$Q26="A",'11a+c+n'!P26,0),0)</f>
        <v>0</v>
      </c>
    </row>
    <row r="27" spans="1:16" x14ac:dyDescent="0.2">
      <c r="A27" s="64">
        <f>IF(P27=0,0,IF(COUNTBLANK(P27)=1,0,COUNTA($P$14:P27)))</f>
        <v>0</v>
      </c>
      <c r="B27" s="28">
        <f>IF($C$4="Attiecināmās izmaksas",IF('11a+c+n'!$Q27="A",'11a+c+n'!B27,0),0)</f>
        <v>0</v>
      </c>
      <c r="C27" s="28">
        <f>IF($C$4="Attiecināmās izmaksas",IF('11a+c+n'!$Q27="A",'11a+c+n'!C27,0),0)</f>
        <v>0</v>
      </c>
      <c r="D27" s="28">
        <f>IF($C$4="Attiecināmās izmaksas",IF('11a+c+n'!$Q27="A",'11a+c+n'!D27,0),0)</f>
        <v>0</v>
      </c>
      <c r="E27" s="59"/>
      <c r="F27" s="81"/>
      <c r="G27" s="28"/>
      <c r="H27" s="28">
        <f>IF($C$4="Attiecināmās izmaksas",IF('11a+c+n'!$Q27="A",'11a+c+n'!H27,0),0)</f>
        <v>0</v>
      </c>
      <c r="I27" s="28"/>
      <c r="J27" s="28"/>
      <c r="K27" s="59">
        <f>IF($C$4="Attiecināmās izmaksas",IF('11a+c+n'!$Q27="A",'11a+c+n'!K27,0),0)</f>
        <v>0</v>
      </c>
      <c r="L27" s="81">
        <f>IF($C$4="Attiecināmās izmaksas",IF('11a+c+n'!$Q27="A",'11a+c+n'!L27,0),0)</f>
        <v>0</v>
      </c>
      <c r="M27" s="28">
        <f>IF($C$4="Attiecināmās izmaksas",IF('11a+c+n'!$Q27="A",'11a+c+n'!M27,0),0)</f>
        <v>0</v>
      </c>
      <c r="N27" s="28">
        <f>IF($C$4="Attiecināmās izmaksas",IF('11a+c+n'!$Q27="A",'11a+c+n'!N27,0),0)</f>
        <v>0</v>
      </c>
      <c r="O27" s="28">
        <f>IF($C$4="Attiecināmās izmaksas",IF('11a+c+n'!$Q27="A",'11a+c+n'!O27,0),0)</f>
        <v>0</v>
      </c>
      <c r="P27" s="59">
        <f>IF($C$4="Attiecināmās izmaksas",IF('11a+c+n'!$Q27="A",'11a+c+n'!P27,0),0)</f>
        <v>0</v>
      </c>
    </row>
    <row r="28" spans="1:16" x14ac:dyDescent="0.2">
      <c r="A28" s="64">
        <f>IF(P28=0,0,IF(COUNTBLANK(P28)=1,0,COUNTA($P$14:P28)))</f>
        <v>0</v>
      </c>
      <c r="B28" s="28">
        <f>IF($C$4="Attiecināmās izmaksas",IF('11a+c+n'!$Q28="A",'11a+c+n'!B28,0),0)</f>
        <v>0</v>
      </c>
      <c r="C28" s="28">
        <f>IF($C$4="Attiecināmās izmaksas",IF('11a+c+n'!$Q28="A",'11a+c+n'!C28,0),0)</f>
        <v>0</v>
      </c>
      <c r="D28" s="28">
        <f>IF($C$4="Attiecināmās izmaksas",IF('11a+c+n'!$Q28="A",'11a+c+n'!D28,0),0)</f>
        <v>0</v>
      </c>
      <c r="E28" s="59"/>
      <c r="F28" s="81"/>
      <c r="G28" s="28"/>
      <c r="H28" s="28">
        <f>IF($C$4="Attiecināmās izmaksas",IF('11a+c+n'!$Q28="A",'11a+c+n'!H28,0),0)</f>
        <v>0</v>
      </c>
      <c r="I28" s="28"/>
      <c r="J28" s="28"/>
      <c r="K28" s="59">
        <f>IF($C$4="Attiecināmās izmaksas",IF('11a+c+n'!$Q28="A",'11a+c+n'!K28,0),0)</f>
        <v>0</v>
      </c>
      <c r="L28" s="81">
        <f>IF($C$4="Attiecināmās izmaksas",IF('11a+c+n'!$Q28="A",'11a+c+n'!L28,0),0)</f>
        <v>0</v>
      </c>
      <c r="M28" s="28">
        <f>IF($C$4="Attiecināmās izmaksas",IF('11a+c+n'!$Q28="A",'11a+c+n'!M28,0),0)</f>
        <v>0</v>
      </c>
      <c r="N28" s="28">
        <f>IF($C$4="Attiecināmās izmaksas",IF('11a+c+n'!$Q28="A",'11a+c+n'!N28,0),0)</f>
        <v>0</v>
      </c>
      <c r="O28" s="28">
        <f>IF($C$4="Attiecināmās izmaksas",IF('11a+c+n'!$Q28="A",'11a+c+n'!O28,0),0)</f>
        <v>0</v>
      </c>
      <c r="P28" s="59">
        <f>IF($C$4="Attiecināmās izmaksas",IF('11a+c+n'!$Q28="A",'11a+c+n'!P28,0),0)</f>
        <v>0</v>
      </c>
    </row>
    <row r="29" spans="1:16" x14ac:dyDescent="0.2">
      <c r="A29" s="64">
        <f>IF(P29=0,0,IF(COUNTBLANK(P29)=1,0,COUNTA($P$14:P29)))</f>
        <v>0</v>
      </c>
      <c r="B29" s="28">
        <f>IF($C$4="Attiecināmās izmaksas",IF('11a+c+n'!$Q29="A",'11a+c+n'!B29,0),0)</f>
        <v>0</v>
      </c>
      <c r="C29" s="28">
        <f>IF($C$4="Attiecināmās izmaksas",IF('11a+c+n'!$Q29="A",'11a+c+n'!C29,0),0)</f>
        <v>0</v>
      </c>
      <c r="D29" s="28">
        <f>IF($C$4="Attiecināmās izmaksas",IF('11a+c+n'!$Q29="A",'11a+c+n'!D29,0),0)</f>
        <v>0</v>
      </c>
      <c r="E29" s="59"/>
      <c r="F29" s="81"/>
      <c r="G29" s="28"/>
      <c r="H29" s="28">
        <f>IF($C$4="Attiecināmās izmaksas",IF('11a+c+n'!$Q29="A",'11a+c+n'!H29,0),0)</f>
        <v>0</v>
      </c>
      <c r="I29" s="28"/>
      <c r="J29" s="28"/>
      <c r="K29" s="59">
        <f>IF($C$4="Attiecināmās izmaksas",IF('11a+c+n'!$Q29="A",'11a+c+n'!K29,0),0)</f>
        <v>0</v>
      </c>
      <c r="L29" s="81">
        <f>IF($C$4="Attiecināmās izmaksas",IF('11a+c+n'!$Q29="A",'11a+c+n'!L29,0),0)</f>
        <v>0</v>
      </c>
      <c r="M29" s="28">
        <f>IF($C$4="Attiecināmās izmaksas",IF('11a+c+n'!$Q29="A",'11a+c+n'!M29,0),0)</f>
        <v>0</v>
      </c>
      <c r="N29" s="28">
        <f>IF($C$4="Attiecināmās izmaksas",IF('11a+c+n'!$Q29="A",'11a+c+n'!N29,0),0)</f>
        <v>0</v>
      </c>
      <c r="O29" s="28">
        <f>IF($C$4="Attiecināmās izmaksas",IF('11a+c+n'!$Q29="A",'11a+c+n'!O29,0),0)</f>
        <v>0</v>
      </c>
      <c r="P29" s="59">
        <f>IF($C$4="Attiecināmās izmaksas",IF('11a+c+n'!$Q29="A",'11a+c+n'!P29,0),0)</f>
        <v>0</v>
      </c>
    </row>
    <row r="30" spans="1:16" x14ac:dyDescent="0.2">
      <c r="A30" s="64">
        <f>IF(P30=0,0,IF(COUNTBLANK(P30)=1,0,COUNTA($P$14:P30)))</f>
        <v>0</v>
      </c>
      <c r="B30" s="28">
        <f>IF($C$4="Attiecināmās izmaksas",IF('11a+c+n'!$Q30="A",'11a+c+n'!B30,0),0)</f>
        <v>0</v>
      </c>
      <c r="C30" s="28">
        <f>IF($C$4="Attiecināmās izmaksas",IF('11a+c+n'!$Q30="A",'11a+c+n'!C30,0),0)</f>
        <v>0</v>
      </c>
      <c r="D30" s="28">
        <f>IF($C$4="Attiecināmās izmaksas",IF('11a+c+n'!$Q30="A",'11a+c+n'!D30,0),0)</f>
        <v>0</v>
      </c>
      <c r="E30" s="59"/>
      <c r="F30" s="81"/>
      <c r="G30" s="28"/>
      <c r="H30" s="28">
        <f>IF($C$4="Attiecināmās izmaksas",IF('11a+c+n'!$Q30="A",'11a+c+n'!H30,0),0)</f>
        <v>0</v>
      </c>
      <c r="I30" s="28"/>
      <c r="J30" s="28"/>
      <c r="K30" s="59">
        <f>IF($C$4="Attiecināmās izmaksas",IF('11a+c+n'!$Q30="A",'11a+c+n'!K30,0),0)</f>
        <v>0</v>
      </c>
      <c r="L30" s="81">
        <f>IF($C$4="Attiecināmās izmaksas",IF('11a+c+n'!$Q30="A",'11a+c+n'!L30,0),0)</f>
        <v>0</v>
      </c>
      <c r="M30" s="28">
        <f>IF($C$4="Attiecināmās izmaksas",IF('11a+c+n'!$Q30="A",'11a+c+n'!M30,0),0)</f>
        <v>0</v>
      </c>
      <c r="N30" s="28">
        <f>IF($C$4="Attiecināmās izmaksas",IF('11a+c+n'!$Q30="A",'11a+c+n'!N30,0),0)</f>
        <v>0</v>
      </c>
      <c r="O30" s="28">
        <f>IF($C$4="Attiecināmās izmaksas",IF('11a+c+n'!$Q30="A",'11a+c+n'!O30,0),0)</f>
        <v>0</v>
      </c>
      <c r="P30" s="59">
        <f>IF($C$4="Attiecināmās izmaksas",IF('11a+c+n'!$Q30="A",'11a+c+n'!P30,0),0)</f>
        <v>0</v>
      </c>
    </row>
    <row r="31" spans="1:16" x14ac:dyDescent="0.2">
      <c r="A31" s="64">
        <f>IF(P31=0,0,IF(COUNTBLANK(P31)=1,0,COUNTA($P$14:P31)))</f>
        <v>0</v>
      </c>
      <c r="B31" s="28">
        <f>IF($C$4="Attiecināmās izmaksas",IF('11a+c+n'!$Q31="A",'11a+c+n'!B31,0),0)</f>
        <v>0</v>
      </c>
      <c r="C31" s="28">
        <f>IF($C$4="Attiecināmās izmaksas",IF('11a+c+n'!$Q31="A",'11a+c+n'!C31,0),0)</f>
        <v>0</v>
      </c>
      <c r="D31" s="28">
        <f>IF($C$4="Attiecināmās izmaksas",IF('11a+c+n'!$Q31="A",'11a+c+n'!D31,0),0)</f>
        <v>0</v>
      </c>
      <c r="E31" s="59"/>
      <c r="F31" s="81"/>
      <c r="G31" s="28"/>
      <c r="H31" s="28">
        <f>IF($C$4="Attiecināmās izmaksas",IF('11a+c+n'!$Q31="A",'11a+c+n'!H31,0),0)</f>
        <v>0</v>
      </c>
      <c r="I31" s="28"/>
      <c r="J31" s="28"/>
      <c r="K31" s="59">
        <f>IF($C$4="Attiecināmās izmaksas",IF('11a+c+n'!$Q31="A",'11a+c+n'!K31,0),0)</f>
        <v>0</v>
      </c>
      <c r="L31" s="81">
        <f>IF($C$4="Attiecināmās izmaksas",IF('11a+c+n'!$Q31="A",'11a+c+n'!L31,0),0)</f>
        <v>0</v>
      </c>
      <c r="M31" s="28">
        <f>IF($C$4="Attiecināmās izmaksas",IF('11a+c+n'!$Q31="A",'11a+c+n'!M31,0),0)</f>
        <v>0</v>
      </c>
      <c r="N31" s="28">
        <f>IF($C$4="Attiecināmās izmaksas",IF('11a+c+n'!$Q31="A",'11a+c+n'!N31,0),0)</f>
        <v>0</v>
      </c>
      <c r="O31" s="28">
        <f>IF($C$4="Attiecināmās izmaksas",IF('11a+c+n'!$Q31="A",'11a+c+n'!O31,0),0)</f>
        <v>0</v>
      </c>
      <c r="P31" s="59">
        <f>IF($C$4="Attiecināmās izmaksas",IF('11a+c+n'!$Q31="A",'11a+c+n'!P31,0),0)</f>
        <v>0</v>
      </c>
    </row>
    <row r="32" spans="1:16" x14ac:dyDescent="0.2">
      <c r="A32" s="64">
        <f>IF(P32=0,0,IF(COUNTBLANK(P32)=1,0,COUNTA($P$14:P32)))</f>
        <v>0</v>
      </c>
      <c r="B32" s="28">
        <f>IF($C$4="Attiecināmās izmaksas",IF('11a+c+n'!$Q32="A",'11a+c+n'!B32,0),0)</f>
        <v>0</v>
      </c>
      <c r="C32" s="28">
        <f>IF($C$4="Attiecināmās izmaksas",IF('11a+c+n'!$Q32="A",'11a+c+n'!C32,0),0)</f>
        <v>0</v>
      </c>
      <c r="D32" s="28">
        <f>IF($C$4="Attiecināmās izmaksas",IF('11a+c+n'!$Q32="A",'11a+c+n'!D32,0),0)</f>
        <v>0</v>
      </c>
      <c r="E32" s="59"/>
      <c r="F32" s="81"/>
      <c r="G32" s="28"/>
      <c r="H32" s="28">
        <f>IF($C$4="Attiecināmās izmaksas",IF('11a+c+n'!$Q32="A",'11a+c+n'!H32,0),0)</f>
        <v>0</v>
      </c>
      <c r="I32" s="28"/>
      <c r="J32" s="28"/>
      <c r="K32" s="59">
        <f>IF($C$4="Attiecināmās izmaksas",IF('11a+c+n'!$Q32="A",'11a+c+n'!K32,0),0)</f>
        <v>0</v>
      </c>
      <c r="L32" s="81">
        <f>IF($C$4="Attiecināmās izmaksas",IF('11a+c+n'!$Q32="A",'11a+c+n'!L32,0),0)</f>
        <v>0</v>
      </c>
      <c r="M32" s="28">
        <f>IF($C$4="Attiecināmās izmaksas",IF('11a+c+n'!$Q32="A",'11a+c+n'!M32,0),0)</f>
        <v>0</v>
      </c>
      <c r="N32" s="28">
        <f>IF($C$4="Attiecināmās izmaksas",IF('11a+c+n'!$Q32="A",'11a+c+n'!N32,0),0)</f>
        <v>0</v>
      </c>
      <c r="O32" s="28">
        <f>IF($C$4="Attiecināmās izmaksas",IF('11a+c+n'!$Q32="A",'11a+c+n'!O32,0),0)</f>
        <v>0</v>
      </c>
      <c r="P32" s="59">
        <f>IF($C$4="Attiecināmās izmaksas",IF('11a+c+n'!$Q32="A",'11a+c+n'!P32,0),0)</f>
        <v>0</v>
      </c>
    </row>
    <row r="33" spans="1:16" x14ac:dyDescent="0.2">
      <c r="A33" s="64">
        <f>IF(P33=0,0,IF(COUNTBLANK(P33)=1,0,COUNTA($P$14:P33)))</f>
        <v>0</v>
      </c>
      <c r="B33" s="28">
        <f>IF($C$4="Attiecināmās izmaksas",IF('11a+c+n'!$Q33="A",'11a+c+n'!B33,0),0)</f>
        <v>0</v>
      </c>
      <c r="C33" s="28">
        <f>IF($C$4="Attiecināmās izmaksas",IF('11a+c+n'!$Q33="A",'11a+c+n'!C33,0),0)</f>
        <v>0</v>
      </c>
      <c r="D33" s="28">
        <f>IF($C$4="Attiecināmās izmaksas",IF('11a+c+n'!$Q33="A",'11a+c+n'!D33,0),0)</f>
        <v>0</v>
      </c>
      <c r="E33" s="59"/>
      <c r="F33" s="81"/>
      <c r="G33" s="28"/>
      <c r="H33" s="28">
        <f>IF($C$4="Attiecināmās izmaksas",IF('11a+c+n'!$Q33="A",'11a+c+n'!H33,0),0)</f>
        <v>0</v>
      </c>
      <c r="I33" s="28"/>
      <c r="J33" s="28"/>
      <c r="K33" s="59">
        <f>IF($C$4="Attiecināmās izmaksas",IF('11a+c+n'!$Q33="A",'11a+c+n'!K33,0),0)</f>
        <v>0</v>
      </c>
      <c r="L33" s="81">
        <f>IF($C$4="Attiecināmās izmaksas",IF('11a+c+n'!$Q33="A",'11a+c+n'!L33,0),0)</f>
        <v>0</v>
      </c>
      <c r="M33" s="28">
        <f>IF($C$4="Attiecināmās izmaksas",IF('11a+c+n'!$Q33="A",'11a+c+n'!M33,0),0)</f>
        <v>0</v>
      </c>
      <c r="N33" s="28">
        <f>IF($C$4="Attiecināmās izmaksas",IF('11a+c+n'!$Q33="A",'11a+c+n'!N33,0),0)</f>
        <v>0</v>
      </c>
      <c r="O33" s="28">
        <f>IF($C$4="Attiecināmās izmaksas",IF('11a+c+n'!$Q33="A",'11a+c+n'!O33,0),0)</f>
        <v>0</v>
      </c>
      <c r="P33" s="59">
        <f>IF($C$4="Attiecināmās izmaksas",IF('11a+c+n'!$Q33="A",'11a+c+n'!P33,0),0)</f>
        <v>0</v>
      </c>
    </row>
    <row r="34" spans="1:16" x14ac:dyDescent="0.2">
      <c r="A34" s="64">
        <f>IF(P34=0,0,IF(COUNTBLANK(P34)=1,0,COUNTA($P$14:P34)))</f>
        <v>0</v>
      </c>
      <c r="B34" s="28">
        <f>IF($C$4="Attiecināmās izmaksas",IF('11a+c+n'!$Q34="A",'11a+c+n'!B34,0),0)</f>
        <v>0</v>
      </c>
      <c r="C34" s="28">
        <f>IF($C$4="Attiecināmās izmaksas",IF('11a+c+n'!$Q34="A",'11a+c+n'!C34,0),0)</f>
        <v>0</v>
      </c>
      <c r="D34" s="28">
        <f>IF($C$4="Attiecināmās izmaksas",IF('11a+c+n'!$Q34="A",'11a+c+n'!D34,0),0)</f>
        <v>0</v>
      </c>
      <c r="E34" s="59"/>
      <c r="F34" s="81"/>
      <c r="G34" s="28"/>
      <c r="H34" s="28">
        <f>IF($C$4="Attiecināmās izmaksas",IF('11a+c+n'!$Q34="A",'11a+c+n'!H34,0),0)</f>
        <v>0</v>
      </c>
      <c r="I34" s="28"/>
      <c r="J34" s="28"/>
      <c r="K34" s="59">
        <f>IF($C$4="Attiecināmās izmaksas",IF('11a+c+n'!$Q34="A",'11a+c+n'!K34,0),0)</f>
        <v>0</v>
      </c>
      <c r="L34" s="81">
        <f>IF($C$4="Attiecināmās izmaksas",IF('11a+c+n'!$Q34="A",'11a+c+n'!L34,0),0)</f>
        <v>0</v>
      </c>
      <c r="M34" s="28">
        <f>IF($C$4="Attiecināmās izmaksas",IF('11a+c+n'!$Q34="A",'11a+c+n'!M34,0),0)</f>
        <v>0</v>
      </c>
      <c r="N34" s="28">
        <f>IF($C$4="Attiecināmās izmaksas",IF('11a+c+n'!$Q34="A",'11a+c+n'!N34,0),0)</f>
        <v>0</v>
      </c>
      <c r="O34" s="28">
        <f>IF($C$4="Attiecināmās izmaksas",IF('11a+c+n'!$Q34="A",'11a+c+n'!O34,0),0)</f>
        <v>0</v>
      </c>
      <c r="P34" s="59">
        <f>IF($C$4="Attiecināmās izmaksas",IF('11a+c+n'!$Q34="A",'11a+c+n'!P34,0),0)</f>
        <v>0</v>
      </c>
    </row>
    <row r="35" spans="1:16" x14ac:dyDescent="0.2">
      <c r="A35" s="64">
        <f>IF(P35=0,0,IF(COUNTBLANK(P35)=1,0,COUNTA($P$14:P35)))</f>
        <v>0</v>
      </c>
      <c r="B35" s="28">
        <f>IF($C$4="Attiecināmās izmaksas",IF('11a+c+n'!$Q35="A",'11a+c+n'!B35,0),0)</f>
        <v>0</v>
      </c>
      <c r="C35" s="28">
        <f>IF($C$4="Attiecināmās izmaksas",IF('11a+c+n'!$Q35="A",'11a+c+n'!C35,0),0)</f>
        <v>0</v>
      </c>
      <c r="D35" s="28">
        <f>IF($C$4="Attiecināmās izmaksas",IF('11a+c+n'!$Q35="A",'11a+c+n'!D35,0),0)</f>
        <v>0</v>
      </c>
      <c r="E35" s="59"/>
      <c r="F35" s="81"/>
      <c r="G35" s="28"/>
      <c r="H35" s="28">
        <f>IF($C$4="Attiecināmās izmaksas",IF('11a+c+n'!$Q35="A",'11a+c+n'!H35,0),0)</f>
        <v>0</v>
      </c>
      <c r="I35" s="28"/>
      <c r="J35" s="28"/>
      <c r="K35" s="59">
        <f>IF($C$4="Attiecināmās izmaksas",IF('11a+c+n'!$Q35="A",'11a+c+n'!K35,0),0)</f>
        <v>0</v>
      </c>
      <c r="L35" s="81">
        <f>IF($C$4="Attiecināmās izmaksas",IF('11a+c+n'!$Q35="A",'11a+c+n'!L35,0),0)</f>
        <v>0</v>
      </c>
      <c r="M35" s="28">
        <f>IF($C$4="Attiecināmās izmaksas",IF('11a+c+n'!$Q35="A",'11a+c+n'!M35,0),0)</f>
        <v>0</v>
      </c>
      <c r="N35" s="28">
        <f>IF($C$4="Attiecināmās izmaksas",IF('11a+c+n'!$Q35="A",'11a+c+n'!N35,0),0)</f>
        <v>0</v>
      </c>
      <c r="O35" s="28">
        <f>IF($C$4="Attiecināmās izmaksas",IF('11a+c+n'!$Q35="A",'11a+c+n'!O35,0),0)</f>
        <v>0</v>
      </c>
      <c r="P35" s="59">
        <f>IF($C$4="Attiecināmās izmaksas",IF('11a+c+n'!$Q35="A",'11a+c+n'!P35,0),0)</f>
        <v>0</v>
      </c>
    </row>
    <row r="36" spans="1:16" x14ac:dyDescent="0.2">
      <c r="A36" s="64">
        <f>IF(P36=0,0,IF(COUNTBLANK(P36)=1,0,COUNTA($P$14:P36)))</f>
        <v>0</v>
      </c>
      <c r="B36" s="28">
        <f>IF($C$4="Attiecināmās izmaksas",IF('11a+c+n'!$Q36="A",'11a+c+n'!B36,0),0)</f>
        <v>0</v>
      </c>
      <c r="C36" s="28">
        <f>IF($C$4="Attiecināmās izmaksas",IF('11a+c+n'!$Q36="A",'11a+c+n'!C36,0),0)</f>
        <v>0</v>
      </c>
      <c r="D36" s="28">
        <f>IF($C$4="Attiecināmās izmaksas",IF('11a+c+n'!$Q36="A",'11a+c+n'!D36,0),0)</f>
        <v>0</v>
      </c>
      <c r="E36" s="59"/>
      <c r="F36" s="81"/>
      <c r="G36" s="28"/>
      <c r="H36" s="28">
        <f>IF($C$4="Attiecināmās izmaksas",IF('11a+c+n'!$Q36="A",'11a+c+n'!H36,0),0)</f>
        <v>0</v>
      </c>
      <c r="I36" s="28"/>
      <c r="J36" s="28"/>
      <c r="K36" s="59">
        <f>IF($C$4="Attiecināmās izmaksas",IF('11a+c+n'!$Q36="A",'11a+c+n'!K36,0),0)</f>
        <v>0</v>
      </c>
      <c r="L36" s="81">
        <f>IF($C$4="Attiecināmās izmaksas",IF('11a+c+n'!$Q36="A",'11a+c+n'!L36,0),0)</f>
        <v>0</v>
      </c>
      <c r="M36" s="28">
        <f>IF($C$4="Attiecināmās izmaksas",IF('11a+c+n'!$Q36="A",'11a+c+n'!M36,0),0)</f>
        <v>0</v>
      </c>
      <c r="N36" s="28">
        <f>IF($C$4="Attiecināmās izmaksas",IF('11a+c+n'!$Q36="A",'11a+c+n'!N36,0),0)</f>
        <v>0</v>
      </c>
      <c r="O36" s="28">
        <f>IF($C$4="Attiecināmās izmaksas",IF('11a+c+n'!$Q36="A",'11a+c+n'!O36,0),0)</f>
        <v>0</v>
      </c>
      <c r="P36" s="59">
        <f>IF($C$4="Attiecināmās izmaksas",IF('11a+c+n'!$Q36="A",'11a+c+n'!P36,0),0)</f>
        <v>0</v>
      </c>
    </row>
    <row r="37" spans="1:16" x14ac:dyDescent="0.2">
      <c r="A37" s="64">
        <f>IF(P37=0,0,IF(COUNTBLANK(P37)=1,0,COUNTA($P$14:P37)))</f>
        <v>0</v>
      </c>
      <c r="B37" s="28">
        <f>IF($C$4="Attiecināmās izmaksas",IF('11a+c+n'!$Q37="A",'11a+c+n'!B37,0),0)</f>
        <v>0</v>
      </c>
      <c r="C37" s="28">
        <f>IF($C$4="Attiecināmās izmaksas",IF('11a+c+n'!$Q37="A",'11a+c+n'!C37,0),0)</f>
        <v>0</v>
      </c>
      <c r="D37" s="28">
        <f>IF($C$4="Attiecināmās izmaksas",IF('11a+c+n'!$Q37="A",'11a+c+n'!D37,0),0)</f>
        <v>0</v>
      </c>
      <c r="E37" s="59"/>
      <c r="F37" s="81"/>
      <c r="G37" s="28"/>
      <c r="H37" s="28">
        <f>IF($C$4="Attiecināmās izmaksas",IF('11a+c+n'!$Q37="A",'11a+c+n'!H37,0),0)</f>
        <v>0</v>
      </c>
      <c r="I37" s="28"/>
      <c r="J37" s="28"/>
      <c r="K37" s="59">
        <f>IF($C$4="Attiecināmās izmaksas",IF('11a+c+n'!$Q37="A",'11a+c+n'!K37,0),0)</f>
        <v>0</v>
      </c>
      <c r="L37" s="81">
        <f>IF($C$4="Attiecināmās izmaksas",IF('11a+c+n'!$Q37="A",'11a+c+n'!L37,0),0)</f>
        <v>0</v>
      </c>
      <c r="M37" s="28">
        <f>IF($C$4="Attiecināmās izmaksas",IF('11a+c+n'!$Q37="A",'11a+c+n'!M37,0),0)</f>
        <v>0</v>
      </c>
      <c r="N37" s="28">
        <f>IF($C$4="Attiecināmās izmaksas",IF('11a+c+n'!$Q37="A",'11a+c+n'!N37,0),0)</f>
        <v>0</v>
      </c>
      <c r="O37" s="28">
        <f>IF($C$4="Attiecināmās izmaksas",IF('11a+c+n'!$Q37="A",'11a+c+n'!O37,0),0)</f>
        <v>0</v>
      </c>
      <c r="P37" s="59">
        <f>IF($C$4="Attiecināmās izmaksas",IF('11a+c+n'!$Q37="A",'11a+c+n'!P37,0),0)</f>
        <v>0</v>
      </c>
    </row>
    <row r="38" spans="1:16" ht="12" customHeight="1" thickBot="1" x14ac:dyDescent="0.25">
      <c r="A38" s="261" t="s">
        <v>63</v>
      </c>
      <c r="B38" s="262"/>
      <c r="C38" s="262"/>
      <c r="D38" s="262"/>
      <c r="E38" s="262"/>
      <c r="F38" s="262"/>
      <c r="G38" s="262"/>
      <c r="H38" s="262"/>
      <c r="I38" s="262"/>
      <c r="J38" s="262"/>
      <c r="K38" s="263"/>
      <c r="L38" s="74">
        <f>SUM(L14:L37)</f>
        <v>0</v>
      </c>
      <c r="M38" s="75">
        <f>SUM(M14:M37)</f>
        <v>0</v>
      </c>
      <c r="N38" s="75">
        <f>SUM(N14:N37)</f>
        <v>0</v>
      </c>
      <c r="O38" s="75">
        <f>SUM(O14:O37)</f>
        <v>0</v>
      </c>
      <c r="P38" s="76">
        <f>SUM(P14:P37)</f>
        <v>0</v>
      </c>
    </row>
    <row r="39" spans="1:16" x14ac:dyDescent="0.2">
      <c r="A39" s="20"/>
      <c r="B39" s="20"/>
      <c r="C39" s="20"/>
      <c r="D39" s="20"/>
      <c r="E39" s="20"/>
      <c r="F39" s="20"/>
      <c r="G39" s="20"/>
      <c r="H39" s="20"/>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 t="s">
        <v>14</v>
      </c>
      <c r="B41" s="20"/>
      <c r="C41" s="264">
        <f>'Kops n'!C36:H36</f>
        <v>0</v>
      </c>
      <c r="D41" s="264"/>
      <c r="E41" s="264"/>
      <c r="F41" s="264"/>
      <c r="G41" s="264"/>
      <c r="H41" s="264"/>
      <c r="I41" s="20"/>
      <c r="J41" s="20"/>
      <c r="K41" s="20"/>
      <c r="L41" s="20"/>
      <c r="M41" s="20"/>
      <c r="N41" s="20"/>
      <c r="O41" s="20"/>
      <c r="P41" s="20"/>
    </row>
    <row r="42" spans="1:16" x14ac:dyDescent="0.2">
      <c r="A42" s="20"/>
      <c r="B42" s="20"/>
      <c r="C42" s="186" t="s">
        <v>15</v>
      </c>
      <c r="D42" s="186"/>
      <c r="E42" s="186"/>
      <c r="F42" s="186"/>
      <c r="G42" s="186"/>
      <c r="H42" s="186"/>
      <c r="I42" s="20"/>
      <c r="J42" s="20"/>
      <c r="K42" s="20"/>
      <c r="L42" s="20"/>
      <c r="M42" s="20"/>
      <c r="N42" s="20"/>
      <c r="O42" s="20"/>
      <c r="P42" s="20"/>
    </row>
    <row r="43" spans="1:16" x14ac:dyDescent="0.2">
      <c r="A43" s="20"/>
      <c r="B43" s="20"/>
      <c r="C43" s="20"/>
      <c r="D43" s="20"/>
      <c r="E43" s="20"/>
      <c r="F43" s="20"/>
      <c r="G43" s="20"/>
      <c r="H43" s="20"/>
      <c r="I43" s="20"/>
      <c r="J43" s="20"/>
      <c r="K43" s="20"/>
      <c r="L43" s="20"/>
      <c r="M43" s="20"/>
      <c r="N43" s="20"/>
      <c r="O43" s="20"/>
      <c r="P43" s="20"/>
    </row>
    <row r="44" spans="1:16" x14ac:dyDescent="0.2">
      <c r="A44" s="227" t="str">
        <f>'Kops n'!A39:D39</f>
        <v>Tāme sastādīta 2023. gada __._________</v>
      </c>
      <c r="B44" s="228"/>
      <c r="C44" s="228"/>
      <c r="D44" s="228"/>
      <c r="E44" s="20"/>
      <c r="F44" s="20"/>
      <c r="G44" s="20"/>
      <c r="H44" s="20"/>
      <c r="I44" s="20"/>
      <c r="J44" s="20"/>
      <c r="K44" s="20"/>
      <c r="L44" s="20"/>
      <c r="M44" s="20"/>
      <c r="N44" s="20"/>
      <c r="O44" s="20"/>
      <c r="P44" s="20"/>
    </row>
    <row r="45" spans="1:16" x14ac:dyDescent="0.2">
      <c r="A45" s="20"/>
      <c r="B45" s="20"/>
      <c r="C45" s="20"/>
      <c r="D45" s="20"/>
      <c r="E45" s="20"/>
      <c r="F45" s="20"/>
      <c r="G45" s="20"/>
      <c r="H45" s="20"/>
      <c r="I45" s="20"/>
      <c r="J45" s="20"/>
      <c r="K45" s="20"/>
      <c r="L45" s="20"/>
      <c r="M45" s="20"/>
      <c r="N45" s="20"/>
      <c r="O45" s="20"/>
      <c r="P45" s="20"/>
    </row>
    <row r="46" spans="1:16" x14ac:dyDescent="0.2">
      <c r="A46" s="1" t="s">
        <v>41</v>
      </c>
      <c r="B46" s="20"/>
      <c r="C46" s="264">
        <f>'Kops n'!C41:H41</f>
        <v>0</v>
      </c>
      <c r="D46" s="264"/>
      <c r="E46" s="264"/>
      <c r="F46" s="264"/>
      <c r="G46" s="264"/>
      <c r="H46" s="264"/>
      <c r="I46" s="20"/>
      <c r="J46" s="20"/>
      <c r="K46" s="20"/>
      <c r="L46" s="20"/>
      <c r="M46" s="20"/>
      <c r="N46" s="20"/>
      <c r="O46" s="20"/>
      <c r="P46" s="20"/>
    </row>
    <row r="47" spans="1:16" x14ac:dyDescent="0.2">
      <c r="A47" s="20"/>
      <c r="B47" s="20"/>
      <c r="C47" s="186" t="s">
        <v>15</v>
      </c>
      <c r="D47" s="186"/>
      <c r="E47" s="186"/>
      <c r="F47" s="186"/>
      <c r="G47" s="186"/>
      <c r="H47" s="186"/>
      <c r="I47" s="20"/>
      <c r="J47" s="20"/>
      <c r="K47" s="20"/>
      <c r="L47" s="20"/>
      <c r="M47" s="20"/>
      <c r="N47" s="20"/>
      <c r="O47" s="20"/>
      <c r="P47" s="20"/>
    </row>
    <row r="48" spans="1:16" x14ac:dyDescent="0.2">
      <c r="A48" s="20"/>
      <c r="B48" s="20"/>
      <c r="C48" s="20"/>
      <c r="D48" s="20"/>
      <c r="E48" s="20"/>
      <c r="F48" s="20"/>
      <c r="G48" s="20"/>
      <c r="H48" s="20"/>
      <c r="I48" s="20"/>
      <c r="J48" s="20"/>
      <c r="K48" s="20"/>
      <c r="L48" s="20"/>
      <c r="M48" s="20"/>
      <c r="N48" s="20"/>
      <c r="O48" s="20"/>
      <c r="P48" s="20"/>
    </row>
    <row r="49" spans="1:16" x14ac:dyDescent="0.2">
      <c r="A49" s="104" t="s">
        <v>16</v>
      </c>
      <c r="B49" s="52"/>
      <c r="C49" s="116">
        <f>'Kops n'!C44</f>
        <v>0</v>
      </c>
      <c r="D49" s="52"/>
      <c r="E49" s="20"/>
      <c r="F49" s="20"/>
      <c r="G49" s="20"/>
      <c r="H49" s="20"/>
      <c r="I49" s="20"/>
      <c r="J49" s="20"/>
      <c r="K49" s="20"/>
      <c r="L49" s="20"/>
      <c r="M49" s="20"/>
      <c r="N49" s="20"/>
      <c r="O49" s="20"/>
      <c r="P49" s="20"/>
    </row>
    <row r="50" spans="1:16" x14ac:dyDescent="0.2">
      <c r="A50" s="20"/>
      <c r="B50" s="20"/>
      <c r="C50" s="20"/>
      <c r="D50" s="20"/>
      <c r="E50" s="20"/>
      <c r="F50" s="20"/>
      <c r="G50" s="20"/>
      <c r="H50" s="20"/>
      <c r="I50" s="20"/>
      <c r="J50" s="20"/>
      <c r="K50" s="20"/>
      <c r="L50" s="20"/>
      <c r="M50" s="20"/>
      <c r="N50" s="20"/>
      <c r="O50" s="20"/>
      <c r="P50" s="20"/>
    </row>
  </sheetData>
  <mergeCells count="23">
    <mergeCell ref="C47:H47"/>
    <mergeCell ref="L12:P12"/>
    <mergeCell ref="A38:K38"/>
    <mergeCell ref="C41:H41"/>
    <mergeCell ref="C42:H42"/>
    <mergeCell ref="A44:D44"/>
    <mergeCell ref="C46:H46"/>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38:K38">
    <cfRule type="containsText" dxfId="66" priority="3" operator="containsText" text="Tiešās izmaksas kopā, t. sk. darba devēja sociālais nodoklis __.__% ">
      <formula>NOT(ISERROR(SEARCH("Tiešās izmaksas kopā, t. sk. darba devēja sociālais nodoklis __.__% ",A38)))</formula>
    </cfRule>
  </conditionalFormatting>
  <conditionalFormatting sqref="A14:P37">
    <cfRule type="cellIs" dxfId="65" priority="1" operator="equal">
      <formula>0</formula>
    </cfRule>
  </conditionalFormatting>
  <conditionalFormatting sqref="C2:I2 D5:L8 N9:O9 L38:P38 C41:H41 C46:H46 C49">
    <cfRule type="cellIs" dxfId="64" priority="2" operator="equal">
      <formula>0</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7E95-DCBC-4AE9-B9E6-BF27064E50F9}">
  <sheetPr>
    <tabColor rgb="FFFFC000"/>
  </sheetPr>
  <dimension ref="A1:P50"/>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'11a+c+n'!D1</f>
        <v>11</v>
      </c>
      <c r="E1" s="26"/>
      <c r="F1" s="26"/>
      <c r="G1" s="26"/>
      <c r="H1" s="26"/>
      <c r="I1" s="26"/>
      <c r="J1" s="26"/>
      <c r="N1" s="30"/>
      <c r="O1" s="31"/>
      <c r="P1" s="32"/>
    </row>
    <row r="2" spans="1:16" x14ac:dyDescent="0.2">
      <c r="A2" s="33"/>
      <c r="B2" s="33"/>
      <c r="C2" s="252" t="str">
        <f>'11a+c+n'!C2:I2</f>
        <v>Ārējie elektrības tīkli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404</v>
      </c>
      <c r="B9" s="255"/>
      <c r="C9" s="255"/>
      <c r="D9" s="255"/>
      <c r="E9" s="255"/>
      <c r="F9" s="255"/>
      <c r="G9" s="35"/>
      <c r="H9" s="35"/>
      <c r="I9" s="35"/>
      <c r="J9" s="256" t="s">
        <v>46</v>
      </c>
      <c r="K9" s="256"/>
      <c r="L9" s="256"/>
      <c r="M9" s="256"/>
      <c r="N9" s="257">
        <f>P38</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izmaksas",IF('11a+c+n'!$Q14="C",'11a+c+n'!B14,0))</f>
        <v>0</v>
      </c>
      <c r="C14" s="27">
        <f>IF($C$4="citu pasākumu izmaksas",IF('11a+c+n'!$Q14="C",'11a+c+n'!C14,0))</f>
        <v>0</v>
      </c>
      <c r="D14" s="27">
        <f>IF($C$4="citu pasākumu izmaksas",IF('11a+c+n'!$Q14="C",'11a+c+n'!D14,0))</f>
        <v>0</v>
      </c>
      <c r="E14" s="57"/>
      <c r="F14" s="79"/>
      <c r="G14" s="27">
        <f>IF($C$4="citu pasākumu izmaksas",IF('11a+c+n'!$Q14="C",'11a+c+n'!G14,0))</f>
        <v>0</v>
      </c>
      <c r="H14" s="27">
        <f>IF($C$4="citu pasākumu izmaksas",IF('11a+c+n'!$Q14="C",'11a+c+n'!H14,0))</f>
        <v>0</v>
      </c>
      <c r="I14" s="27"/>
      <c r="J14" s="27"/>
      <c r="K14" s="57">
        <f>IF($C$4="citu pasākumu izmaksas",IF('11a+c+n'!$Q14="C",'11a+c+n'!K14,0))</f>
        <v>0</v>
      </c>
      <c r="L14" s="109">
        <f>IF($C$4="citu pasākumu izmaksas",IF('11a+c+n'!$Q14="C",'11a+c+n'!L14,0))</f>
        <v>0</v>
      </c>
      <c r="M14" s="27">
        <f>IF($C$4="citu pasākumu izmaksas",IF('11a+c+n'!$Q14="C",'11a+c+n'!M14,0))</f>
        <v>0</v>
      </c>
      <c r="N14" s="27">
        <f>IF($C$4="citu pasākumu izmaksas",IF('11a+c+n'!$Q14="C",'11a+c+n'!N14,0))</f>
        <v>0</v>
      </c>
      <c r="O14" s="27">
        <f>IF($C$4="citu pasākumu izmaksas",IF('11a+c+n'!$Q14="C",'11a+c+n'!O14,0))</f>
        <v>0</v>
      </c>
      <c r="P14" s="57">
        <f>IF($C$4="citu pasākumu izmaksas",IF('11a+c+n'!$Q14="C",'11a+c+n'!P14,0))</f>
        <v>0</v>
      </c>
    </row>
    <row r="15" spans="1:16" ht="22.5" x14ac:dyDescent="0.2">
      <c r="A15" s="64">
        <f>IF(P15=0,0,IF(COUNTBLANK(P15)=1,0,COUNTA($P$14:P15)))</f>
        <v>0</v>
      </c>
      <c r="B15" s="28" t="str">
        <f>IF($C$4="citu pasākumu izmaksas",IF('11a+c+n'!$Q15="C",'11a+c+n'!B15,0))</f>
        <v>22-00000</v>
      </c>
      <c r="C15" s="28" t="str">
        <f>IF($C$4="citu pasākumu izmaksas",IF('11a+c+n'!$Q15="C",'11a+c+n'!C15,0))</f>
        <v>Uztvērējs PDC.E 45 INGESCO, vai ekvivalents</v>
      </c>
      <c r="D15" s="28" t="str">
        <f>IF($C$4="citu pasākumu izmaksas",IF('11a+c+n'!$Q15="C",'11a+c+n'!D15,0))</f>
        <v>gab.</v>
      </c>
      <c r="E15" s="59"/>
      <c r="F15" s="81"/>
      <c r="G15" s="28"/>
      <c r="H15" s="28">
        <f>IF($C$4="citu pasākumu izmaksas",IF('11a+c+n'!$Q15="C",'11a+c+n'!H15,0))</f>
        <v>0</v>
      </c>
      <c r="I15" s="28"/>
      <c r="J15" s="28"/>
      <c r="K15" s="59">
        <f>IF($C$4="citu pasākumu izmaksas",IF('11a+c+n'!$Q15="C",'11a+c+n'!K15,0))</f>
        <v>0</v>
      </c>
      <c r="L15" s="110">
        <f>IF($C$4="citu pasākumu izmaksas",IF('11a+c+n'!$Q15="C",'11a+c+n'!L15,0))</f>
        <v>0</v>
      </c>
      <c r="M15" s="28">
        <f>IF($C$4="citu pasākumu izmaksas",IF('11a+c+n'!$Q15="C",'11a+c+n'!M15,0))</f>
        <v>0</v>
      </c>
      <c r="N15" s="28">
        <f>IF($C$4="citu pasākumu izmaksas",IF('11a+c+n'!$Q15="C",'11a+c+n'!N15,0))</f>
        <v>0</v>
      </c>
      <c r="O15" s="28">
        <f>IF($C$4="citu pasākumu izmaksas",IF('11a+c+n'!$Q15="C",'11a+c+n'!O15,0))</f>
        <v>0</v>
      </c>
      <c r="P15" s="59">
        <f>IF($C$4="citu pasākumu izmaksas",IF('11a+c+n'!$Q15="C",'11a+c+n'!P15,0))</f>
        <v>0</v>
      </c>
    </row>
    <row r="16" spans="1:16" ht="22.5" x14ac:dyDescent="0.2">
      <c r="A16" s="64">
        <f>IF(P16=0,0,IF(COUNTBLANK(P16)=1,0,COUNTA($P$14:P16)))</f>
        <v>0</v>
      </c>
      <c r="B16" s="28" t="str">
        <f>IF($C$4="citu pasākumu izmaksas",IF('11a+c+n'!$Q16="C",'11a+c+n'!B16,0))</f>
        <v>22-00000</v>
      </c>
      <c r="C16" s="28" t="str">
        <f>IF($C$4="citu pasākumu izmaksas",IF('11a+c+n'!$Q16="C",'11a+c+n'!C16,0))</f>
        <v>Uztvērēja masts ar masta stiprinājumu sistēmu pie jumta, PROPSTER, vai ekvivalents</v>
      </c>
      <c r="D16" s="28" t="str">
        <f>IF($C$4="citu pasākumu izmaksas",IF('11a+c+n'!$Q16="C",'11a+c+n'!D16,0))</f>
        <v>gab.</v>
      </c>
      <c r="E16" s="59"/>
      <c r="F16" s="81"/>
      <c r="G16" s="28"/>
      <c r="H16" s="28">
        <f>IF($C$4="citu pasākumu izmaksas",IF('11a+c+n'!$Q16="C",'11a+c+n'!H16,0))</f>
        <v>0</v>
      </c>
      <c r="I16" s="28"/>
      <c r="J16" s="28"/>
      <c r="K16" s="59">
        <f>IF($C$4="citu pasākumu izmaksas",IF('11a+c+n'!$Q16="C",'11a+c+n'!K16,0))</f>
        <v>0</v>
      </c>
      <c r="L16" s="110">
        <f>IF($C$4="citu pasākumu izmaksas",IF('11a+c+n'!$Q16="C",'11a+c+n'!L16,0))</f>
        <v>0</v>
      </c>
      <c r="M16" s="28">
        <f>IF($C$4="citu pasākumu izmaksas",IF('11a+c+n'!$Q16="C",'11a+c+n'!M16,0))</f>
        <v>0</v>
      </c>
      <c r="N16" s="28">
        <f>IF($C$4="citu pasākumu izmaksas",IF('11a+c+n'!$Q16="C",'11a+c+n'!N16,0))</f>
        <v>0</v>
      </c>
      <c r="O16" s="28">
        <f>IF($C$4="citu pasākumu izmaksas",IF('11a+c+n'!$Q16="C",'11a+c+n'!O16,0))</f>
        <v>0</v>
      </c>
      <c r="P16" s="59">
        <f>IF($C$4="citu pasākumu izmaksas",IF('11a+c+n'!$Q16="C",'11a+c+n'!P16,0))</f>
        <v>0</v>
      </c>
    </row>
    <row r="17" spans="1:16" ht="22.5" x14ac:dyDescent="0.2">
      <c r="A17" s="64">
        <f>IF(P17=0,0,IF(COUNTBLANK(P17)=1,0,COUNTA($P$14:P17)))</f>
        <v>0</v>
      </c>
      <c r="B17" s="28" t="str">
        <f>IF($C$4="citu pasākumu izmaksas",IF('11a+c+n'!$Q17="C",'11a+c+n'!B17,0))</f>
        <v>22-00000</v>
      </c>
      <c r="C17" s="28" t="str">
        <f>IF($C$4="citu pasākumu izmaksas",IF('11a+c+n'!$Q17="C",'11a+c+n'!C17,0))</f>
        <v>Masta adapters - 1’1/2” Ø20 round - Cu/Zn, INGESCO, 111012, vai ekvivalents</v>
      </c>
      <c r="D17" s="28" t="str">
        <f>IF($C$4="citu pasākumu izmaksas",IF('11a+c+n'!$Q17="C",'11a+c+n'!D17,0))</f>
        <v>gab.</v>
      </c>
      <c r="E17" s="59"/>
      <c r="F17" s="81"/>
      <c r="G17" s="28"/>
      <c r="H17" s="28">
        <f>IF($C$4="citu pasākumu izmaksas",IF('11a+c+n'!$Q17="C",'11a+c+n'!H17,0))</f>
        <v>0</v>
      </c>
      <c r="I17" s="28"/>
      <c r="J17" s="28"/>
      <c r="K17" s="59">
        <f>IF($C$4="citu pasākumu izmaksas",IF('11a+c+n'!$Q17="C",'11a+c+n'!K17,0))</f>
        <v>0</v>
      </c>
      <c r="L17" s="110">
        <f>IF($C$4="citu pasākumu izmaksas",IF('11a+c+n'!$Q17="C",'11a+c+n'!L17,0))</f>
        <v>0</v>
      </c>
      <c r="M17" s="28">
        <f>IF($C$4="citu pasākumu izmaksas",IF('11a+c+n'!$Q17="C",'11a+c+n'!M17,0))</f>
        <v>0</v>
      </c>
      <c r="N17" s="28">
        <f>IF($C$4="citu pasākumu izmaksas",IF('11a+c+n'!$Q17="C",'11a+c+n'!N17,0))</f>
        <v>0</v>
      </c>
      <c r="O17" s="28">
        <f>IF($C$4="citu pasākumu izmaksas",IF('11a+c+n'!$Q17="C",'11a+c+n'!O17,0))</f>
        <v>0</v>
      </c>
      <c r="P17" s="59">
        <f>IF($C$4="citu pasākumu izmaksas",IF('11a+c+n'!$Q17="C",'11a+c+n'!P17,0))</f>
        <v>0</v>
      </c>
    </row>
    <row r="18" spans="1:16" ht="22.5" x14ac:dyDescent="0.2">
      <c r="A18" s="64">
        <f>IF(P18=0,0,IF(COUNTBLANK(P18)=1,0,COUNTA($P$14:P18)))</f>
        <v>0</v>
      </c>
      <c r="B18" s="28" t="str">
        <f>IF($C$4="citu pasākumu izmaksas",IF('11a+c+n'!$Q18="C",'11a+c+n'!B18,0))</f>
        <v>22-00000</v>
      </c>
      <c r="C18" s="28" t="str">
        <f>IF($C$4="citu pasākumu izmaksas",IF('11a+c+n'!$Q18="C",'11a+c+n'!C18,0))</f>
        <v>Stieple AL8 d=8mm. Alumīnija apaļvads 8-ALMgSi, OBO Bettermann - 5021286 vai analogs</v>
      </c>
      <c r="D18" s="28" t="str">
        <f>IF($C$4="citu pasākumu izmaksas",IF('11a+c+n'!$Q18="C",'11a+c+n'!D18,0))</f>
        <v>m</v>
      </c>
      <c r="E18" s="59"/>
      <c r="F18" s="81"/>
      <c r="G18" s="28"/>
      <c r="H18" s="28">
        <f>IF($C$4="citu pasākumu izmaksas",IF('11a+c+n'!$Q18="C",'11a+c+n'!H18,0))</f>
        <v>0</v>
      </c>
      <c r="I18" s="28"/>
      <c r="J18" s="28"/>
      <c r="K18" s="59">
        <f>IF($C$4="citu pasākumu izmaksas",IF('11a+c+n'!$Q18="C",'11a+c+n'!K18,0))</f>
        <v>0</v>
      </c>
      <c r="L18" s="110">
        <f>IF($C$4="citu pasākumu izmaksas",IF('11a+c+n'!$Q18="C",'11a+c+n'!L18,0))</f>
        <v>0</v>
      </c>
      <c r="M18" s="28">
        <f>IF($C$4="citu pasākumu izmaksas",IF('11a+c+n'!$Q18="C",'11a+c+n'!M18,0))</f>
        <v>0</v>
      </c>
      <c r="N18" s="28">
        <f>IF($C$4="citu pasākumu izmaksas",IF('11a+c+n'!$Q18="C",'11a+c+n'!N18,0))</f>
        <v>0</v>
      </c>
      <c r="O18" s="28">
        <f>IF($C$4="citu pasākumu izmaksas",IF('11a+c+n'!$Q18="C",'11a+c+n'!O18,0))</f>
        <v>0</v>
      </c>
      <c r="P18" s="59">
        <f>IF($C$4="citu pasākumu izmaksas",IF('11a+c+n'!$Q18="C",'11a+c+n'!P18,0))</f>
        <v>0</v>
      </c>
    </row>
    <row r="19" spans="1:16" ht="33.75" x14ac:dyDescent="0.2">
      <c r="A19" s="64">
        <f>IF(P19=0,0,IF(COUNTBLANK(P19)=1,0,COUNTA($P$14:P19)))</f>
        <v>0</v>
      </c>
      <c r="B19" s="28" t="str">
        <f>IF($C$4="citu pasākumu izmaksas",IF('11a+c+n'!$Q19="C",'11a+c+n'!B19,0))</f>
        <v>22-00000</v>
      </c>
      <c r="C19" s="28" t="str">
        <f>IF($C$4="citu pasākumu izmaksas",IF('11a+c+n'!$Q19="C",'11a+c+n'!C19,0))</f>
        <v>Cinkota tērauda apvlaka PVC apvalka aizsargcaurule - Galv. steel-PVC shielded tube Ø40mm, INGESCO, 119091, vai ekvivalents</v>
      </c>
      <c r="D19" s="28" t="str">
        <f>IF($C$4="citu pasākumu izmaksas",IF('11a+c+n'!$Q19="C",'11a+c+n'!D19,0))</f>
        <v>m</v>
      </c>
      <c r="E19" s="59"/>
      <c r="F19" s="81"/>
      <c r="G19" s="28"/>
      <c r="H19" s="28">
        <f>IF($C$4="citu pasākumu izmaksas",IF('11a+c+n'!$Q19="C",'11a+c+n'!H19,0))</f>
        <v>0</v>
      </c>
      <c r="I19" s="28"/>
      <c r="J19" s="28"/>
      <c r="K19" s="59">
        <f>IF($C$4="citu pasākumu izmaksas",IF('11a+c+n'!$Q19="C",'11a+c+n'!K19,0))</f>
        <v>0</v>
      </c>
      <c r="L19" s="110">
        <f>IF($C$4="citu pasākumu izmaksas",IF('11a+c+n'!$Q19="C",'11a+c+n'!L19,0))</f>
        <v>0</v>
      </c>
      <c r="M19" s="28">
        <f>IF($C$4="citu pasākumu izmaksas",IF('11a+c+n'!$Q19="C",'11a+c+n'!M19,0))</f>
        <v>0</v>
      </c>
      <c r="N19" s="28">
        <f>IF($C$4="citu pasākumu izmaksas",IF('11a+c+n'!$Q19="C",'11a+c+n'!N19,0))</f>
        <v>0</v>
      </c>
      <c r="O19" s="28">
        <f>IF($C$4="citu pasākumu izmaksas",IF('11a+c+n'!$Q19="C",'11a+c+n'!O19,0))</f>
        <v>0</v>
      </c>
      <c r="P19" s="59">
        <f>IF($C$4="citu pasākumu izmaksas",IF('11a+c+n'!$Q19="C",'11a+c+n'!P19,0))</f>
        <v>0</v>
      </c>
    </row>
    <row r="20" spans="1:16" ht="22.5" x14ac:dyDescent="0.2">
      <c r="A20" s="64">
        <f>IF(P20=0,0,IF(COUNTBLANK(P20)=1,0,COUNTA($P$14:P20)))</f>
        <v>0</v>
      </c>
      <c r="B20" s="28" t="str">
        <f>IF($C$4="citu pasākumu izmaksas",IF('11a+c+n'!$Q20="C",'11a+c+n'!B20,0))</f>
        <v>22-00000</v>
      </c>
      <c r="C20" s="28" t="str">
        <f>IF($C$4="citu pasākumu izmaksas",IF('11a+c+n'!$Q20="C",'11a+c+n'!C20,0))</f>
        <v>Aizsargcaurules turētajs fasādei - PA 50mm2 tube, INGESCO, 118177, vai ekvivalents</v>
      </c>
      <c r="D20" s="28" t="str">
        <f>IF($C$4="citu pasākumu izmaksas",IF('11a+c+n'!$Q20="C",'11a+c+n'!D20,0))</f>
        <v>gab.</v>
      </c>
      <c r="E20" s="59"/>
      <c r="F20" s="81"/>
      <c r="G20" s="28"/>
      <c r="H20" s="28">
        <f>IF($C$4="citu pasākumu izmaksas",IF('11a+c+n'!$Q20="C",'11a+c+n'!H20,0))</f>
        <v>0</v>
      </c>
      <c r="I20" s="28"/>
      <c r="J20" s="28"/>
      <c r="K20" s="59">
        <f>IF($C$4="citu pasākumu izmaksas",IF('11a+c+n'!$Q20="C",'11a+c+n'!K20,0))</f>
        <v>0</v>
      </c>
      <c r="L20" s="110">
        <f>IF($C$4="citu pasākumu izmaksas",IF('11a+c+n'!$Q20="C",'11a+c+n'!L20,0))</f>
        <v>0</v>
      </c>
      <c r="M20" s="28">
        <f>IF($C$4="citu pasākumu izmaksas",IF('11a+c+n'!$Q20="C",'11a+c+n'!M20,0))</f>
        <v>0</v>
      </c>
      <c r="N20" s="28">
        <f>IF($C$4="citu pasākumu izmaksas",IF('11a+c+n'!$Q20="C",'11a+c+n'!N20,0))</f>
        <v>0</v>
      </c>
      <c r="O20" s="28">
        <f>IF($C$4="citu pasākumu izmaksas",IF('11a+c+n'!$Q20="C",'11a+c+n'!O20,0))</f>
        <v>0</v>
      </c>
      <c r="P20" s="59">
        <f>IF($C$4="citu pasākumu izmaksas",IF('11a+c+n'!$Q20="C",'11a+c+n'!P20,0))</f>
        <v>0</v>
      </c>
    </row>
    <row r="21" spans="1:16" ht="33.75" x14ac:dyDescent="0.2">
      <c r="A21" s="64">
        <f>IF(P21=0,0,IF(COUNTBLANK(P21)=1,0,COUNTA($P$14:P21)))</f>
        <v>0</v>
      </c>
      <c r="B21" s="28" t="str">
        <f>IF($C$4="citu pasākumu izmaksas",IF('11a+c+n'!$Q21="C",'11a+c+n'!B21,0))</f>
        <v>22-00000</v>
      </c>
      <c r="C21" s="28" t="str">
        <f>IF($C$4="citu pasākumu izmaksas",IF('11a+c+n'!$Q21="C",'11a+c+n'!C21,0))</f>
        <v>Kontrolmērījumu klemme kastē - In-box testing-switching bridge 50mm2 cable, INGESCO, 250006, vai ekvivalents</v>
      </c>
      <c r="D21" s="28" t="str">
        <f>IF($C$4="citu pasākumu izmaksas",IF('11a+c+n'!$Q21="C",'11a+c+n'!D21,0))</f>
        <v>gab.</v>
      </c>
      <c r="E21" s="59"/>
      <c r="F21" s="81"/>
      <c r="G21" s="28"/>
      <c r="H21" s="28">
        <f>IF($C$4="citu pasākumu izmaksas",IF('11a+c+n'!$Q21="C",'11a+c+n'!H21,0))</f>
        <v>0</v>
      </c>
      <c r="I21" s="28"/>
      <c r="J21" s="28"/>
      <c r="K21" s="59">
        <f>IF($C$4="citu pasākumu izmaksas",IF('11a+c+n'!$Q21="C",'11a+c+n'!K21,0))</f>
        <v>0</v>
      </c>
      <c r="L21" s="110">
        <f>IF($C$4="citu pasākumu izmaksas",IF('11a+c+n'!$Q21="C",'11a+c+n'!L21,0))</f>
        <v>0</v>
      </c>
      <c r="M21" s="28">
        <f>IF($C$4="citu pasākumu izmaksas",IF('11a+c+n'!$Q21="C",'11a+c+n'!M21,0))</f>
        <v>0</v>
      </c>
      <c r="N21" s="28">
        <f>IF($C$4="citu pasākumu izmaksas",IF('11a+c+n'!$Q21="C",'11a+c+n'!N21,0))</f>
        <v>0</v>
      </c>
      <c r="O21" s="28">
        <f>IF($C$4="citu pasākumu izmaksas",IF('11a+c+n'!$Q21="C",'11a+c+n'!O21,0))</f>
        <v>0</v>
      </c>
      <c r="P21" s="59">
        <f>IF($C$4="citu pasākumu izmaksas",IF('11a+c+n'!$Q21="C",'11a+c+n'!P21,0))</f>
        <v>0</v>
      </c>
    </row>
    <row r="22" spans="1:16" ht="22.5" x14ac:dyDescent="0.2">
      <c r="A22" s="64">
        <f>IF(P22=0,0,IF(COUNTBLANK(P22)=1,0,COUNTA($P$14:P22)))</f>
        <v>0</v>
      </c>
      <c r="B22" s="28" t="str">
        <f>IF($C$4="citu pasākumu izmaksas",IF('11a+c+n'!$Q22="C",'11a+c+n'!B22,0))</f>
        <v>22-00000</v>
      </c>
      <c r="C22" s="28" t="str">
        <f>IF($C$4="citu pasākumu izmaksas",IF('11a+c+n'!$Q22="C",'11a+c+n'!C22,0))</f>
        <v>Zibensspērienu skaita uzskaitītājs CDR UNIVERSAL, INGESCO, 432028, vai ekvivalents</v>
      </c>
      <c r="D22" s="28" t="str">
        <f>IF($C$4="citu pasākumu izmaksas",IF('11a+c+n'!$Q22="C",'11a+c+n'!D22,0))</f>
        <v>gab.</v>
      </c>
      <c r="E22" s="59"/>
      <c r="F22" s="81"/>
      <c r="G22" s="28"/>
      <c r="H22" s="28">
        <f>IF($C$4="citu pasākumu izmaksas",IF('11a+c+n'!$Q22="C",'11a+c+n'!H22,0))</f>
        <v>0</v>
      </c>
      <c r="I22" s="28"/>
      <c r="J22" s="28"/>
      <c r="K22" s="59">
        <f>IF($C$4="citu pasākumu izmaksas",IF('11a+c+n'!$Q22="C",'11a+c+n'!K22,0))</f>
        <v>0</v>
      </c>
      <c r="L22" s="110">
        <f>IF($C$4="citu pasākumu izmaksas",IF('11a+c+n'!$Q22="C",'11a+c+n'!L22,0))</f>
        <v>0</v>
      </c>
      <c r="M22" s="28">
        <f>IF($C$4="citu pasākumu izmaksas",IF('11a+c+n'!$Q22="C",'11a+c+n'!M22,0))</f>
        <v>0</v>
      </c>
      <c r="N22" s="28">
        <f>IF($C$4="citu pasākumu izmaksas",IF('11a+c+n'!$Q22="C",'11a+c+n'!N22,0))</f>
        <v>0</v>
      </c>
      <c r="O22" s="28">
        <f>IF($C$4="citu pasākumu izmaksas",IF('11a+c+n'!$Q22="C",'11a+c+n'!O22,0))</f>
        <v>0</v>
      </c>
      <c r="P22" s="59">
        <f>IF($C$4="citu pasākumu izmaksas",IF('11a+c+n'!$Q22="C",'11a+c+n'!P22,0))</f>
        <v>0</v>
      </c>
    </row>
    <row r="23" spans="1:16" ht="33.75" x14ac:dyDescent="0.2">
      <c r="A23" s="64">
        <f>IF(P23=0,0,IF(COUNTBLANK(P23)=1,0,COUNTA($P$14:P23)))</f>
        <v>0</v>
      </c>
      <c r="B23" s="28" t="str">
        <f>IF($C$4="citu pasākumu izmaksas",IF('11a+c+n'!$Q23="C",'11a+c+n'!B23,0))</f>
        <v>22-00000</v>
      </c>
      <c r="C23" s="28" t="str">
        <f>IF($C$4="citu pasākumu izmaksas",IF('11a+c+n'!$Q23="C",'11a+c+n'!C23,0))</f>
        <v>Kabeļa stiprinājums pie fasādes - Folding clamp with M8 lag screw for 50-70mm² cable, INGESCO, 118083, vai pielāgot fasādes tipam, vai ekvivalents</v>
      </c>
      <c r="D23" s="28" t="str">
        <f>IF($C$4="citu pasākumu izmaksas",IF('11a+c+n'!$Q23="C",'11a+c+n'!D23,0))</f>
        <v>gab.</v>
      </c>
      <c r="E23" s="59"/>
      <c r="F23" s="81"/>
      <c r="G23" s="28"/>
      <c r="H23" s="28">
        <f>IF($C$4="citu pasākumu izmaksas",IF('11a+c+n'!$Q23="C",'11a+c+n'!H23,0))</f>
        <v>0</v>
      </c>
      <c r="I23" s="28"/>
      <c r="J23" s="28"/>
      <c r="K23" s="59">
        <f>IF($C$4="citu pasākumu izmaksas",IF('11a+c+n'!$Q23="C",'11a+c+n'!K23,0))</f>
        <v>0</v>
      </c>
      <c r="L23" s="110">
        <f>IF($C$4="citu pasākumu izmaksas",IF('11a+c+n'!$Q23="C",'11a+c+n'!L23,0))</f>
        <v>0</v>
      </c>
      <c r="M23" s="28">
        <f>IF($C$4="citu pasākumu izmaksas",IF('11a+c+n'!$Q23="C",'11a+c+n'!M23,0))</f>
        <v>0</v>
      </c>
      <c r="N23" s="28">
        <f>IF($C$4="citu pasākumu izmaksas",IF('11a+c+n'!$Q23="C",'11a+c+n'!N23,0))</f>
        <v>0</v>
      </c>
      <c r="O23" s="28">
        <f>IF($C$4="citu pasākumu izmaksas",IF('11a+c+n'!$Q23="C",'11a+c+n'!O23,0))</f>
        <v>0</v>
      </c>
      <c r="P23" s="59">
        <f>IF($C$4="citu pasākumu izmaksas",IF('11a+c+n'!$Q23="C",'11a+c+n'!P23,0))</f>
        <v>0</v>
      </c>
    </row>
    <row r="24" spans="1:16" ht="22.5" x14ac:dyDescent="0.2">
      <c r="A24" s="64">
        <f>IF(P24=0,0,IF(COUNTBLANK(P24)=1,0,COUNTA($P$14:P24)))</f>
        <v>0</v>
      </c>
      <c r="B24" s="28" t="str">
        <f>IF($C$4="citu pasākumu izmaksas",IF('11a+c+n'!$Q24="C",'11a+c+n'!B24,0))</f>
        <v>22-00000</v>
      </c>
      <c r="C24" s="28" t="str">
        <f>IF($C$4="citu pasākumu izmaksas",IF('11a+c+n'!$Q24="C",'11a+c+n'!C24,0))</f>
        <v>Jumta vada turētājs slīpam jumtam, Obo Bettermann, vai ekvivalents</v>
      </c>
      <c r="D24" s="28" t="str">
        <f>IF($C$4="citu pasākumu izmaksas",IF('11a+c+n'!$Q24="C",'11a+c+n'!D24,0))</f>
        <v>gab.</v>
      </c>
      <c r="E24" s="59"/>
      <c r="F24" s="81"/>
      <c r="G24" s="28"/>
      <c r="H24" s="28">
        <f>IF($C$4="citu pasākumu izmaksas",IF('11a+c+n'!$Q24="C",'11a+c+n'!H24,0))</f>
        <v>0</v>
      </c>
      <c r="I24" s="28"/>
      <c r="J24" s="28"/>
      <c r="K24" s="59">
        <f>IF($C$4="citu pasākumu izmaksas",IF('11a+c+n'!$Q24="C",'11a+c+n'!K24,0))</f>
        <v>0</v>
      </c>
      <c r="L24" s="110">
        <f>IF($C$4="citu pasākumu izmaksas",IF('11a+c+n'!$Q24="C",'11a+c+n'!L24,0))</f>
        <v>0</v>
      </c>
      <c r="M24" s="28">
        <f>IF($C$4="citu pasākumu izmaksas",IF('11a+c+n'!$Q24="C",'11a+c+n'!M24,0))</f>
        <v>0</v>
      </c>
      <c r="N24" s="28">
        <f>IF($C$4="citu pasākumu izmaksas",IF('11a+c+n'!$Q24="C",'11a+c+n'!N24,0))</f>
        <v>0</v>
      </c>
      <c r="O24" s="28">
        <f>IF($C$4="citu pasākumu izmaksas",IF('11a+c+n'!$Q24="C",'11a+c+n'!O24,0))</f>
        <v>0</v>
      </c>
      <c r="P24" s="59">
        <f>IF($C$4="citu pasākumu izmaksas",IF('11a+c+n'!$Q24="C",'11a+c+n'!P24,0))</f>
        <v>0</v>
      </c>
    </row>
    <row r="25" spans="1:16" ht="22.5" x14ac:dyDescent="0.2">
      <c r="A25" s="64">
        <f>IF(P25=0,0,IF(COUNTBLANK(P25)=1,0,COUNTA($P$14:P25)))</f>
        <v>0</v>
      </c>
      <c r="B25" s="28" t="str">
        <f>IF($C$4="citu pasākumu izmaksas",IF('11a+c+n'!$Q25="C",'11a+c+n'!B25,0))</f>
        <v>22-00000</v>
      </c>
      <c r="C25" s="28" t="str">
        <f>IF($C$4="citu pasākumu izmaksas",IF('11a+c+n'!$Q25="C",'11a+c+n'!C25,0))</f>
        <v>Zemējuma elektrods - 219 20 ST FT Ø20mm 1500mm, Obo Bettermann, 5000750, vai ekvivalents</v>
      </c>
      <c r="D25" s="28" t="str">
        <f>IF($C$4="citu pasākumu izmaksas",IF('11a+c+n'!$Q25="C",'11a+c+n'!D25,0))</f>
        <v>gab.</v>
      </c>
      <c r="E25" s="59"/>
      <c r="F25" s="81"/>
      <c r="G25" s="28"/>
      <c r="H25" s="28">
        <f>IF($C$4="citu pasākumu izmaksas",IF('11a+c+n'!$Q25="C",'11a+c+n'!H25,0))</f>
        <v>0</v>
      </c>
      <c r="I25" s="28"/>
      <c r="J25" s="28"/>
      <c r="K25" s="59">
        <f>IF($C$4="citu pasākumu izmaksas",IF('11a+c+n'!$Q25="C",'11a+c+n'!K25,0))</f>
        <v>0</v>
      </c>
      <c r="L25" s="110">
        <f>IF($C$4="citu pasākumu izmaksas",IF('11a+c+n'!$Q25="C",'11a+c+n'!L25,0))</f>
        <v>0</v>
      </c>
      <c r="M25" s="28">
        <f>IF($C$4="citu pasākumu izmaksas",IF('11a+c+n'!$Q25="C",'11a+c+n'!M25,0))</f>
        <v>0</v>
      </c>
      <c r="N25" s="28">
        <f>IF($C$4="citu pasākumu izmaksas",IF('11a+c+n'!$Q25="C",'11a+c+n'!N25,0))</f>
        <v>0</v>
      </c>
      <c r="O25" s="28">
        <f>IF($C$4="citu pasākumu izmaksas",IF('11a+c+n'!$Q25="C",'11a+c+n'!O25,0))</f>
        <v>0</v>
      </c>
      <c r="P25" s="59">
        <f>IF($C$4="citu pasākumu izmaksas",IF('11a+c+n'!$Q25="C",'11a+c+n'!P25,0))</f>
        <v>0</v>
      </c>
    </row>
    <row r="26" spans="1:16" ht="22.5" x14ac:dyDescent="0.2">
      <c r="A26" s="64">
        <f>IF(P26=0,0,IF(COUNTBLANK(P26)=1,0,COUNTA($P$14:P26)))</f>
        <v>0</v>
      </c>
      <c r="B26" s="28" t="str">
        <f>IF($C$4="citu pasākumu izmaksas",IF('11a+c+n'!$Q26="C",'11a+c+n'!B26,0))</f>
        <v>22-00000</v>
      </c>
      <c r="C26" s="28" t="str">
        <f>IF($C$4="citu pasākumu izmaksas",IF('11a+c+n'!$Q26="C",'11a+c+n'!C26,0))</f>
        <v>Zemējuma elektroda spice - 1819/20 BP, Obo Bettermann, 3041212, vai ekvivalents</v>
      </c>
      <c r="D26" s="28" t="str">
        <f>IF($C$4="citu pasākumu izmaksas",IF('11a+c+n'!$Q26="C",'11a+c+n'!D26,0))</f>
        <v>gab.</v>
      </c>
      <c r="E26" s="59"/>
      <c r="F26" s="81"/>
      <c r="G26" s="28"/>
      <c r="H26" s="28">
        <f>IF($C$4="citu pasākumu izmaksas",IF('11a+c+n'!$Q26="C",'11a+c+n'!H26,0))</f>
        <v>0</v>
      </c>
      <c r="I26" s="28"/>
      <c r="J26" s="28"/>
      <c r="K26" s="59">
        <f>IF($C$4="citu pasākumu izmaksas",IF('11a+c+n'!$Q26="C",'11a+c+n'!K26,0))</f>
        <v>0</v>
      </c>
      <c r="L26" s="110">
        <f>IF($C$4="citu pasākumu izmaksas",IF('11a+c+n'!$Q26="C",'11a+c+n'!L26,0))</f>
        <v>0</v>
      </c>
      <c r="M26" s="28">
        <f>IF($C$4="citu pasākumu izmaksas",IF('11a+c+n'!$Q26="C",'11a+c+n'!M26,0))</f>
        <v>0</v>
      </c>
      <c r="N26" s="28">
        <f>IF($C$4="citu pasākumu izmaksas",IF('11a+c+n'!$Q26="C",'11a+c+n'!N26,0))</f>
        <v>0</v>
      </c>
      <c r="O26" s="28">
        <f>IF($C$4="citu pasākumu izmaksas",IF('11a+c+n'!$Q26="C",'11a+c+n'!O26,0))</f>
        <v>0</v>
      </c>
      <c r="P26" s="59">
        <f>IF($C$4="citu pasākumu izmaksas",IF('11a+c+n'!$Q26="C",'11a+c+n'!P26,0))</f>
        <v>0</v>
      </c>
    </row>
    <row r="27" spans="1:16" ht="22.5" x14ac:dyDescent="0.2">
      <c r="A27" s="64">
        <f>IF(P27=0,0,IF(COUNTBLANK(P27)=1,0,COUNTA($P$14:P27)))</f>
        <v>0</v>
      </c>
      <c r="B27" s="28" t="str">
        <f>IF($C$4="citu pasākumu izmaksas",IF('11a+c+n'!$Q27="C",'11a+c+n'!B27,0))</f>
        <v>22-00000</v>
      </c>
      <c r="C27" s="28" t="str">
        <f>IF($C$4="citu pasākumu izmaksas",IF('11a+c+n'!$Q27="C",'11a+c+n'!C27,0))</f>
        <v>Savienojums zemējuma elektrods - tērauda lenta, Propster 01111 356, vai ekvivalents</v>
      </c>
      <c r="D27" s="28" t="str">
        <f>IF($C$4="citu pasākumu izmaksas",IF('11a+c+n'!$Q27="C",'11a+c+n'!D27,0))</f>
        <v>gab.</v>
      </c>
      <c r="E27" s="59"/>
      <c r="F27" s="81"/>
      <c r="G27" s="28"/>
      <c r="H27" s="28">
        <f>IF($C$4="citu pasākumu izmaksas",IF('11a+c+n'!$Q27="C",'11a+c+n'!H27,0))</f>
        <v>0</v>
      </c>
      <c r="I27" s="28"/>
      <c r="J27" s="28"/>
      <c r="K27" s="59">
        <f>IF($C$4="citu pasākumu izmaksas",IF('11a+c+n'!$Q27="C",'11a+c+n'!K27,0))</f>
        <v>0</v>
      </c>
      <c r="L27" s="110">
        <f>IF($C$4="citu pasākumu izmaksas",IF('11a+c+n'!$Q27="C",'11a+c+n'!L27,0))</f>
        <v>0</v>
      </c>
      <c r="M27" s="28">
        <f>IF($C$4="citu pasākumu izmaksas",IF('11a+c+n'!$Q27="C",'11a+c+n'!M27,0))</f>
        <v>0</v>
      </c>
      <c r="N27" s="28">
        <f>IF($C$4="citu pasākumu izmaksas",IF('11a+c+n'!$Q27="C",'11a+c+n'!N27,0))</f>
        <v>0</v>
      </c>
      <c r="O27" s="28">
        <f>IF($C$4="citu pasākumu izmaksas",IF('11a+c+n'!$Q27="C",'11a+c+n'!O27,0))</f>
        <v>0</v>
      </c>
      <c r="P27" s="59">
        <f>IF($C$4="citu pasākumu izmaksas",IF('11a+c+n'!$Q27="C",'11a+c+n'!P27,0))</f>
        <v>0</v>
      </c>
    </row>
    <row r="28" spans="1:16" ht="22.5" x14ac:dyDescent="0.2">
      <c r="A28" s="64">
        <f>IF(P28=0,0,IF(COUNTBLANK(P28)=1,0,COUNTA($P$14:P28)))</f>
        <v>0</v>
      </c>
      <c r="B28" s="28" t="str">
        <f>IF($C$4="citu pasākumu izmaksas",IF('11a+c+n'!$Q28="C",'11a+c+n'!B28,0))</f>
        <v>22-00000</v>
      </c>
      <c r="C28" s="28" t="str">
        <f>IF($C$4="citu pasākumu izmaksas",IF('11a+c+n'!$Q28="C",'11a+c+n'!C28,0))</f>
        <v>Savienojums vara kabeļiem - 2 pole case
equipotential bar, INGESCO, 250026, vai ekvivalents</v>
      </c>
      <c r="D28" s="28" t="str">
        <f>IF($C$4="citu pasākumu izmaksas",IF('11a+c+n'!$Q28="C",'11a+c+n'!D28,0))</f>
        <v>gab.</v>
      </c>
      <c r="E28" s="59"/>
      <c r="F28" s="81"/>
      <c r="G28" s="28"/>
      <c r="H28" s="28">
        <f>IF($C$4="citu pasākumu izmaksas",IF('11a+c+n'!$Q28="C",'11a+c+n'!H28,0))</f>
        <v>0</v>
      </c>
      <c r="I28" s="28"/>
      <c r="J28" s="28"/>
      <c r="K28" s="59">
        <f>IF($C$4="citu pasākumu izmaksas",IF('11a+c+n'!$Q28="C",'11a+c+n'!K28,0))</f>
        <v>0</v>
      </c>
      <c r="L28" s="110">
        <f>IF($C$4="citu pasākumu izmaksas",IF('11a+c+n'!$Q28="C",'11a+c+n'!L28,0))</f>
        <v>0</v>
      </c>
      <c r="M28" s="28">
        <f>IF($C$4="citu pasākumu izmaksas",IF('11a+c+n'!$Q28="C",'11a+c+n'!M28,0))</f>
        <v>0</v>
      </c>
      <c r="N28" s="28">
        <f>IF($C$4="citu pasākumu izmaksas",IF('11a+c+n'!$Q28="C",'11a+c+n'!N28,0))</f>
        <v>0</v>
      </c>
      <c r="O28" s="28">
        <f>IF($C$4="citu pasākumu izmaksas",IF('11a+c+n'!$Q28="C",'11a+c+n'!O28,0))</f>
        <v>0</v>
      </c>
      <c r="P28" s="59">
        <f>IF($C$4="citu pasākumu izmaksas",IF('11a+c+n'!$Q28="C",'11a+c+n'!P28,0))</f>
        <v>0</v>
      </c>
    </row>
    <row r="29" spans="1:16" ht="22.5" x14ac:dyDescent="0.2">
      <c r="A29" s="64">
        <f>IF(P29=0,0,IF(COUNTBLANK(P29)=1,0,COUNTA($P$14:P29)))</f>
        <v>0</v>
      </c>
      <c r="B29" s="28" t="str">
        <f>IF($C$4="citu pasākumu izmaksas",IF('11a+c+n'!$Q29="C",'11a+c+n'!B29,0))</f>
        <v>22-00000</v>
      </c>
      <c r="C29" s="28" t="str">
        <f>IF($C$4="citu pasākumu izmaksas",IF('11a+c+n'!$Q29="C",'11a+c+n'!C29,0))</f>
        <v>Karsti cinkota tērauda lenta 30x3,5mm, SLO, 100 336K, vai ekvivalents</v>
      </c>
      <c r="D29" s="28" t="str">
        <f>IF($C$4="citu pasākumu izmaksas",IF('11a+c+n'!$Q29="C",'11a+c+n'!D29,0))</f>
        <v>m</v>
      </c>
      <c r="E29" s="59"/>
      <c r="F29" s="81"/>
      <c r="G29" s="28"/>
      <c r="H29" s="28">
        <f>IF($C$4="citu pasākumu izmaksas",IF('11a+c+n'!$Q29="C",'11a+c+n'!H29,0))</f>
        <v>0</v>
      </c>
      <c r="I29" s="28"/>
      <c r="J29" s="28"/>
      <c r="K29" s="59">
        <f>IF($C$4="citu pasākumu izmaksas",IF('11a+c+n'!$Q29="C",'11a+c+n'!K29,0))</f>
        <v>0</v>
      </c>
      <c r="L29" s="110">
        <f>IF($C$4="citu pasākumu izmaksas",IF('11a+c+n'!$Q29="C",'11a+c+n'!L29,0))</f>
        <v>0</v>
      </c>
      <c r="M29" s="28">
        <f>IF($C$4="citu pasākumu izmaksas",IF('11a+c+n'!$Q29="C",'11a+c+n'!M29,0))</f>
        <v>0</v>
      </c>
      <c r="N29" s="28">
        <f>IF($C$4="citu pasākumu izmaksas",IF('11a+c+n'!$Q29="C",'11a+c+n'!N29,0))</f>
        <v>0</v>
      </c>
      <c r="O29" s="28">
        <f>IF($C$4="citu pasākumu izmaksas",IF('11a+c+n'!$Q29="C",'11a+c+n'!O29,0))</f>
        <v>0</v>
      </c>
      <c r="P29" s="59">
        <f>IF($C$4="citu pasākumu izmaksas",IF('11a+c+n'!$Q29="C",'11a+c+n'!P29,0))</f>
        <v>0</v>
      </c>
    </row>
    <row r="30" spans="1:16" ht="22.5" x14ac:dyDescent="0.2">
      <c r="A30" s="64">
        <f>IF(P30=0,0,IF(COUNTBLANK(P30)=1,0,COUNTA($P$14:P30)))</f>
        <v>0</v>
      </c>
      <c r="B30" s="28" t="str">
        <f>IF($C$4="citu pasākumu izmaksas",IF('11a+c+n'!$Q30="C",'11a+c+n'!B30,0))</f>
        <v>22-00000</v>
      </c>
      <c r="C30" s="28" t="str">
        <f>IF($C$4="citu pasākumu izmaksas",IF('11a+c+n'!$Q30="C",'11a+c+n'!C30,0))</f>
        <v>Cinkota tērauda apaļdzelzs, RD-10 vai ekvivalents</v>
      </c>
      <c r="D30" s="28" t="str">
        <f>IF($C$4="citu pasākumu izmaksas",IF('11a+c+n'!$Q30="C",'11a+c+n'!D30,0))</f>
        <v>m</v>
      </c>
      <c r="E30" s="59"/>
      <c r="F30" s="81"/>
      <c r="G30" s="28"/>
      <c r="H30" s="28">
        <f>IF($C$4="citu pasākumu izmaksas",IF('11a+c+n'!$Q30="C",'11a+c+n'!H30,0))</f>
        <v>0</v>
      </c>
      <c r="I30" s="28"/>
      <c r="J30" s="28"/>
      <c r="K30" s="59">
        <f>IF($C$4="citu pasākumu izmaksas",IF('11a+c+n'!$Q30="C",'11a+c+n'!K30,0))</f>
        <v>0</v>
      </c>
      <c r="L30" s="110">
        <f>IF($C$4="citu pasākumu izmaksas",IF('11a+c+n'!$Q30="C",'11a+c+n'!L30,0))</f>
        <v>0</v>
      </c>
      <c r="M30" s="28">
        <f>IF($C$4="citu pasākumu izmaksas",IF('11a+c+n'!$Q30="C",'11a+c+n'!M30,0))</f>
        <v>0</v>
      </c>
      <c r="N30" s="28">
        <f>IF($C$4="citu pasākumu izmaksas",IF('11a+c+n'!$Q30="C",'11a+c+n'!N30,0))</f>
        <v>0</v>
      </c>
      <c r="O30" s="28">
        <f>IF($C$4="citu pasākumu izmaksas",IF('11a+c+n'!$Q30="C",'11a+c+n'!O30,0))</f>
        <v>0</v>
      </c>
      <c r="P30" s="59">
        <f>IF($C$4="citu pasākumu izmaksas",IF('11a+c+n'!$Q30="C",'11a+c+n'!P30,0))</f>
        <v>0</v>
      </c>
    </row>
    <row r="31" spans="1:16" ht="22.5" x14ac:dyDescent="0.2">
      <c r="A31" s="64">
        <f>IF(P31=0,0,IF(COUNTBLANK(P31)=1,0,COUNTA($P$14:P31)))</f>
        <v>0</v>
      </c>
      <c r="B31" s="28" t="str">
        <f>IF($C$4="citu pasākumu izmaksas",IF('11a+c+n'!$Q31="C",'11a+c+n'!B31,0))</f>
        <v>22-00000</v>
      </c>
      <c r="C31" s="28" t="str">
        <f>IF($C$4="citu pasākumu izmaksas",IF('11a+c+n'!$Q31="C",'11a+c+n'!C31,0))</f>
        <v>Pretkorozijas aizsarglenta 50mm/10m OBO Bettermann, vai ekvivalents</v>
      </c>
      <c r="D31" s="28" t="str">
        <f>IF($C$4="citu pasākumu izmaksas",IF('11a+c+n'!$Q31="C",'11a+c+n'!D31,0))</f>
        <v>gab.</v>
      </c>
      <c r="E31" s="59"/>
      <c r="F31" s="81"/>
      <c r="G31" s="28"/>
      <c r="H31" s="28">
        <f>IF($C$4="citu pasākumu izmaksas",IF('11a+c+n'!$Q31="C",'11a+c+n'!H31,0))</f>
        <v>0</v>
      </c>
      <c r="I31" s="28"/>
      <c r="J31" s="28"/>
      <c r="K31" s="59">
        <f>IF($C$4="citu pasākumu izmaksas",IF('11a+c+n'!$Q31="C",'11a+c+n'!K31,0))</f>
        <v>0</v>
      </c>
      <c r="L31" s="110">
        <f>IF($C$4="citu pasākumu izmaksas",IF('11a+c+n'!$Q31="C",'11a+c+n'!L31,0))</f>
        <v>0</v>
      </c>
      <c r="M31" s="28">
        <f>IF($C$4="citu pasākumu izmaksas",IF('11a+c+n'!$Q31="C",'11a+c+n'!M31,0))</f>
        <v>0</v>
      </c>
      <c r="N31" s="28">
        <f>IF($C$4="citu pasākumu izmaksas",IF('11a+c+n'!$Q31="C",'11a+c+n'!N31,0))</f>
        <v>0</v>
      </c>
      <c r="O31" s="28">
        <f>IF($C$4="citu pasākumu izmaksas",IF('11a+c+n'!$Q31="C",'11a+c+n'!O31,0))</f>
        <v>0</v>
      </c>
      <c r="P31" s="59">
        <f>IF($C$4="citu pasākumu izmaksas",IF('11a+c+n'!$Q31="C",'11a+c+n'!P31,0))</f>
        <v>0</v>
      </c>
    </row>
    <row r="32" spans="1:16" x14ac:dyDescent="0.2">
      <c r="A32" s="64">
        <f>IF(P32=0,0,IF(COUNTBLANK(P32)=1,0,COUNTA($P$14:P32)))</f>
        <v>0</v>
      </c>
      <c r="B32" s="28">
        <f>IF($C$4="citu pasākumu izmaksas",IF('11a+c+n'!$Q32="C",'11a+c+n'!B32,0))</f>
        <v>0</v>
      </c>
      <c r="C32" s="28">
        <f>IF($C$4="citu pasākumu izmaksas",IF('11a+c+n'!$Q32="C",'11a+c+n'!C32,0))</f>
        <v>0</v>
      </c>
      <c r="D32" s="28">
        <f>IF($C$4="citu pasākumu izmaksas",IF('11a+c+n'!$Q32="C",'11a+c+n'!D32,0))</f>
        <v>0</v>
      </c>
      <c r="E32" s="59"/>
      <c r="F32" s="81"/>
      <c r="G32" s="28"/>
      <c r="H32" s="28">
        <f>IF($C$4="citu pasākumu izmaksas",IF('11a+c+n'!$Q32="C",'11a+c+n'!H32,0))</f>
        <v>0</v>
      </c>
      <c r="I32" s="28"/>
      <c r="J32" s="28"/>
      <c r="K32" s="59">
        <f>IF($C$4="citu pasākumu izmaksas",IF('11a+c+n'!$Q32="C",'11a+c+n'!K32,0))</f>
        <v>0</v>
      </c>
      <c r="L32" s="110">
        <f>IF($C$4="citu pasākumu izmaksas",IF('11a+c+n'!$Q32="C",'11a+c+n'!L32,0))</f>
        <v>0</v>
      </c>
      <c r="M32" s="28">
        <f>IF($C$4="citu pasākumu izmaksas",IF('11a+c+n'!$Q32="C",'11a+c+n'!M32,0))</f>
        <v>0</v>
      </c>
      <c r="N32" s="28">
        <f>IF($C$4="citu pasākumu izmaksas",IF('11a+c+n'!$Q32="C",'11a+c+n'!N32,0))</f>
        <v>0</v>
      </c>
      <c r="O32" s="28">
        <f>IF($C$4="citu pasākumu izmaksas",IF('11a+c+n'!$Q32="C",'11a+c+n'!O32,0))</f>
        <v>0</v>
      </c>
      <c r="P32" s="59">
        <f>IF($C$4="citu pasākumu izmaksas",IF('11a+c+n'!$Q32="C",'11a+c+n'!P32,0))</f>
        <v>0</v>
      </c>
    </row>
    <row r="33" spans="1:16" ht="22.5" x14ac:dyDescent="0.2">
      <c r="A33" s="64">
        <f>IF(P33=0,0,IF(COUNTBLANK(P33)=1,0,COUNTA($P$14:P33)))</f>
        <v>0</v>
      </c>
      <c r="B33" s="28" t="str">
        <f>IF($C$4="citu pasākumu izmaksas",IF('11a+c+n'!$Q33="C",'11a+c+n'!B33,0))</f>
        <v>22-00000</v>
      </c>
      <c r="C33" s="28" t="str">
        <f>IF($C$4="citu pasākumu izmaksas",IF('11a+c+n'!$Q33="C",'11a+c+n'!C33,0))</f>
        <v>Tranšejas rakšana un aizbēršana</v>
      </c>
      <c r="D33" s="28" t="str">
        <f>IF($C$4="citu pasākumu izmaksas",IF('11a+c+n'!$Q33="C",'11a+c+n'!D33,0))</f>
        <v>m</v>
      </c>
      <c r="E33" s="59"/>
      <c r="F33" s="81"/>
      <c r="G33" s="28"/>
      <c r="H33" s="28">
        <f>IF($C$4="citu pasākumu izmaksas",IF('11a+c+n'!$Q33="C",'11a+c+n'!H33,0))</f>
        <v>0</v>
      </c>
      <c r="I33" s="28"/>
      <c r="J33" s="28"/>
      <c r="K33" s="59">
        <f>IF($C$4="citu pasākumu izmaksas",IF('11a+c+n'!$Q33="C",'11a+c+n'!K33,0))</f>
        <v>0</v>
      </c>
      <c r="L33" s="110">
        <f>IF($C$4="citu pasākumu izmaksas",IF('11a+c+n'!$Q33="C",'11a+c+n'!L33,0))</f>
        <v>0</v>
      </c>
      <c r="M33" s="28">
        <f>IF($C$4="citu pasākumu izmaksas",IF('11a+c+n'!$Q33="C",'11a+c+n'!M33,0))</f>
        <v>0</v>
      </c>
      <c r="N33" s="28">
        <f>IF($C$4="citu pasākumu izmaksas",IF('11a+c+n'!$Q33="C",'11a+c+n'!N33,0))</f>
        <v>0</v>
      </c>
      <c r="O33" s="28">
        <f>IF($C$4="citu pasākumu izmaksas",IF('11a+c+n'!$Q33="C",'11a+c+n'!O33,0))</f>
        <v>0</v>
      </c>
      <c r="P33" s="59">
        <f>IF($C$4="citu pasākumu izmaksas",IF('11a+c+n'!$Q33="C",'11a+c+n'!P33,0))</f>
        <v>0</v>
      </c>
    </row>
    <row r="34" spans="1:16" ht="22.5" x14ac:dyDescent="0.2">
      <c r="A34" s="64">
        <f>IF(P34=0,0,IF(COUNTBLANK(P34)=1,0,COUNTA($P$14:P34)))</f>
        <v>0</v>
      </c>
      <c r="B34" s="28" t="str">
        <f>IF($C$4="citu pasākumu izmaksas",IF('11a+c+n'!$Q34="C",'11a+c+n'!B34,0))</f>
        <v>22-00000</v>
      </c>
      <c r="C34" s="28" t="str">
        <f>IF($C$4="citu pasākumu izmaksas",IF('11a+c+n'!$Q34="C",'11a+c+n'!C34,0))</f>
        <v>Tranšejas virsmas atjaunošana - teritorijas labiekārtošana</v>
      </c>
      <c r="D34" s="28" t="str">
        <f>IF($C$4="citu pasākumu izmaksas",IF('11a+c+n'!$Q34="C",'11a+c+n'!D34,0))</f>
        <v>m2</v>
      </c>
      <c r="E34" s="59"/>
      <c r="F34" s="81"/>
      <c r="G34" s="28"/>
      <c r="H34" s="28">
        <f>IF($C$4="citu pasākumu izmaksas",IF('11a+c+n'!$Q34="C",'11a+c+n'!H34,0))</f>
        <v>0</v>
      </c>
      <c r="I34" s="28"/>
      <c r="J34" s="28"/>
      <c r="K34" s="59">
        <f>IF($C$4="citu pasākumu izmaksas",IF('11a+c+n'!$Q34="C",'11a+c+n'!K34,0))</f>
        <v>0</v>
      </c>
      <c r="L34" s="110">
        <f>IF($C$4="citu pasākumu izmaksas",IF('11a+c+n'!$Q34="C",'11a+c+n'!L34,0))</f>
        <v>0</v>
      </c>
      <c r="M34" s="28">
        <f>IF($C$4="citu pasākumu izmaksas",IF('11a+c+n'!$Q34="C",'11a+c+n'!M34,0))</f>
        <v>0</v>
      </c>
      <c r="N34" s="28">
        <f>IF($C$4="citu pasākumu izmaksas",IF('11a+c+n'!$Q34="C",'11a+c+n'!N34,0))</f>
        <v>0</v>
      </c>
      <c r="O34" s="28">
        <f>IF($C$4="citu pasākumu izmaksas",IF('11a+c+n'!$Q34="C",'11a+c+n'!O34,0))</f>
        <v>0</v>
      </c>
      <c r="P34" s="59">
        <f>IF($C$4="citu pasākumu izmaksas",IF('11a+c+n'!$Q34="C",'11a+c+n'!P34,0))</f>
        <v>0</v>
      </c>
    </row>
    <row r="35" spans="1:16" ht="22.5" x14ac:dyDescent="0.2">
      <c r="A35" s="64">
        <f>IF(P35=0,0,IF(COUNTBLANK(P35)=1,0,COUNTA($P$14:P35)))</f>
        <v>0</v>
      </c>
      <c r="B35" s="28" t="str">
        <f>IF($C$4="citu pasākumu izmaksas",IF('11a+c+n'!$Q35="C",'11a+c+n'!B35,0))</f>
        <v>22-00000</v>
      </c>
      <c r="C35" s="28" t="str">
        <f>IF($C$4="citu pasākumu izmaksas",IF('11a+c+n'!$Q35="C",'11a+c+n'!C35,0))</f>
        <v>Zemējuma elektrodu iedzīšana zemē</v>
      </c>
      <c r="D35" s="28" t="str">
        <f>IF($C$4="citu pasākumu izmaksas",IF('11a+c+n'!$Q35="C",'11a+c+n'!D35,0))</f>
        <v>kompl.</v>
      </c>
      <c r="E35" s="59"/>
      <c r="F35" s="81"/>
      <c r="G35" s="28"/>
      <c r="H35" s="28">
        <f>IF($C$4="citu pasākumu izmaksas",IF('11a+c+n'!$Q35="C",'11a+c+n'!H35,0))</f>
        <v>0</v>
      </c>
      <c r="I35" s="28"/>
      <c r="J35" s="28"/>
      <c r="K35" s="59">
        <f>IF($C$4="citu pasākumu izmaksas",IF('11a+c+n'!$Q35="C",'11a+c+n'!K35,0))</f>
        <v>0</v>
      </c>
      <c r="L35" s="110">
        <f>IF($C$4="citu pasākumu izmaksas",IF('11a+c+n'!$Q35="C",'11a+c+n'!L35,0))</f>
        <v>0</v>
      </c>
      <c r="M35" s="28">
        <f>IF($C$4="citu pasākumu izmaksas",IF('11a+c+n'!$Q35="C",'11a+c+n'!M35,0))</f>
        <v>0</v>
      </c>
      <c r="N35" s="28">
        <f>IF($C$4="citu pasākumu izmaksas",IF('11a+c+n'!$Q35="C",'11a+c+n'!N35,0))</f>
        <v>0</v>
      </c>
      <c r="O35" s="28">
        <f>IF($C$4="citu pasākumu izmaksas",IF('11a+c+n'!$Q35="C",'11a+c+n'!O35,0))</f>
        <v>0</v>
      </c>
      <c r="P35" s="59">
        <f>IF($C$4="citu pasākumu izmaksas",IF('11a+c+n'!$Q35="C",'11a+c+n'!P35,0))</f>
        <v>0</v>
      </c>
    </row>
    <row r="36" spans="1:16" ht="22.5" x14ac:dyDescent="0.2">
      <c r="A36" s="64">
        <f>IF(P36=0,0,IF(COUNTBLANK(P36)=1,0,COUNTA($P$14:P36)))</f>
        <v>0</v>
      </c>
      <c r="B36" s="28" t="str">
        <f>IF($C$4="citu pasākumu izmaksas",IF('11a+c+n'!$Q36="C",'11a+c+n'!B36,0))</f>
        <v>22-00000</v>
      </c>
      <c r="C36" s="28" t="str">
        <f>IF($C$4="citu pasākumu izmaksas",IF('11a+c+n'!$Q36="C",'11a+c+n'!C36,0))</f>
        <v xml:space="preserve">Montāžas palīgmateriāli </v>
      </c>
      <c r="D36" s="28" t="str">
        <f>IF($C$4="citu pasākumu izmaksas",IF('11a+c+n'!$Q36="C",'11a+c+n'!D36,0))</f>
        <v>obj.</v>
      </c>
      <c r="E36" s="59"/>
      <c r="F36" s="81"/>
      <c r="G36" s="28"/>
      <c r="H36" s="28">
        <f>IF($C$4="citu pasākumu izmaksas",IF('11a+c+n'!$Q36="C",'11a+c+n'!H36,0))</f>
        <v>0</v>
      </c>
      <c r="I36" s="28"/>
      <c r="J36" s="28"/>
      <c r="K36" s="59">
        <f>IF($C$4="citu pasākumu izmaksas",IF('11a+c+n'!$Q36="C",'11a+c+n'!K36,0))</f>
        <v>0</v>
      </c>
      <c r="L36" s="110">
        <f>IF($C$4="citu pasākumu izmaksas",IF('11a+c+n'!$Q36="C",'11a+c+n'!L36,0))</f>
        <v>0</v>
      </c>
      <c r="M36" s="28">
        <f>IF($C$4="citu pasākumu izmaksas",IF('11a+c+n'!$Q36="C",'11a+c+n'!M36,0))</f>
        <v>0</v>
      </c>
      <c r="N36" s="28">
        <f>IF($C$4="citu pasākumu izmaksas",IF('11a+c+n'!$Q36="C",'11a+c+n'!N36,0))</f>
        <v>0</v>
      </c>
      <c r="O36" s="28">
        <f>IF($C$4="citu pasākumu izmaksas",IF('11a+c+n'!$Q36="C",'11a+c+n'!O36,0))</f>
        <v>0</v>
      </c>
      <c r="P36" s="59">
        <f>IF($C$4="citu pasākumu izmaksas",IF('11a+c+n'!$Q36="C",'11a+c+n'!P36,0))</f>
        <v>0</v>
      </c>
    </row>
    <row r="37" spans="1:16" ht="23.25" thickBot="1" x14ac:dyDescent="0.25">
      <c r="A37" s="64">
        <f>IF(P37=0,0,IF(COUNTBLANK(P37)=1,0,COUNTA($P$14:P37)))</f>
        <v>0</v>
      </c>
      <c r="B37" s="28" t="str">
        <f>IF($C$4="citu pasākumu izmaksas",IF('11a+c+n'!$Q37="C",'11a+c+n'!B37,0))</f>
        <v>22-00000</v>
      </c>
      <c r="C37" s="28" t="str">
        <f>IF($C$4="citu pasākumu izmaksas",IF('11a+c+n'!$Q37="C",'11a+c+n'!C37,0))</f>
        <v>Elektriskie mērījumi, izpilddokumentācijas sagatavošana</v>
      </c>
      <c r="D37" s="28" t="str">
        <f>IF($C$4="citu pasākumu izmaksas",IF('11a+c+n'!$Q37="C",'11a+c+n'!D37,0))</f>
        <v>obj.</v>
      </c>
      <c r="E37" s="59"/>
      <c r="F37" s="81"/>
      <c r="G37" s="28"/>
      <c r="H37" s="28">
        <f>IF($C$4="citu pasākumu izmaksas",IF('11a+c+n'!$Q37="C",'11a+c+n'!H37,0))</f>
        <v>0</v>
      </c>
      <c r="I37" s="28"/>
      <c r="J37" s="28"/>
      <c r="K37" s="59">
        <f>IF($C$4="citu pasākumu izmaksas",IF('11a+c+n'!$Q37="C",'11a+c+n'!K37,0))</f>
        <v>0</v>
      </c>
      <c r="L37" s="110">
        <f>IF($C$4="citu pasākumu izmaksas",IF('11a+c+n'!$Q37="C",'11a+c+n'!L37,0))</f>
        <v>0</v>
      </c>
      <c r="M37" s="28">
        <f>IF($C$4="citu pasākumu izmaksas",IF('11a+c+n'!$Q37="C",'11a+c+n'!M37,0))</f>
        <v>0</v>
      </c>
      <c r="N37" s="28">
        <f>IF($C$4="citu pasākumu izmaksas",IF('11a+c+n'!$Q37="C",'11a+c+n'!N37,0))</f>
        <v>0</v>
      </c>
      <c r="O37" s="28">
        <f>IF($C$4="citu pasākumu izmaksas",IF('11a+c+n'!$Q37="C",'11a+c+n'!O37,0))</f>
        <v>0</v>
      </c>
      <c r="P37" s="59">
        <f>IF($C$4="citu pasākumu izmaksas",IF('11a+c+n'!$Q37="C",'11a+c+n'!P37,0))</f>
        <v>0</v>
      </c>
    </row>
    <row r="38" spans="1:16" ht="12" customHeight="1" thickBot="1" x14ac:dyDescent="0.25">
      <c r="A38" s="261" t="s">
        <v>63</v>
      </c>
      <c r="B38" s="262"/>
      <c r="C38" s="262"/>
      <c r="D38" s="262"/>
      <c r="E38" s="262"/>
      <c r="F38" s="262"/>
      <c r="G38" s="262"/>
      <c r="H38" s="262"/>
      <c r="I38" s="262"/>
      <c r="J38" s="262"/>
      <c r="K38" s="263"/>
      <c r="L38" s="111">
        <f>SUM(L14:L37)</f>
        <v>0</v>
      </c>
      <c r="M38" s="112">
        <f>SUM(M14:M37)</f>
        <v>0</v>
      </c>
      <c r="N38" s="112">
        <f>SUM(N14:N37)</f>
        <v>0</v>
      </c>
      <c r="O38" s="112">
        <f>SUM(O14:O37)</f>
        <v>0</v>
      </c>
      <c r="P38" s="113">
        <f>SUM(P14:P37)</f>
        <v>0</v>
      </c>
    </row>
    <row r="39" spans="1:16" x14ac:dyDescent="0.2">
      <c r="A39" s="20"/>
      <c r="B39" s="20"/>
      <c r="C39" s="20"/>
      <c r="D39" s="20"/>
      <c r="E39" s="20"/>
      <c r="F39" s="20"/>
      <c r="G39" s="20"/>
      <c r="H39" s="20"/>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 t="s">
        <v>14</v>
      </c>
      <c r="B41" s="20"/>
      <c r="C41" s="264">
        <f>'Kops c'!C36:H36</f>
        <v>0</v>
      </c>
      <c r="D41" s="264"/>
      <c r="E41" s="264"/>
      <c r="F41" s="264"/>
      <c r="G41" s="264"/>
      <c r="H41" s="264"/>
      <c r="I41" s="20"/>
      <c r="J41" s="20"/>
      <c r="K41" s="20"/>
      <c r="L41" s="20"/>
      <c r="M41" s="20"/>
      <c r="N41" s="20"/>
      <c r="O41" s="20"/>
      <c r="P41" s="20"/>
    </row>
    <row r="42" spans="1:16" x14ac:dyDescent="0.2">
      <c r="A42" s="20"/>
      <c r="B42" s="20"/>
      <c r="C42" s="186" t="s">
        <v>15</v>
      </c>
      <c r="D42" s="186"/>
      <c r="E42" s="186"/>
      <c r="F42" s="186"/>
      <c r="G42" s="186"/>
      <c r="H42" s="186"/>
      <c r="I42" s="20"/>
      <c r="J42" s="20"/>
      <c r="K42" s="20"/>
      <c r="L42" s="20"/>
      <c r="M42" s="20"/>
      <c r="N42" s="20"/>
      <c r="O42" s="20"/>
      <c r="P42" s="20"/>
    </row>
    <row r="43" spans="1:16" x14ac:dyDescent="0.2">
      <c r="A43" s="20"/>
      <c r="B43" s="20"/>
      <c r="C43" s="20"/>
      <c r="D43" s="20"/>
      <c r="E43" s="20"/>
      <c r="F43" s="20"/>
      <c r="G43" s="20"/>
      <c r="H43" s="20"/>
      <c r="I43" s="20"/>
      <c r="J43" s="20"/>
      <c r="K43" s="20"/>
      <c r="L43" s="20"/>
      <c r="M43" s="20"/>
      <c r="N43" s="20"/>
      <c r="O43" s="20"/>
      <c r="P43" s="20"/>
    </row>
    <row r="44" spans="1:16" x14ac:dyDescent="0.2">
      <c r="A44" s="227" t="str">
        <f>'Kops n'!A39:D39</f>
        <v>Tāme sastādīta 2023. gada __._________</v>
      </c>
      <c r="B44" s="228"/>
      <c r="C44" s="228"/>
      <c r="D44" s="228"/>
      <c r="E44" s="20"/>
      <c r="F44" s="20"/>
      <c r="G44" s="20"/>
      <c r="H44" s="20"/>
      <c r="I44" s="20"/>
      <c r="J44" s="20"/>
      <c r="K44" s="20"/>
      <c r="L44" s="20"/>
      <c r="M44" s="20"/>
      <c r="N44" s="20"/>
      <c r="O44" s="20"/>
      <c r="P44" s="20"/>
    </row>
    <row r="45" spans="1:16" x14ac:dyDescent="0.2">
      <c r="A45" s="20"/>
      <c r="B45" s="20"/>
      <c r="C45" s="20"/>
      <c r="D45" s="20"/>
      <c r="E45" s="20"/>
      <c r="F45" s="20"/>
      <c r="G45" s="20"/>
      <c r="H45" s="20"/>
      <c r="I45" s="20"/>
      <c r="J45" s="20"/>
      <c r="K45" s="20"/>
      <c r="L45" s="20"/>
      <c r="M45" s="20"/>
      <c r="N45" s="20"/>
      <c r="O45" s="20"/>
      <c r="P45" s="20"/>
    </row>
    <row r="46" spans="1:16" x14ac:dyDescent="0.2">
      <c r="A46" s="1" t="s">
        <v>41</v>
      </c>
      <c r="B46" s="20"/>
      <c r="C46" s="264">
        <f>'Kops c'!C41:H41</f>
        <v>0</v>
      </c>
      <c r="D46" s="264"/>
      <c r="E46" s="264"/>
      <c r="F46" s="264"/>
      <c r="G46" s="264"/>
      <c r="H46" s="264"/>
      <c r="I46" s="20"/>
      <c r="J46" s="20"/>
      <c r="K46" s="20"/>
      <c r="L46" s="20"/>
      <c r="M46" s="20"/>
      <c r="N46" s="20"/>
      <c r="O46" s="20"/>
      <c r="P46" s="20"/>
    </row>
    <row r="47" spans="1:16" x14ac:dyDescent="0.2">
      <c r="A47" s="20"/>
      <c r="B47" s="20"/>
      <c r="C47" s="186" t="s">
        <v>15</v>
      </c>
      <c r="D47" s="186"/>
      <c r="E47" s="186"/>
      <c r="F47" s="186"/>
      <c r="G47" s="186"/>
      <c r="H47" s="186"/>
      <c r="I47" s="20"/>
      <c r="J47" s="20"/>
      <c r="K47" s="20"/>
      <c r="L47" s="20"/>
      <c r="M47" s="20"/>
      <c r="N47" s="20"/>
      <c r="O47" s="20"/>
      <c r="P47" s="20"/>
    </row>
    <row r="48" spans="1:16" x14ac:dyDescent="0.2">
      <c r="A48" s="20"/>
      <c r="B48" s="20"/>
      <c r="C48" s="20"/>
      <c r="D48" s="20"/>
      <c r="E48" s="20"/>
      <c r="F48" s="20"/>
      <c r="G48" s="20"/>
      <c r="H48" s="20"/>
      <c r="I48" s="20"/>
      <c r="J48" s="20"/>
      <c r="K48" s="20"/>
      <c r="L48" s="20"/>
      <c r="M48" s="20"/>
      <c r="N48" s="20"/>
      <c r="O48" s="20"/>
      <c r="P48" s="20"/>
    </row>
    <row r="49" spans="1:16" x14ac:dyDescent="0.2">
      <c r="A49" s="104" t="s">
        <v>16</v>
      </c>
      <c r="B49" s="52"/>
      <c r="C49" s="116">
        <f>'Kops c'!C44</f>
        <v>0</v>
      </c>
      <c r="D49" s="52"/>
      <c r="E49" s="20"/>
      <c r="F49" s="20"/>
      <c r="G49" s="20"/>
      <c r="H49" s="20"/>
      <c r="I49" s="20"/>
      <c r="J49" s="20"/>
      <c r="K49" s="20"/>
      <c r="L49" s="20"/>
      <c r="M49" s="20"/>
      <c r="N49" s="20"/>
      <c r="O49" s="20"/>
      <c r="P49" s="20"/>
    </row>
    <row r="50" spans="1:16" x14ac:dyDescent="0.2">
      <c r="A50" s="20"/>
      <c r="B50" s="20"/>
      <c r="C50" s="20"/>
      <c r="D50" s="20"/>
      <c r="E50" s="20"/>
      <c r="F50" s="20"/>
      <c r="G50" s="20"/>
      <c r="H50" s="20"/>
      <c r="I50" s="20"/>
      <c r="J50" s="20"/>
      <c r="K50" s="20"/>
      <c r="L50" s="20"/>
      <c r="M50" s="20"/>
      <c r="N50" s="20"/>
      <c r="O50" s="20"/>
      <c r="P50" s="20"/>
    </row>
  </sheetData>
  <mergeCells count="23">
    <mergeCell ref="C47:H47"/>
    <mergeCell ref="L12:P12"/>
    <mergeCell ref="A38:K38"/>
    <mergeCell ref="C41:H41"/>
    <mergeCell ref="C42:H42"/>
    <mergeCell ref="A44:D44"/>
    <mergeCell ref="C46:H46"/>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38:K38">
    <cfRule type="containsText" dxfId="63" priority="3" operator="containsText" text="Tiešās izmaksas kopā, t. sk. darba devēja sociālais nodoklis __.__% ">
      <formula>NOT(ISERROR(SEARCH("Tiešās izmaksas kopā, t. sk. darba devēja sociālais nodoklis __.__% ",A38)))</formula>
    </cfRule>
  </conditionalFormatting>
  <conditionalFormatting sqref="A14:P37">
    <cfRule type="cellIs" dxfId="62" priority="1" operator="equal">
      <formula>0</formula>
    </cfRule>
  </conditionalFormatting>
  <conditionalFormatting sqref="C2:I2 D5:L8 N9:O9 L38:P38 C41:H41 C46:H46 C49">
    <cfRule type="cellIs" dxfId="61" priority="2" operator="equal">
      <formula>0</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FD5CB-351E-4880-9C0F-0D2750564999}">
  <sheetPr codeName="Sheet39">
    <tabColor rgb="FFFFC000"/>
  </sheetPr>
  <dimension ref="A1:P50"/>
  <sheetViews>
    <sheetView workbookViewId="0">
      <selection activeCell="I9" sqref="I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'11a+c+n'!D1</f>
        <v>11</v>
      </c>
      <c r="E1" s="26"/>
      <c r="F1" s="26"/>
      <c r="G1" s="26"/>
      <c r="H1" s="26"/>
      <c r="I1" s="26"/>
      <c r="J1" s="26"/>
      <c r="N1" s="30"/>
      <c r="O1" s="31"/>
      <c r="P1" s="32"/>
    </row>
    <row r="2" spans="1:16" x14ac:dyDescent="0.2">
      <c r="A2" s="33"/>
      <c r="B2" s="33"/>
      <c r="C2" s="252" t="str">
        <f>'11a+c+n'!C2:I2</f>
        <v>Ārējie elektrības tīkli</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404</v>
      </c>
      <c r="B9" s="255"/>
      <c r="C9" s="255"/>
      <c r="D9" s="255"/>
      <c r="E9" s="255"/>
      <c r="F9" s="255"/>
      <c r="G9" s="35"/>
      <c r="H9" s="35"/>
      <c r="I9" s="35"/>
      <c r="J9" s="256" t="s">
        <v>46</v>
      </c>
      <c r="K9" s="256"/>
      <c r="L9" s="256"/>
      <c r="M9" s="256"/>
      <c r="N9" s="257">
        <f>P38</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izmaksas",IF('11a+c+n'!$Q14="N",'11a+c+n'!B14,0))</f>
        <v>0</v>
      </c>
      <c r="C14" s="27">
        <f>IF($C$4="Neattiecināmās izmaksas",IF('11a+c+n'!$Q14="N",'11a+c+n'!C14,0))</f>
        <v>0</v>
      </c>
      <c r="D14" s="27">
        <f>IF($C$4="Neattiecināmās izmaksas",IF('11a+c+n'!$Q14="N",'11a+c+n'!D14,0))</f>
        <v>0</v>
      </c>
      <c r="E14" s="57"/>
      <c r="F14" s="79"/>
      <c r="G14" s="27">
        <f>IF($C$4="Neattiecināmās izmaksas",IF('11a+c+n'!$Q14="N",'11a+c+n'!G14,0))</f>
        <v>0</v>
      </c>
      <c r="H14" s="27">
        <f>IF($C$4="Neattiecināmās izmaksas",IF('11a+c+n'!$Q14="N",'11a+c+n'!H14,0))</f>
        <v>0</v>
      </c>
      <c r="I14" s="27"/>
      <c r="J14" s="27"/>
      <c r="K14" s="57">
        <f>IF($C$4="Neattiecināmās izmaksas",IF('11a+c+n'!$Q14="N",'11a+c+n'!K14,0))</f>
        <v>0</v>
      </c>
      <c r="L14" s="109">
        <f>IF($C$4="Neattiecināmās izmaksas",IF('11a+c+n'!$Q14="N",'11a+c+n'!L14,0))</f>
        <v>0</v>
      </c>
      <c r="M14" s="27">
        <f>IF($C$4="Neattiecināmās izmaksas",IF('11a+c+n'!$Q14="N",'11a+c+n'!M14,0))</f>
        <v>0</v>
      </c>
      <c r="N14" s="27">
        <f>IF($C$4="Neattiecināmās izmaksas",IF('11a+c+n'!$Q14="N",'11a+c+n'!N14,0))</f>
        <v>0</v>
      </c>
      <c r="O14" s="27">
        <f>IF($C$4="Neattiecināmās izmaksas",IF('11a+c+n'!$Q14="N",'11a+c+n'!O14,0))</f>
        <v>0</v>
      </c>
      <c r="P14" s="57">
        <f>IF($C$4="Neattiecināmās izmaksas",IF('11a+c+n'!$Q14="N",'11a+c+n'!P14,0))</f>
        <v>0</v>
      </c>
    </row>
    <row r="15" spans="1:16" x14ac:dyDescent="0.2">
      <c r="A15" s="64">
        <f>IF(P15=0,0,IF(COUNTBLANK(P15)=1,0,COUNTA($P$14:P15)))</f>
        <v>0</v>
      </c>
      <c r="B15" s="28">
        <f>IF($C$4="Neattiecināmās izmaksas",IF('11a+c+n'!$Q15="N",'11a+c+n'!B15,0))</f>
        <v>0</v>
      </c>
      <c r="C15" s="28">
        <f>IF($C$4="Neattiecināmās izmaksas",IF('11a+c+n'!$Q15="N",'11a+c+n'!C15,0))</f>
        <v>0</v>
      </c>
      <c r="D15" s="28">
        <f>IF($C$4="Neattiecināmās izmaksas",IF('11a+c+n'!$Q15="N",'11a+c+n'!D15,0))</f>
        <v>0</v>
      </c>
      <c r="E15" s="59"/>
      <c r="F15" s="81"/>
      <c r="G15" s="28"/>
      <c r="H15" s="28">
        <f>IF($C$4="Neattiecināmās izmaksas",IF('11a+c+n'!$Q15="N",'11a+c+n'!H15,0))</f>
        <v>0</v>
      </c>
      <c r="I15" s="28"/>
      <c r="J15" s="28"/>
      <c r="K15" s="59">
        <f>IF($C$4="Neattiecināmās izmaksas",IF('11a+c+n'!$Q15="N",'11a+c+n'!K15,0))</f>
        <v>0</v>
      </c>
      <c r="L15" s="110">
        <f>IF($C$4="Neattiecināmās izmaksas",IF('11a+c+n'!$Q15="N",'11a+c+n'!L15,0))</f>
        <v>0</v>
      </c>
      <c r="M15" s="28">
        <f>IF($C$4="Neattiecināmās izmaksas",IF('11a+c+n'!$Q15="N",'11a+c+n'!M15,0))</f>
        <v>0</v>
      </c>
      <c r="N15" s="28">
        <f>IF($C$4="Neattiecināmās izmaksas",IF('11a+c+n'!$Q15="N",'11a+c+n'!N15,0))</f>
        <v>0</v>
      </c>
      <c r="O15" s="28">
        <f>IF($C$4="Neattiecināmās izmaksas",IF('11a+c+n'!$Q15="N",'11a+c+n'!O15,0))</f>
        <v>0</v>
      </c>
      <c r="P15" s="59">
        <f>IF($C$4="Neattiecināmās izmaksas",IF('11a+c+n'!$Q15="N",'11a+c+n'!P15,0))</f>
        <v>0</v>
      </c>
    </row>
    <row r="16" spans="1:16" x14ac:dyDescent="0.2">
      <c r="A16" s="64">
        <f>IF(P16=0,0,IF(COUNTBLANK(P16)=1,0,COUNTA($P$14:P16)))</f>
        <v>0</v>
      </c>
      <c r="B16" s="28">
        <f>IF($C$4="Neattiecināmās izmaksas",IF('11a+c+n'!$Q16="N",'11a+c+n'!B16,0))</f>
        <v>0</v>
      </c>
      <c r="C16" s="28">
        <f>IF($C$4="Neattiecināmās izmaksas",IF('11a+c+n'!$Q16="N",'11a+c+n'!C16,0))</f>
        <v>0</v>
      </c>
      <c r="D16" s="28">
        <f>IF($C$4="Neattiecināmās izmaksas",IF('11a+c+n'!$Q16="N",'11a+c+n'!D16,0))</f>
        <v>0</v>
      </c>
      <c r="E16" s="59"/>
      <c r="F16" s="81"/>
      <c r="G16" s="28"/>
      <c r="H16" s="28">
        <f>IF($C$4="Neattiecināmās izmaksas",IF('11a+c+n'!$Q16="N",'11a+c+n'!H16,0))</f>
        <v>0</v>
      </c>
      <c r="I16" s="28"/>
      <c r="J16" s="28"/>
      <c r="K16" s="59">
        <f>IF($C$4="Neattiecināmās izmaksas",IF('11a+c+n'!$Q16="N",'11a+c+n'!K16,0))</f>
        <v>0</v>
      </c>
      <c r="L16" s="110">
        <f>IF($C$4="Neattiecināmās izmaksas",IF('11a+c+n'!$Q16="N",'11a+c+n'!L16,0))</f>
        <v>0</v>
      </c>
      <c r="M16" s="28">
        <f>IF($C$4="Neattiecināmās izmaksas",IF('11a+c+n'!$Q16="N",'11a+c+n'!M16,0))</f>
        <v>0</v>
      </c>
      <c r="N16" s="28">
        <f>IF($C$4="Neattiecināmās izmaksas",IF('11a+c+n'!$Q16="N",'11a+c+n'!N16,0))</f>
        <v>0</v>
      </c>
      <c r="O16" s="28">
        <f>IF($C$4="Neattiecināmās izmaksas",IF('11a+c+n'!$Q16="N",'11a+c+n'!O16,0))</f>
        <v>0</v>
      </c>
      <c r="P16" s="59">
        <f>IF($C$4="Neattiecināmās izmaksas",IF('11a+c+n'!$Q16="N",'11a+c+n'!P16,0))</f>
        <v>0</v>
      </c>
    </row>
    <row r="17" spans="1:16" x14ac:dyDescent="0.2">
      <c r="A17" s="64">
        <f>IF(P17=0,0,IF(COUNTBLANK(P17)=1,0,COUNTA($P$14:P17)))</f>
        <v>0</v>
      </c>
      <c r="B17" s="28">
        <f>IF($C$4="Neattiecināmās izmaksas",IF('11a+c+n'!$Q17="N",'11a+c+n'!B17,0))</f>
        <v>0</v>
      </c>
      <c r="C17" s="28">
        <f>IF($C$4="Neattiecināmās izmaksas",IF('11a+c+n'!$Q17="N",'11a+c+n'!C17,0))</f>
        <v>0</v>
      </c>
      <c r="D17" s="28">
        <f>IF($C$4="Neattiecināmās izmaksas",IF('11a+c+n'!$Q17="N",'11a+c+n'!D17,0))</f>
        <v>0</v>
      </c>
      <c r="E17" s="59"/>
      <c r="F17" s="81"/>
      <c r="G17" s="28"/>
      <c r="H17" s="28">
        <f>IF($C$4="Neattiecināmās izmaksas",IF('11a+c+n'!$Q17="N",'11a+c+n'!H17,0))</f>
        <v>0</v>
      </c>
      <c r="I17" s="28"/>
      <c r="J17" s="28"/>
      <c r="K17" s="59">
        <f>IF($C$4="Neattiecināmās izmaksas",IF('11a+c+n'!$Q17="N",'11a+c+n'!K17,0))</f>
        <v>0</v>
      </c>
      <c r="L17" s="110">
        <f>IF($C$4="Neattiecināmās izmaksas",IF('11a+c+n'!$Q17="N",'11a+c+n'!L17,0))</f>
        <v>0</v>
      </c>
      <c r="M17" s="28">
        <f>IF($C$4="Neattiecināmās izmaksas",IF('11a+c+n'!$Q17="N",'11a+c+n'!M17,0))</f>
        <v>0</v>
      </c>
      <c r="N17" s="28">
        <f>IF($C$4="Neattiecināmās izmaksas",IF('11a+c+n'!$Q17="N",'11a+c+n'!N17,0))</f>
        <v>0</v>
      </c>
      <c r="O17" s="28">
        <f>IF($C$4="Neattiecināmās izmaksas",IF('11a+c+n'!$Q17="N",'11a+c+n'!O17,0))</f>
        <v>0</v>
      </c>
      <c r="P17" s="59">
        <f>IF($C$4="Neattiecināmās izmaksas",IF('11a+c+n'!$Q17="N",'11a+c+n'!P17,0))</f>
        <v>0</v>
      </c>
    </row>
    <row r="18" spans="1:16" x14ac:dyDescent="0.2">
      <c r="A18" s="64">
        <f>IF(P18=0,0,IF(COUNTBLANK(P18)=1,0,COUNTA($P$14:P18)))</f>
        <v>0</v>
      </c>
      <c r="B18" s="28">
        <f>IF($C$4="Neattiecināmās izmaksas",IF('11a+c+n'!$Q18="N",'11a+c+n'!B18,0))</f>
        <v>0</v>
      </c>
      <c r="C18" s="28">
        <f>IF($C$4="Neattiecināmās izmaksas",IF('11a+c+n'!$Q18="N",'11a+c+n'!C18,0))</f>
        <v>0</v>
      </c>
      <c r="D18" s="28">
        <f>IF($C$4="Neattiecināmās izmaksas",IF('11a+c+n'!$Q18="N",'11a+c+n'!D18,0))</f>
        <v>0</v>
      </c>
      <c r="E18" s="59"/>
      <c r="F18" s="81"/>
      <c r="G18" s="28"/>
      <c r="H18" s="28">
        <f>IF($C$4="Neattiecināmās izmaksas",IF('11a+c+n'!$Q18="N",'11a+c+n'!H18,0))</f>
        <v>0</v>
      </c>
      <c r="I18" s="28"/>
      <c r="J18" s="28"/>
      <c r="K18" s="59">
        <f>IF($C$4="Neattiecināmās izmaksas",IF('11a+c+n'!$Q18="N",'11a+c+n'!K18,0))</f>
        <v>0</v>
      </c>
      <c r="L18" s="110">
        <f>IF($C$4="Neattiecināmās izmaksas",IF('11a+c+n'!$Q18="N",'11a+c+n'!L18,0))</f>
        <v>0</v>
      </c>
      <c r="M18" s="28">
        <f>IF($C$4="Neattiecināmās izmaksas",IF('11a+c+n'!$Q18="N",'11a+c+n'!M18,0))</f>
        <v>0</v>
      </c>
      <c r="N18" s="28">
        <f>IF($C$4="Neattiecināmās izmaksas",IF('11a+c+n'!$Q18="N",'11a+c+n'!N18,0))</f>
        <v>0</v>
      </c>
      <c r="O18" s="28">
        <f>IF($C$4="Neattiecināmās izmaksas",IF('11a+c+n'!$Q18="N",'11a+c+n'!O18,0))</f>
        <v>0</v>
      </c>
      <c r="P18" s="59">
        <f>IF($C$4="Neattiecināmās izmaksas",IF('11a+c+n'!$Q18="N",'11a+c+n'!P18,0))</f>
        <v>0</v>
      </c>
    </row>
    <row r="19" spans="1:16" x14ac:dyDescent="0.2">
      <c r="A19" s="64">
        <f>IF(P19=0,0,IF(COUNTBLANK(P19)=1,0,COUNTA($P$14:P19)))</f>
        <v>0</v>
      </c>
      <c r="B19" s="28">
        <f>IF($C$4="Neattiecināmās izmaksas",IF('11a+c+n'!$Q19="N",'11a+c+n'!B19,0))</f>
        <v>0</v>
      </c>
      <c r="C19" s="28">
        <f>IF($C$4="Neattiecināmās izmaksas",IF('11a+c+n'!$Q19="N",'11a+c+n'!C19,0))</f>
        <v>0</v>
      </c>
      <c r="D19" s="28">
        <f>IF($C$4="Neattiecināmās izmaksas",IF('11a+c+n'!$Q19="N",'11a+c+n'!D19,0))</f>
        <v>0</v>
      </c>
      <c r="E19" s="59"/>
      <c r="F19" s="81"/>
      <c r="G19" s="28"/>
      <c r="H19" s="28">
        <f>IF($C$4="Neattiecināmās izmaksas",IF('11a+c+n'!$Q19="N",'11a+c+n'!H19,0))</f>
        <v>0</v>
      </c>
      <c r="I19" s="28"/>
      <c r="J19" s="28"/>
      <c r="K19" s="59">
        <f>IF($C$4="Neattiecināmās izmaksas",IF('11a+c+n'!$Q19="N",'11a+c+n'!K19,0))</f>
        <v>0</v>
      </c>
      <c r="L19" s="110">
        <f>IF($C$4="Neattiecināmās izmaksas",IF('11a+c+n'!$Q19="N",'11a+c+n'!L19,0))</f>
        <v>0</v>
      </c>
      <c r="M19" s="28">
        <f>IF($C$4="Neattiecināmās izmaksas",IF('11a+c+n'!$Q19="N",'11a+c+n'!M19,0))</f>
        <v>0</v>
      </c>
      <c r="N19" s="28">
        <f>IF($C$4="Neattiecināmās izmaksas",IF('11a+c+n'!$Q19="N",'11a+c+n'!N19,0))</f>
        <v>0</v>
      </c>
      <c r="O19" s="28">
        <f>IF($C$4="Neattiecināmās izmaksas",IF('11a+c+n'!$Q19="N",'11a+c+n'!O19,0))</f>
        <v>0</v>
      </c>
      <c r="P19" s="59">
        <f>IF($C$4="Neattiecināmās izmaksas",IF('11a+c+n'!$Q19="N",'11a+c+n'!P19,0))</f>
        <v>0</v>
      </c>
    </row>
    <row r="20" spans="1:16" x14ac:dyDescent="0.2">
      <c r="A20" s="64">
        <f>IF(P20=0,0,IF(COUNTBLANK(P20)=1,0,COUNTA($P$14:P20)))</f>
        <v>0</v>
      </c>
      <c r="B20" s="28">
        <f>IF($C$4="Neattiecināmās izmaksas",IF('11a+c+n'!$Q20="N",'11a+c+n'!B20,0))</f>
        <v>0</v>
      </c>
      <c r="C20" s="28">
        <f>IF($C$4="Neattiecināmās izmaksas",IF('11a+c+n'!$Q20="N",'11a+c+n'!C20,0))</f>
        <v>0</v>
      </c>
      <c r="D20" s="28">
        <f>IF($C$4="Neattiecināmās izmaksas",IF('11a+c+n'!$Q20="N",'11a+c+n'!D20,0))</f>
        <v>0</v>
      </c>
      <c r="E20" s="59"/>
      <c r="F20" s="81"/>
      <c r="G20" s="28"/>
      <c r="H20" s="28">
        <f>IF($C$4="Neattiecināmās izmaksas",IF('11a+c+n'!$Q20="N",'11a+c+n'!H20,0))</f>
        <v>0</v>
      </c>
      <c r="I20" s="28"/>
      <c r="J20" s="28"/>
      <c r="K20" s="59">
        <f>IF($C$4="Neattiecināmās izmaksas",IF('11a+c+n'!$Q20="N",'11a+c+n'!K20,0))</f>
        <v>0</v>
      </c>
      <c r="L20" s="110">
        <f>IF($C$4="Neattiecināmās izmaksas",IF('11a+c+n'!$Q20="N",'11a+c+n'!L20,0))</f>
        <v>0</v>
      </c>
      <c r="M20" s="28">
        <f>IF($C$4="Neattiecināmās izmaksas",IF('11a+c+n'!$Q20="N",'11a+c+n'!M20,0))</f>
        <v>0</v>
      </c>
      <c r="N20" s="28">
        <f>IF($C$4="Neattiecināmās izmaksas",IF('11a+c+n'!$Q20="N",'11a+c+n'!N20,0))</f>
        <v>0</v>
      </c>
      <c r="O20" s="28">
        <f>IF($C$4="Neattiecināmās izmaksas",IF('11a+c+n'!$Q20="N",'11a+c+n'!O20,0))</f>
        <v>0</v>
      </c>
      <c r="P20" s="59">
        <f>IF($C$4="Neattiecināmās izmaksas",IF('11a+c+n'!$Q20="N",'11a+c+n'!P20,0))</f>
        <v>0</v>
      </c>
    </row>
    <row r="21" spans="1:16" x14ac:dyDescent="0.2">
      <c r="A21" s="64">
        <f>IF(P21=0,0,IF(COUNTBLANK(P21)=1,0,COUNTA($P$14:P21)))</f>
        <v>0</v>
      </c>
      <c r="B21" s="28">
        <f>IF($C$4="Neattiecināmās izmaksas",IF('11a+c+n'!$Q21="N",'11a+c+n'!B21,0))</f>
        <v>0</v>
      </c>
      <c r="C21" s="28">
        <f>IF($C$4="Neattiecināmās izmaksas",IF('11a+c+n'!$Q21="N",'11a+c+n'!C21,0))</f>
        <v>0</v>
      </c>
      <c r="D21" s="28">
        <f>IF($C$4="Neattiecināmās izmaksas",IF('11a+c+n'!$Q21="N",'11a+c+n'!D21,0))</f>
        <v>0</v>
      </c>
      <c r="E21" s="59"/>
      <c r="F21" s="81"/>
      <c r="G21" s="28"/>
      <c r="H21" s="28">
        <f>IF($C$4="Neattiecināmās izmaksas",IF('11a+c+n'!$Q21="N",'11a+c+n'!H21,0))</f>
        <v>0</v>
      </c>
      <c r="I21" s="28"/>
      <c r="J21" s="28"/>
      <c r="K21" s="59">
        <f>IF($C$4="Neattiecināmās izmaksas",IF('11a+c+n'!$Q21="N",'11a+c+n'!K21,0))</f>
        <v>0</v>
      </c>
      <c r="L21" s="110">
        <f>IF($C$4="Neattiecināmās izmaksas",IF('11a+c+n'!$Q21="N",'11a+c+n'!L21,0))</f>
        <v>0</v>
      </c>
      <c r="M21" s="28">
        <f>IF($C$4="Neattiecināmās izmaksas",IF('11a+c+n'!$Q21="N",'11a+c+n'!M21,0))</f>
        <v>0</v>
      </c>
      <c r="N21" s="28">
        <f>IF($C$4="Neattiecināmās izmaksas",IF('11a+c+n'!$Q21="N",'11a+c+n'!N21,0))</f>
        <v>0</v>
      </c>
      <c r="O21" s="28">
        <f>IF($C$4="Neattiecināmās izmaksas",IF('11a+c+n'!$Q21="N",'11a+c+n'!O21,0))</f>
        <v>0</v>
      </c>
      <c r="P21" s="59">
        <f>IF($C$4="Neattiecināmās izmaksas",IF('11a+c+n'!$Q21="N",'11a+c+n'!P21,0))</f>
        <v>0</v>
      </c>
    </row>
    <row r="22" spans="1:16" x14ac:dyDescent="0.2">
      <c r="A22" s="64">
        <f>IF(P22=0,0,IF(COUNTBLANK(P22)=1,0,COUNTA($P$14:P22)))</f>
        <v>0</v>
      </c>
      <c r="B22" s="28">
        <f>IF($C$4="Neattiecināmās izmaksas",IF('11a+c+n'!$Q22="N",'11a+c+n'!B22,0))</f>
        <v>0</v>
      </c>
      <c r="C22" s="28">
        <f>IF($C$4="Neattiecināmās izmaksas",IF('11a+c+n'!$Q22="N",'11a+c+n'!C22,0))</f>
        <v>0</v>
      </c>
      <c r="D22" s="28">
        <f>IF($C$4="Neattiecināmās izmaksas",IF('11a+c+n'!$Q22="N",'11a+c+n'!D22,0))</f>
        <v>0</v>
      </c>
      <c r="E22" s="59"/>
      <c r="F22" s="81"/>
      <c r="G22" s="28"/>
      <c r="H22" s="28">
        <f>IF($C$4="Neattiecināmās izmaksas",IF('11a+c+n'!$Q22="N",'11a+c+n'!H22,0))</f>
        <v>0</v>
      </c>
      <c r="I22" s="28"/>
      <c r="J22" s="28"/>
      <c r="K22" s="59">
        <f>IF($C$4="Neattiecināmās izmaksas",IF('11a+c+n'!$Q22="N",'11a+c+n'!K22,0))</f>
        <v>0</v>
      </c>
      <c r="L22" s="110">
        <f>IF($C$4="Neattiecināmās izmaksas",IF('11a+c+n'!$Q22="N",'11a+c+n'!L22,0))</f>
        <v>0</v>
      </c>
      <c r="M22" s="28">
        <f>IF($C$4="Neattiecināmās izmaksas",IF('11a+c+n'!$Q22="N",'11a+c+n'!M22,0))</f>
        <v>0</v>
      </c>
      <c r="N22" s="28">
        <f>IF($C$4="Neattiecināmās izmaksas",IF('11a+c+n'!$Q22="N",'11a+c+n'!N22,0))</f>
        <v>0</v>
      </c>
      <c r="O22" s="28">
        <f>IF($C$4="Neattiecināmās izmaksas",IF('11a+c+n'!$Q22="N",'11a+c+n'!O22,0))</f>
        <v>0</v>
      </c>
      <c r="P22" s="59">
        <f>IF($C$4="Neattiecināmās izmaksas",IF('11a+c+n'!$Q22="N",'11a+c+n'!P22,0))</f>
        <v>0</v>
      </c>
    </row>
    <row r="23" spans="1:16" x14ac:dyDescent="0.2">
      <c r="A23" s="64">
        <f>IF(P23=0,0,IF(COUNTBLANK(P23)=1,0,COUNTA($P$14:P23)))</f>
        <v>0</v>
      </c>
      <c r="B23" s="28">
        <f>IF($C$4="Neattiecināmās izmaksas",IF('11a+c+n'!$Q23="N",'11a+c+n'!B23,0))</f>
        <v>0</v>
      </c>
      <c r="C23" s="28">
        <f>IF($C$4="Neattiecināmās izmaksas",IF('11a+c+n'!$Q23="N",'11a+c+n'!C23,0))</f>
        <v>0</v>
      </c>
      <c r="D23" s="28">
        <f>IF($C$4="Neattiecināmās izmaksas",IF('11a+c+n'!$Q23="N",'11a+c+n'!D23,0))</f>
        <v>0</v>
      </c>
      <c r="E23" s="59"/>
      <c r="F23" s="81"/>
      <c r="G23" s="28"/>
      <c r="H23" s="28">
        <f>IF($C$4="Neattiecināmās izmaksas",IF('11a+c+n'!$Q23="N",'11a+c+n'!H23,0))</f>
        <v>0</v>
      </c>
      <c r="I23" s="28"/>
      <c r="J23" s="28"/>
      <c r="K23" s="59">
        <f>IF($C$4="Neattiecināmās izmaksas",IF('11a+c+n'!$Q23="N",'11a+c+n'!K23,0))</f>
        <v>0</v>
      </c>
      <c r="L23" s="110">
        <f>IF($C$4="Neattiecināmās izmaksas",IF('11a+c+n'!$Q23="N",'11a+c+n'!L23,0))</f>
        <v>0</v>
      </c>
      <c r="M23" s="28">
        <f>IF($C$4="Neattiecināmās izmaksas",IF('11a+c+n'!$Q23="N",'11a+c+n'!M23,0))</f>
        <v>0</v>
      </c>
      <c r="N23" s="28">
        <f>IF($C$4="Neattiecināmās izmaksas",IF('11a+c+n'!$Q23="N",'11a+c+n'!N23,0))</f>
        <v>0</v>
      </c>
      <c r="O23" s="28">
        <f>IF($C$4="Neattiecināmās izmaksas",IF('11a+c+n'!$Q23="N",'11a+c+n'!O23,0))</f>
        <v>0</v>
      </c>
      <c r="P23" s="59">
        <f>IF($C$4="Neattiecināmās izmaksas",IF('11a+c+n'!$Q23="N",'11a+c+n'!P23,0))</f>
        <v>0</v>
      </c>
    </row>
    <row r="24" spans="1:16" x14ac:dyDescent="0.2">
      <c r="A24" s="64">
        <f>IF(P24=0,0,IF(COUNTBLANK(P24)=1,0,COUNTA($P$14:P24)))</f>
        <v>0</v>
      </c>
      <c r="B24" s="28">
        <f>IF($C$4="Neattiecināmās izmaksas",IF('11a+c+n'!$Q24="N",'11a+c+n'!B24,0))</f>
        <v>0</v>
      </c>
      <c r="C24" s="28">
        <f>IF($C$4="Neattiecināmās izmaksas",IF('11a+c+n'!$Q24="N",'11a+c+n'!C24,0))</f>
        <v>0</v>
      </c>
      <c r="D24" s="28">
        <f>IF($C$4="Neattiecināmās izmaksas",IF('11a+c+n'!$Q24="N",'11a+c+n'!D24,0))</f>
        <v>0</v>
      </c>
      <c r="E24" s="59"/>
      <c r="F24" s="81"/>
      <c r="G24" s="28"/>
      <c r="H24" s="28">
        <f>IF($C$4="Neattiecināmās izmaksas",IF('11a+c+n'!$Q24="N",'11a+c+n'!H24,0))</f>
        <v>0</v>
      </c>
      <c r="I24" s="28"/>
      <c r="J24" s="28"/>
      <c r="K24" s="59">
        <f>IF($C$4="Neattiecināmās izmaksas",IF('11a+c+n'!$Q24="N",'11a+c+n'!K24,0))</f>
        <v>0</v>
      </c>
      <c r="L24" s="110">
        <f>IF($C$4="Neattiecināmās izmaksas",IF('11a+c+n'!$Q24="N",'11a+c+n'!L24,0))</f>
        <v>0</v>
      </c>
      <c r="M24" s="28">
        <f>IF($C$4="Neattiecināmās izmaksas",IF('11a+c+n'!$Q24="N",'11a+c+n'!M24,0))</f>
        <v>0</v>
      </c>
      <c r="N24" s="28">
        <f>IF($C$4="Neattiecināmās izmaksas",IF('11a+c+n'!$Q24="N",'11a+c+n'!N24,0))</f>
        <v>0</v>
      </c>
      <c r="O24" s="28">
        <f>IF($C$4="Neattiecināmās izmaksas",IF('11a+c+n'!$Q24="N",'11a+c+n'!O24,0))</f>
        <v>0</v>
      </c>
      <c r="P24" s="59">
        <f>IF($C$4="Neattiecināmās izmaksas",IF('11a+c+n'!$Q24="N",'11a+c+n'!P24,0))</f>
        <v>0</v>
      </c>
    </row>
    <row r="25" spans="1:16" x14ac:dyDescent="0.2">
      <c r="A25" s="64">
        <f>IF(P25=0,0,IF(COUNTBLANK(P25)=1,0,COUNTA($P$14:P25)))</f>
        <v>0</v>
      </c>
      <c r="B25" s="28">
        <f>IF($C$4="Neattiecināmās izmaksas",IF('11a+c+n'!$Q25="N",'11a+c+n'!B25,0))</f>
        <v>0</v>
      </c>
      <c r="C25" s="28">
        <f>IF($C$4="Neattiecināmās izmaksas",IF('11a+c+n'!$Q25="N",'11a+c+n'!C25,0))</f>
        <v>0</v>
      </c>
      <c r="D25" s="28">
        <f>IF($C$4="Neattiecināmās izmaksas",IF('11a+c+n'!$Q25="N",'11a+c+n'!D25,0))</f>
        <v>0</v>
      </c>
      <c r="E25" s="59"/>
      <c r="F25" s="81"/>
      <c r="G25" s="28"/>
      <c r="H25" s="28">
        <f>IF($C$4="Neattiecināmās izmaksas",IF('11a+c+n'!$Q25="N",'11a+c+n'!H25,0))</f>
        <v>0</v>
      </c>
      <c r="I25" s="28"/>
      <c r="J25" s="28"/>
      <c r="K25" s="59">
        <f>IF($C$4="Neattiecināmās izmaksas",IF('11a+c+n'!$Q25="N",'11a+c+n'!K25,0))</f>
        <v>0</v>
      </c>
      <c r="L25" s="110">
        <f>IF($C$4="Neattiecināmās izmaksas",IF('11a+c+n'!$Q25="N",'11a+c+n'!L25,0))</f>
        <v>0</v>
      </c>
      <c r="M25" s="28">
        <f>IF($C$4="Neattiecināmās izmaksas",IF('11a+c+n'!$Q25="N",'11a+c+n'!M25,0))</f>
        <v>0</v>
      </c>
      <c r="N25" s="28">
        <f>IF($C$4="Neattiecināmās izmaksas",IF('11a+c+n'!$Q25="N",'11a+c+n'!N25,0))</f>
        <v>0</v>
      </c>
      <c r="O25" s="28">
        <f>IF($C$4="Neattiecināmās izmaksas",IF('11a+c+n'!$Q25="N",'11a+c+n'!O25,0))</f>
        <v>0</v>
      </c>
      <c r="P25" s="59">
        <f>IF($C$4="Neattiecināmās izmaksas",IF('11a+c+n'!$Q25="N",'11a+c+n'!P25,0))</f>
        <v>0</v>
      </c>
    </row>
    <row r="26" spans="1:16" x14ac:dyDescent="0.2">
      <c r="A26" s="64">
        <f>IF(P26=0,0,IF(COUNTBLANK(P26)=1,0,COUNTA($P$14:P26)))</f>
        <v>0</v>
      </c>
      <c r="B26" s="28">
        <f>IF($C$4="Neattiecināmās izmaksas",IF('11a+c+n'!$Q26="N",'11a+c+n'!B26,0))</f>
        <v>0</v>
      </c>
      <c r="C26" s="28">
        <f>IF($C$4="Neattiecināmās izmaksas",IF('11a+c+n'!$Q26="N",'11a+c+n'!C26,0))</f>
        <v>0</v>
      </c>
      <c r="D26" s="28">
        <f>IF($C$4="Neattiecināmās izmaksas",IF('11a+c+n'!$Q26="N",'11a+c+n'!D26,0))</f>
        <v>0</v>
      </c>
      <c r="E26" s="59"/>
      <c r="F26" s="81"/>
      <c r="G26" s="28"/>
      <c r="H26" s="28">
        <f>IF($C$4="Neattiecināmās izmaksas",IF('11a+c+n'!$Q26="N",'11a+c+n'!H26,0))</f>
        <v>0</v>
      </c>
      <c r="I26" s="28"/>
      <c r="J26" s="28"/>
      <c r="K26" s="59">
        <f>IF($C$4="Neattiecināmās izmaksas",IF('11a+c+n'!$Q26="N",'11a+c+n'!K26,0))</f>
        <v>0</v>
      </c>
      <c r="L26" s="110">
        <f>IF($C$4="Neattiecināmās izmaksas",IF('11a+c+n'!$Q26="N",'11a+c+n'!L26,0))</f>
        <v>0</v>
      </c>
      <c r="M26" s="28">
        <f>IF($C$4="Neattiecināmās izmaksas",IF('11a+c+n'!$Q26="N",'11a+c+n'!M26,0))</f>
        <v>0</v>
      </c>
      <c r="N26" s="28">
        <f>IF($C$4="Neattiecināmās izmaksas",IF('11a+c+n'!$Q26="N",'11a+c+n'!N26,0))</f>
        <v>0</v>
      </c>
      <c r="O26" s="28">
        <f>IF($C$4="Neattiecināmās izmaksas",IF('11a+c+n'!$Q26="N",'11a+c+n'!O26,0))</f>
        <v>0</v>
      </c>
      <c r="P26" s="59">
        <f>IF($C$4="Neattiecināmās izmaksas",IF('11a+c+n'!$Q26="N",'11a+c+n'!P26,0))</f>
        <v>0</v>
      </c>
    </row>
    <row r="27" spans="1:16" x14ac:dyDescent="0.2">
      <c r="A27" s="64">
        <f>IF(P27=0,0,IF(COUNTBLANK(P27)=1,0,COUNTA($P$14:P27)))</f>
        <v>0</v>
      </c>
      <c r="B27" s="28">
        <f>IF($C$4="Neattiecināmās izmaksas",IF('11a+c+n'!$Q27="N",'11a+c+n'!B27,0))</f>
        <v>0</v>
      </c>
      <c r="C27" s="28">
        <f>IF($C$4="Neattiecināmās izmaksas",IF('11a+c+n'!$Q27="N",'11a+c+n'!C27,0))</f>
        <v>0</v>
      </c>
      <c r="D27" s="28">
        <f>IF($C$4="Neattiecināmās izmaksas",IF('11a+c+n'!$Q27="N",'11a+c+n'!D27,0))</f>
        <v>0</v>
      </c>
      <c r="E27" s="59"/>
      <c r="F27" s="81"/>
      <c r="G27" s="28"/>
      <c r="H27" s="28">
        <f>IF($C$4="Neattiecināmās izmaksas",IF('11a+c+n'!$Q27="N",'11a+c+n'!H27,0))</f>
        <v>0</v>
      </c>
      <c r="I27" s="28"/>
      <c r="J27" s="28"/>
      <c r="K27" s="59">
        <f>IF($C$4="Neattiecināmās izmaksas",IF('11a+c+n'!$Q27="N",'11a+c+n'!K27,0))</f>
        <v>0</v>
      </c>
      <c r="L27" s="110">
        <f>IF($C$4="Neattiecināmās izmaksas",IF('11a+c+n'!$Q27="N",'11a+c+n'!L27,0))</f>
        <v>0</v>
      </c>
      <c r="M27" s="28">
        <f>IF($C$4="Neattiecināmās izmaksas",IF('11a+c+n'!$Q27="N",'11a+c+n'!M27,0))</f>
        <v>0</v>
      </c>
      <c r="N27" s="28">
        <f>IF($C$4="Neattiecināmās izmaksas",IF('11a+c+n'!$Q27="N",'11a+c+n'!N27,0))</f>
        <v>0</v>
      </c>
      <c r="O27" s="28">
        <f>IF($C$4="Neattiecināmās izmaksas",IF('11a+c+n'!$Q27="N",'11a+c+n'!O27,0))</f>
        <v>0</v>
      </c>
      <c r="P27" s="59">
        <f>IF($C$4="Neattiecināmās izmaksas",IF('11a+c+n'!$Q27="N",'11a+c+n'!P27,0))</f>
        <v>0</v>
      </c>
    </row>
    <row r="28" spans="1:16" x14ac:dyDescent="0.2">
      <c r="A28" s="64">
        <f>IF(P28=0,0,IF(COUNTBLANK(P28)=1,0,COUNTA($P$14:P28)))</f>
        <v>0</v>
      </c>
      <c r="B28" s="28">
        <f>IF($C$4="Neattiecināmās izmaksas",IF('11a+c+n'!$Q28="N",'11a+c+n'!B28,0))</f>
        <v>0</v>
      </c>
      <c r="C28" s="28">
        <f>IF($C$4="Neattiecināmās izmaksas",IF('11a+c+n'!$Q28="N",'11a+c+n'!C28,0))</f>
        <v>0</v>
      </c>
      <c r="D28" s="28">
        <f>IF($C$4="Neattiecināmās izmaksas",IF('11a+c+n'!$Q28="N",'11a+c+n'!D28,0))</f>
        <v>0</v>
      </c>
      <c r="E28" s="59"/>
      <c r="F28" s="81"/>
      <c r="G28" s="28"/>
      <c r="H28" s="28">
        <f>IF($C$4="Neattiecināmās izmaksas",IF('11a+c+n'!$Q28="N",'11a+c+n'!H28,0))</f>
        <v>0</v>
      </c>
      <c r="I28" s="28"/>
      <c r="J28" s="28"/>
      <c r="K28" s="59">
        <f>IF($C$4="Neattiecināmās izmaksas",IF('11a+c+n'!$Q28="N",'11a+c+n'!K28,0))</f>
        <v>0</v>
      </c>
      <c r="L28" s="110">
        <f>IF($C$4="Neattiecināmās izmaksas",IF('11a+c+n'!$Q28="N",'11a+c+n'!L28,0))</f>
        <v>0</v>
      </c>
      <c r="M28" s="28">
        <f>IF($C$4="Neattiecināmās izmaksas",IF('11a+c+n'!$Q28="N",'11a+c+n'!M28,0))</f>
        <v>0</v>
      </c>
      <c r="N28" s="28">
        <f>IF($C$4="Neattiecināmās izmaksas",IF('11a+c+n'!$Q28="N",'11a+c+n'!N28,0))</f>
        <v>0</v>
      </c>
      <c r="O28" s="28">
        <f>IF($C$4="Neattiecināmās izmaksas",IF('11a+c+n'!$Q28="N",'11a+c+n'!O28,0))</f>
        <v>0</v>
      </c>
      <c r="P28" s="59">
        <f>IF($C$4="Neattiecināmās izmaksas",IF('11a+c+n'!$Q28="N",'11a+c+n'!P28,0))</f>
        <v>0</v>
      </c>
    </row>
    <row r="29" spans="1:16" x14ac:dyDescent="0.2">
      <c r="A29" s="64">
        <f>IF(P29=0,0,IF(COUNTBLANK(P29)=1,0,COUNTA($P$14:P29)))</f>
        <v>0</v>
      </c>
      <c r="B29" s="28">
        <f>IF($C$4="Neattiecināmās izmaksas",IF('11a+c+n'!$Q29="N",'11a+c+n'!B29,0))</f>
        <v>0</v>
      </c>
      <c r="C29" s="28">
        <f>IF($C$4="Neattiecināmās izmaksas",IF('11a+c+n'!$Q29="N",'11a+c+n'!C29,0))</f>
        <v>0</v>
      </c>
      <c r="D29" s="28">
        <f>IF($C$4="Neattiecināmās izmaksas",IF('11a+c+n'!$Q29="N",'11a+c+n'!D29,0))</f>
        <v>0</v>
      </c>
      <c r="E29" s="59"/>
      <c r="F29" s="81"/>
      <c r="G29" s="28"/>
      <c r="H29" s="28">
        <f>IF($C$4="Neattiecināmās izmaksas",IF('11a+c+n'!$Q29="N",'11a+c+n'!H29,0))</f>
        <v>0</v>
      </c>
      <c r="I29" s="28"/>
      <c r="J29" s="28"/>
      <c r="K29" s="59">
        <f>IF($C$4="Neattiecināmās izmaksas",IF('11a+c+n'!$Q29="N",'11a+c+n'!K29,0))</f>
        <v>0</v>
      </c>
      <c r="L29" s="110">
        <f>IF($C$4="Neattiecināmās izmaksas",IF('11a+c+n'!$Q29="N",'11a+c+n'!L29,0))</f>
        <v>0</v>
      </c>
      <c r="M29" s="28">
        <f>IF($C$4="Neattiecināmās izmaksas",IF('11a+c+n'!$Q29="N",'11a+c+n'!M29,0))</f>
        <v>0</v>
      </c>
      <c r="N29" s="28">
        <f>IF($C$4="Neattiecināmās izmaksas",IF('11a+c+n'!$Q29="N",'11a+c+n'!N29,0))</f>
        <v>0</v>
      </c>
      <c r="O29" s="28">
        <f>IF($C$4="Neattiecināmās izmaksas",IF('11a+c+n'!$Q29="N",'11a+c+n'!O29,0))</f>
        <v>0</v>
      </c>
      <c r="P29" s="59">
        <f>IF($C$4="Neattiecināmās izmaksas",IF('11a+c+n'!$Q29="N",'11a+c+n'!P29,0))</f>
        <v>0</v>
      </c>
    </row>
    <row r="30" spans="1:16" x14ac:dyDescent="0.2">
      <c r="A30" s="64">
        <f>IF(P30=0,0,IF(COUNTBLANK(P30)=1,0,COUNTA($P$14:P30)))</f>
        <v>0</v>
      </c>
      <c r="B30" s="28">
        <f>IF($C$4="Neattiecināmās izmaksas",IF('11a+c+n'!$Q30="N",'11a+c+n'!B30,0))</f>
        <v>0</v>
      </c>
      <c r="C30" s="28">
        <f>IF($C$4="Neattiecināmās izmaksas",IF('11a+c+n'!$Q30="N",'11a+c+n'!C30,0))</f>
        <v>0</v>
      </c>
      <c r="D30" s="28">
        <f>IF($C$4="Neattiecināmās izmaksas",IF('11a+c+n'!$Q30="N",'11a+c+n'!D30,0))</f>
        <v>0</v>
      </c>
      <c r="E30" s="59"/>
      <c r="F30" s="81"/>
      <c r="G30" s="28"/>
      <c r="H30" s="28">
        <f>IF($C$4="Neattiecināmās izmaksas",IF('11a+c+n'!$Q30="N",'11a+c+n'!H30,0))</f>
        <v>0</v>
      </c>
      <c r="I30" s="28"/>
      <c r="J30" s="28"/>
      <c r="K30" s="59">
        <f>IF($C$4="Neattiecināmās izmaksas",IF('11a+c+n'!$Q30="N",'11a+c+n'!K30,0))</f>
        <v>0</v>
      </c>
      <c r="L30" s="110">
        <f>IF($C$4="Neattiecināmās izmaksas",IF('11a+c+n'!$Q30="N",'11a+c+n'!L30,0))</f>
        <v>0</v>
      </c>
      <c r="M30" s="28">
        <f>IF($C$4="Neattiecināmās izmaksas",IF('11a+c+n'!$Q30="N",'11a+c+n'!M30,0))</f>
        <v>0</v>
      </c>
      <c r="N30" s="28">
        <f>IF($C$4="Neattiecināmās izmaksas",IF('11a+c+n'!$Q30="N",'11a+c+n'!N30,0))</f>
        <v>0</v>
      </c>
      <c r="O30" s="28">
        <f>IF($C$4="Neattiecināmās izmaksas",IF('11a+c+n'!$Q30="N",'11a+c+n'!O30,0))</f>
        <v>0</v>
      </c>
      <c r="P30" s="59">
        <f>IF($C$4="Neattiecināmās izmaksas",IF('11a+c+n'!$Q30="N",'11a+c+n'!P30,0))</f>
        <v>0</v>
      </c>
    </row>
    <row r="31" spans="1:16" x14ac:dyDescent="0.2">
      <c r="A31" s="64">
        <f>IF(P31=0,0,IF(COUNTBLANK(P31)=1,0,COUNTA($P$14:P31)))</f>
        <v>0</v>
      </c>
      <c r="B31" s="28">
        <f>IF($C$4="Neattiecināmās izmaksas",IF('11a+c+n'!$Q31="N",'11a+c+n'!B31,0))</f>
        <v>0</v>
      </c>
      <c r="C31" s="28">
        <f>IF($C$4="Neattiecināmās izmaksas",IF('11a+c+n'!$Q31="N",'11a+c+n'!C31,0))</f>
        <v>0</v>
      </c>
      <c r="D31" s="28">
        <f>IF($C$4="Neattiecināmās izmaksas",IF('11a+c+n'!$Q31="N",'11a+c+n'!D31,0))</f>
        <v>0</v>
      </c>
      <c r="E31" s="59"/>
      <c r="F31" s="81"/>
      <c r="G31" s="28"/>
      <c r="H31" s="28">
        <f>IF($C$4="Neattiecināmās izmaksas",IF('11a+c+n'!$Q31="N",'11a+c+n'!H31,0))</f>
        <v>0</v>
      </c>
      <c r="I31" s="28"/>
      <c r="J31" s="28"/>
      <c r="K31" s="59">
        <f>IF($C$4="Neattiecināmās izmaksas",IF('11a+c+n'!$Q31="N",'11a+c+n'!K31,0))</f>
        <v>0</v>
      </c>
      <c r="L31" s="110">
        <f>IF($C$4="Neattiecināmās izmaksas",IF('11a+c+n'!$Q31="N",'11a+c+n'!L31,0))</f>
        <v>0</v>
      </c>
      <c r="M31" s="28">
        <f>IF($C$4="Neattiecināmās izmaksas",IF('11a+c+n'!$Q31="N",'11a+c+n'!M31,0))</f>
        <v>0</v>
      </c>
      <c r="N31" s="28">
        <f>IF($C$4="Neattiecināmās izmaksas",IF('11a+c+n'!$Q31="N",'11a+c+n'!N31,0))</f>
        <v>0</v>
      </c>
      <c r="O31" s="28">
        <f>IF($C$4="Neattiecināmās izmaksas",IF('11a+c+n'!$Q31="N",'11a+c+n'!O31,0))</f>
        <v>0</v>
      </c>
      <c r="P31" s="59">
        <f>IF($C$4="Neattiecināmās izmaksas",IF('11a+c+n'!$Q31="N",'11a+c+n'!P31,0))</f>
        <v>0</v>
      </c>
    </row>
    <row r="32" spans="1:16" x14ac:dyDescent="0.2">
      <c r="A32" s="64">
        <f>IF(P32=0,0,IF(COUNTBLANK(P32)=1,0,COUNTA($P$14:P32)))</f>
        <v>0</v>
      </c>
      <c r="B32" s="28">
        <f>IF($C$4="Neattiecināmās izmaksas",IF('11a+c+n'!$Q32="N",'11a+c+n'!B32,0))</f>
        <v>0</v>
      </c>
      <c r="C32" s="28">
        <f>IF($C$4="Neattiecināmās izmaksas",IF('11a+c+n'!$Q32="N",'11a+c+n'!C32,0))</f>
        <v>0</v>
      </c>
      <c r="D32" s="28">
        <f>IF($C$4="Neattiecināmās izmaksas",IF('11a+c+n'!$Q32="N",'11a+c+n'!D32,0))</f>
        <v>0</v>
      </c>
      <c r="E32" s="59"/>
      <c r="F32" s="81"/>
      <c r="G32" s="28"/>
      <c r="H32" s="28">
        <f>IF($C$4="Neattiecināmās izmaksas",IF('11a+c+n'!$Q32="N",'11a+c+n'!H32,0))</f>
        <v>0</v>
      </c>
      <c r="I32" s="28"/>
      <c r="J32" s="28"/>
      <c r="K32" s="59">
        <f>IF($C$4="Neattiecināmās izmaksas",IF('11a+c+n'!$Q32="N",'11a+c+n'!K32,0))</f>
        <v>0</v>
      </c>
      <c r="L32" s="110">
        <f>IF($C$4="Neattiecināmās izmaksas",IF('11a+c+n'!$Q32="N",'11a+c+n'!L32,0))</f>
        <v>0</v>
      </c>
      <c r="M32" s="28">
        <f>IF($C$4="Neattiecināmās izmaksas",IF('11a+c+n'!$Q32="N",'11a+c+n'!M32,0))</f>
        <v>0</v>
      </c>
      <c r="N32" s="28">
        <f>IF($C$4="Neattiecināmās izmaksas",IF('11a+c+n'!$Q32="N",'11a+c+n'!N32,0))</f>
        <v>0</v>
      </c>
      <c r="O32" s="28">
        <f>IF($C$4="Neattiecināmās izmaksas",IF('11a+c+n'!$Q32="N",'11a+c+n'!O32,0))</f>
        <v>0</v>
      </c>
      <c r="P32" s="59">
        <f>IF($C$4="Neattiecināmās izmaksas",IF('11a+c+n'!$Q32="N",'11a+c+n'!P32,0))</f>
        <v>0</v>
      </c>
    </row>
    <row r="33" spans="1:16" x14ac:dyDescent="0.2">
      <c r="A33" s="64">
        <f>IF(P33=0,0,IF(COUNTBLANK(P33)=1,0,COUNTA($P$14:P33)))</f>
        <v>0</v>
      </c>
      <c r="B33" s="28">
        <f>IF($C$4="Neattiecināmās izmaksas",IF('11a+c+n'!$Q33="N",'11a+c+n'!B33,0))</f>
        <v>0</v>
      </c>
      <c r="C33" s="28">
        <f>IF($C$4="Neattiecināmās izmaksas",IF('11a+c+n'!$Q33="N",'11a+c+n'!C33,0))</f>
        <v>0</v>
      </c>
      <c r="D33" s="28">
        <f>IF($C$4="Neattiecināmās izmaksas",IF('11a+c+n'!$Q33="N",'11a+c+n'!D33,0))</f>
        <v>0</v>
      </c>
      <c r="E33" s="59"/>
      <c r="F33" s="81"/>
      <c r="G33" s="28"/>
      <c r="H33" s="28">
        <f>IF($C$4="Neattiecināmās izmaksas",IF('11a+c+n'!$Q33="N",'11a+c+n'!H33,0))</f>
        <v>0</v>
      </c>
      <c r="I33" s="28"/>
      <c r="J33" s="28"/>
      <c r="K33" s="59">
        <f>IF($C$4="Neattiecināmās izmaksas",IF('11a+c+n'!$Q33="N",'11a+c+n'!K33,0))</f>
        <v>0</v>
      </c>
      <c r="L33" s="110">
        <f>IF($C$4="Neattiecināmās izmaksas",IF('11a+c+n'!$Q33="N",'11a+c+n'!L33,0))</f>
        <v>0</v>
      </c>
      <c r="M33" s="28">
        <f>IF($C$4="Neattiecināmās izmaksas",IF('11a+c+n'!$Q33="N",'11a+c+n'!M33,0))</f>
        <v>0</v>
      </c>
      <c r="N33" s="28">
        <f>IF($C$4="Neattiecināmās izmaksas",IF('11a+c+n'!$Q33="N",'11a+c+n'!N33,0))</f>
        <v>0</v>
      </c>
      <c r="O33" s="28">
        <f>IF($C$4="Neattiecināmās izmaksas",IF('11a+c+n'!$Q33="N",'11a+c+n'!O33,0))</f>
        <v>0</v>
      </c>
      <c r="P33" s="59">
        <f>IF($C$4="Neattiecināmās izmaksas",IF('11a+c+n'!$Q33="N",'11a+c+n'!P33,0))</f>
        <v>0</v>
      </c>
    </row>
    <row r="34" spans="1:16" x14ac:dyDescent="0.2">
      <c r="A34" s="64">
        <f>IF(P34=0,0,IF(COUNTBLANK(P34)=1,0,COUNTA($P$14:P34)))</f>
        <v>0</v>
      </c>
      <c r="B34" s="28">
        <f>IF($C$4="Neattiecināmās izmaksas",IF('11a+c+n'!$Q34="N",'11a+c+n'!B34,0))</f>
        <v>0</v>
      </c>
      <c r="C34" s="28">
        <f>IF($C$4="Neattiecināmās izmaksas",IF('11a+c+n'!$Q34="N",'11a+c+n'!C34,0))</f>
        <v>0</v>
      </c>
      <c r="D34" s="28">
        <f>IF($C$4="Neattiecināmās izmaksas",IF('11a+c+n'!$Q34="N",'11a+c+n'!D34,0))</f>
        <v>0</v>
      </c>
      <c r="E34" s="59"/>
      <c r="F34" s="81"/>
      <c r="G34" s="28"/>
      <c r="H34" s="28">
        <f>IF($C$4="Neattiecināmās izmaksas",IF('11a+c+n'!$Q34="N",'11a+c+n'!H34,0))</f>
        <v>0</v>
      </c>
      <c r="I34" s="28"/>
      <c r="J34" s="28"/>
      <c r="K34" s="59">
        <f>IF($C$4="Neattiecināmās izmaksas",IF('11a+c+n'!$Q34="N",'11a+c+n'!K34,0))</f>
        <v>0</v>
      </c>
      <c r="L34" s="110">
        <f>IF($C$4="Neattiecināmās izmaksas",IF('11a+c+n'!$Q34="N",'11a+c+n'!L34,0))</f>
        <v>0</v>
      </c>
      <c r="M34" s="28">
        <f>IF($C$4="Neattiecināmās izmaksas",IF('11a+c+n'!$Q34="N",'11a+c+n'!M34,0))</f>
        <v>0</v>
      </c>
      <c r="N34" s="28">
        <f>IF($C$4="Neattiecināmās izmaksas",IF('11a+c+n'!$Q34="N",'11a+c+n'!N34,0))</f>
        <v>0</v>
      </c>
      <c r="O34" s="28">
        <f>IF($C$4="Neattiecināmās izmaksas",IF('11a+c+n'!$Q34="N",'11a+c+n'!O34,0))</f>
        <v>0</v>
      </c>
      <c r="P34" s="59">
        <f>IF($C$4="Neattiecināmās izmaksas",IF('11a+c+n'!$Q34="N",'11a+c+n'!P34,0))</f>
        <v>0</v>
      </c>
    </row>
    <row r="35" spans="1:16" x14ac:dyDescent="0.2">
      <c r="A35" s="64">
        <f>IF(P35=0,0,IF(COUNTBLANK(P35)=1,0,COUNTA($P$14:P35)))</f>
        <v>0</v>
      </c>
      <c r="B35" s="28">
        <f>IF($C$4="Neattiecināmās izmaksas",IF('11a+c+n'!$Q35="N",'11a+c+n'!B35,0))</f>
        <v>0</v>
      </c>
      <c r="C35" s="28">
        <f>IF($C$4="Neattiecināmās izmaksas",IF('11a+c+n'!$Q35="N",'11a+c+n'!C35,0))</f>
        <v>0</v>
      </c>
      <c r="D35" s="28">
        <f>IF($C$4="Neattiecināmās izmaksas",IF('11a+c+n'!$Q35="N",'11a+c+n'!D35,0))</f>
        <v>0</v>
      </c>
      <c r="E35" s="59"/>
      <c r="F35" s="81"/>
      <c r="G35" s="28"/>
      <c r="H35" s="28">
        <f>IF($C$4="Neattiecināmās izmaksas",IF('11a+c+n'!$Q35="N",'11a+c+n'!H35,0))</f>
        <v>0</v>
      </c>
      <c r="I35" s="28"/>
      <c r="J35" s="28"/>
      <c r="K35" s="59">
        <f>IF($C$4="Neattiecināmās izmaksas",IF('11a+c+n'!$Q35="N",'11a+c+n'!K35,0))</f>
        <v>0</v>
      </c>
      <c r="L35" s="110">
        <f>IF($C$4="Neattiecināmās izmaksas",IF('11a+c+n'!$Q35="N",'11a+c+n'!L35,0))</f>
        <v>0</v>
      </c>
      <c r="M35" s="28">
        <f>IF($C$4="Neattiecināmās izmaksas",IF('11a+c+n'!$Q35="N",'11a+c+n'!M35,0))</f>
        <v>0</v>
      </c>
      <c r="N35" s="28">
        <f>IF($C$4="Neattiecināmās izmaksas",IF('11a+c+n'!$Q35="N",'11a+c+n'!N35,0))</f>
        <v>0</v>
      </c>
      <c r="O35" s="28">
        <f>IF($C$4="Neattiecināmās izmaksas",IF('11a+c+n'!$Q35="N",'11a+c+n'!O35,0))</f>
        <v>0</v>
      </c>
      <c r="P35" s="59">
        <f>IF($C$4="Neattiecināmās izmaksas",IF('11a+c+n'!$Q35="N",'11a+c+n'!P35,0))</f>
        <v>0</v>
      </c>
    </row>
    <row r="36" spans="1:16" x14ac:dyDescent="0.2">
      <c r="A36" s="64">
        <f>IF(P36=0,0,IF(COUNTBLANK(P36)=1,0,COUNTA($P$14:P36)))</f>
        <v>0</v>
      </c>
      <c r="B36" s="28">
        <f>IF($C$4="Neattiecināmās izmaksas",IF('11a+c+n'!$Q36="N",'11a+c+n'!B36,0))</f>
        <v>0</v>
      </c>
      <c r="C36" s="28">
        <f>IF($C$4="Neattiecināmās izmaksas",IF('11a+c+n'!$Q36="N",'11a+c+n'!C36,0))</f>
        <v>0</v>
      </c>
      <c r="D36" s="28">
        <f>IF($C$4="Neattiecināmās izmaksas",IF('11a+c+n'!$Q36="N",'11a+c+n'!D36,0))</f>
        <v>0</v>
      </c>
      <c r="E36" s="59"/>
      <c r="F36" s="81"/>
      <c r="G36" s="28"/>
      <c r="H36" s="28">
        <f>IF($C$4="Neattiecināmās izmaksas",IF('11a+c+n'!$Q36="N",'11a+c+n'!H36,0))</f>
        <v>0</v>
      </c>
      <c r="I36" s="28"/>
      <c r="J36" s="28"/>
      <c r="K36" s="59">
        <f>IF($C$4="Neattiecināmās izmaksas",IF('11a+c+n'!$Q36="N",'11a+c+n'!K36,0))</f>
        <v>0</v>
      </c>
      <c r="L36" s="110">
        <f>IF($C$4="Neattiecināmās izmaksas",IF('11a+c+n'!$Q36="N",'11a+c+n'!L36,0))</f>
        <v>0</v>
      </c>
      <c r="M36" s="28">
        <f>IF($C$4="Neattiecināmās izmaksas",IF('11a+c+n'!$Q36="N",'11a+c+n'!M36,0))</f>
        <v>0</v>
      </c>
      <c r="N36" s="28">
        <f>IF($C$4="Neattiecināmās izmaksas",IF('11a+c+n'!$Q36="N",'11a+c+n'!N36,0))</f>
        <v>0</v>
      </c>
      <c r="O36" s="28">
        <f>IF($C$4="Neattiecināmās izmaksas",IF('11a+c+n'!$Q36="N",'11a+c+n'!O36,0))</f>
        <v>0</v>
      </c>
      <c r="P36" s="59">
        <f>IF($C$4="Neattiecināmās izmaksas",IF('11a+c+n'!$Q36="N",'11a+c+n'!P36,0))</f>
        <v>0</v>
      </c>
    </row>
    <row r="37" spans="1:16" ht="12" thickBot="1" x14ac:dyDescent="0.25">
      <c r="A37" s="64">
        <f>IF(P37=0,0,IF(COUNTBLANK(P37)=1,0,COUNTA($P$14:P37)))</f>
        <v>0</v>
      </c>
      <c r="B37" s="28">
        <f>IF($C$4="Neattiecināmās izmaksas",IF('11a+c+n'!$Q37="N",'11a+c+n'!B37,0))</f>
        <v>0</v>
      </c>
      <c r="C37" s="28">
        <f>IF($C$4="Neattiecināmās izmaksas",IF('11a+c+n'!$Q37="N",'11a+c+n'!C37,0))</f>
        <v>0</v>
      </c>
      <c r="D37" s="28">
        <f>IF($C$4="Neattiecināmās izmaksas",IF('11a+c+n'!$Q37="N",'11a+c+n'!D37,0))</f>
        <v>0</v>
      </c>
      <c r="E37" s="59"/>
      <c r="F37" s="81"/>
      <c r="G37" s="28"/>
      <c r="H37" s="28">
        <f>IF($C$4="Neattiecināmās izmaksas",IF('11a+c+n'!$Q37="N",'11a+c+n'!H37,0))</f>
        <v>0</v>
      </c>
      <c r="I37" s="28"/>
      <c r="J37" s="28"/>
      <c r="K37" s="59">
        <f>IF($C$4="Neattiecināmās izmaksas",IF('11a+c+n'!$Q37="N",'11a+c+n'!K37,0))</f>
        <v>0</v>
      </c>
      <c r="L37" s="110">
        <f>IF($C$4="Neattiecināmās izmaksas",IF('11a+c+n'!$Q37="N",'11a+c+n'!L37,0))</f>
        <v>0</v>
      </c>
      <c r="M37" s="28">
        <f>IF($C$4="Neattiecināmās izmaksas",IF('11a+c+n'!$Q37="N",'11a+c+n'!M37,0))</f>
        <v>0</v>
      </c>
      <c r="N37" s="28">
        <f>IF($C$4="Neattiecināmās izmaksas",IF('11a+c+n'!$Q37="N",'11a+c+n'!N37,0))</f>
        <v>0</v>
      </c>
      <c r="O37" s="28">
        <f>IF($C$4="Neattiecināmās izmaksas",IF('11a+c+n'!$Q37="N",'11a+c+n'!O37,0))</f>
        <v>0</v>
      </c>
      <c r="P37" s="59">
        <f>IF($C$4="Neattiecināmās izmaksas",IF('11a+c+n'!$Q37="N",'11a+c+n'!P37,0))</f>
        <v>0</v>
      </c>
    </row>
    <row r="38" spans="1:16" ht="12" customHeight="1" thickBot="1" x14ac:dyDescent="0.25">
      <c r="A38" s="261" t="s">
        <v>63</v>
      </c>
      <c r="B38" s="262"/>
      <c r="C38" s="262"/>
      <c r="D38" s="262"/>
      <c r="E38" s="262"/>
      <c r="F38" s="262"/>
      <c r="G38" s="262"/>
      <c r="H38" s="262"/>
      <c r="I38" s="262"/>
      <c r="J38" s="262"/>
      <c r="K38" s="263"/>
      <c r="L38" s="111">
        <f>SUM(L14:L37)</f>
        <v>0</v>
      </c>
      <c r="M38" s="112">
        <f>SUM(M14:M37)</f>
        <v>0</v>
      </c>
      <c r="N38" s="112">
        <f>SUM(N14:N37)</f>
        <v>0</v>
      </c>
      <c r="O38" s="112">
        <f>SUM(O14:O37)</f>
        <v>0</v>
      </c>
      <c r="P38" s="113">
        <f>SUM(P14:P37)</f>
        <v>0</v>
      </c>
    </row>
    <row r="39" spans="1:16" x14ac:dyDescent="0.2">
      <c r="A39" s="20"/>
      <c r="B39" s="20"/>
      <c r="C39" s="20"/>
      <c r="D39" s="20"/>
      <c r="E39" s="20"/>
      <c r="F39" s="20"/>
      <c r="G39" s="20"/>
      <c r="H39" s="20"/>
      <c r="I39" s="20"/>
      <c r="J39" s="20"/>
      <c r="K39" s="20"/>
      <c r="L39" s="20"/>
      <c r="M39" s="20"/>
      <c r="N39" s="20"/>
      <c r="O39" s="20"/>
      <c r="P39" s="20"/>
    </row>
    <row r="40" spans="1:16" x14ac:dyDescent="0.2">
      <c r="A40" s="20"/>
      <c r="B40" s="20"/>
      <c r="C40" s="20"/>
      <c r="D40" s="20"/>
      <c r="E40" s="20"/>
      <c r="F40" s="20"/>
      <c r="G40" s="20"/>
      <c r="H40" s="20"/>
      <c r="I40" s="20"/>
      <c r="J40" s="20"/>
      <c r="K40" s="20"/>
      <c r="L40" s="20"/>
      <c r="M40" s="20"/>
      <c r="N40" s="20"/>
      <c r="O40" s="20"/>
      <c r="P40" s="20"/>
    </row>
    <row r="41" spans="1:16" x14ac:dyDescent="0.2">
      <c r="A41" s="1" t="s">
        <v>14</v>
      </c>
      <c r="B41" s="20"/>
      <c r="C41" s="264">
        <f>'Kops n'!C36:H36</f>
        <v>0</v>
      </c>
      <c r="D41" s="264"/>
      <c r="E41" s="264"/>
      <c r="F41" s="264"/>
      <c r="G41" s="264"/>
      <c r="H41" s="264"/>
      <c r="I41" s="20"/>
      <c r="J41" s="20"/>
      <c r="K41" s="20"/>
      <c r="L41" s="20"/>
      <c r="M41" s="20"/>
      <c r="N41" s="20"/>
      <c r="O41" s="20"/>
      <c r="P41" s="20"/>
    </row>
    <row r="42" spans="1:16" x14ac:dyDescent="0.2">
      <c r="A42" s="20"/>
      <c r="B42" s="20"/>
      <c r="C42" s="186" t="s">
        <v>15</v>
      </c>
      <c r="D42" s="186"/>
      <c r="E42" s="186"/>
      <c r="F42" s="186"/>
      <c r="G42" s="186"/>
      <c r="H42" s="186"/>
      <c r="I42" s="20"/>
      <c r="J42" s="20"/>
      <c r="K42" s="20"/>
      <c r="L42" s="20"/>
      <c r="M42" s="20"/>
      <c r="N42" s="20"/>
      <c r="O42" s="20"/>
      <c r="P42" s="20"/>
    </row>
    <row r="43" spans="1:16" x14ac:dyDescent="0.2">
      <c r="A43" s="20"/>
      <c r="B43" s="20"/>
      <c r="C43" s="20"/>
      <c r="D43" s="20"/>
      <c r="E43" s="20"/>
      <c r="F43" s="20"/>
      <c r="G43" s="20"/>
      <c r="H43" s="20"/>
      <c r="I43" s="20"/>
      <c r="J43" s="20"/>
      <c r="K43" s="20"/>
      <c r="L43" s="20"/>
      <c r="M43" s="20"/>
      <c r="N43" s="20"/>
      <c r="O43" s="20"/>
      <c r="P43" s="20"/>
    </row>
    <row r="44" spans="1:16" x14ac:dyDescent="0.2">
      <c r="A44" s="227" t="str">
        <f>'Kops n'!A39:D39</f>
        <v>Tāme sastādīta 2023. gada __._________</v>
      </c>
      <c r="B44" s="228"/>
      <c r="C44" s="228"/>
      <c r="D44" s="228"/>
      <c r="E44" s="20"/>
      <c r="F44" s="20"/>
      <c r="G44" s="20"/>
      <c r="H44" s="20"/>
      <c r="I44" s="20"/>
      <c r="J44" s="20"/>
      <c r="K44" s="20"/>
      <c r="L44" s="20"/>
      <c r="M44" s="20"/>
      <c r="N44" s="20"/>
      <c r="O44" s="20"/>
      <c r="P44" s="20"/>
    </row>
    <row r="45" spans="1:16" x14ac:dyDescent="0.2">
      <c r="A45" s="20"/>
      <c r="B45" s="20"/>
      <c r="C45" s="20"/>
      <c r="D45" s="20"/>
      <c r="E45" s="20"/>
      <c r="F45" s="20"/>
      <c r="G45" s="20"/>
      <c r="H45" s="20"/>
      <c r="I45" s="20"/>
      <c r="J45" s="20"/>
      <c r="K45" s="20"/>
      <c r="L45" s="20"/>
      <c r="M45" s="20"/>
      <c r="N45" s="20"/>
      <c r="O45" s="20"/>
      <c r="P45" s="20"/>
    </row>
    <row r="46" spans="1:16" x14ac:dyDescent="0.2">
      <c r="A46" s="1" t="s">
        <v>41</v>
      </c>
      <c r="B46" s="20"/>
      <c r="C46" s="264">
        <f>'Kops n'!C41:H41</f>
        <v>0</v>
      </c>
      <c r="D46" s="264"/>
      <c r="E46" s="264"/>
      <c r="F46" s="264"/>
      <c r="G46" s="264"/>
      <c r="H46" s="264"/>
      <c r="I46" s="20"/>
      <c r="J46" s="20"/>
      <c r="K46" s="20"/>
      <c r="L46" s="20"/>
      <c r="M46" s="20"/>
      <c r="N46" s="20"/>
      <c r="O46" s="20"/>
      <c r="P46" s="20"/>
    </row>
    <row r="47" spans="1:16" x14ac:dyDescent="0.2">
      <c r="A47" s="20"/>
      <c r="B47" s="20"/>
      <c r="C47" s="186" t="s">
        <v>15</v>
      </c>
      <c r="D47" s="186"/>
      <c r="E47" s="186"/>
      <c r="F47" s="186"/>
      <c r="G47" s="186"/>
      <c r="H47" s="186"/>
      <c r="I47" s="20"/>
      <c r="J47" s="20"/>
      <c r="K47" s="20"/>
      <c r="L47" s="20"/>
      <c r="M47" s="20"/>
      <c r="N47" s="20"/>
      <c r="O47" s="20"/>
      <c r="P47" s="20"/>
    </row>
    <row r="48" spans="1:16" x14ac:dyDescent="0.2">
      <c r="A48" s="20"/>
      <c r="B48" s="20"/>
      <c r="C48" s="20"/>
      <c r="D48" s="20"/>
      <c r="E48" s="20"/>
      <c r="F48" s="20"/>
      <c r="G48" s="20"/>
      <c r="H48" s="20"/>
      <c r="I48" s="20"/>
      <c r="J48" s="20"/>
      <c r="K48" s="20"/>
      <c r="L48" s="20"/>
      <c r="M48" s="20"/>
      <c r="N48" s="20"/>
      <c r="O48" s="20"/>
      <c r="P48" s="20"/>
    </row>
    <row r="49" spans="1:16" x14ac:dyDescent="0.2">
      <c r="A49" s="104" t="s">
        <v>16</v>
      </c>
      <c r="B49" s="52"/>
      <c r="C49" s="116">
        <f>'Kops n'!C44</f>
        <v>0</v>
      </c>
      <c r="D49" s="52"/>
      <c r="E49" s="20"/>
      <c r="F49" s="20"/>
      <c r="G49" s="20"/>
      <c r="H49" s="20"/>
      <c r="I49" s="20"/>
      <c r="J49" s="20"/>
      <c r="K49" s="20"/>
      <c r="L49" s="20"/>
      <c r="M49" s="20"/>
      <c r="N49" s="20"/>
      <c r="O49" s="20"/>
      <c r="P49" s="20"/>
    </row>
    <row r="50" spans="1:16" x14ac:dyDescent="0.2">
      <c r="A50" s="20"/>
      <c r="B50" s="20"/>
      <c r="C50" s="20"/>
      <c r="D50" s="20"/>
      <c r="E50" s="20"/>
      <c r="F50" s="20"/>
      <c r="G50" s="20"/>
      <c r="H50" s="20"/>
      <c r="I50" s="20"/>
      <c r="J50" s="20"/>
      <c r="K50" s="20"/>
      <c r="L50" s="20"/>
      <c r="M50" s="20"/>
      <c r="N50" s="20"/>
      <c r="O50" s="20"/>
      <c r="P50" s="20"/>
    </row>
  </sheetData>
  <mergeCells count="23">
    <mergeCell ref="C47:H47"/>
    <mergeCell ref="L12:P12"/>
    <mergeCell ref="A38:K38"/>
    <mergeCell ref="C41:H41"/>
    <mergeCell ref="C42:H42"/>
    <mergeCell ref="A44:D44"/>
    <mergeCell ref="C46:H46"/>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38:K38">
    <cfRule type="containsText" dxfId="60" priority="3" operator="containsText" text="Tiešās izmaksas kopā, t. sk. darba devēja sociālais nodoklis __.__% ">
      <formula>NOT(ISERROR(SEARCH("Tiešās izmaksas kopā, t. sk. darba devēja sociālais nodoklis __.__% ",A38)))</formula>
    </cfRule>
  </conditionalFormatting>
  <conditionalFormatting sqref="A14:P37">
    <cfRule type="cellIs" dxfId="59" priority="1" operator="equal">
      <formula>0</formula>
    </cfRule>
  </conditionalFormatting>
  <conditionalFormatting sqref="C2:I2 D5:L8 N9:O9 L38:P38 C41:H41 C46:H46 C49">
    <cfRule type="cellIs" dxfId="58" priority="2" operator="equal">
      <formula>0</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C885-C984-4F8C-8D93-7649936C5DE1}">
  <sheetPr codeName="Sheet40">
    <tabColor rgb="FFFF0000"/>
  </sheetPr>
  <dimension ref="A1:Q113"/>
  <sheetViews>
    <sheetView topLeftCell="B1" workbookViewId="0">
      <selection activeCell="I15" sqref="I15:J10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12</v>
      </c>
      <c r="E1" s="26"/>
      <c r="F1" s="26"/>
      <c r="G1" s="26"/>
      <c r="H1" s="26"/>
      <c r="I1" s="26"/>
      <c r="J1" s="26"/>
      <c r="N1" s="30"/>
      <c r="O1" s="31"/>
      <c r="P1" s="32"/>
    </row>
    <row r="2" spans="1:17" x14ac:dyDescent="0.2">
      <c r="A2" s="33"/>
      <c r="B2" s="33"/>
      <c r="C2" s="252" t="s">
        <v>405</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406</v>
      </c>
      <c r="B9" s="255"/>
      <c r="C9" s="255"/>
      <c r="D9" s="255"/>
      <c r="E9" s="255"/>
      <c r="F9" s="255"/>
      <c r="G9" s="35"/>
      <c r="H9" s="35"/>
      <c r="I9" s="35"/>
      <c r="J9" s="256" t="s">
        <v>46</v>
      </c>
      <c r="K9" s="256"/>
      <c r="L9" s="256"/>
      <c r="M9" s="256"/>
      <c r="N9" s="257">
        <f>P101</f>
        <v>0</v>
      </c>
      <c r="O9" s="257"/>
      <c r="P9" s="35"/>
      <c r="Q9" s="123"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x14ac:dyDescent="0.2">
      <c r="A14" s="63"/>
      <c r="B14" s="27"/>
      <c r="C14" s="152" t="s">
        <v>329</v>
      </c>
      <c r="D14" s="27"/>
      <c r="E14" s="57"/>
      <c r="F14" s="90"/>
      <c r="G14" s="91"/>
      <c r="H14" s="91">
        <f>F14*G14</f>
        <v>0</v>
      </c>
      <c r="I14" s="91"/>
      <c r="J14" s="91"/>
      <c r="K14" s="92">
        <f>SUM(H14:J14)</f>
        <v>0</v>
      </c>
      <c r="L14" s="90">
        <f>E14*F14</f>
        <v>0</v>
      </c>
      <c r="M14" s="91">
        <f>H14*E14</f>
        <v>0</v>
      </c>
      <c r="N14" s="91">
        <f>I14*E14</f>
        <v>0</v>
      </c>
      <c r="O14" s="91">
        <f>J14*E14</f>
        <v>0</v>
      </c>
      <c r="P14" s="107">
        <f>SUM(M14:O14)</f>
        <v>0</v>
      </c>
      <c r="Q14" s="70"/>
    </row>
    <row r="15" spans="1:17" ht="25.5" x14ac:dyDescent="0.2">
      <c r="A15" s="40">
        <v>1</v>
      </c>
      <c r="B15" s="170" t="s">
        <v>341</v>
      </c>
      <c r="C15" s="169" t="s">
        <v>330</v>
      </c>
      <c r="D15" s="167" t="s">
        <v>274</v>
      </c>
      <c r="E15" s="168">
        <v>10</v>
      </c>
      <c r="F15" s="166"/>
      <c r="G15" s="144"/>
      <c r="H15" s="49">
        <f>F15*G15</f>
        <v>0</v>
      </c>
      <c r="I15" s="49"/>
      <c r="J15" s="49"/>
      <c r="K15" s="50">
        <f t="shared" ref="K15:K78" si="0">SUM(H15:J15)</f>
        <v>0</v>
      </c>
      <c r="L15" s="51">
        <f t="shared" ref="L15:L78" si="1">E15*F15</f>
        <v>0</v>
      </c>
      <c r="M15" s="49">
        <f t="shared" ref="M15:M78" si="2">H15*E15</f>
        <v>0</v>
      </c>
      <c r="N15" s="49">
        <f t="shared" ref="N15:N78" si="3">I15*E15</f>
        <v>0</v>
      </c>
      <c r="O15" s="49">
        <f t="shared" ref="O15:O78" si="4">J15*E15</f>
        <v>0</v>
      </c>
      <c r="P15" s="108">
        <f t="shared" ref="P15:P78" si="5">SUM(M15:O15)</f>
        <v>0</v>
      </c>
      <c r="Q15" s="77" t="s">
        <v>48</v>
      </c>
    </row>
    <row r="16" spans="1:17" ht="25.5" x14ac:dyDescent="0.2">
      <c r="A16" s="40">
        <v>2</v>
      </c>
      <c r="B16" s="170" t="s">
        <v>341</v>
      </c>
      <c r="C16" s="169" t="s">
        <v>331</v>
      </c>
      <c r="D16" s="167" t="s">
        <v>274</v>
      </c>
      <c r="E16" s="168">
        <v>6</v>
      </c>
      <c r="F16" s="166"/>
      <c r="G16" s="144"/>
      <c r="H16" s="49">
        <f t="shared" ref="H16:H79" si="6">F16*G16</f>
        <v>0</v>
      </c>
      <c r="I16" s="49"/>
      <c r="J16" s="49"/>
      <c r="K16" s="50">
        <f t="shared" si="0"/>
        <v>0</v>
      </c>
      <c r="L16" s="51">
        <f t="shared" si="1"/>
        <v>0</v>
      </c>
      <c r="M16" s="49">
        <f t="shared" si="2"/>
        <v>0</v>
      </c>
      <c r="N16" s="49">
        <f t="shared" si="3"/>
        <v>0</v>
      </c>
      <c r="O16" s="49">
        <f t="shared" si="4"/>
        <v>0</v>
      </c>
      <c r="P16" s="108">
        <f t="shared" si="5"/>
        <v>0</v>
      </c>
      <c r="Q16" s="77" t="s">
        <v>48</v>
      </c>
    </row>
    <row r="17" spans="1:17" ht="25.5" x14ac:dyDescent="0.2">
      <c r="A17" s="40">
        <v>3</v>
      </c>
      <c r="B17" s="170" t="s">
        <v>341</v>
      </c>
      <c r="C17" s="169" t="s">
        <v>332</v>
      </c>
      <c r="D17" s="167" t="s">
        <v>274</v>
      </c>
      <c r="E17" s="168">
        <v>20</v>
      </c>
      <c r="F17" s="166"/>
      <c r="G17" s="144"/>
      <c r="H17" s="49">
        <f t="shared" si="6"/>
        <v>0</v>
      </c>
      <c r="I17" s="49"/>
      <c r="J17" s="49"/>
      <c r="K17" s="50">
        <f t="shared" si="0"/>
        <v>0</v>
      </c>
      <c r="L17" s="51">
        <f t="shared" si="1"/>
        <v>0</v>
      </c>
      <c r="M17" s="49">
        <f t="shared" si="2"/>
        <v>0</v>
      </c>
      <c r="N17" s="49">
        <f t="shared" si="3"/>
        <v>0</v>
      </c>
      <c r="O17" s="49">
        <f t="shared" si="4"/>
        <v>0</v>
      </c>
      <c r="P17" s="108">
        <f t="shared" si="5"/>
        <v>0</v>
      </c>
      <c r="Q17" s="77" t="s">
        <v>48</v>
      </c>
    </row>
    <row r="18" spans="1:17" ht="25.5" x14ac:dyDescent="0.2">
      <c r="A18" s="40">
        <v>4</v>
      </c>
      <c r="B18" s="170" t="s">
        <v>341</v>
      </c>
      <c r="C18" s="169" t="s">
        <v>333</v>
      </c>
      <c r="D18" s="167" t="s">
        <v>274</v>
      </c>
      <c r="E18" s="168">
        <v>30</v>
      </c>
      <c r="F18" s="166"/>
      <c r="G18" s="144"/>
      <c r="H18" s="49">
        <f t="shared" si="6"/>
        <v>0</v>
      </c>
      <c r="I18" s="49"/>
      <c r="J18" s="49"/>
      <c r="K18" s="50">
        <f t="shared" si="0"/>
        <v>0</v>
      </c>
      <c r="L18" s="51">
        <f t="shared" si="1"/>
        <v>0</v>
      </c>
      <c r="M18" s="49">
        <f t="shared" si="2"/>
        <v>0</v>
      </c>
      <c r="N18" s="49">
        <f t="shared" si="3"/>
        <v>0</v>
      </c>
      <c r="O18" s="49">
        <f t="shared" si="4"/>
        <v>0</v>
      </c>
      <c r="P18" s="108">
        <f t="shared" si="5"/>
        <v>0</v>
      </c>
      <c r="Q18" s="77" t="s">
        <v>48</v>
      </c>
    </row>
    <row r="19" spans="1:17" ht="22.5" x14ac:dyDescent="0.2">
      <c r="A19" s="40">
        <v>5</v>
      </c>
      <c r="B19" s="170" t="s">
        <v>341</v>
      </c>
      <c r="C19" s="169" t="s">
        <v>334</v>
      </c>
      <c r="D19" s="167" t="s">
        <v>274</v>
      </c>
      <c r="E19" s="168">
        <v>10</v>
      </c>
      <c r="F19" s="166"/>
      <c r="G19" s="144"/>
      <c r="H19" s="49">
        <f t="shared" si="6"/>
        <v>0</v>
      </c>
      <c r="I19" s="49"/>
      <c r="J19" s="49"/>
      <c r="K19" s="50">
        <f t="shared" si="0"/>
        <v>0</v>
      </c>
      <c r="L19" s="51">
        <f t="shared" si="1"/>
        <v>0</v>
      </c>
      <c r="M19" s="49">
        <f t="shared" si="2"/>
        <v>0</v>
      </c>
      <c r="N19" s="49">
        <f t="shared" si="3"/>
        <v>0</v>
      </c>
      <c r="O19" s="49">
        <f t="shared" si="4"/>
        <v>0</v>
      </c>
      <c r="P19" s="108">
        <f t="shared" si="5"/>
        <v>0</v>
      </c>
      <c r="Q19" s="77" t="s">
        <v>48</v>
      </c>
    </row>
    <row r="20" spans="1:17" ht="22.5" x14ac:dyDescent="0.2">
      <c r="A20" s="40">
        <v>6</v>
      </c>
      <c r="B20" s="170" t="s">
        <v>341</v>
      </c>
      <c r="C20" s="169" t="s">
        <v>335</v>
      </c>
      <c r="D20" s="167" t="s">
        <v>274</v>
      </c>
      <c r="E20" s="168">
        <v>6</v>
      </c>
      <c r="F20" s="166"/>
      <c r="G20" s="144"/>
      <c r="H20" s="49">
        <f t="shared" si="6"/>
        <v>0</v>
      </c>
      <c r="I20" s="49"/>
      <c r="J20" s="49"/>
      <c r="K20" s="50">
        <f t="shared" si="0"/>
        <v>0</v>
      </c>
      <c r="L20" s="51">
        <f t="shared" si="1"/>
        <v>0</v>
      </c>
      <c r="M20" s="49">
        <f t="shared" si="2"/>
        <v>0</v>
      </c>
      <c r="N20" s="49">
        <f t="shared" si="3"/>
        <v>0</v>
      </c>
      <c r="O20" s="49">
        <f t="shared" si="4"/>
        <v>0</v>
      </c>
      <c r="P20" s="108">
        <f t="shared" si="5"/>
        <v>0</v>
      </c>
      <c r="Q20" s="77" t="s">
        <v>48</v>
      </c>
    </row>
    <row r="21" spans="1:17" ht="22.5" x14ac:dyDescent="0.2">
      <c r="A21" s="40">
        <v>7</v>
      </c>
      <c r="B21" s="170" t="s">
        <v>341</v>
      </c>
      <c r="C21" s="169" t="s">
        <v>336</v>
      </c>
      <c r="D21" s="167" t="s">
        <v>274</v>
      </c>
      <c r="E21" s="168">
        <v>20</v>
      </c>
      <c r="F21" s="166"/>
      <c r="G21" s="144"/>
      <c r="H21" s="49">
        <f t="shared" si="6"/>
        <v>0</v>
      </c>
      <c r="I21" s="49"/>
      <c r="J21" s="49"/>
      <c r="K21" s="50">
        <f t="shared" si="0"/>
        <v>0</v>
      </c>
      <c r="L21" s="51">
        <f t="shared" si="1"/>
        <v>0</v>
      </c>
      <c r="M21" s="49">
        <f t="shared" si="2"/>
        <v>0</v>
      </c>
      <c r="N21" s="49">
        <f t="shared" si="3"/>
        <v>0</v>
      </c>
      <c r="O21" s="49">
        <f t="shared" si="4"/>
        <v>0</v>
      </c>
      <c r="P21" s="108">
        <f t="shared" si="5"/>
        <v>0</v>
      </c>
      <c r="Q21" s="77" t="s">
        <v>48</v>
      </c>
    </row>
    <row r="22" spans="1:17" ht="22.5" x14ac:dyDescent="0.2">
      <c r="A22" s="40">
        <v>8</v>
      </c>
      <c r="B22" s="170" t="s">
        <v>341</v>
      </c>
      <c r="C22" s="169" t="s">
        <v>337</v>
      </c>
      <c r="D22" s="167" t="s">
        <v>274</v>
      </c>
      <c r="E22" s="168">
        <v>30</v>
      </c>
      <c r="F22" s="166"/>
      <c r="G22" s="144"/>
      <c r="H22" s="49">
        <f t="shared" si="6"/>
        <v>0</v>
      </c>
      <c r="I22" s="49"/>
      <c r="J22" s="49"/>
      <c r="K22" s="50">
        <f t="shared" si="0"/>
        <v>0</v>
      </c>
      <c r="L22" s="51">
        <f t="shared" si="1"/>
        <v>0</v>
      </c>
      <c r="M22" s="49">
        <f t="shared" si="2"/>
        <v>0</v>
      </c>
      <c r="N22" s="49">
        <f t="shared" si="3"/>
        <v>0</v>
      </c>
      <c r="O22" s="49">
        <f t="shared" si="4"/>
        <v>0</v>
      </c>
      <c r="P22" s="108">
        <f t="shared" si="5"/>
        <v>0</v>
      </c>
      <c r="Q22" s="77" t="s">
        <v>48</v>
      </c>
    </row>
    <row r="23" spans="1:17" ht="22.5" x14ac:dyDescent="0.2">
      <c r="A23" s="40">
        <v>9</v>
      </c>
      <c r="B23" s="170" t="s">
        <v>341</v>
      </c>
      <c r="C23" s="169" t="s">
        <v>338</v>
      </c>
      <c r="D23" s="167" t="s">
        <v>93</v>
      </c>
      <c r="E23" s="168">
        <v>1</v>
      </c>
      <c r="F23" s="166"/>
      <c r="G23" s="144"/>
      <c r="H23" s="49">
        <f t="shared" si="6"/>
        <v>0</v>
      </c>
      <c r="I23" s="49"/>
      <c r="J23" s="49"/>
      <c r="K23" s="50">
        <f t="shared" si="0"/>
        <v>0</v>
      </c>
      <c r="L23" s="51">
        <f t="shared" si="1"/>
        <v>0</v>
      </c>
      <c r="M23" s="49">
        <f t="shared" si="2"/>
        <v>0</v>
      </c>
      <c r="N23" s="49">
        <f t="shared" si="3"/>
        <v>0</v>
      </c>
      <c r="O23" s="49">
        <f t="shared" si="4"/>
        <v>0</v>
      </c>
      <c r="P23" s="108">
        <f t="shared" si="5"/>
        <v>0</v>
      </c>
      <c r="Q23" s="77" t="s">
        <v>48</v>
      </c>
    </row>
    <row r="24" spans="1:17" ht="22.5" x14ac:dyDescent="0.2">
      <c r="A24" s="40">
        <v>10</v>
      </c>
      <c r="B24" s="170" t="s">
        <v>341</v>
      </c>
      <c r="C24" s="169" t="s">
        <v>339</v>
      </c>
      <c r="D24" s="167" t="s">
        <v>214</v>
      </c>
      <c r="E24" s="168">
        <v>1</v>
      </c>
      <c r="F24" s="166"/>
      <c r="G24" s="144"/>
      <c r="H24" s="49">
        <f t="shared" si="6"/>
        <v>0</v>
      </c>
      <c r="I24" s="49"/>
      <c r="J24" s="49"/>
      <c r="K24" s="50">
        <f t="shared" si="0"/>
        <v>0</v>
      </c>
      <c r="L24" s="51">
        <f t="shared" si="1"/>
        <v>0</v>
      </c>
      <c r="M24" s="49">
        <f t="shared" si="2"/>
        <v>0</v>
      </c>
      <c r="N24" s="49">
        <f t="shared" si="3"/>
        <v>0</v>
      </c>
      <c r="O24" s="49">
        <f t="shared" si="4"/>
        <v>0</v>
      </c>
      <c r="P24" s="108">
        <f t="shared" si="5"/>
        <v>0</v>
      </c>
      <c r="Q24" s="77" t="s">
        <v>48</v>
      </c>
    </row>
    <row r="25" spans="1:17" ht="22.5" x14ac:dyDescent="0.2">
      <c r="A25" s="40">
        <v>11</v>
      </c>
      <c r="B25" s="170" t="s">
        <v>341</v>
      </c>
      <c r="C25" s="169" t="s">
        <v>340</v>
      </c>
      <c r="D25" s="167" t="s">
        <v>93</v>
      </c>
      <c r="E25" s="168">
        <v>4</v>
      </c>
      <c r="F25" s="166"/>
      <c r="G25" s="144"/>
      <c r="H25" s="49">
        <f t="shared" si="6"/>
        <v>0</v>
      </c>
      <c r="I25" s="49"/>
      <c r="J25" s="49"/>
      <c r="K25" s="50">
        <f t="shared" si="0"/>
        <v>0</v>
      </c>
      <c r="L25" s="51">
        <f t="shared" si="1"/>
        <v>0</v>
      </c>
      <c r="M25" s="49">
        <f t="shared" si="2"/>
        <v>0</v>
      </c>
      <c r="N25" s="49">
        <f t="shared" si="3"/>
        <v>0</v>
      </c>
      <c r="O25" s="49">
        <f t="shared" si="4"/>
        <v>0</v>
      </c>
      <c r="P25" s="108">
        <f t="shared" si="5"/>
        <v>0</v>
      </c>
      <c r="Q25" s="77" t="s">
        <v>48</v>
      </c>
    </row>
    <row r="26" spans="1:17" ht="22.5" x14ac:dyDescent="0.2">
      <c r="A26" s="40">
        <v>12</v>
      </c>
      <c r="B26" s="170" t="s">
        <v>341</v>
      </c>
      <c r="C26" s="169" t="s">
        <v>301</v>
      </c>
      <c r="D26" s="167" t="s">
        <v>214</v>
      </c>
      <c r="E26" s="168">
        <v>1</v>
      </c>
      <c r="F26" s="166"/>
      <c r="G26" s="144"/>
      <c r="H26" s="49">
        <f t="shared" si="6"/>
        <v>0</v>
      </c>
      <c r="I26" s="49"/>
      <c r="J26" s="49"/>
      <c r="K26" s="50">
        <f t="shared" si="0"/>
        <v>0</v>
      </c>
      <c r="L26" s="51">
        <f t="shared" si="1"/>
        <v>0</v>
      </c>
      <c r="M26" s="49">
        <f t="shared" si="2"/>
        <v>0</v>
      </c>
      <c r="N26" s="49">
        <f t="shared" si="3"/>
        <v>0</v>
      </c>
      <c r="O26" s="49">
        <f t="shared" si="4"/>
        <v>0</v>
      </c>
      <c r="P26" s="108">
        <f t="shared" si="5"/>
        <v>0</v>
      </c>
      <c r="Q26" s="77" t="s">
        <v>48</v>
      </c>
    </row>
    <row r="27" spans="1:17" x14ac:dyDescent="0.2">
      <c r="A27" s="40">
        <v>13</v>
      </c>
      <c r="B27" s="93"/>
      <c r="C27" s="146" t="s">
        <v>342</v>
      </c>
      <c r="D27" s="28"/>
      <c r="E27" s="59"/>
      <c r="F27" s="51"/>
      <c r="G27" s="49"/>
      <c r="H27" s="49">
        <f t="shared" si="6"/>
        <v>0</v>
      </c>
      <c r="I27" s="49"/>
      <c r="J27" s="49"/>
      <c r="K27" s="50">
        <f t="shared" si="0"/>
        <v>0</v>
      </c>
      <c r="L27" s="51">
        <f t="shared" si="1"/>
        <v>0</v>
      </c>
      <c r="M27" s="49">
        <f t="shared" si="2"/>
        <v>0</v>
      </c>
      <c r="N27" s="49">
        <f t="shared" si="3"/>
        <v>0</v>
      </c>
      <c r="O27" s="49">
        <f t="shared" si="4"/>
        <v>0</v>
      </c>
      <c r="P27" s="108">
        <f t="shared" si="5"/>
        <v>0</v>
      </c>
      <c r="Q27" s="77"/>
    </row>
    <row r="28" spans="1:17" ht="25.5" x14ac:dyDescent="0.2">
      <c r="A28" s="40">
        <v>14</v>
      </c>
      <c r="B28" s="170" t="s">
        <v>341</v>
      </c>
      <c r="C28" s="169" t="s">
        <v>343</v>
      </c>
      <c r="D28" s="167" t="s">
        <v>274</v>
      </c>
      <c r="E28" s="171">
        <v>45</v>
      </c>
      <c r="F28" s="166"/>
      <c r="G28" s="144"/>
      <c r="H28" s="49">
        <f t="shared" si="6"/>
        <v>0</v>
      </c>
      <c r="I28" s="49"/>
      <c r="J28" s="49"/>
      <c r="K28" s="50">
        <f t="shared" si="0"/>
        <v>0</v>
      </c>
      <c r="L28" s="51">
        <f t="shared" si="1"/>
        <v>0</v>
      </c>
      <c r="M28" s="49">
        <f t="shared" si="2"/>
        <v>0</v>
      </c>
      <c r="N28" s="49">
        <f t="shared" si="3"/>
        <v>0</v>
      </c>
      <c r="O28" s="49">
        <f t="shared" si="4"/>
        <v>0</v>
      </c>
      <c r="P28" s="108">
        <f t="shared" si="5"/>
        <v>0</v>
      </c>
      <c r="Q28" s="77" t="s">
        <v>48</v>
      </c>
    </row>
    <row r="29" spans="1:17" ht="25.5" x14ac:dyDescent="0.2">
      <c r="A29" s="40">
        <v>15</v>
      </c>
      <c r="B29" s="170" t="s">
        <v>341</v>
      </c>
      <c r="C29" s="169" t="s">
        <v>333</v>
      </c>
      <c r="D29" s="167" t="s">
        <v>274</v>
      </c>
      <c r="E29" s="171">
        <v>90</v>
      </c>
      <c r="F29" s="166"/>
      <c r="G29" s="144"/>
      <c r="H29" s="49">
        <f t="shared" si="6"/>
        <v>0</v>
      </c>
      <c r="I29" s="49"/>
      <c r="J29" s="49"/>
      <c r="K29" s="50">
        <f t="shared" si="0"/>
        <v>0</v>
      </c>
      <c r="L29" s="51">
        <f t="shared" si="1"/>
        <v>0</v>
      </c>
      <c r="M29" s="49">
        <f t="shared" si="2"/>
        <v>0</v>
      </c>
      <c r="N29" s="49">
        <f t="shared" si="3"/>
        <v>0</v>
      </c>
      <c r="O29" s="49">
        <f t="shared" si="4"/>
        <v>0</v>
      </c>
      <c r="P29" s="108">
        <f t="shared" si="5"/>
        <v>0</v>
      </c>
      <c r="Q29" s="77" t="s">
        <v>48</v>
      </c>
    </row>
    <row r="30" spans="1:17" ht="22.5" x14ac:dyDescent="0.2">
      <c r="A30" s="40">
        <v>16</v>
      </c>
      <c r="B30" s="170" t="s">
        <v>341</v>
      </c>
      <c r="C30" s="169" t="s">
        <v>344</v>
      </c>
      <c r="D30" s="167" t="s">
        <v>274</v>
      </c>
      <c r="E30" s="168">
        <v>45</v>
      </c>
      <c r="F30" s="166"/>
      <c r="G30" s="144"/>
      <c r="H30" s="49">
        <f t="shared" si="6"/>
        <v>0</v>
      </c>
      <c r="I30" s="49"/>
      <c r="J30" s="49"/>
      <c r="K30" s="50">
        <f t="shared" si="0"/>
        <v>0</v>
      </c>
      <c r="L30" s="51">
        <f t="shared" si="1"/>
        <v>0</v>
      </c>
      <c r="M30" s="49">
        <f t="shared" si="2"/>
        <v>0</v>
      </c>
      <c r="N30" s="49">
        <f t="shared" si="3"/>
        <v>0</v>
      </c>
      <c r="O30" s="49">
        <f t="shared" si="4"/>
        <v>0</v>
      </c>
      <c r="P30" s="108">
        <f t="shared" si="5"/>
        <v>0</v>
      </c>
      <c r="Q30" s="77" t="s">
        <v>48</v>
      </c>
    </row>
    <row r="31" spans="1:17" ht="22.5" x14ac:dyDescent="0.2">
      <c r="A31" s="40">
        <v>17</v>
      </c>
      <c r="B31" s="170" t="s">
        <v>341</v>
      </c>
      <c r="C31" s="169" t="s">
        <v>337</v>
      </c>
      <c r="D31" s="167" t="s">
        <v>274</v>
      </c>
      <c r="E31" s="168">
        <v>90</v>
      </c>
      <c r="F31" s="166"/>
      <c r="G31" s="144"/>
      <c r="H31" s="49">
        <f t="shared" si="6"/>
        <v>0</v>
      </c>
      <c r="I31" s="49"/>
      <c r="J31" s="49"/>
      <c r="K31" s="50">
        <f t="shared" si="0"/>
        <v>0</v>
      </c>
      <c r="L31" s="51">
        <f t="shared" si="1"/>
        <v>0</v>
      </c>
      <c r="M31" s="49">
        <f t="shared" si="2"/>
        <v>0</v>
      </c>
      <c r="N31" s="49">
        <f t="shared" si="3"/>
        <v>0</v>
      </c>
      <c r="O31" s="49">
        <f t="shared" si="4"/>
        <v>0</v>
      </c>
      <c r="P31" s="108">
        <f t="shared" si="5"/>
        <v>0</v>
      </c>
      <c r="Q31" s="77" t="s">
        <v>48</v>
      </c>
    </row>
    <row r="32" spans="1:17" ht="22.5" x14ac:dyDescent="0.2">
      <c r="A32" s="40">
        <v>18</v>
      </c>
      <c r="B32" s="170" t="s">
        <v>341</v>
      </c>
      <c r="C32" s="169" t="s">
        <v>270</v>
      </c>
      <c r="D32" s="167" t="s">
        <v>93</v>
      </c>
      <c r="E32" s="172">
        <v>30</v>
      </c>
      <c r="F32" s="166"/>
      <c r="G32" s="144"/>
      <c r="H32" s="49">
        <f t="shared" si="6"/>
        <v>0</v>
      </c>
      <c r="I32" s="49"/>
      <c r="J32" s="49"/>
      <c r="K32" s="50">
        <f t="shared" si="0"/>
        <v>0</v>
      </c>
      <c r="L32" s="51">
        <f t="shared" si="1"/>
        <v>0</v>
      </c>
      <c r="M32" s="49">
        <f t="shared" si="2"/>
        <v>0</v>
      </c>
      <c r="N32" s="49">
        <f t="shared" si="3"/>
        <v>0</v>
      </c>
      <c r="O32" s="49">
        <f t="shared" si="4"/>
        <v>0</v>
      </c>
      <c r="P32" s="108">
        <f t="shared" si="5"/>
        <v>0</v>
      </c>
      <c r="Q32" s="77" t="s">
        <v>48</v>
      </c>
    </row>
    <row r="33" spans="1:17" ht="22.5" x14ac:dyDescent="0.2">
      <c r="A33" s="40">
        <v>19</v>
      </c>
      <c r="B33" s="170" t="s">
        <v>341</v>
      </c>
      <c r="C33" s="169" t="s">
        <v>294</v>
      </c>
      <c r="D33" s="167" t="s">
        <v>93</v>
      </c>
      <c r="E33" s="172">
        <v>10</v>
      </c>
      <c r="F33" s="166"/>
      <c r="G33" s="144"/>
      <c r="H33" s="49">
        <f t="shared" si="6"/>
        <v>0</v>
      </c>
      <c r="I33" s="49"/>
      <c r="J33" s="49"/>
      <c r="K33" s="50">
        <f t="shared" si="0"/>
        <v>0</v>
      </c>
      <c r="L33" s="51">
        <f t="shared" si="1"/>
        <v>0</v>
      </c>
      <c r="M33" s="49">
        <f t="shared" si="2"/>
        <v>0</v>
      </c>
      <c r="N33" s="49">
        <f t="shared" si="3"/>
        <v>0</v>
      </c>
      <c r="O33" s="49">
        <f t="shared" si="4"/>
        <v>0</v>
      </c>
      <c r="P33" s="108">
        <f t="shared" si="5"/>
        <v>0</v>
      </c>
      <c r="Q33" s="77" t="s">
        <v>48</v>
      </c>
    </row>
    <row r="34" spans="1:17" ht="22.5" x14ac:dyDescent="0.2">
      <c r="A34" s="40">
        <v>20</v>
      </c>
      <c r="B34" s="170" t="s">
        <v>341</v>
      </c>
      <c r="C34" s="169" t="s">
        <v>340</v>
      </c>
      <c r="D34" s="167" t="s">
        <v>93</v>
      </c>
      <c r="E34" s="168">
        <v>10</v>
      </c>
      <c r="F34" s="166"/>
      <c r="G34" s="144"/>
      <c r="H34" s="49">
        <f t="shared" si="6"/>
        <v>0</v>
      </c>
      <c r="I34" s="49"/>
      <c r="J34" s="49"/>
      <c r="K34" s="50">
        <f t="shared" si="0"/>
        <v>0</v>
      </c>
      <c r="L34" s="51">
        <f t="shared" si="1"/>
        <v>0</v>
      </c>
      <c r="M34" s="49">
        <f t="shared" si="2"/>
        <v>0</v>
      </c>
      <c r="N34" s="49">
        <f t="shared" si="3"/>
        <v>0</v>
      </c>
      <c r="O34" s="49">
        <f t="shared" si="4"/>
        <v>0</v>
      </c>
      <c r="P34" s="108">
        <f t="shared" si="5"/>
        <v>0</v>
      </c>
      <c r="Q34" s="77" t="s">
        <v>48</v>
      </c>
    </row>
    <row r="35" spans="1:17" ht="22.5" x14ac:dyDescent="0.2">
      <c r="A35" s="40">
        <v>21</v>
      </c>
      <c r="B35" s="170" t="s">
        <v>341</v>
      </c>
      <c r="C35" s="169" t="s">
        <v>301</v>
      </c>
      <c r="D35" s="167" t="s">
        <v>214</v>
      </c>
      <c r="E35" s="168">
        <v>10</v>
      </c>
      <c r="F35" s="166"/>
      <c r="G35" s="144"/>
      <c r="H35" s="49">
        <f t="shared" si="6"/>
        <v>0</v>
      </c>
      <c r="I35" s="49"/>
      <c r="J35" s="49"/>
      <c r="K35" s="50">
        <f t="shared" si="0"/>
        <v>0</v>
      </c>
      <c r="L35" s="51">
        <f t="shared" si="1"/>
        <v>0</v>
      </c>
      <c r="M35" s="49">
        <f t="shared" si="2"/>
        <v>0</v>
      </c>
      <c r="N35" s="49">
        <f t="shared" si="3"/>
        <v>0</v>
      </c>
      <c r="O35" s="49">
        <f t="shared" si="4"/>
        <v>0</v>
      </c>
      <c r="P35" s="108">
        <f t="shared" si="5"/>
        <v>0</v>
      </c>
      <c r="Q35" s="77" t="s">
        <v>48</v>
      </c>
    </row>
    <row r="36" spans="1:17" ht="25.5" x14ac:dyDescent="0.2">
      <c r="A36" s="40">
        <v>22</v>
      </c>
      <c r="B36" s="170" t="s">
        <v>341</v>
      </c>
      <c r="C36" s="169" t="s">
        <v>345</v>
      </c>
      <c r="D36" s="173" t="s">
        <v>214</v>
      </c>
      <c r="E36" s="174">
        <v>30</v>
      </c>
      <c r="F36" s="175"/>
      <c r="G36" s="144"/>
      <c r="H36" s="49">
        <f t="shared" si="6"/>
        <v>0</v>
      </c>
      <c r="I36" s="176"/>
      <c r="J36" s="176"/>
      <c r="K36" s="50">
        <f t="shared" si="0"/>
        <v>0</v>
      </c>
      <c r="L36" s="51">
        <f t="shared" si="1"/>
        <v>0</v>
      </c>
      <c r="M36" s="49">
        <f t="shared" si="2"/>
        <v>0</v>
      </c>
      <c r="N36" s="49">
        <f t="shared" si="3"/>
        <v>0</v>
      </c>
      <c r="O36" s="49">
        <f t="shared" si="4"/>
        <v>0</v>
      </c>
      <c r="P36" s="108">
        <f t="shared" si="5"/>
        <v>0</v>
      </c>
      <c r="Q36" s="77" t="s">
        <v>48</v>
      </c>
    </row>
    <row r="37" spans="1:17" x14ac:dyDescent="0.2">
      <c r="A37" s="40">
        <v>23</v>
      </c>
      <c r="B37" s="93"/>
      <c r="C37" s="146" t="s">
        <v>346</v>
      </c>
      <c r="D37" s="28"/>
      <c r="E37" s="59"/>
      <c r="F37" s="51"/>
      <c r="G37" s="49"/>
      <c r="H37" s="49">
        <f t="shared" si="6"/>
        <v>0</v>
      </c>
      <c r="I37" s="49"/>
      <c r="J37" s="49"/>
      <c r="K37" s="50">
        <f t="shared" si="0"/>
        <v>0</v>
      </c>
      <c r="L37" s="51">
        <f t="shared" si="1"/>
        <v>0</v>
      </c>
      <c r="M37" s="49">
        <f t="shared" si="2"/>
        <v>0</v>
      </c>
      <c r="N37" s="49">
        <f t="shared" si="3"/>
        <v>0</v>
      </c>
      <c r="O37" s="49">
        <f t="shared" si="4"/>
        <v>0</v>
      </c>
      <c r="P37" s="108">
        <f t="shared" si="5"/>
        <v>0</v>
      </c>
      <c r="Q37" s="77"/>
    </row>
    <row r="38" spans="1:17" ht="22.5" x14ac:dyDescent="0.2">
      <c r="A38" s="40">
        <v>24</v>
      </c>
      <c r="B38" s="170" t="s">
        <v>341</v>
      </c>
      <c r="C38" s="48" t="s">
        <v>330</v>
      </c>
      <c r="D38" s="28" t="s">
        <v>274</v>
      </c>
      <c r="E38" s="59">
        <v>11</v>
      </c>
      <c r="F38" s="51"/>
      <c r="G38" s="144"/>
      <c r="H38" s="49">
        <f t="shared" si="6"/>
        <v>0</v>
      </c>
      <c r="I38" s="49"/>
      <c r="J38" s="49"/>
      <c r="K38" s="50">
        <f t="shared" si="0"/>
        <v>0</v>
      </c>
      <c r="L38" s="51">
        <f t="shared" si="1"/>
        <v>0</v>
      </c>
      <c r="M38" s="49">
        <f t="shared" si="2"/>
        <v>0</v>
      </c>
      <c r="N38" s="49">
        <f t="shared" si="3"/>
        <v>0</v>
      </c>
      <c r="O38" s="49">
        <f t="shared" si="4"/>
        <v>0</v>
      </c>
      <c r="P38" s="108">
        <f t="shared" si="5"/>
        <v>0</v>
      </c>
      <c r="Q38" s="77" t="s">
        <v>47</v>
      </c>
    </row>
    <row r="39" spans="1:17" ht="22.5" x14ac:dyDescent="0.2">
      <c r="A39" s="40">
        <v>25</v>
      </c>
      <c r="B39" s="170" t="s">
        <v>341</v>
      </c>
      <c r="C39" s="48" t="s">
        <v>331</v>
      </c>
      <c r="D39" s="28" t="s">
        <v>274</v>
      </c>
      <c r="E39" s="59">
        <v>17</v>
      </c>
      <c r="F39" s="51"/>
      <c r="G39" s="144"/>
      <c r="H39" s="49">
        <f t="shared" si="6"/>
        <v>0</v>
      </c>
      <c r="I39" s="49"/>
      <c r="J39" s="49"/>
      <c r="K39" s="50">
        <f t="shared" si="0"/>
        <v>0</v>
      </c>
      <c r="L39" s="51">
        <f t="shared" si="1"/>
        <v>0</v>
      </c>
      <c r="M39" s="49">
        <f t="shared" si="2"/>
        <v>0</v>
      </c>
      <c r="N39" s="49">
        <f t="shared" si="3"/>
        <v>0</v>
      </c>
      <c r="O39" s="49">
        <f t="shared" si="4"/>
        <v>0</v>
      </c>
      <c r="P39" s="108">
        <f t="shared" si="5"/>
        <v>0</v>
      </c>
      <c r="Q39" s="77" t="s">
        <v>47</v>
      </c>
    </row>
    <row r="40" spans="1:17" ht="22.5" x14ac:dyDescent="0.2">
      <c r="A40" s="40">
        <v>26</v>
      </c>
      <c r="B40" s="170" t="s">
        <v>341</v>
      </c>
      <c r="C40" s="48" t="s">
        <v>332</v>
      </c>
      <c r="D40" s="28" t="s">
        <v>274</v>
      </c>
      <c r="E40" s="59">
        <v>28</v>
      </c>
      <c r="F40" s="51"/>
      <c r="G40" s="144"/>
      <c r="H40" s="49">
        <f t="shared" si="6"/>
        <v>0</v>
      </c>
      <c r="I40" s="49"/>
      <c r="J40" s="49"/>
      <c r="K40" s="50">
        <f t="shared" si="0"/>
        <v>0</v>
      </c>
      <c r="L40" s="51">
        <f t="shared" si="1"/>
        <v>0</v>
      </c>
      <c r="M40" s="49">
        <f t="shared" si="2"/>
        <v>0</v>
      </c>
      <c r="N40" s="49">
        <f t="shared" si="3"/>
        <v>0</v>
      </c>
      <c r="O40" s="49">
        <f t="shared" si="4"/>
        <v>0</v>
      </c>
      <c r="P40" s="108">
        <f t="shared" si="5"/>
        <v>0</v>
      </c>
      <c r="Q40" s="77" t="s">
        <v>47</v>
      </c>
    </row>
    <row r="41" spans="1:17" ht="22.5" x14ac:dyDescent="0.2">
      <c r="A41" s="40">
        <v>27</v>
      </c>
      <c r="B41" s="170" t="s">
        <v>341</v>
      </c>
      <c r="C41" s="48" t="s">
        <v>333</v>
      </c>
      <c r="D41" s="28" t="s">
        <v>274</v>
      </c>
      <c r="E41" s="59">
        <v>90</v>
      </c>
      <c r="F41" s="51"/>
      <c r="G41" s="144"/>
      <c r="H41" s="49">
        <f t="shared" si="6"/>
        <v>0</v>
      </c>
      <c r="I41" s="49"/>
      <c r="J41" s="49"/>
      <c r="K41" s="50">
        <f t="shared" si="0"/>
        <v>0</v>
      </c>
      <c r="L41" s="51">
        <f t="shared" si="1"/>
        <v>0</v>
      </c>
      <c r="M41" s="49">
        <f t="shared" si="2"/>
        <v>0</v>
      </c>
      <c r="N41" s="49">
        <f t="shared" si="3"/>
        <v>0</v>
      </c>
      <c r="O41" s="49">
        <f t="shared" si="4"/>
        <v>0</v>
      </c>
      <c r="P41" s="108">
        <f t="shared" si="5"/>
        <v>0</v>
      </c>
      <c r="Q41" s="77" t="s">
        <v>47</v>
      </c>
    </row>
    <row r="42" spans="1:17" ht="22.5" x14ac:dyDescent="0.2">
      <c r="A42" s="40">
        <v>28</v>
      </c>
      <c r="B42" s="170" t="s">
        <v>341</v>
      </c>
      <c r="C42" s="48" t="s">
        <v>347</v>
      </c>
      <c r="D42" s="28" t="s">
        <v>274</v>
      </c>
      <c r="E42" s="59">
        <v>29</v>
      </c>
      <c r="F42" s="51"/>
      <c r="G42" s="144"/>
      <c r="H42" s="49">
        <f t="shared" si="6"/>
        <v>0</v>
      </c>
      <c r="I42" s="49"/>
      <c r="J42" s="49"/>
      <c r="K42" s="50">
        <f t="shared" si="0"/>
        <v>0</v>
      </c>
      <c r="L42" s="51">
        <f t="shared" si="1"/>
        <v>0</v>
      </c>
      <c r="M42" s="49">
        <f t="shared" si="2"/>
        <v>0</v>
      </c>
      <c r="N42" s="49">
        <f t="shared" si="3"/>
        <v>0</v>
      </c>
      <c r="O42" s="49">
        <f t="shared" si="4"/>
        <v>0</v>
      </c>
      <c r="P42" s="108">
        <f t="shared" si="5"/>
        <v>0</v>
      </c>
      <c r="Q42" s="77" t="s">
        <v>47</v>
      </c>
    </row>
    <row r="43" spans="1:17" ht="33.75" x14ac:dyDescent="0.2">
      <c r="A43" s="40">
        <v>29</v>
      </c>
      <c r="B43" s="170" t="s">
        <v>341</v>
      </c>
      <c r="C43" s="48" t="s">
        <v>348</v>
      </c>
      <c r="D43" s="28" t="s">
        <v>274</v>
      </c>
      <c r="E43" s="59">
        <v>11</v>
      </c>
      <c r="F43" s="51"/>
      <c r="G43" s="144"/>
      <c r="H43" s="49">
        <f t="shared" si="6"/>
        <v>0</v>
      </c>
      <c r="I43" s="49"/>
      <c r="J43" s="49"/>
      <c r="K43" s="50">
        <f t="shared" si="0"/>
        <v>0</v>
      </c>
      <c r="L43" s="51">
        <f t="shared" si="1"/>
        <v>0</v>
      </c>
      <c r="M43" s="49">
        <f t="shared" si="2"/>
        <v>0</v>
      </c>
      <c r="N43" s="49">
        <f t="shared" si="3"/>
        <v>0</v>
      </c>
      <c r="O43" s="49">
        <f t="shared" si="4"/>
        <v>0</v>
      </c>
      <c r="P43" s="108">
        <f t="shared" si="5"/>
        <v>0</v>
      </c>
      <c r="Q43" s="77" t="s">
        <v>47</v>
      </c>
    </row>
    <row r="44" spans="1:17" ht="33.75" x14ac:dyDescent="0.2">
      <c r="A44" s="40">
        <v>30</v>
      </c>
      <c r="B44" s="170" t="s">
        <v>341</v>
      </c>
      <c r="C44" s="48" t="s">
        <v>349</v>
      </c>
      <c r="D44" s="28" t="s">
        <v>274</v>
      </c>
      <c r="E44" s="59">
        <v>17</v>
      </c>
      <c r="F44" s="51"/>
      <c r="G44" s="144"/>
      <c r="H44" s="49">
        <f t="shared" si="6"/>
        <v>0</v>
      </c>
      <c r="I44" s="49"/>
      <c r="J44" s="49"/>
      <c r="K44" s="50">
        <f t="shared" si="0"/>
        <v>0</v>
      </c>
      <c r="L44" s="51">
        <f t="shared" si="1"/>
        <v>0</v>
      </c>
      <c r="M44" s="49">
        <f t="shared" si="2"/>
        <v>0</v>
      </c>
      <c r="N44" s="49">
        <f t="shared" si="3"/>
        <v>0</v>
      </c>
      <c r="O44" s="49">
        <f t="shared" si="4"/>
        <v>0</v>
      </c>
      <c r="P44" s="108">
        <f t="shared" si="5"/>
        <v>0</v>
      </c>
      <c r="Q44" s="77" t="s">
        <v>47</v>
      </c>
    </row>
    <row r="45" spans="1:17" ht="33.75" x14ac:dyDescent="0.2">
      <c r="A45" s="40">
        <v>31</v>
      </c>
      <c r="B45" s="170" t="s">
        <v>341</v>
      </c>
      <c r="C45" s="48" t="s">
        <v>350</v>
      </c>
      <c r="D45" s="28" t="s">
        <v>274</v>
      </c>
      <c r="E45" s="59">
        <v>28</v>
      </c>
      <c r="F45" s="51"/>
      <c r="G45" s="144"/>
      <c r="H45" s="49">
        <f t="shared" si="6"/>
        <v>0</v>
      </c>
      <c r="I45" s="49"/>
      <c r="J45" s="49"/>
      <c r="K45" s="50">
        <f t="shared" si="0"/>
        <v>0</v>
      </c>
      <c r="L45" s="51">
        <f t="shared" si="1"/>
        <v>0</v>
      </c>
      <c r="M45" s="49">
        <f t="shared" si="2"/>
        <v>0</v>
      </c>
      <c r="N45" s="49">
        <f t="shared" si="3"/>
        <v>0</v>
      </c>
      <c r="O45" s="49">
        <f t="shared" si="4"/>
        <v>0</v>
      </c>
      <c r="P45" s="108">
        <f t="shared" si="5"/>
        <v>0</v>
      </c>
      <c r="Q45" s="77" t="s">
        <v>47</v>
      </c>
    </row>
    <row r="46" spans="1:17" ht="33.75" x14ac:dyDescent="0.2">
      <c r="A46" s="40">
        <v>32</v>
      </c>
      <c r="B46" s="170" t="s">
        <v>341</v>
      </c>
      <c r="C46" s="48" t="s">
        <v>351</v>
      </c>
      <c r="D46" s="28" t="s">
        <v>274</v>
      </c>
      <c r="E46" s="59">
        <v>90</v>
      </c>
      <c r="F46" s="51"/>
      <c r="G46" s="144"/>
      <c r="H46" s="49">
        <f t="shared" si="6"/>
        <v>0</v>
      </c>
      <c r="I46" s="49"/>
      <c r="J46" s="49"/>
      <c r="K46" s="50">
        <f t="shared" si="0"/>
        <v>0</v>
      </c>
      <c r="L46" s="51">
        <f t="shared" si="1"/>
        <v>0</v>
      </c>
      <c r="M46" s="49">
        <f t="shared" si="2"/>
        <v>0</v>
      </c>
      <c r="N46" s="49">
        <f t="shared" si="3"/>
        <v>0</v>
      </c>
      <c r="O46" s="49">
        <f t="shared" si="4"/>
        <v>0</v>
      </c>
      <c r="P46" s="108">
        <f t="shared" si="5"/>
        <v>0</v>
      </c>
      <c r="Q46" s="77" t="s">
        <v>47</v>
      </c>
    </row>
    <row r="47" spans="1:17" ht="33.75" x14ac:dyDescent="0.2">
      <c r="A47" s="40">
        <v>33</v>
      </c>
      <c r="B47" s="170" t="s">
        <v>341</v>
      </c>
      <c r="C47" s="48" t="s">
        <v>352</v>
      </c>
      <c r="D47" s="28" t="s">
        <v>274</v>
      </c>
      <c r="E47" s="59">
        <v>29</v>
      </c>
      <c r="F47" s="51"/>
      <c r="G47" s="144"/>
      <c r="H47" s="49">
        <f t="shared" si="6"/>
        <v>0</v>
      </c>
      <c r="I47" s="49"/>
      <c r="J47" s="49"/>
      <c r="K47" s="50">
        <f t="shared" si="0"/>
        <v>0</v>
      </c>
      <c r="L47" s="51">
        <f t="shared" si="1"/>
        <v>0</v>
      </c>
      <c r="M47" s="49">
        <f t="shared" si="2"/>
        <v>0</v>
      </c>
      <c r="N47" s="49">
        <f t="shared" si="3"/>
        <v>0</v>
      </c>
      <c r="O47" s="49">
        <f t="shared" si="4"/>
        <v>0</v>
      </c>
      <c r="P47" s="108">
        <f t="shared" si="5"/>
        <v>0</v>
      </c>
      <c r="Q47" s="77" t="s">
        <v>47</v>
      </c>
    </row>
    <row r="48" spans="1:17" ht="22.5" x14ac:dyDescent="0.2">
      <c r="A48" s="40">
        <v>34</v>
      </c>
      <c r="B48" s="170" t="s">
        <v>341</v>
      </c>
      <c r="C48" s="48" t="s">
        <v>353</v>
      </c>
      <c r="D48" s="28" t="s">
        <v>93</v>
      </c>
      <c r="E48" s="59">
        <v>6</v>
      </c>
      <c r="F48" s="51"/>
      <c r="G48" s="144"/>
      <c r="H48" s="49">
        <f t="shared" si="6"/>
        <v>0</v>
      </c>
      <c r="I48" s="49"/>
      <c r="J48" s="49"/>
      <c r="K48" s="50">
        <f t="shared" si="0"/>
        <v>0</v>
      </c>
      <c r="L48" s="51">
        <f t="shared" si="1"/>
        <v>0</v>
      </c>
      <c r="M48" s="49">
        <f t="shared" si="2"/>
        <v>0</v>
      </c>
      <c r="N48" s="49">
        <f t="shared" si="3"/>
        <v>0</v>
      </c>
      <c r="O48" s="49">
        <f t="shared" si="4"/>
        <v>0</v>
      </c>
      <c r="P48" s="108">
        <f t="shared" si="5"/>
        <v>0</v>
      </c>
      <c r="Q48" s="77" t="s">
        <v>47</v>
      </c>
    </row>
    <row r="49" spans="1:17" ht="22.5" x14ac:dyDescent="0.2">
      <c r="A49" s="40">
        <v>35</v>
      </c>
      <c r="B49" s="170" t="s">
        <v>341</v>
      </c>
      <c r="C49" s="48" t="s">
        <v>294</v>
      </c>
      <c r="D49" s="28" t="s">
        <v>93</v>
      </c>
      <c r="E49" s="59">
        <v>6</v>
      </c>
      <c r="F49" s="51"/>
      <c r="G49" s="144"/>
      <c r="H49" s="49">
        <f t="shared" si="6"/>
        <v>0</v>
      </c>
      <c r="I49" s="49"/>
      <c r="J49" s="49"/>
      <c r="K49" s="50">
        <f t="shared" si="0"/>
        <v>0</v>
      </c>
      <c r="L49" s="51">
        <f t="shared" si="1"/>
        <v>0</v>
      </c>
      <c r="M49" s="49">
        <f t="shared" si="2"/>
        <v>0</v>
      </c>
      <c r="N49" s="49">
        <f t="shared" si="3"/>
        <v>0</v>
      </c>
      <c r="O49" s="49">
        <f t="shared" si="4"/>
        <v>0</v>
      </c>
      <c r="P49" s="108">
        <f t="shared" si="5"/>
        <v>0</v>
      </c>
      <c r="Q49" s="77" t="s">
        <v>47</v>
      </c>
    </row>
    <row r="50" spans="1:17" ht="22.5" x14ac:dyDescent="0.2">
      <c r="A50" s="40">
        <v>36</v>
      </c>
      <c r="B50" s="170" t="s">
        <v>341</v>
      </c>
      <c r="C50" s="48" t="s">
        <v>354</v>
      </c>
      <c r="D50" s="28" t="s">
        <v>93</v>
      </c>
      <c r="E50" s="59">
        <v>1</v>
      </c>
      <c r="F50" s="51"/>
      <c r="G50" s="144"/>
      <c r="H50" s="49">
        <f t="shared" si="6"/>
        <v>0</v>
      </c>
      <c r="I50" s="49"/>
      <c r="J50" s="49"/>
      <c r="K50" s="50">
        <f t="shared" si="0"/>
        <v>0</v>
      </c>
      <c r="L50" s="51">
        <f t="shared" si="1"/>
        <v>0</v>
      </c>
      <c r="M50" s="49">
        <f t="shared" si="2"/>
        <v>0</v>
      </c>
      <c r="N50" s="49">
        <f t="shared" si="3"/>
        <v>0</v>
      </c>
      <c r="O50" s="49">
        <f t="shared" si="4"/>
        <v>0</v>
      </c>
      <c r="P50" s="108">
        <f t="shared" si="5"/>
        <v>0</v>
      </c>
      <c r="Q50" s="77" t="s">
        <v>47</v>
      </c>
    </row>
    <row r="51" spans="1:17" ht="22.5" x14ac:dyDescent="0.2">
      <c r="A51" s="40">
        <v>37</v>
      </c>
      <c r="B51" s="170" t="s">
        <v>341</v>
      </c>
      <c r="C51" s="48" t="s">
        <v>338</v>
      </c>
      <c r="D51" s="28" t="s">
        <v>93</v>
      </c>
      <c r="E51" s="59">
        <v>1</v>
      </c>
      <c r="F51" s="51"/>
      <c r="G51" s="144"/>
      <c r="H51" s="49">
        <f t="shared" si="6"/>
        <v>0</v>
      </c>
      <c r="I51" s="49"/>
      <c r="J51" s="49"/>
      <c r="K51" s="50">
        <f t="shared" si="0"/>
        <v>0</v>
      </c>
      <c r="L51" s="51">
        <f t="shared" si="1"/>
        <v>0</v>
      </c>
      <c r="M51" s="49">
        <f t="shared" si="2"/>
        <v>0</v>
      </c>
      <c r="N51" s="49">
        <f t="shared" si="3"/>
        <v>0</v>
      </c>
      <c r="O51" s="49">
        <f t="shared" si="4"/>
        <v>0</v>
      </c>
      <c r="P51" s="108">
        <f t="shared" si="5"/>
        <v>0</v>
      </c>
      <c r="Q51" s="77" t="s">
        <v>47</v>
      </c>
    </row>
    <row r="52" spans="1:17" ht="22.5" x14ac:dyDescent="0.2">
      <c r="A52" s="40">
        <v>38</v>
      </c>
      <c r="B52" s="170" t="s">
        <v>341</v>
      </c>
      <c r="C52" s="48" t="s">
        <v>355</v>
      </c>
      <c r="D52" s="28" t="s">
        <v>93</v>
      </c>
      <c r="E52" s="59">
        <v>1</v>
      </c>
      <c r="F52" s="51"/>
      <c r="G52" s="144"/>
      <c r="H52" s="49">
        <f t="shared" si="6"/>
        <v>0</v>
      </c>
      <c r="I52" s="49"/>
      <c r="J52" s="49"/>
      <c r="K52" s="50">
        <f t="shared" si="0"/>
        <v>0</v>
      </c>
      <c r="L52" s="51">
        <f t="shared" si="1"/>
        <v>0</v>
      </c>
      <c r="M52" s="49">
        <f t="shared" si="2"/>
        <v>0</v>
      </c>
      <c r="N52" s="49">
        <f t="shared" si="3"/>
        <v>0</v>
      </c>
      <c r="O52" s="49">
        <f t="shared" si="4"/>
        <v>0</v>
      </c>
      <c r="P52" s="108">
        <f t="shared" si="5"/>
        <v>0</v>
      </c>
      <c r="Q52" s="77" t="s">
        <v>47</v>
      </c>
    </row>
    <row r="53" spans="1:17" ht="22.5" x14ac:dyDescent="0.2">
      <c r="A53" s="40">
        <v>39</v>
      </c>
      <c r="B53" s="170" t="s">
        <v>341</v>
      </c>
      <c r="C53" s="48" t="s">
        <v>340</v>
      </c>
      <c r="D53" s="28" t="s">
        <v>93</v>
      </c>
      <c r="E53" s="59">
        <v>12</v>
      </c>
      <c r="F53" s="51"/>
      <c r="G53" s="144"/>
      <c r="H53" s="49">
        <f t="shared" si="6"/>
        <v>0</v>
      </c>
      <c r="I53" s="49"/>
      <c r="J53" s="49"/>
      <c r="K53" s="50">
        <f t="shared" si="0"/>
        <v>0</v>
      </c>
      <c r="L53" s="51">
        <f t="shared" si="1"/>
        <v>0</v>
      </c>
      <c r="M53" s="49">
        <f t="shared" si="2"/>
        <v>0</v>
      </c>
      <c r="N53" s="49">
        <f t="shared" si="3"/>
        <v>0</v>
      </c>
      <c r="O53" s="49">
        <f t="shared" si="4"/>
        <v>0</v>
      </c>
      <c r="P53" s="108">
        <f t="shared" si="5"/>
        <v>0</v>
      </c>
      <c r="Q53" s="77" t="s">
        <v>47</v>
      </c>
    </row>
    <row r="54" spans="1:17" ht="22.5" x14ac:dyDescent="0.2">
      <c r="A54" s="40">
        <v>40</v>
      </c>
      <c r="B54" s="170" t="s">
        <v>341</v>
      </c>
      <c r="C54" s="48" t="s">
        <v>356</v>
      </c>
      <c r="D54" s="28" t="s">
        <v>93</v>
      </c>
      <c r="E54" s="59">
        <v>6</v>
      </c>
      <c r="F54" s="51"/>
      <c r="G54" s="144"/>
      <c r="H54" s="49">
        <f t="shared" si="6"/>
        <v>0</v>
      </c>
      <c r="I54" s="49"/>
      <c r="J54" s="49"/>
      <c r="K54" s="50">
        <f t="shared" si="0"/>
        <v>0</v>
      </c>
      <c r="L54" s="51">
        <f t="shared" si="1"/>
        <v>0</v>
      </c>
      <c r="M54" s="49">
        <f t="shared" si="2"/>
        <v>0</v>
      </c>
      <c r="N54" s="49">
        <f t="shared" si="3"/>
        <v>0</v>
      </c>
      <c r="O54" s="49">
        <f t="shared" si="4"/>
        <v>0</v>
      </c>
      <c r="P54" s="108">
        <f t="shared" si="5"/>
        <v>0</v>
      </c>
      <c r="Q54" s="77" t="s">
        <v>47</v>
      </c>
    </row>
    <row r="55" spans="1:17" ht="22.5" x14ac:dyDescent="0.2">
      <c r="A55" s="40">
        <v>41</v>
      </c>
      <c r="B55" s="170" t="s">
        <v>341</v>
      </c>
      <c r="C55" s="48" t="s">
        <v>357</v>
      </c>
      <c r="D55" s="28" t="s">
        <v>93</v>
      </c>
      <c r="E55" s="59">
        <v>6</v>
      </c>
      <c r="F55" s="51"/>
      <c r="G55" s="144"/>
      <c r="H55" s="49">
        <f t="shared" si="6"/>
        <v>0</v>
      </c>
      <c r="I55" s="49"/>
      <c r="J55" s="49"/>
      <c r="K55" s="50">
        <f t="shared" si="0"/>
        <v>0</v>
      </c>
      <c r="L55" s="51">
        <f t="shared" si="1"/>
        <v>0</v>
      </c>
      <c r="M55" s="49">
        <f t="shared" si="2"/>
        <v>0</v>
      </c>
      <c r="N55" s="49">
        <f t="shared" si="3"/>
        <v>0</v>
      </c>
      <c r="O55" s="49">
        <f t="shared" si="4"/>
        <v>0</v>
      </c>
      <c r="P55" s="108">
        <f t="shared" si="5"/>
        <v>0</v>
      </c>
      <c r="Q55" s="77" t="s">
        <v>47</v>
      </c>
    </row>
    <row r="56" spans="1:17" ht="22.5" x14ac:dyDescent="0.2">
      <c r="A56" s="40">
        <v>42</v>
      </c>
      <c r="B56" s="170" t="s">
        <v>341</v>
      </c>
      <c r="C56" s="48" t="s">
        <v>301</v>
      </c>
      <c r="D56" s="28" t="s">
        <v>214</v>
      </c>
      <c r="E56" s="59">
        <v>6</v>
      </c>
      <c r="F56" s="51"/>
      <c r="G56" s="144"/>
      <c r="H56" s="49">
        <f t="shared" si="6"/>
        <v>0</v>
      </c>
      <c r="I56" s="49"/>
      <c r="J56" s="49"/>
      <c r="K56" s="50">
        <f t="shared" si="0"/>
        <v>0</v>
      </c>
      <c r="L56" s="51">
        <f t="shared" si="1"/>
        <v>0</v>
      </c>
      <c r="M56" s="49">
        <f t="shared" si="2"/>
        <v>0</v>
      </c>
      <c r="N56" s="49">
        <f t="shared" si="3"/>
        <v>0</v>
      </c>
      <c r="O56" s="49">
        <f t="shared" si="4"/>
        <v>0</v>
      </c>
      <c r="P56" s="108">
        <f t="shared" si="5"/>
        <v>0</v>
      </c>
      <c r="Q56" s="77" t="s">
        <v>47</v>
      </c>
    </row>
    <row r="57" spans="1:17" ht="22.5" x14ac:dyDescent="0.2">
      <c r="A57" s="40">
        <v>43</v>
      </c>
      <c r="B57" s="170" t="s">
        <v>341</v>
      </c>
      <c r="C57" s="48" t="s">
        <v>358</v>
      </c>
      <c r="D57" s="28" t="s">
        <v>214</v>
      </c>
      <c r="E57" s="59">
        <v>1</v>
      </c>
      <c r="F57" s="51"/>
      <c r="G57" s="144"/>
      <c r="H57" s="49">
        <f t="shared" si="6"/>
        <v>0</v>
      </c>
      <c r="I57" s="49"/>
      <c r="J57" s="49"/>
      <c r="K57" s="50">
        <f t="shared" si="0"/>
        <v>0</v>
      </c>
      <c r="L57" s="51">
        <f t="shared" si="1"/>
        <v>0</v>
      </c>
      <c r="M57" s="49">
        <f t="shared" si="2"/>
        <v>0</v>
      </c>
      <c r="N57" s="49">
        <f t="shared" si="3"/>
        <v>0</v>
      </c>
      <c r="O57" s="49">
        <f t="shared" si="4"/>
        <v>0</v>
      </c>
      <c r="P57" s="108">
        <f t="shared" si="5"/>
        <v>0</v>
      </c>
      <c r="Q57" s="77" t="s">
        <v>47</v>
      </c>
    </row>
    <row r="58" spans="1:17" ht="22.5" x14ac:dyDescent="0.2">
      <c r="A58" s="40">
        <v>44</v>
      </c>
      <c r="B58" s="170" t="s">
        <v>341</v>
      </c>
      <c r="C58" s="48" t="s">
        <v>345</v>
      </c>
      <c r="D58" s="28" t="s">
        <v>214</v>
      </c>
      <c r="E58" s="59">
        <v>30</v>
      </c>
      <c r="F58" s="51"/>
      <c r="G58" s="144"/>
      <c r="H58" s="49">
        <f t="shared" si="6"/>
        <v>0</v>
      </c>
      <c r="I58" s="49"/>
      <c r="J58" s="49"/>
      <c r="K58" s="50">
        <f t="shared" si="0"/>
        <v>0</v>
      </c>
      <c r="L58" s="51">
        <f t="shared" si="1"/>
        <v>0</v>
      </c>
      <c r="M58" s="49">
        <f t="shared" si="2"/>
        <v>0</v>
      </c>
      <c r="N58" s="49">
        <f t="shared" si="3"/>
        <v>0</v>
      </c>
      <c r="O58" s="49">
        <f t="shared" si="4"/>
        <v>0</v>
      </c>
      <c r="P58" s="108">
        <f t="shared" si="5"/>
        <v>0</v>
      </c>
      <c r="Q58" s="77" t="s">
        <v>47</v>
      </c>
    </row>
    <row r="59" spans="1:17" x14ac:dyDescent="0.2">
      <c r="A59" s="40">
        <v>45</v>
      </c>
      <c r="B59" s="93"/>
      <c r="C59" s="146" t="s">
        <v>359</v>
      </c>
      <c r="D59" s="28"/>
      <c r="E59" s="59"/>
      <c r="F59" s="51"/>
      <c r="G59" s="49"/>
      <c r="H59" s="49">
        <f t="shared" si="6"/>
        <v>0</v>
      </c>
      <c r="I59" s="49"/>
      <c r="J59" s="49"/>
      <c r="K59" s="50">
        <f t="shared" si="0"/>
        <v>0</v>
      </c>
      <c r="L59" s="51">
        <f t="shared" si="1"/>
        <v>0</v>
      </c>
      <c r="M59" s="49">
        <f t="shared" si="2"/>
        <v>0</v>
      </c>
      <c r="N59" s="49">
        <f t="shared" si="3"/>
        <v>0</v>
      </c>
      <c r="O59" s="49">
        <f t="shared" si="4"/>
        <v>0</v>
      </c>
      <c r="P59" s="108">
        <f t="shared" si="5"/>
        <v>0</v>
      </c>
      <c r="Q59" s="77"/>
    </row>
    <row r="60" spans="1:17" ht="22.5" x14ac:dyDescent="0.2">
      <c r="A60" s="40">
        <v>46</v>
      </c>
      <c r="B60" s="170" t="s">
        <v>341</v>
      </c>
      <c r="C60" s="48" t="s">
        <v>360</v>
      </c>
      <c r="D60" s="28" t="s">
        <v>93</v>
      </c>
      <c r="E60" s="59">
        <v>18</v>
      </c>
      <c r="F60" s="51"/>
      <c r="G60" s="144"/>
      <c r="H60" s="49">
        <f t="shared" si="6"/>
        <v>0</v>
      </c>
      <c r="I60" s="49"/>
      <c r="J60" s="49"/>
      <c r="K60" s="50">
        <f t="shared" si="0"/>
        <v>0</v>
      </c>
      <c r="L60" s="51">
        <f t="shared" si="1"/>
        <v>0</v>
      </c>
      <c r="M60" s="49">
        <f t="shared" si="2"/>
        <v>0</v>
      </c>
      <c r="N60" s="49">
        <f t="shared" si="3"/>
        <v>0</v>
      </c>
      <c r="O60" s="49">
        <f t="shared" si="4"/>
        <v>0</v>
      </c>
      <c r="P60" s="108">
        <f t="shared" si="5"/>
        <v>0</v>
      </c>
      <c r="Q60" s="77" t="s">
        <v>47</v>
      </c>
    </row>
    <row r="61" spans="1:17" ht="22.5" x14ac:dyDescent="0.2">
      <c r="A61" s="40">
        <v>47</v>
      </c>
      <c r="B61" s="170" t="s">
        <v>341</v>
      </c>
      <c r="C61" s="48" t="s">
        <v>361</v>
      </c>
      <c r="D61" s="28" t="s">
        <v>93</v>
      </c>
      <c r="E61" s="59">
        <v>18</v>
      </c>
      <c r="F61" s="51"/>
      <c r="G61" s="144"/>
      <c r="H61" s="49">
        <f t="shared" si="6"/>
        <v>0</v>
      </c>
      <c r="I61" s="49"/>
      <c r="J61" s="49"/>
      <c r="K61" s="50">
        <f t="shared" si="0"/>
        <v>0</v>
      </c>
      <c r="L61" s="51">
        <f t="shared" si="1"/>
        <v>0</v>
      </c>
      <c r="M61" s="49">
        <f t="shared" si="2"/>
        <v>0</v>
      </c>
      <c r="N61" s="49">
        <f t="shared" si="3"/>
        <v>0</v>
      </c>
      <c r="O61" s="49">
        <f t="shared" si="4"/>
        <v>0</v>
      </c>
      <c r="P61" s="108">
        <f t="shared" si="5"/>
        <v>0</v>
      </c>
      <c r="Q61" s="77" t="s">
        <v>47</v>
      </c>
    </row>
    <row r="62" spans="1:17" ht="22.5" x14ac:dyDescent="0.2">
      <c r="A62" s="40">
        <v>48</v>
      </c>
      <c r="B62" s="170" t="s">
        <v>341</v>
      </c>
      <c r="C62" s="48" t="s">
        <v>333</v>
      </c>
      <c r="D62" s="28" t="s">
        <v>274</v>
      </c>
      <c r="E62" s="59">
        <v>54</v>
      </c>
      <c r="F62" s="51"/>
      <c r="G62" s="144"/>
      <c r="H62" s="49">
        <f t="shared" si="6"/>
        <v>0</v>
      </c>
      <c r="I62" s="49"/>
      <c r="J62" s="49"/>
      <c r="K62" s="50">
        <f t="shared" si="0"/>
        <v>0</v>
      </c>
      <c r="L62" s="51">
        <f t="shared" si="1"/>
        <v>0</v>
      </c>
      <c r="M62" s="49">
        <f t="shared" si="2"/>
        <v>0</v>
      </c>
      <c r="N62" s="49">
        <f t="shared" si="3"/>
        <v>0</v>
      </c>
      <c r="O62" s="49">
        <f t="shared" si="4"/>
        <v>0</v>
      </c>
      <c r="P62" s="108">
        <f t="shared" si="5"/>
        <v>0</v>
      </c>
      <c r="Q62" s="77" t="s">
        <v>47</v>
      </c>
    </row>
    <row r="63" spans="1:17" ht="22.5" x14ac:dyDescent="0.2">
      <c r="A63" s="40">
        <v>49</v>
      </c>
      <c r="B63" s="170" t="s">
        <v>341</v>
      </c>
      <c r="C63" s="48" t="s">
        <v>347</v>
      </c>
      <c r="D63" s="28" t="s">
        <v>274</v>
      </c>
      <c r="E63" s="59">
        <v>54</v>
      </c>
      <c r="F63" s="51"/>
      <c r="G63" s="144"/>
      <c r="H63" s="49">
        <f t="shared" si="6"/>
        <v>0</v>
      </c>
      <c r="I63" s="49"/>
      <c r="J63" s="49"/>
      <c r="K63" s="50">
        <f t="shared" si="0"/>
        <v>0</v>
      </c>
      <c r="L63" s="51">
        <f t="shared" si="1"/>
        <v>0</v>
      </c>
      <c r="M63" s="49">
        <f t="shared" si="2"/>
        <v>0</v>
      </c>
      <c r="N63" s="49">
        <f t="shared" si="3"/>
        <v>0</v>
      </c>
      <c r="O63" s="49">
        <f t="shared" si="4"/>
        <v>0</v>
      </c>
      <c r="P63" s="108">
        <f t="shared" si="5"/>
        <v>0</v>
      </c>
      <c r="Q63" s="77" t="s">
        <v>47</v>
      </c>
    </row>
    <row r="64" spans="1:17" ht="22.5" x14ac:dyDescent="0.2">
      <c r="A64" s="40">
        <v>50</v>
      </c>
      <c r="B64" s="170" t="s">
        <v>341</v>
      </c>
      <c r="C64" s="48" t="s">
        <v>343</v>
      </c>
      <c r="D64" s="28" t="s">
        <v>274</v>
      </c>
      <c r="E64" s="59">
        <v>27</v>
      </c>
      <c r="F64" s="51"/>
      <c r="G64" s="144"/>
      <c r="H64" s="49">
        <f t="shared" si="6"/>
        <v>0</v>
      </c>
      <c r="I64" s="49"/>
      <c r="J64" s="49"/>
      <c r="K64" s="50">
        <f t="shared" si="0"/>
        <v>0</v>
      </c>
      <c r="L64" s="51">
        <f t="shared" si="1"/>
        <v>0</v>
      </c>
      <c r="M64" s="49">
        <f t="shared" si="2"/>
        <v>0</v>
      </c>
      <c r="N64" s="49">
        <f t="shared" si="3"/>
        <v>0</v>
      </c>
      <c r="O64" s="49">
        <f t="shared" si="4"/>
        <v>0</v>
      </c>
      <c r="P64" s="108">
        <f t="shared" si="5"/>
        <v>0</v>
      </c>
      <c r="Q64" s="77" t="s">
        <v>47</v>
      </c>
    </row>
    <row r="65" spans="1:17" ht="33.75" x14ac:dyDescent="0.2">
      <c r="A65" s="40">
        <v>51</v>
      </c>
      <c r="B65" s="170" t="s">
        <v>341</v>
      </c>
      <c r="C65" s="48" t="s">
        <v>351</v>
      </c>
      <c r="D65" s="28" t="s">
        <v>274</v>
      </c>
      <c r="E65" s="59">
        <v>54</v>
      </c>
      <c r="F65" s="51"/>
      <c r="G65" s="144"/>
      <c r="H65" s="49">
        <f t="shared" si="6"/>
        <v>0</v>
      </c>
      <c r="I65" s="49"/>
      <c r="J65" s="49"/>
      <c r="K65" s="50">
        <f t="shared" si="0"/>
        <v>0</v>
      </c>
      <c r="L65" s="51">
        <f t="shared" si="1"/>
        <v>0</v>
      </c>
      <c r="M65" s="49">
        <f t="shared" si="2"/>
        <v>0</v>
      </c>
      <c r="N65" s="49">
        <f t="shared" si="3"/>
        <v>0</v>
      </c>
      <c r="O65" s="49">
        <f t="shared" si="4"/>
        <v>0</v>
      </c>
      <c r="P65" s="108">
        <f t="shared" si="5"/>
        <v>0</v>
      </c>
      <c r="Q65" s="77" t="s">
        <v>47</v>
      </c>
    </row>
    <row r="66" spans="1:17" ht="33.75" x14ac:dyDescent="0.2">
      <c r="A66" s="40">
        <v>52</v>
      </c>
      <c r="B66" s="170" t="s">
        <v>341</v>
      </c>
      <c r="C66" s="48" t="s">
        <v>352</v>
      </c>
      <c r="D66" s="28" t="s">
        <v>274</v>
      </c>
      <c r="E66" s="59">
        <v>54</v>
      </c>
      <c r="F66" s="51"/>
      <c r="G66" s="144"/>
      <c r="H66" s="49">
        <f t="shared" si="6"/>
        <v>0</v>
      </c>
      <c r="I66" s="49"/>
      <c r="J66" s="49"/>
      <c r="K66" s="50">
        <f t="shared" si="0"/>
        <v>0</v>
      </c>
      <c r="L66" s="51">
        <f t="shared" si="1"/>
        <v>0</v>
      </c>
      <c r="M66" s="49">
        <f t="shared" si="2"/>
        <v>0</v>
      </c>
      <c r="N66" s="49">
        <f t="shared" si="3"/>
        <v>0</v>
      </c>
      <c r="O66" s="49">
        <f t="shared" si="4"/>
        <v>0</v>
      </c>
      <c r="P66" s="108">
        <f t="shared" si="5"/>
        <v>0</v>
      </c>
      <c r="Q66" s="77" t="s">
        <v>47</v>
      </c>
    </row>
    <row r="67" spans="1:17" ht="22.5" x14ac:dyDescent="0.2">
      <c r="A67" s="40">
        <v>53</v>
      </c>
      <c r="B67" s="170" t="s">
        <v>341</v>
      </c>
      <c r="C67" s="48" t="s">
        <v>270</v>
      </c>
      <c r="D67" s="28" t="s">
        <v>93</v>
      </c>
      <c r="E67" s="59">
        <v>18</v>
      </c>
      <c r="F67" s="51"/>
      <c r="G67" s="144"/>
      <c r="H67" s="49">
        <f t="shared" si="6"/>
        <v>0</v>
      </c>
      <c r="I67" s="49"/>
      <c r="J67" s="49"/>
      <c r="K67" s="50">
        <f t="shared" si="0"/>
        <v>0</v>
      </c>
      <c r="L67" s="51">
        <f t="shared" si="1"/>
        <v>0</v>
      </c>
      <c r="M67" s="49">
        <f t="shared" si="2"/>
        <v>0</v>
      </c>
      <c r="N67" s="49">
        <f t="shared" si="3"/>
        <v>0</v>
      </c>
      <c r="O67" s="49">
        <f t="shared" si="4"/>
        <v>0</v>
      </c>
      <c r="P67" s="108">
        <f t="shared" si="5"/>
        <v>0</v>
      </c>
      <c r="Q67" s="77" t="s">
        <v>47</v>
      </c>
    </row>
    <row r="68" spans="1:17" ht="22.5" x14ac:dyDescent="0.2">
      <c r="A68" s="40">
        <v>54</v>
      </c>
      <c r="B68" s="170" t="s">
        <v>341</v>
      </c>
      <c r="C68" s="48" t="s">
        <v>353</v>
      </c>
      <c r="D68" s="28" t="s">
        <v>93</v>
      </c>
      <c r="E68" s="59">
        <v>6</v>
      </c>
      <c r="F68" s="51"/>
      <c r="G68" s="144"/>
      <c r="H68" s="49">
        <f t="shared" si="6"/>
        <v>0</v>
      </c>
      <c r="I68" s="49"/>
      <c r="J68" s="49"/>
      <c r="K68" s="50">
        <f t="shared" si="0"/>
        <v>0</v>
      </c>
      <c r="L68" s="51">
        <f t="shared" si="1"/>
        <v>0</v>
      </c>
      <c r="M68" s="49">
        <f t="shared" si="2"/>
        <v>0</v>
      </c>
      <c r="N68" s="49">
        <f t="shared" si="3"/>
        <v>0</v>
      </c>
      <c r="O68" s="49">
        <f t="shared" si="4"/>
        <v>0</v>
      </c>
      <c r="P68" s="108">
        <f t="shared" si="5"/>
        <v>0</v>
      </c>
      <c r="Q68" s="77" t="s">
        <v>47</v>
      </c>
    </row>
    <row r="69" spans="1:17" ht="22.5" x14ac:dyDescent="0.2">
      <c r="A69" s="40">
        <v>55</v>
      </c>
      <c r="B69" s="170" t="s">
        <v>341</v>
      </c>
      <c r="C69" s="48" t="s">
        <v>294</v>
      </c>
      <c r="D69" s="28" t="s">
        <v>93</v>
      </c>
      <c r="E69" s="59">
        <v>6</v>
      </c>
      <c r="F69" s="51"/>
      <c r="G69" s="144"/>
      <c r="H69" s="49">
        <f t="shared" si="6"/>
        <v>0</v>
      </c>
      <c r="I69" s="49"/>
      <c r="J69" s="49"/>
      <c r="K69" s="50">
        <f t="shared" si="0"/>
        <v>0</v>
      </c>
      <c r="L69" s="51">
        <f t="shared" si="1"/>
        <v>0</v>
      </c>
      <c r="M69" s="49">
        <f t="shared" si="2"/>
        <v>0</v>
      </c>
      <c r="N69" s="49">
        <f t="shared" si="3"/>
        <v>0</v>
      </c>
      <c r="O69" s="49">
        <f t="shared" si="4"/>
        <v>0</v>
      </c>
      <c r="P69" s="108">
        <f t="shared" si="5"/>
        <v>0</v>
      </c>
      <c r="Q69" s="77" t="s">
        <v>47</v>
      </c>
    </row>
    <row r="70" spans="1:17" ht="22.5" x14ac:dyDescent="0.2">
      <c r="A70" s="40">
        <v>56</v>
      </c>
      <c r="B70" s="170" t="s">
        <v>341</v>
      </c>
      <c r="C70" s="48" t="s">
        <v>340</v>
      </c>
      <c r="D70" s="28" t="s">
        <v>93</v>
      </c>
      <c r="E70" s="59">
        <v>12</v>
      </c>
      <c r="F70" s="51"/>
      <c r="G70" s="144"/>
      <c r="H70" s="49">
        <f t="shared" si="6"/>
        <v>0</v>
      </c>
      <c r="I70" s="49"/>
      <c r="J70" s="49"/>
      <c r="K70" s="50">
        <f t="shared" si="0"/>
        <v>0</v>
      </c>
      <c r="L70" s="51">
        <f t="shared" si="1"/>
        <v>0</v>
      </c>
      <c r="M70" s="49">
        <f t="shared" si="2"/>
        <v>0</v>
      </c>
      <c r="N70" s="49">
        <f t="shared" si="3"/>
        <v>0</v>
      </c>
      <c r="O70" s="49">
        <f t="shared" si="4"/>
        <v>0</v>
      </c>
      <c r="P70" s="108">
        <f t="shared" si="5"/>
        <v>0</v>
      </c>
      <c r="Q70" s="77" t="s">
        <v>47</v>
      </c>
    </row>
    <row r="71" spans="1:17" ht="22.5" x14ac:dyDescent="0.2">
      <c r="A71" s="40">
        <v>57</v>
      </c>
      <c r="B71" s="170" t="s">
        <v>341</v>
      </c>
      <c r="C71" s="48" t="s">
        <v>356</v>
      </c>
      <c r="D71" s="28" t="s">
        <v>93</v>
      </c>
      <c r="E71" s="59">
        <v>6</v>
      </c>
      <c r="F71" s="51"/>
      <c r="G71" s="144"/>
      <c r="H71" s="49">
        <f t="shared" si="6"/>
        <v>0</v>
      </c>
      <c r="I71" s="49"/>
      <c r="J71" s="49"/>
      <c r="K71" s="50">
        <f t="shared" si="0"/>
        <v>0</v>
      </c>
      <c r="L71" s="51">
        <f t="shared" si="1"/>
        <v>0</v>
      </c>
      <c r="M71" s="49">
        <f t="shared" si="2"/>
        <v>0</v>
      </c>
      <c r="N71" s="49">
        <f t="shared" si="3"/>
        <v>0</v>
      </c>
      <c r="O71" s="49">
        <f t="shared" si="4"/>
        <v>0</v>
      </c>
      <c r="P71" s="108">
        <f t="shared" si="5"/>
        <v>0</v>
      </c>
      <c r="Q71" s="77" t="s">
        <v>47</v>
      </c>
    </row>
    <row r="72" spans="1:17" ht="22.5" x14ac:dyDescent="0.2">
      <c r="A72" s="40">
        <v>58</v>
      </c>
      <c r="B72" s="170" t="s">
        <v>341</v>
      </c>
      <c r="C72" s="48" t="s">
        <v>357</v>
      </c>
      <c r="D72" s="28" t="s">
        <v>93</v>
      </c>
      <c r="E72" s="59">
        <v>6</v>
      </c>
      <c r="F72" s="51"/>
      <c r="G72" s="144"/>
      <c r="H72" s="49">
        <f t="shared" si="6"/>
        <v>0</v>
      </c>
      <c r="I72" s="49"/>
      <c r="J72" s="49"/>
      <c r="K72" s="50">
        <f t="shared" si="0"/>
        <v>0</v>
      </c>
      <c r="L72" s="51">
        <f t="shared" si="1"/>
        <v>0</v>
      </c>
      <c r="M72" s="49">
        <f t="shared" si="2"/>
        <v>0</v>
      </c>
      <c r="N72" s="49">
        <f t="shared" si="3"/>
        <v>0</v>
      </c>
      <c r="O72" s="49">
        <f t="shared" si="4"/>
        <v>0</v>
      </c>
      <c r="P72" s="108">
        <f t="shared" si="5"/>
        <v>0</v>
      </c>
      <c r="Q72" s="77" t="s">
        <v>47</v>
      </c>
    </row>
    <row r="73" spans="1:17" ht="22.5" x14ac:dyDescent="0.2">
      <c r="A73" s="40">
        <v>59</v>
      </c>
      <c r="B73" s="170" t="s">
        <v>341</v>
      </c>
      <c r="C73" s="48" t="s">
        <v>301</v>
      </c>
      <c r="D73" s="28" t="s">
        <v>214</v>
      </c>
      <c r="E73" s="59">
        <v>6</v>
      </c>
      <c r="F73" s="51"/>
      <c r="G73" s="144"/>
      <c r="H73" s="49">
        <f t="shared" si="6"/>
        <v>0</v>
      </c>
      <c r="I73" s="49"/>
      <c r="J73" s="49"/>
      <c r="K73" s="50">
        <f t="shared" si="0"/>
        <v>0</v>
      </c>
      <c r="L73" s="51">
        <f t="shared" si="1"/>
        <v>0</v>
      </c>
      <c r="M73" s="49">
        <f t="shared" si="2"/>
        <v>0</v>
      </c>
      <c r="N73" s="49">
        <f t="shared" si="3"/>
        <v>0</v>
      </c>
      <c r="O73" s="49">
        <f t="shared" si="4"/>
        <v>0</v>
      </c>
      <c r="P73" s="108">
        <f t="shared" si="5"/>
        <v>0</v>
      </c>
      <c r="Q73" s="77" t="s">
        <v>47</v>
      </c>
    </row>
    <row r="74" spans="1:17" ht="22.5" x14ac:dyDescent="0.2">
      <c r="A74" s="40">
        <v>60</v>
      </c>
      <c r="B74" s="170" t="s">
        <v>341</v>
      </c>
      <c r="C74" s="48" t="s">
        <v>345</v>
      </c>
      <c r="D74" s="28" t="s">
        <v>214</v>
      </c>
      <c r="E74" s="59">
        <v>18</v>
      </c>
      <c r="F74" s="51"/>
      <c r="G74" s="144"/>
      <c r="H74" s="49">
        <f t="shared" si="6"/>
        <v>0</v>
      </c>
      <c r="I74" s="49"/>
      <c r="J74" s="49"/>
      <c r="K74" s="50">
        <f t="shared" si="0"/>
        <v>0</v>
      </c>
      <c r="L74" s="51">
        <f t="shared" si="1"/>
        <v>0</v>
      </c>
      <c r="M74" s="49">
        <f t="shared" si="2"/>
        <v>0</v>
      </c>
      <c r="N74" s="49">
        <f t="shared" si="3"/>
        <v>0</v>
      </c>
      <c r="O74" s="49">
        <f t="shared" si="4"/>
        <v>0</v>
      </c>
      <c r="P74" s="108">
        <f t="shared" si="5"/>
        <v>0</v>
      </c>
      <c r="Q74" s="77" t="s">
        <v>47</v>
      </c>
    </row>
    <row r="75" spans="1:17" x14ac:dyDescent="0.2">
      <c r="A75" s="40">
        <v>61</v>
      </c>
      <c r="B75" s="93"/>
      <c r="C75" s="146" t="s">
        <v>362</v>
      </c>
      <c r="D75" s="28"/>
      <c r="E75" s="59"/>
      <c r="F75" s="51"/>
      <c r="G75" s="49"/>
      <c r="H75" s="49">
        <f t="shared" si="6"/>
        <v>0</v>
      </c>
      <c r="I75" s="49"/>
      <c r="J75" s="49"/>
      <c r="K75" s="50">
        <f t="shared" si="0"/>
        <v>0</v>
      </c>
      <c r="L75" s="51">
        <f t="shared" si="1"/>
        <v>0</v>
      </c>
      <c r="M75" s="49">
        <f t="shared" si="2"/>
        <v>0</v>
      </c>
      <c r="N75" s="49">
        <f t="shared" si="3"/>
        <v>0</v>
      </c>
      <c r="O75" s="49">
        <f t="shared" si="4"/>
        <v>0</v>
      </c>
      <c r="P75" s="108">
        <f t="shared" si="5"/>
        <v>0</v>
      </c>
      <c r="Q75" s="77"/>
    </row>
    <row r="76" spans="1:17" ht="22.5" x14ac:dyDescent="0.2">
      <c r="A76" s="40">
        <v>62</v>
      </c>
      <c r="B76" s="170" t="s">
        <v>341</v>
      </c>
      <c r="C76" s="48" t="s">
        <v>363</v>
      </c>
      <c r="D76" s="28" t="s">
        <v>93</v>
      </c>
      <c r="E76" s="59">
        <v>30</v>
      </c>
      <c r="F76" s="51"/>
      <c r="G76" s="144"/>
      <c r="H76" s="49">
        <f t="shared" si="6"/>
        <v>0</v>
      </c>
      <c r="I76" s="49"/>
      <c r="J76" s="49"/>
      <c r="K76" s="50">
        <f t="shared" si="0"/>
        <v>0</v>
      </c>
      <c r="L76" s="51">
        <f t="shared" si="1"/>
        <v>0</v>
      </c>
      <c r="M76" s="49">
        <f t="shared" si="2"/>
        <v>0</v>
      </c>
      <c r="N76" s="49">
        <f t="shared" si="3"/>
        <v>0</v>
      </c>
      <c r="O76" s="49">
        <f t="shared" si="4"/>
        <v>0</v>
      </c>
      <c r="P76" s="108">
        <f t="shared" si="5"/>
        <v>0</v>
      </c>
      <c r="Q76" s="77" t="s">
        <v>48</v>
      </c>
    </row>
    <row r="77" spans="1:17" ht="22.5" x14ac:dyDescent="0.2">
      <c r="A77" s="40">
        <v>63</v>
      </c>
      <c r="B77" s="170" t="s">
        <v>341</v>
      </c>
      <c r="C77" s="48" t="s">
        <v>300</v>
      </c>
      <c r="D77" s="28" t="s">
        <v>214</v>
      </c>
      <c r="E77" s="59">
        <v>1</v>
      </c>
      <c r="F77" s="51"/>
      <c r="G77" s="144"/>
      <c r="H77" s="49">
        <f t="shared" si="6"/>
        <v>0</v>
      </c>
      <c r="I77" s="49"/>
      <c r="J77" s="49"/>
      <c r="K77" s="50">
        <f t="shared" si="0"/>
        <v>0</v>
      </c>
      <c r="L77" s="51">
        <f t="shared" si="1"/>
        <v>0</v>
      </c>
      <c r="M77" s="49">
        <f t="shared" si="2"/>
        <v>0</v>
      </c>
      <c r="N77" s="49">
        <f t="shared" si="3"/>
        <v>0</v>
      </c>
      <c r="O77" s="49">
        <f t="shared" si="4"/>
        <v>0</v>
      </c>
      <c r="P77" s="108">
        <f t="shared" si="5"/>
        <v>0</v>
      </c>
      <c r="Q77" s="77" t="s">
        <v>48</v>
      </c>
    </row>
    <row r="78" spans="1:17" ht="22.5" x14ac:dyDescent="0.2">
      <c r="A78" s="40">
        <v>64</v>
      </c>
      <c r="B78" s="170" t="s">
        <v>341</v>
      </c>
      <c r="C78" s="48" t="s">
        <v>364</v>
      </c>
      <c r="D78" s="28" t="s">
        <v>214</v>
      </c>
      <c r="E78" s="59">
        <v>1</v>
      </c>
      <c r="F78" s="51"/>
      <c r="G78" s="144"/>
      <c r="H78" s="49">
        <f t="shared" si="6"/>
        <v>0</v>
      </c>
      <c r="I78" s="49"/>
      <c r="J78" s="49"/>
      <c r="K78" s="50">
        <f t="shared" si="0"/>
        <v>0</v>
      </c>
      <c r="L78" s="51">
        <f t="shared" si="1"/>
        <v>0</v>
      </c>
      <c r="M78" s="49">
        <f t="shared" si="2"/>
        <v>0</v>
      </c>
      <c r="N78" s="49">
        <f t="shared" si="3"/>
        <v>0</v>
      </c>
      <c r="O78" s="49">
        <f t="shared" si="4"/>
        <v>0</v>
      </c>
      <c r="P78" s="108">
        <f t="shared" si="5"/>
        <v>0</v>
      </c>
      <c r="Q78" s="77" t="s">
        <v>48</v>
      </c>
    </row>
    <row r="79" spans="1:17" ht="22.5" x14ac:dyDescent="0.2">
      <c r="A79" s="40">
        <v>65</v>
      </c>
      <c r="B79" s="170" t="s">
        <v>341</v>
      </c>
      <c r="C79" s="48" t="s">
        <v>365</v>
      </c>
      <c r="D79" s="28" t="s">
        <v>214</v>
      </c>
      <c r="E79" s="59">
        <v>1</v>
      </c>
      <c r="F79" s="51"/>
      <c r="G79" s="144"/>
      <c r="H79" s="49">
        <f t="shared" si="6"/>
        <v>0</v>
      </c>
      <c r="I79" s="49"/>
      <c r="J79" s="49"/>
      <c r="K79" s="50">
        <f t="shared" ref="K79:K100" si="7">SUM(H79:J79)</f>
        <v>0</v>
      </c>
      <c r="L79" s="51">
        <f t="shared" ref="L79:L100" si="8">E79*F79</f>
        <v>0</v>
      </c>
      <c r="M79" s="49">
        <f t="shared" ref="M79:M100" si="9">H79*E79</f>
        <v>0</v>
      </c>
      <c r="N79" s="49">
        <f t="shared" ref="N79:N100" si="10">I79*E79</f>
        <v>0</v>
      </c>
      <c r="O79" s="49">
        <f t="shared" ref="O79:O100" si="11">J79*E79</f>
        <v>0</v>
      </c>
      <c r="P79" s="108">
        <f t="shared" ref="P79:P100" si="12">SUM(M79:O79)</f>
        <v>0</v>
      </c>
      <c r="Q79" s="77" t="s">
        <v>48</v>
      </c>
    </row>
    <row r="80" spans="1:17" ht="22.5" x14ac:dyDescent="0.2">
      <c r="A80" s="40">
        <v>66</v>
      </c>
      <c r="B80" s="170" t="s">
        <v>341</v>
      </c>
      <c r="C80" s="48" t="s">
        <v>366</v>
      </c>
      <c r="D80" s="28" t="s">
        <v>214</v>
      </c>
      <c r="E80" s="59">
        <v>1</v>
      </c>
      <c r="F80" s="51"/>
      <c r="G80" s="144"/>
      <c r="H80" s="49">
        <f t="shared" ref="H80:H100" si="13">F80*G80</f>
        <v>0</v>
      </c>
      <c r="I80" s="49"/>
      <c r="J80" s="49"/>
      <c r="K80" s="50">
        <f t="shared" si="7"/>
        <v>0</v>
      </c>
      <c r="L80" s="51">
        <f t="shared" si="8"/>
        <v>0</v>
      </c>
      <c r="M80" s="49">
        <f t="shared" si="9"/>
        <v>0</v>
      </c>
      <c r="N80" s="49">
        <f t="shared" si="10"/>
        <v>0</v>
      </c>
      <c r="O80" s="49">
        <f t="shared" si="11"/>
        <v>0</v>
      </c>
      <c r="P80" s="108">
        <f t="shared" si="12"/>
        <v>0</v>
      </c>
      <c r="Q80" s="77" t="s">
        <v>48</v>
      </c>
    </row>
    <row r="81" spans="1:17" ht="22.5" x14ac:dyDescent="0.2">
      <c r="A81" s="40">
        <v>67</v>
      </c>
      <c r="B81" s="170" t="s">
        <v>341</v>
      </c>
      <c r="C81" s="48" t="s">
        <v>367</v>
      </c>
      <c r="D81" s="28" t="s">
        <v>368</v>
      </c>
      <c r="E81" s="59">
        <v>1</v>
      </c>
      <c r="F81" s="51"/>
      <c r="G81" s="144"/>
      <c r="H81" s="49">
        <f t="shared" si="13"/>
        <v>0</v>
      </c>
      <c r="I81" s="49"/>
      <c r="J81" s="49"/>
      <c r="K81" s="50">
        <f t="shared" si="7"/>
        <v>0</v>
      </c>
      <c r="L81" s="51">
        <f t="shared" si="8"/>
        <v>0</v>
      </c>
      <c r="M81" s="49">
        <f t="shared" si="9"/>
        <v>0</v>
      </c>
      <c r="N81" s="49">
        <f t="shared" si="10"/>
        <v>0</v>
      </c>
      <c r="O81" s="49">
        <f t="shared" si="11"/>
        <v>0</v>
      </c>
      <c r="P81" s="108">
        <f t="shared" si="12"/>
        <v>0</v>
      </c>
      <c r="Q81" s="77" t="s">
        <v>48</v>
      </c>
    </row>
    <row r="82" spans="1:17" ht="22.5" x14ac:dyDescent="0.2">
      <c r="A82" s="40">
        <v>68</v>
      </c>
      <c r="B82" s="170" t="s">
        <v>341</v>
      </c>
      <c r="C82" s="48" t="s">
        <v>369</v>
      </c>
      <c r="D82" s="28" t="s">
        <v>368</v>
      </c>
      <c r="E82" s="59">
        <v>1</v>
      </c>
      <c r="F82" s="51"/>
      <c r="G82" s="144"/>
      <c r="H82" s="49">
        <f t="shared" si="13"/>
        <v>0</v>
      </c>
      <c r="I82" s="49"/>
      <c r="J82" s="49"/>
      <c r="K82" s="50">
        <f t="shared" si="7"/>
        <v>0</v>
      </c>
      <c r="L82" s="51">
        <f t="shared" si="8"/>
        <v>0</v>
      </c>
      <c r="M82" s="49">
        <f t="shared" si="9"/>
        <v>0</v>
      </c>
      <c r="N82" s="49">
        <f t="shared" si="10"/>
        <v>0</v>
      </c>
      <c r="O82" s="49">
        <f t="shared" si="11"/>
        <v>0</v>
      </c>
      <c r="P82" s="108">
        <f t="shared" si="12"/>
        <v>0</v>
      </c>
      <c r="Q82" s="77" t="s">
        <v>48</v>
      </c>
    </row>
    <row r="83" spans="1:17" ht="22.5" x14ac:dyDescent="0.2">
      <c r="A83" s="40">
        <v>69</v>
      </c>
      <c r="B83" s="170" t="s">
        <v>341</v>
      </c>
      <c r="C83" s="48" t="s">
        <v>370</v>
      </c>
      <c r="D83" s="28" t="s">
        <v>214</v>
      </c>
      <c r="E83" s="59">
        <v>1</v>
      </c>
      <c r="F83" s="51"/>
      <c r="G83" s="144"/>
      <c r="H83" s="49">
        <f t="shared" si="13"/>
        <v>0</v>
      </c>
      <c r="I83" s="49"/>
      <c r="J83" s="49"/>
      <c r="K83" s="50">
        <f t="shared" si="7"/>
        <v>0</v>
      </c>
      <c r="L83" s="51">
        <f t="shared" si="8"/>
        <v>0</v>
      </c>
      <c r="M83" s="49">
        <f t="shared" si="9"/>
        <v>0</v>
      </c>
      <c r="N83" s="49">
        <f t="shared" si="10"/>
        <v>0</v>
      </c>
      <c r="O83" s="49">
        <f t="shared" si="11"/>
        <v>0</v>
      </c>
      <c r="P83" s="108">
        <f t="shared" si="12"/>
        <v>0</v>
      </c>
      <c r="Q83" s="77" t="s">
        <v>48</v>
      </c>
    </row>
    <row r="84" spans="1:17" x14ac:dyDescent="0.2">
      <c r="A84" s="40">
        <v>70</v>
      </c>
      <c r="B84" s="93"/>
      <c r="C84" s="146" t="s">
        <v>371</v>
      </c>
      <c r="D84" s="28"/>
      <c r="E84" s="59"/>
      <c r="F84" s="51"/>
      <c r="G84" s="49"/>
      <c r="H84" s="49">
        <f t="shared" si="13"/>
        <v>0</v>
      </c>
      <c r="I84" s="49"/>
      <c r="J84" s="49"/>
      <c r="K84" s="50">
        <f t="shared" si="7"/>
        <v>0</v>
      </c>
      <c r="L84" s="51">
        <f t="shared" si="8"/>
        <v>0</v>
      </c>
      <c r="M84" s="49">
        <f t="shared" si="9"/>
        <v>0</v>
      </c>
      <c r="N84" s="49">
        <f t="shared" si="10"/>
        <v>0</v>
      </c>
      <c r="O84" s="49">
        <f t="shared" si="11"/>
        <v>0</v>
      </c>
      <c r="P84" s="108">
        <f t="shared" si="12"/>
        <v>0</v>
      </c>
      <c r="Q84" s="77"/>
    </row>
    <row r="85" spans="1:17" ht="22.5" x14ac:dyDescent="0.2">
      <c r="A85" s="40">
        <v>71</v>
      </c>
      <c r="B85" s="170" t="s">
        <v>341</v>
      </c>
      <c r="C85" s="48" t="s">
        <v>372</v>
      </c>
      <c r="D85" s="28" t="s">
        <v>274</v>
      </c>
      <c r="E85" s="59">
        <v>56</v>
      </c>
      <c r="F85" s="51"/>
      <c r="G85" s="144"/>
      <c r="H85" s="49">
        <f t="shared" si="13"/>
        <v>0</v>
      </c>
      <c r="I85" s="49"/>
      <c r="J85" s="49"/>
      <c r="K85" s="50">
        <f t="shared" si="7"/>
        <v>0</v>
      </c>
      <c r="L85" s="51">
        <f t="shared" si="8"/>
        <v>0</v>
      </c>
      <c r="M85" s="49">
        <f t="shared" si="9"/>
        <v>0</v>
      </c>
      <c r="N85" s="49">
        <f t="shared" si="10"/>
        <v>0</v>
      </c>
      <c r="O85" s="49">
        <f t="shared" si="11"/>
        <v>0</v>
      </c>
      <c r="P85" s="108">
        <f t="shared" si="12"/>
        <v>0</v>
      </c>
      <c r="Q85" s="77" t="s">
        <v>48</v>
      </c>
    </row>
    <row r="86" spans="1:17" ht="22.5" x14ac:dyDescent="0.2">
      <c r="A86" s="40">
        <v>72</v>
      </c>
      <c r="B86" s="170" t="s">
        <v>341</v>
      </c>
      <c r="C86" s="48" t="s">
        <v>373</v>
      </c>
      <c r="D86" s="28" t="s">
        <v>214</v>
      </c>
      <c r="E86" s="59">
        <v>12</v>
      </c>
      <c r="F86" s="51"/>
      <c r="G86" s="144"/>
      <c r="H86" s="49">
        <f t="shared" si="13"/>
        <v>0</v>
      </c>
      <c r="I86" s="49"/>
      <c r="J86" s="49"/>
      <c r="K86" s="50">
        <f t="shared" si="7"/>
        <v>0</v>
      </c>
      <c r="L86" s="51">
        <f t="shared" si="8"/>
        <v>0</v>
      </c>
      <c r="M86" s="49">
        <f t="shared" si="9"/>
        <v>0</v>
      </c>
      <c r="N86" s="49">
        <f t="shared" si="10"/>
        <v>0</v>
      </c>
      <c r="O86" s="49">
        <f t="shared" si="11"/>
        <v>0</v>
      </c>
      <c r="P86" s="108">
        <f t="shared" si="12"/>
        <v>0</v>
      </c>
      <c r="Q86" s="77" t="s">
        <v>48</v>
      </c>
    </row>
    <row r="87" spans="1:17" ht="22.5" x14ac:dyDescent="0.2">
      <c r="A87" s="40">
        <v>73</v>
      </c>
      <c r="B87" s="170" t="s">
        <v>341</v>
      </c>
      <c r="C87" s="48" t="s">
        <v>374</v>
      </c>
      <c r="D87" s="28" t="s">
        <v>214</v>
      </c>
      <c r="E87" s="59">
        <v>2</v>
      </c>
      <c r="F87" s="51"/>
      <c r="G87" s="144"/>
      <c r="H87" s="49">
        <f t="shared" si="13"/>
        <v>0</v>
      </c>
      <c r="I87" s="49"/>
      <c r="J87" s="49"/>
      <c r="K87" s="50">
        <f t="shared" si="7"/>
        <v>0</v>
      </c>
      <c r="L87" s="51">
        <f t="shared" si="8"/>
        <v>0</v>
      </c>
      <c r="M87" s="49">
        <f t="shared" si="9"/>
        <v>0</v>
      </c>
      <c r="N87" s="49">
        <f t="shared" si="10"/>
        <v>0</v>
      </c>
      <c r="O87" s="49">
        <f t="shared" si="11"/>
        <v>0</v>
      </c>
      <c r="P87" s="108">
        <f t="shared" si="12"/>
        <v>0</v>
      </c>
      <c r="Q87" s="77" t="s">
        <v>48</v>
      </c>
    </row>
    <row r="88" spans="1:17" x14ac:dyDescent="0.2">
      <c r="A88" s="40">
        <v>74</v>
      </c>
      <c r="B88" s="93"/>
      <c r="C88" s="146" t="s">
        <v>375</v>
      </c>
      <c r="D88" s="28"/>
      <c r="E88" s="59"/>
      <c r="F88" s="51"/>
      <c r="G88" s="49"/>
      <c r="H88" s="49">
        <f t="shared" si="13"/>
        <v>0</v>
      </c>
      <c r="I88" s="49"/>
      <c r="J88" s="49"/>
      <c r="K88" s="50">
        <f t="shared" si="7"/>
        <v>0</v>
      </c>
      <c r="L88" s="51">
        <f t="shared" si="8"/>
        <v>0</v>
      </c>
      <c r="M88" s="49">
        <f t="shared" si="9"/>
        <v>0</v>
      </c>
      <c r="N88" s="49">
        <f t="shared" si="10"/>
        <v>0</v>
      </c>
      <c r="O88" s="49">
        <f t="shared" si="11"/>
        <v>0</v>
      </c>
      <c r="P88" s="108">
        <f t="shared" si="12"/>
        <v>0</v>
      </c>
      <c r="Q88" s="77"/>
    </row>
    <row r="89" spans="1:17" ht="22.5" x14ac:dyDescent="0.2">
      <c r="A89" s="40">
        <v>75</v>
      </c>
      <c r="B89" s="170" t="s">
        <v>341</v>
      </c>
      <c r="C89" s="48" t="s">
        <v>372</v>
      </c>
      <c r="D89" s="28" t="s">
        <v>274</v>
      </c>
      <c r="E89" s="59">
        <v>154</v>
      </c>
      <c r="F89" s="51"/>
      <c r="G89" s="144"/>
      <c r="H89" s="49">
        <f t="shared" si="13"/>
        <v>0</v>
      </c>
      <c r="I89" s="49"/>
      <c r="J89" s="49"/>
      <c r="K89" s="50">
        <f t="shared" si="7"/>
        <v>0</v>
      </c>
      <c r="L89" s="51">
        <f t="shared" si="8"/>
        <v>0</v>
      </c>
      <c r="M89" s="49">
        <f t="shared" si="9"/>
        <v>0</v>
      </c>
      <c r="N89" s="49">
        <f t="shared" si="10"/>
        <v>0</v>
      </c>
      <c r="O89" s="49">
        <f t="shared" si="11"/>
        <v>0</v>
      </c>
      <c r="P89" s="108">
        <f t="shared" si="12"/>
        <v>0</v>
      </c>
      <c r="Q89" s="77" t="s">
        <v>48</v>
      </c>
    </row>
    <row r="90" spans="1:17" ht="22.5" x14ac:dyDescent="0.2">
      <c r="A90" s="40">
        <v>76</v>
      </c>
      <c r="B90" s="170" t="s">
        <v>341</v>
      </c>
      <c r="C90" s="48" t="s">
        <v>373</v>
      </c>
      <c r="D90" s="28" t="s">
        <v>214</v>
      </c>
      <c r="E90" s="59">
        <v>30</v>
      </c>
      <c r="F90" s="51"/>
      <c r="G90" s="144"/>
      <c r="H90" s="49">
        <f t="shared" si="13"/>
        <v>0</v>
      </c>
      <c r="I90" s="49"/>
      <c r="J90" s="49"/>
      <c r="K90" s="50">
        <f t="shared" si="7"/>
        <v>0</v>
      </c>
      <c r="L90" s="51">
        <f t="shared" si="8"/>
        <v>0</v>
      </c>
      <c r="M90" s="49">
        <f t="shared" si="9"/>
        <v>0</v>
      </c>
      <c r="N90" s="49">
        <f t="shared" si="10"/>
        <v>0</v>
      </c>
      <c r="O90" s="49">
        <f t="shared" si="11"/>
        <v>0</v>
      </c>
      <c r="P90" s="108">
        <f t="shared" si="12"/>
        <v>0</v>
      </c>
      <c r="Q90" s="77" t="s">
        <v>48</v>
      </c>
    </row>
    <row r="91" spans="1:17" ht="22.5" x14ac:dyDescent="0.2">
      <c r="A91" s="40">
        <v>77</v>
      </c>
      <c r="B91" s="170" t="s">
        <v>341</v>
      </c>
      <c r="C91" s="48" t="s">
        <v>376</v>
      </c>
      <c r="D91" s="28" t="s">
        <v>214</v>
      </c>
      <c r="E91" s="59">
        <v>30</v>
      </c>
      <c r="F91" s="51"/>
      <c r="G91" s="144"/>
      <c r="H91" s="49">
        <f t="shared" si="13"/>
        <v>0</v>
      </c>
      <c r="I91" s="49"/>
      <c r="J91" s="49"/>
      <c r="K91" s="50">
        <f t="shared" si="7"/>
        <v>0</v>
      </c>
      <c r="L91" s="51">
        <f t="shared" si="8"/>
        <v>0</v>
      </c>
      <c r="M91" s="49">
        <f t="shared" si="9"/>
        <v>0</v>
      </c>
      <c r="N91" s="49">
        <f t="shared" si="10"/>
        <v>0</v>
      </c>
      <c r="O91" s="49">
        <f t="shared" si="11"/>
        <v>0</v>
      </c>
      <c r="P91" s="108">
        <f t="shared" si="12"/>
        <v>0</v>
      </c>
      <c r="Q91" s="77" t="s">
        <v>48</v>
      </c>
    </row>
    <row r="92" spans="1:17" ht="22.5" x14ac:dyDescent="0.2">
      <c r="A92" s="40">
        <v>78</v>
      </c>
      <c r="B92" s="170" t="s">
        <v>341</v>
      </c>
      <c r="C92" s="48" t="s">
        <v>377</v>
      </c>
      <c r="D92" s="28" t="s">
        <v>214</v>
      </c>
      <c r="E92" s="59">
        <v>10</v>
      </c>
      <c r="F92" s="51"/>
      <c r="G92" s="144"/>
      <c r="H92" s="49">
        <f t="shared" si="13"/>
        <v>0</v>
      </c>
      <c r="I92" s="49"/>
      <c r="J92" s="49"/>
      <c r="K92" s="50">
        <f t="shared" si="7"/>
        <v>0</v>
      </c>
      <c r="L92" s="51">
        <f t="shared" si="8"/>
        <v>0</v>
      </c>
      <c r="M92" s="49">
        <f t="shared" si="9"/>
        <v>0</v>
      </c>
      <c r="N92" s="49">
        <f t="shared" si="10"/>
        <v>0</v>
      </c>
      <c r="O92" s="49">
        <f t="shared" si="11"/>
        <v>0</v>
      </c>
      <c r="P92" s="108">
        <f t="shared" si="12"/>
        <v>0</v>
      </c>
      <c r="Q92" s="77" t="s">
        <v>48</v>
      </c>
    </row>
    <row r="93" spans="1:17" x14ac:dyDescent="0.2">
      <c r="A93" s="40">
        <v>79</v>
      </c>
      <c r="B93" s="93"/>
      <c r="C93" s="146" t="s">
        <v>295</v>
      </c>
      <c r="D93" s="28"/>
      <c r="E93" s="59"/>
      <c r="F93" s="51"/>
      <c r="G93" s="49"/>
      <c r="H93" s="49">
        <f t="shared" si="13"/>
        <v>0</v>
      </c>
      <c r="I93" s="49"/>
      <c r="J93" s="49"/>
      <c r="K93" s="50">
        <f t="shared" si="7"/>
        <v>0</v>
      </c>
      <c r="L93" s="51">
        <f t="shared" si="8"/>
        <v>0</v>
      </c>
      <c r="M93" s="49">
        <f t="shared" si="9"/>
        <v>0</v>
      </c>
      <c r="N93" s="49">
        <f t="shared" si="10"/>
        <v>0</v>
      </c>
      <c r="O93" s="49">
        <f t="shared" si="11"/>
        <v>0</v>
      </c>
      <c r="P93" s="108">
        <f t="shared" si="12"/>
        <v>0</v>
      </c>
      <c r="Q93" s="77"/>
    </row>
    <row r="94" spans="1:17" ht="22.5" x14ac:dyDescent="0.2">
      <c r="A94" s="40">
        <v>80</v>
      </c>
      <c r="B94" s="170" t="s">
        <v>341</v>
      </c>
      <c r="C94" s="48" t="s">
        <v>378</v>
      </c>
      <c r="D94" s="28" t="s">
        <v>214</v>
      </c>
      <c r="E94" s="59">
        <v>10</v>
      </c>
      <c r="F94" s="51"/>
      <c r="G94" s="144"/>
      <c r="H94" s="49">
        <f t="shared" si="13"/>
        <v>0</v>
      </c>
      <c r="I94" s="49"/>
      <c r="J94" s="49"/>
      <c r="K94" s="50">
        <f t="shared" si="7"/>
        <v>0</v>
      </c>
      <c r="L94" s="51">
        <f t="shared" si="8"/>
        <v>0</v>
      </c>
      <c r="M94" s="49">
        <f t="shared" si="9"/>
        <v>0</v>
      </c>
      <c r="N94" s="49">
        <f t="shared" si="10"/>
        <v>0</v>
      </c>
      <c r="O94" s="49">
        <f t="shared" si="11"/>
        <v>0</v>
      </c>
      <c r="P94" s="108">
        <f t="shared" si="12"/>
        <v>0</v>
      </c>
      <c r="Q94" s="77" t="s">
        <v>48</v>
      </c>
    </row>
    <row r="95" spans="1:17" ht="22.5" x14ac:dyDescent="0.2">
      <c r="A95" s="40">
        <v>81</v>
      </c>
      <c r="B95" s="170" t="s">
        <v>341</v>
      </c>
      <c r="C95" s="48" t="s">
        <v>300</v>
      </c>
      <c r="D95" s="28" t="s">
        <v>214</v>
      </c>
      <c r="E95" s="59">
        <v>1</v>
      </c>
      <c r="F95" s="51"/>
      <c r="G95" s="144"/>
      <c r="H95" s="49">
        <f t="shared" si="13"/>
        <v>0</v>
      </c>
      <c r="I95" s="49"/>
      <c r="J95" s="49"/>
      <c r="K95" s="50">
        <f t="shared" si="7"/>
        <v>0</v>
      </c>
      <c r="L95" s="51">
        <f t="shared" si="8"/>
        <v>0</v>
      </c>
      <c r="M95" s="49">
        <f t="shared" si="9"/>
        <v>0</v>
      </c>
      <c r="N95" s="49">
        <f t="shared" si="10"/>
        <v>0</v>
      </c>
      <c r="O95" s="49">
        <f t="shared" si="11"/>
        <v>0</v>
      </c>
      <c r="P95" s="108">
        <f t="shared" si="12"/>
        <v>0</v>
      </c>
      <c r="Q95" s="77" t="s">
        <v>48</v>
      </c>
    </row>
    <row r="96" spans="1:17" ht="22.5" x14ac:dyDescent="0.2">
      <c r="A96" s="40">
        <v>82</v>
      </c>
      <c r="B96" s="170" t="s">
        <v>341</v>
      </c>
      <c r="C96" s="48" t="s">
        <v>365</v>
      </c>
      <c r="D96" s="28" t="s">
        <v>214</v>
      </c>
      <c r="E96" s="59">
        <v>1</v>
      </c>
      <c r="F96" s="51"/>
      <c r="G96" s="144"/>
      <c r="H96" s="49">
        <f t="shared" si="13"/>
        <v>0</v>
      </c>
      <c r="I96" s="49"/>
      <c r="J96" s="49"/>
      <c r="K96" s="50">
        <f t="shared" si="7"/>
        <v>0</v>
      </c>
      <c r="L96" s="51">
        <f t="shared" si="8"/>
        <v>0</v>
      </c>
      <c r="M96" s="49">
        <f t="shared" si="9"/>
        <v>0</v>
      </c>
      <c r="N96" s="49">
        <f t="shared" si="10"/>
        <v>0</v>
      </c>
      <c r="O96" s="49">
        <f t="shared" si="11"/>
        <v>0</v>
      </c>
      <c r="P96" s="108">
        <f t="shared" si="12"/>
        <v>0</v>
      </c>
      <c r="Q96" s="77" t="s">
        <v>48</v>
      </c>
    </row>
    <row r="97" spans="1:17" ht="22.5" x14ac:dyDescent="0.2">
      <c r="A97" s="40">
        <v>83</v>
      </c>
      <c r="B97" s="170" t="s">
        <v>341</v>
      </c>
      <c r="C97" s="48" t="s">
        <v>379</v>
      </c>
      <c r="D97" s="28" t="s">
        <v>380</v>
      </c>
      <c r="E97" s="59">
        <v>30</v>
      </c>
      <c r="F97" s="51"/>
      <c r="G97" s="144"/>
      <c r="H97" s="49">
        <f t="shared" si="13"/>
        <v>0</v>
      </c>
      <c r="I97" s="49"/>
      <c r="J97" s="49"/>
      <c r="K97" s="50">
        <f t="shared" si="7"/>
        <v>0</v>
      </c>
      <c r="L97" s="51">
        <f t="shared" si="8"/>
        <v>0</v>
      </c>
      <c r="M97" s="49">
        <f t="shared" si="9"/>
        <v>0</v>
      </c>
      <c r="N97" s="49">
        <f t="shared" si="10"/>
        <v>0</v>
      </c>
      <c r="O97" s="49">
        <f t="shared" si="11"/>
        <v>0</v>
      </c>
      <c r="P97" s="108">
        <f t="shared" si="12"/>
        <v>0</v>
      </c>
      <c r="Q97" s="77" t="s">
        <v>48</v>
      </c>
    </row>
    <row r="98" spans="1:17" ht="22.5" x14ac:dyDescent="0.2">
      <c r="A98" s="40">
        <v>84</v>
      </c>
      <c r="B98" s="170" t="s">
        <v>341</v>
      </c>
      <c r="C98" s="48" t="s">
        <v>381</v>
      </c>
      <c r="D98" s="28" t="s">
        <v>80</v>
      </c>
      <c r="E98" s="59">
        <v>45</v>
      </c>
      <c r="F98" s="51"/>
      <c r="G98" s="144"/>
      <c r="H98" s="49">
        <f t="shared" si="13"/>
        <v>0</v>
      </c>
      <c r="I98" s="49"/>
      <c r="J98" s="49"/>
      <c r="K98" s="50">
        <f t="shared" si="7"/>
        <v>0</v>
      </c>
      <c r="L98" s="51">
        <f t="shared" si="8"/>
        <v>0</v>
      </c>
      <c r="M98" s="49">
        <f t="shared" si="9"/>
        <v>0</v>
      </c>
      <c r="N98" s="49">
        <f t="shared" si="10"/>
        <v>0</v>
      </c>
      <c r="O98" s="49">
        <f t="shared" si="11"/>
        <v>0</v>
      </c>
      <c r="P98" s="108">
        <f t="shared" si="12"/>
        <v>0</v>
      </c>
      <c r="Q98" s="77" t="s">
        <v>48</v>
      </c>
    </row>
    <row r="99" spans="1:17" ht="22.5" x14ac:dyDescent="0.2">
      <c r="A99" s="40">
        <v>85</v>
      </c>
      <c r="B99" s="170" t="s">
        <v>341</v>
      </c>
      <c r="C99" s="48" t="s">
        <v>382</v>
      </c>
      <c r="D99" s="28" t="s">
        <v>214</v>
      </c>
      <c r="E99" s="59">
        <v>1</v>
      </c>
      <c r="F99" s="51"/>
      <c r="G99" s="144"/>
      <c r="H99" s="49">
        <f t="shared" si="13"/>
        <v>0</v>
      </c>
      <c r="I99" s="49"/>
      <c r="J99" s="49"/>
      <c r="K99" s="50">
        <f t="shared" si="7"/>
        <v>0</v>
      </c>
      <c r="L99" s="51">
        <f t="shared" si="8"/>
        <v>0</v>
      </c>
      <c r="M99" s="49">
        <f t="shared" si="9"/>
        <v>0</v>
      </c>
      <c r="N99" s="49">
        <f t="shared" si="10"/>
        <v>0</v>
      </c>
      <c r="O99" s="49">
        <f t="shared" si="11"/>
        <v>0</v>
      </c>
      <c r="P99" s="108">
        <f t="shared" si="12"/>
        <v>0</v>
      </c>
      <c r="Q99" s="77" t="s">
        <v>48</v>
      </c>
    </row>
    <row r="100" spans="1:17" ht="22.5" x14ac:dyDescent="0.2">
      <c r="A100" s="40">
        <v>86</v>
      </c>
      <c r="B100" s="170" t="s">
        <v>341</v>
      </c>
      <c r="C100" s="48" t="s">
        <v>370</v>
      </c>
      <c r="D100" s="28" t="s">
        <v>214</v>
      </c>
      <c r="E100" s="59">
        <v>1</v>
      </c>
      <c r="F100" s="51"/>
      <c r="G100" s="144"/>
      <c r="H100" s="49">
        <f t="shared" si="13"/>
        <v>0</v>
      </c>
      <c r="I100" s="49"/>
      <c r="J100" s="49"/>
      <c r="K100" s="50">
        <f t="shared" si="7"/>
        <v>0</v>
      </c>
      <c r="L100" s="51">
        <f t="shared" si="8"/>
        <v>0</v>
      </c>
      <c r="M100" s="49">
        <f t="shared" si="9"/>
        <v>0</v>
      </c>
      <c r="N100" s="49">
        <f t="shared" si="10"/>
        <v>0</v>
      </c>
      <c r="O100" s="49">
        <f t="shared" si="11"/>
        <v>0</v>
      </c>
      <c r="P100" s="108">
        <f t="shared" si="12"/>
        <v>0</v>
      </c>
      <c r="Q100" s="77" t="s">
        <v>48</v>
      </c>
    </row>
    <row r="101" spans="1:17" ht="12" customHeight="1" thickBot="1" x14ac:dyDescent="0.25">
      <c r="A101" s="261" t="s">
        <v>63</v>
      </c>
      <c r="B101" s="262"/>
      <c r="C101" s="262"/>
      <c r="D101" s="262"/>
      <c r="E101" s="262"/>
      <c r="F101" s="262"/>
      <c r="G101" s="262"/>
      <c r="H101" s="262"/>
      <c r="I101" s="262"/>
      <c r="J101" s="262"/>
      <c r="K101" s="263"/>
      <c r="L101" s="74">
        <f>SUM(L14:L100)</f>
        <v>0</v>
      </c>
      <c r="M101" s="75">
        <f>SUM(M14:M100)</f>
        <v>0</v>
      </c>
      <c r="N101" s="75">
        <f>SUM(N14:N100)</f>
        <v>0</v>
      </c>
      <c r="O101" s="75">
        <f>SUM(O14:O100)</f>
        <v>0</v>
      </c>
      <c r="P101" s="76">
        <f>SUM(P14:P100)</f>
        <v>0</v>
      </c>
    </row>
    <row r="102" spans="1:17" x14ac:dyDescent="0.2">
      <c r="A102" s="20"/>
      <c r="B102" s="20"/>
      <c r="C102" s="20"/>
      <c r="D102" s="20"/>
      <c r="E102" s="20"/>
      <c r="F102" s="20"/>
      <c r="G102" s="20"/>
      <c r="H102" s="20"/>
      <c r="I102" s="20"/>
      <c r="J102" s="20"/>
      <c r="K102" s="20"/>
      <c r="L102" s="20"/>
      <c r="M102" s="20"/>
      <c r="N102" s="20"/>
      <c r="O102" s="20"/>
      <c r="P102" s="20"/>
    </row>
    <row r="103" spans="1:17" x14ac:dyDescent="0.2">
      <c r="A103" s="20"/>
      <c r="B103" s="20"/>
      <c r="C103" s="20"/>
      <c r="D103" s="20"/>
      <c r="E103" s="20"/>
      <c r="F103" s="20"/>
      <c r="G103" s="20"/>
      <c r="H103" s="20"/>
      <c r="I103" s="20"/>
      <c r="J103" s="20"/>
      <c r="K103" s="20"/>
      <c r="L103" s="20"/>
      <c r="M103" s="20"/>
      <c r="N103" s="20"/>
      <c r="O103" s="20"/>
      <c r="P103" s="20"/>
    </row>
    <row r="104" spans="1:17" x14ac:dyDescent="0.2">
      <c r="A104" s="1" t="s">
        <v>14</v>
      </c>
      <c r="B104" s="20"/>
      <c r="C104" s="264">
        <f>'Kops n'!C36:H36</f>
        <v>0</v>
      </c>
      <c r="D104" s="264"/>
      <c r="E104" s="264"/>
      <c r="F104" s="264"/>
      <c r="G104" s="264"/>
      <c r="H104" s="264"/>
      <c r="I104" s="20"/>
      <c r="J104" s="20"/>
      <c r="K104" s="20"/>
      <c r="L104" s="20"/>
      <c r="M104" s="20"/>
      <c r="N104" s="20"/>
      <c r="O104" s="20"/>
      <c r="P104" s="20"/>
    </row>
    <row r="105" spans="1:17" x14ac:dyDescent="0.2">
      <c r="A105" s="20"/>
      <c r="B105" s="20"/>
      <c r="C105" s="186" t="s">
        <v>15</v>
      </c>
      <c r="D105" s="186"/>
      <c r="E105" s="186"/>
      <c r="F105" s="186"/>
      <c r="G105" s="186"/>
      <c r="H105" s="186"/>
      <c r="I105" s="20"/>
      <c r="J105" s="20"/>
      <c r="K105" s="20"/>
      <c r="L105" s="20"/>
      <c r="M105" s="20"/>
      <c r="N105" s="20"/>
      <c r="O105" s="20"/>
      <c r="P105" s="20"/>
    </row>
    <row r="106" spans="1:17" x14ac:dyDescent="0.2">
      <c r="A106" s="20"/>
      <c r="B106" s="20"/>
      <c r="C106" s="20"/>
      <c r="D106" s="20"/>
      <c r="E106" s="20"/>
      <c r="F106" s="20"/>
      <c r="G106" s="20"/>
      <c r="H106" s="20"/>
      <c r="I106" s="20"/>
      <c r="J106" s="20"/>
      <c r="K106" s="20"/>
      <c r="L106" s="20"/>
      <c r="M106" s="20"/>
      <c r="N106" s="20"/>
      <c r="O106" s="20"/>
      <c r="P106" s="20"/>
    </row>
    <row r="107" spans="1:17"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7" x14ac:dyDescent="0.2">
      <c r="A108" s="20"/>
      <c r="B108" s="20"/>
      <c r="C108" s="20"/>
      <c r="D108" s="20"/>
      <c r="E108" s="20"/>
      <c r="F108" s="20"/>
      <c r="G108" s="20"/>
      <c r="H108" s="20"/>
      <c r="I108" s="20"/>
      <c r="J108" s="20"/>
      <c r="K108" s="20"/>
      <c r="L108" s="20"/>
      <c r="M108" s="20"/>
      <c r="N108" s="20"/>
      <c r="O108" s="20"/>
      <c r="P108" s="20"/>
    </row>
    <row r="109" spans="1:17" x14ac:dyDescent="0.2">
      <c r="A109" s="1" t="s">
        <v>41</v>
      </c>
      <c r="B109" s="20"/>
      <c r="C109" s="264">
        <f>'Kops n'!C41:H41</f>
        <v>0</v>
      </c>
      <c r="D109" s="264"/>
      <c r="E109" s="264"/>
      <c r="F109" s="264"/>
      <c r="G109" s="264"/>
      <c r="H109" s="264"/>
      <c r="I109" s="20"/>
      <c r="J109" s="20"/>
      <c r="K109" s="20"/>
      <c r="L109" s="20"/>
      <c r="M109" s="20"/>
      <c r="N109" s="20"/>
      <c r="O109" s="20"/>
      <c r="P109" s="20"/>
    </row>
    <row r="110" spans="1:17" x14ac:dyDescent="0.2">
      <c r="A110" s="20"/>
      <c r="B110" s="20"/>
      <c r="C110" s="186" t="s">
        <v>15</v>
      </c>
      <c r="D110" s="186"/>
      <c r="E110" s="186"/>
      <c r="F110" s="186"/>
      <c r="G110" s="186"/>
      <c r="H110" s="186"/>
      <c r="I110" s="20"/>
      <c r="J110" s="20"/>
      <c r="K110" s="20"/>
      <c r="L110" s="20"/>
      <c r="M110" s="20"/>
      <c r="N110" s="20"/>
      <c r="O110" s="20"/>
      <c r="P110" s="20"/>
    </row>
    <row r="111" spans="1:17" x14ac:dyDescent="0.2">
      <c r="A111" s="20"/>
      <c r="B111" s="20"/>
      <c r="C111" s="20"/>
      <c r="D111" s="20"/>
      <c r="E111" s="20"/>
      <c r="F111" s="20"/>
      <c r="G111" s="20"/>
      <c r="H111" s="20"/>
      <c r="I111" s="20"/>
      <c r="J111" s="20"/>
      <c r="K111" s="20"/>
      <c r="L111" s="20"/>
      <c r="M111" s="20"/>
      <c r="N111" s="20"/>
      <c r="O111" s="20"/>
      <c r="P111" s="20"/>
    </row>
    <row r="112" spans="1:17" x14ac:dyDescent="0.2">
      <c r="A112" s="104" t="s">
        <v>16</v>
      </c>
      <c r="B112" s="52"/>
      <c r="C112" s="116">
        <f>'Kops n'!C44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C4:I4"/>
    <mergeCell ref="F12:K12"/>
    <mergeCell ref="A9:F9"/>
    <mergeCell ref="J9:M9"/>
    <mergeCell ref="D8:L8"/>
    <mergeCell ref="A101:K101"/>
    <mergeCell ref="C104:H104"/>
    <mergeCell ref="C105:H105"/>
    <mergeCell ref="A107:D107"/>
    <mergeCell ref="C109:H109"/>
    <mergeCell ref="N9:O9"/>
    <mergeCell ref="A12:A13"/>
    <mergeCell ref="B12:B13"/>
    <mergeCell ref="C12:C13"/>
    <mergeCell ref="D12:D13"/>
    <mergeCell ref="E12:E13"/>
    <mergeCell ref="L12:P12"/>
    <mergeCell ref="C2:I2"/>
    <mergeCell ref="C3:I3"/>
    <mergeCell ref="D5:L5"/>
    <mergeCell ref="D6:L6"/>
    <mergeCell ref="D7:L7"/>
  </mergeCells>
  <conditionalFormatting sqref="A15:A100 B37 B59 B75 B84 B88 B93">
    <cfRule type="cellIs" dxfId="57" priority="117" operator="equal">
      <formula>0</formula>
    </cfRule>
  </conditionalFormatting>
  <conditionalFormatting sqref="A9:F9">
    <cfRule type="containsText" dxfId="56" priority="114"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14 B27:G27">
    <cfRule type="cellIs" dxfId="55" priority="104" operator="equal">
      <formula>0</formula>
    </cfRule>
  </conditionalFormatting>
  <conditionalFormatting sqref="A101:K101">
    <cfRule type="containsText" dxfId="54" priority="99" operator="containsText" text="Tiešās izmaksas kopā, t. sk. darba devēja sociālais nodoklis __.__% ">
      <formula>NOT(ISERROR(SEARCH("Tiešās izmaksas kopā, t. sk. darba devēja sociālais nodoklis __.__% ",A101)))</formula>
    </cfRule>
  </conditionalFormatting>
  <conditionalFormatting sqref="C15:E26">
    <cfRule type="cellIs" dxfId="53" priority="94" operator="equal">
      <formula>0</formula>
    </cfRule>
  </conditionalFormatting>
  <conditionalFormatting sqref="C28:E36">
    <cfRule type="cellIs" dxfId="52" priority="52" operator="equal">
      <formula>0</formula>
    </cfRule>
  </conditionalFormatting>
  <conditionalFormatting sqref="C37:G100">
    <cfRule type="cellIs" dxfId="51" priority="1" operator="equal">
      <formula>0</formula>
    </cfRule>
  </conditionalFormatting>
  <conditionalFormatting sqref="C104:H104">
    <cfRule type="cellIs" dxfId="50" priority="107" operator="equal">
      <formula>0</formula>
    </cfRule>
  </conditionalFormatting>
  <conditionalFormatting sqref="C109:H109">
    <cfRule type="cellIs" dxfId="49" priority="108" operator="equal">
      <formula>0</formula>
    </cfRule>
  </conditionalFormatting>
  <conditionalFormatting sqref="C2:I2">
    <cfRule type="cellIs" dxfId="48" priority="113" operator="equal">
      <formula>0</formula>
    </cfRule>
  </conditionalFormatting>
  <conditionalFormatting sqref="C4:I4">
    <cfRule type="cellIs" dxfId="47" priority="105" operator="equal">
      <formula>0</formula>
    </cfRule>
  </conditionalFormatting>
  <conditionalFormatting sqref="D1">
    <cfRule type="cellIs" dxfId="46" priority="101" operator="equal">
      <formula>0</formula>
    </cfRule>
  </conditionalFormatting>
  <conditionalFormatting sqref="D5:L8">
    <cfRule type="cellIs" dxfId="45" priority="102" operator="equal">
      <formula>0</formula>
    </cfRule>
  </conditionalFormatting>
  <conditionalFormatting sqref="F15:F19">
    <cfRule type="cellIs" dxfId="44" priority="69" operator="equal">
      <formula>0</formula>
    </cfRule>
  </conditionalFormatting>
  <conditionalFormatting sqref="F15:F21">
    <cfRule type="cellIs" dxfId="43" priority="84" operator="equal">
      <formula>0</formula>
    </cfRule>
  </conditionalFormatting>
  <conditionalFormatting sqref="F20:F22">
    <cfRule type="cellIs" dxfId="42" priority="85" operator="equal">
      <formula>0</formula>
    </cfRule>
  </conditionalFormatting>
  <conditionalFormatting sqref="F22">
    <cfRule type="cellIs" dxfId="41" priority="87" operator="equal">
      <formula>0</formula>
    </cfRule>
  </conditionalFormatting>
  <conditionalFormatting sqref="F23:F26">
    <cfRule type="cellIs" dxfId="40" priority="72" operator="equal">
      <formula>0</formula>
    </cfRule>
    <cfRule type="cellIs" dxfId="39" priority="71" operator="equal">
      <formula>0</formula>
    </cfRule>
  </conditionalFormatting>
  <conditionalFormatting sqref="F28:F32">
    <cfRule type="cellIs" dxfId="38" priority="35" operator="equal">
      <formula>0</formula>
    </cfRule>
  </conditionalFormatting>
  <conditionalFormatting sqref="F28:F33">
    <cfRule type="cellIs" dxfId="37" priority="36" operator="equal">
      <formula>0</formula>
    </cfRule>
  </conditionalFormatting>
  <conditionalFormatting sqref="F32">
    <cfRule type="cellIs" dxfId="36" priority="34" operator="equal">
      <formula>0</formula>
    </cfRule>
  </conditionalFormatting>
  <conditionalFormatting sqref="F33">
    <cfRule type="cellIs" dxfId="35" priority="46" operator="equal">
      <formula>0</formula>
    </cfRule>
    <cfRule type="cellIs" dxfId="34" priority="47" operator="equal">
      <formula>0</formula>
    </cfRule>
  </conditionalFormatting>
  <conditionalFormatting sqref="F34:F35">
    <cfRule type="cellIs" dxfId="33" priority="28" operator="equal">
      <formula>0</formula>
    </cfRule>
  </conditionalFormatting>
  <conditionalFormatting sqref="F34:F36">
    <cfRule type="cellIs" dxfId="32" priority="29" operator="equal">
      <formula>0</formula>
    </cfRule>
  </conditionalFormatting>
  <conditionalFormatting sqref="G15:G26">
    <cfRule type="cellIs" dxfId="31" priority="8" operator="equal">
      <formula>0</formula>
    </cfRule>
  </conditionalFormatting>
  <conditionalFormatting sqref="G28:G36">
    <cfRule type="cellIs" dxfId="30" priority="7" operator="equal">
      <formula>0</formula>
    </cfRule>
  </conditionalFormatting>
  <conditionalFormatting sqref="H14:H100">
    <cfRule type="cellIs" dxfId="29" priority="97" operator="equal">
      <formula>0</formula>
    </cfRule>
  </conditionalFormatting>
  <conditionalFormatting sqref="I14:J21">
    <cfRule type="cellIs" dxfId="28" priority="62" operator="equal">
      <formula>0</formula>
    </cfRule>
  </conditionalFormatting>
  <conditionalFormatting sqref="I15:J19">
    <cfRule type="cellIs" dxfId="27" priority="54" operator="equal">
      <formula>0</formula>
    </cfRule>
  </conditionalFormatting>
  <conditionalFormatting sqref="I20:J22">
    <cfRule type="cellIs" dxfId="26" priority="63" operator="equal">
      <formula>0</formula>
    </cfRule>
  </conditionalFormatting>
  <conditionalFormatting sqref="I22:J22">
    <cfRule type="cellIs" dxfId="25" priority="64" operator="equal">
      <formula>0</formula>
    </cfRule>
  </conditionalFormatting>
  <conditionalFormatting sqref="I23:J26">
    <cfRule type="cellIs" dxfId="24" priority="57" operator="equal">
      <formula>0</formula>
    </cfRule>
  </conditionalFormatting>
  <conditionalFormatting sqref="I23:J33">
    <cfRule type="cellIs" dxfId="23" priority="14" operator="equal">
      <formula>0</formula>
    </cfRule>
  </conditionalFormatting>
  <conditionalFormatting sqref="I28:J32">
    <cfRule type="cellIs" dxfId="22" priority="13" operator="equal">
      <formula>0</formula>
    </cfRule>
  </conditionalFormatting>
  <conditionalFormatting sqref="I32:J32">
    <cfRule type="cellIs" dxfId="21" priority="12" operator="equal">
      <formula>0</formula>
    </cfRule>
  </conditionalFormatting>
  <conditionalFormatting sqref="I33:J33">
    <cfRule type="cellIs" dxfId="20" priority="23" operator="equal">
      <formula>0</formula>
    </cfRule>
    <cfRule type="cellIs" dxfId="19" priority="22" operator="equal">
      <formula>0</formula>
    </cfRule>
  </conditionalFormatting>
  <conditionalFormatting sqref="I34:J35">
    <cfRule type="cellIs" dxfId="18" priority="10" operator="equal">
      <formula>0</formula>
    </cfRule>
  </conditionalFormatting>
  <conditionalFormatting sqref="I34:J100">
    <cfRule type="cellIs" dxfId="17" priority="9" operator="equal">
      <formula>0</formula>
    </cfRule>
  </conditionalFormatting>
  <conditionalFormatting sqref="K14:P100">
    <cfRule type="cellIs" dxfId="16" priority="96" operator="equal">
      <formula>0</formula>
    </cfRule>
  </conditionalFormatting>
  <conditionalFormatting sqref="L101:P101">
    <cfRule type="cellIs" dxfId="15" priority="106" operator="equal">
      <formula>0</formula>
    </cfRule>
  </conditionalFormatting>
  <conditionalFormatting sqref="N9:O9">
    <cfRule type="cellIs" dxfId="14" priority="116" operator="equal">
      <formula>0</formula>
    </cfRule>
  </conditionalFormatting>
  <conditionalFormatting sqref="Q14:Q100">
    <cfRule type="cellIs" dxfId="13" priority="95" operator="equal">
      <formula>0</formula>
    </cfRule>
  </conditionalFormatting>
  <dataValidations count="1">
    <dataValidation type="list" allowBlank="1" showInputMessage="1" showErrorMessage="1" sqref="Q14:Q100" xr:uid="{D4FD5AE8-26D3-48B2-ADDC-19E804BEC99B}">
      <formula1>$Q$9:$Q$12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10" operator="containsText" id="{5CB5EEAC-5903-4E44-B6F0-D4E71FD68AB4}">
            <xm:f>NOT(ISERROR(SEARCH("Tāme sastādīta ____. gada ___. ______________",A107)))</xm:f>
            <xm:f>"Tāme sastādīta ____. gada ___. ______________"</xm:f>
            <x14:dxf>
              <font>
                <color auto="1"/>
              </font>
              <fill>
                <patternFill>
                  <bgColor rgb="FFC6EFCE"/>
                </patternFill>
              </fill>
            </x14:dxf>
          </x14:cfRule>
          <xm:sqref>A107</xm:sqref>
        </x14:conditionalFormatting>
        <x14:conditionalFormatting xmlns:xm="http://schemas.microsoft.com/office/excel/2006/main">
          <x14:cfRule type="containsText" priority="109" operator="containsText" id="{E00FE429-607C-4B91-84B5-7F9C26352FA3}">
            <xm:f>NOT(ISERROR(SEARCH("Sertifikāta Nr. _________________________________",A112)))</xm:f>
            <xm:f>"Sertifikāta Nr. _________________________________"</xm:f>
            <x14:dxf>
              <font>
                <color auto="1"/>
              </font>
              <fill>
                <patternFill>
                  <bgColor rgb="FFC6EFCE"/>
                </patternFill>
              </fill>
            </x14:dxf>
          </x14:cfRule>
          <xm:sqref>A112</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F1C8-0444-4788-B662-412FB10660B5}">
  <sheetPr codeName="Sheet41">
    <tabColor rgb="FFFF0000"/>
  </sheetPr>
  <dimension ref="A1:P113"/>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'12a+c+n'!D1</f>
        <v>12</v>
      </c>
      <c r="E1" s="26"/>
      <c r="F1" s="26"/>
      <c r="G1" s="26"/>
      <c r="H1" s="26"/>
      <c r="I1" s="26"/>
      <c r="J1" s="26"/>
      <c r="N1" s="30"/>
      <c r="O1" s="31"/>
      <c r="P1" s="32"/>
    </row>
    <row r="2" spans="1:16" x14ac:dyDescent="0.2">
      <c r="A2" s="33"/>
      <c r="B2" s="33"/>
      <c r="C2" s="252" t="str">
        <f>'12a+c+n'!C2:I2</f>
        <v>Iekšējais ūdensvads, kanalizācija un to aprīkojums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17</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406</v>
      </c>
      <c r="B9" s="255"/>
      <c r="C9" s="255"/>
      <c r="D9" s="255"/>
      <c r="E9" s="255"/>
      <c r="F9" s="255"/>
      <c r="G9" s="35"/>
      <c r="H9" s="35"/>
      <c r="I9" s="35"/>
      <c r="J9" s="256" t="s">
        <v>46</v>
      </c>
      <c r="K9" s="256"/>
      <c r="L9" s="256"/>
      <c r="M9" s="256"/>
      <c r="N9" s="257">
        <f>P101</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58"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129" t="s">
        <v>61</v>
      </c>
    </row>
    <row r="14" spans="1:16" x14ac:dyDescent="0.2">
      <c r="A14" s="63">
        <f>IF(P14=0,0,IF(COUNTBLANK(P14)=1,0,COUNTA($P$14:P14)))</f>
        <v>0</v>
      </c>
      <c r="B14" s="27">
        <f>IF($C$4="Attiecināmās izmaksas",IF('12a+c+n'!$Q14="A",'12a+c+n'!B14,0),0)</f>
        <v>0</v>
      </c>
      <c r="C14" s="27">
        <f>IF($C$4="Attiecināmās izmaksas",IF('12a+c+n'!$Q14="A",'12a+c+n'!C14,0),0)</f>
        <v>0</v>
      </c>
      <c r="D14" s="27">
        <f>IF($C$4="Attiecināmās izmaksas",IF('12a+c+n'!$Q14="A",'12a+c+n'!D14,0),0)</f>
        <v>0</v>
      </c>
      <c r="E14" s="57"/>
      <c r="F14" s="79"/>
      <c r="G14" s="27">
        <f>IF($C$4="Attiecināmās izmaksas",IF('12a+c+n'!$Q14="A",'12a+c+n'!G14,0),0)</f>
        <v>0</v>
      </c>
      <c r="H14" s="27">
        <f>IF($C$4="Attiecināmās izmaksas",IF('12a+c+n'!$Q14="A",'12a+c+n'!H14,0),0)</f>
        <v>0</v>
      </c>
      <c r="I14" s="27"/>
      <c r="J14" s="27"/>
      <c r="K14" s="57">
        <f>IF($C$4="Attiecināmās izmaksas",IF('12a+c+n'!$Q14="A",'12a+c+n'!K14,0),0)</f>
        <v>0</v>
      </c>
      <c r="L14" s="79">
        <f>IF($C$4="Attiecināmās izmaksas",IF('12a+c+n'!$Q14="A",'12a+c+n'!L14,0),0)</f>
        <v>0</v>
      </c>
      <c r="M14" s="27">
        <f>IF($C$4="Attiecināmās izmaksas",IF('12a+c+n'!$Q14="A",'12a+c+n'!M14,0),0)</f>
        <v>0</v>
      </c>
      <c r="N14" s="27">
        <f>IF($C$4="Attiecināmās izmaksas",IF('12a+c+n'!$Q14="A",'12a+c+n'!N14,0),0)</f>
        <v>0</v>
      </c>
      <c r="O14" s="27">
        <f>IF($C$4="Attiecināmās izmaksas",IF('12a+c+n'!$Q14="A",'12a+c+n'!O14,0),0)</f>
        <v>0</v>
      </c>
      <c r="P14" s="57">
        <f>IF($C$4="Attiecināmās izmaksas",IF('12a+c+n'!$Q14="A",'12a+c+n'!P14,0),0)</f>
        <v>0</v>
      </c>
    </row>
    <row r="15" spans="1:16" x14ac:dyDescent="0.2">
      <c r="A15" s="64">
        <f>IF(P15=0,0,IF(COUNTBLANK(P15)=1,0,COUNTA($P$14:P15)))</f>
        <v>0</v>
      </c>
      <c r="B15" s="28">
        <f>IF($C$4="Attiecināmās izmaksas",IF('12a+c+n'!$Q15="A",'12a+c+n'!B15,0),0)</f>
        <v>0</v>
      </c>
      <c r="C15" s="28">
        <f>IF($C$4="Attiecināmās izmaksas",IF('12a+c+n'!$Q15="A",'12a+c+n'!C15,0),0)</f>
        <v>0</v>
      </c>
      <c r="D15" s="28">
        <f>IF($C$4="Attiecināmās izmaksas",IF('12a+c+n'!$Q15="A",'12a+c+n'!D15,0),0)</f>
        <v>0</v>
      </c>
      <c r="E15" s="59"/>
      <c r="F15" s="81"/>
      <c r="G15" s="28"/>
      <c r="H15" s="28">
        <f>IF($C$4="Attiecināmās izmaksas",IF('12a+c+n'!$Q15="A",'12a+c+n'!H15,0),0)</f>
        <v>0</v>
      </c>
      <c r="I15" s="28"/>
      <c r="J15" s="28"/>
      <c r="K15" s="59">
        <f>IF($C$4="Attiecināmās izmaksas",IF('12a+c+n'!$Q15="A",'12a+c+n'!K15,0),0)</f>
        <v>0</v>
      </c>
      <c r="L15" s="81">
        <f>IF($C$4="Attiecināmās izmaksas",IF('12a+c+n'!$Q15="A",'12a+c+n'!L15,0),0)</f>
        <v>0</v>
      </c>
      <c r="M15" s="28">
        <f>IF($C$4="Attiecināmās izmaksas",IF('12a+c+n'!$Q15="A",'12a+c+n'!M15,0),0)</f>
        <v>0</v>
      </c>
      <c r="N15" s="28">
        <f>IF($C$4="Attiecināmās izmaksas",IF('12a+c+n'!$Q15="A",'12a+c+n'!N15,0),0)</f>
        <v>0</v>
      </c>
      <c r="O15" s="28">
        <f>IF($C$4="Attiecināmās izmaksas",IF('12a+c+n'!$Q15="A",'12a+c+n'!O15,0),0)</f>
        <v>0</v>
      </c>
      <c r="P15" s="59">
        <f>IF($C$4="Attiecināmās izmaksas",IF('12a+c+n'!$Q15="A",'12a+c+n'!P15,0),0)</f>
        <v>0</v>
      </c>
    </row>
    <row r="16" spans="1:16" x14ac:dyDescent="0.2">
      <c r="A16" s="64">
        <f>IF(P16=0,0,IF(COUNTBLANK(P16)=1,0,COUNTA($P$14:P16)))</f>
        <v>0</v>
      </c>
      <c r="B16" s="28">
        <f>IF($C$4="Attiecināmās izmaksas",IF('12a+c+n'!$Q16="A",'12a+c+n'!B16,0),0)</f>
        <v>0</v>
      </c>
      <c r="C16" s="28">
        <f>IF($C$4="Attiecināmās izmaksas",IF('12a+c+n'!$Q16="A",'12a+c+n'!C16,0),0)</f>
        <v>0</v>
      </c>
      <c r="D16" s="28">
        <f>IF($C$4="Attiecināmās izmaksas",IF('12a+c+n'!$Q16="A",'12a+c+n'!D16,0),0)</f>
        <v>0</v>
      </c>
      <c r="E16" s="59"/>
      <c r="F16" s="81"/>
      <c r="G16" s="28"/>
      <c r="H16" s="28">
        <f>IF($C$4="Attiecināmās izmaksas",IF('12a+c+n'!$Q16="A",'12a+c+n'!H16,0),0)</f>
        <v>0</v>
      </c>
      <c r="I16" s="28"/>
      <c r="J16" s="28"/>
      <c r="K16" s="59">
        <f>IF($C$4="Attiecināmās izmaksas",IF('12a+c+n'!$Q16="A",'12a+c+n'!K16,0),0)</f>
        <v>0</v>
      </c>
      <c r="L16" s="81">
        <f>IF($C$4="Attiecināmās izmaksas",IF('12a+c+n'!$Q16="A",'12a+c+n'!L16,0),0)</f>
        <v>0</v>
      </c>
      <c r="M16" s="28">
        <f>IF($C$4="Attiecināmās izmaksas",IF('12a+c+n'!$Q16="A",'12a+c+n'!M16,0),0)</f>
        <v>0</v>
      </c>
      <c r="N16" s="28">
        <f>IF($C$4="Attiecināmās izmaksas",IF('12a+c+n'!$Q16="A",'12a+c+n'!N16,0),0)</f>
        <v>0</v>
      </c>
      <c r="O16" s="28">
        <f>IF($C$4="Attiecināmās izmaksas",IF('12a+c+n'!$Q16="A",'12a+c+n'!O16,0),0)</f>
        <v>0</v>
      </c>
      <c r="P16" s="59">
        <f>IF($C$4="Attiecināmās izmaksas",IF('12a+c+n'!$Q16="A",'12a+c+n'!P16,0),0)</f>
        <v>0</v>
      </c>
    </row>
    <row r="17" spans="1:16" x14ac:dyDescent="0.2">
      <c r="A17" s="64">
        <f>IF(P17=0,0,IF(COUNTBLANK(P17)=1,0,COUNTA($P$14:P17)))</f>
        <v>0</v>
      </c>
      <c r="B17" s="28">
        <f>IF($C$4="Attiecināmās izmaksas",IF('12a+c+n'!$Q17="A",'12a+c+n'!B17,0),0)</f>
        <v>0</v>
      </c>
      <c r="C17" s="28">
        <f>IF($C$4="Attiecināmās izmaksas",IF('12a+c+n'!$Q17="A",'12a+c+n'!C17,0),0)</f>
        <v>0</v>
      </c>
      <c r="D17" s="28">
        <f>IF($C$4="Attiecināmās izmaksas",IF('12a+c+n'!$Q17="A",'12a+c+n'!D17,0),0)</f>
        <v>0</v>
      </c>
      <c r="E17" s="59"/>
      <c r="F17" s="81"/>
      <c r="G17" s="28"/>
      <c r="H17" s="28">
        <f>IF($C$4="Attiecināmās izmaksas",IF('12a+c+n'!$Q17="A",'12a+c+n'!H17,0),0)</f>
        <v>0</v>
      </c>
      <c r="I17" s="28"/>
      <c r="J17" s="28"/>
      <c r="K17" s="59">
        <f>IF($C$4="Attiecināmās izmaksas",IF('12a+c+n'!$Q17="A",'12a+c+n'!K17,0),0)</f>
        <v>0</v>
      </c>
      <c r="L17" s="81">
        <f>IF($C$4="Attiecināmās izmaksas",IF('12a+c+n'!$Q17="A",'12a+c+n'!L17,0),0)</f>
        <v>0</v>
      </c>
      <c r="M17" s="28">
        <f>IF($C$4="Attiecināmās izmaksas",IF('12a+c+n'!$Q17="A",'12a+c+n'!M17,0),0)</f>
        <v>0</v>
      </c>
      <c r="N17" s="28">
        <f>IF($C$4="Attiecināmās izmaksas",IF('12a+c+n'!$Q17="A",'12a+c+n'!N17,0),0)</f>
        <v>0</v>
      </c>
      <c r="O17" s="28">
        <f>IF($C$4="Attiecināmās izmaksas",IF('12a+c+n'!$Q17="A",'12a+c+n'!O17,0),0)</f>
        <v>0</v>
      </c>
      <c r="P17" s="59">
        <f>IF($C$4="Attiecināmās izmaksas",IF('12a+c+n'!$Q17="A",'12a+c+n'!P17,0),0)</f>
        <v>0</v>
      </c>
    </row>
    <row r="18" spans="1:16" x14ac:dyDescent="0.2">
      <c r="A18" s="64">
        <f>IF(P18=0,0,IF(COUNTBLANK(P18)=1,0,COUNTA($P$14:P18)))</f>
        <v>0</v>
      </c>
      <c r="B18" s="28">
        <f>IF($C$4="Attiecināmās izmaksas",IF('12a+c+n'!$Q18="A",'12a+c+n'!B18,0),0)</f>
        <v>0</v>
      </c>
      <c r="C18" s="28">
        <f>IF($C$4="Attiecināmās izmaksas",IF('12a+c+n'!$Q18="A",'12a+c+n'!C18,0),0)</f>
        <v>0</v>
      </c>
      <c r="D18" s="28">
        <f>IF($C$4="Attiecināmās izmaksas",IF('12a+c+n'!$Q18="A",'12a+c+n'!D18,0),0)</f>
        <v>0</v>
      </c>
      <c r="E18" s="59"/>
      <c r="F18" s="81"/>
      <c r="G18" s="28"/>
      <c r="H18" s="28">
        <f>IF($C$4="Attiecināmās izmaksas",IF('12a+c+n'!$Q18="A",'12a+c+n'!H18,0),0)</f>
        <v>0</v>
      </c>
      <c r="I18" s="28"/>
      <c r="J18" s="28"/>
      <c r="K18" s="59">
        <f>IF($C$4="Attiecināmās izmaksas",IF('12a+c+n'!$Q18="A",'12a+c+n'!K18,0),0)</f>
        <v>0</v>
      </c>
      <c r="L18" s="81">
        <f>IF($C$4="Attiecināmās izmaksas",IF('12a+c+n'!$Q18="A",'12a+c+n'!L18,0),0)</f>
        <v>0</v>
      </c>
      <c r="M18" s="28">
        <f>IF($C$4="Attiecināmās izmaksas",IF('12a+c+n'!$Q18="A",'12a+c+n'!M18,0),0)</f>
        <v>0</v>
      </c>
      <c r="N18" s="28">
        <f>IF($C$4="Attiecināmās izmaksas",IF('12a+c+n'!$Q18="A",'12a+c+n'!N18,0),0)</f>
        <v>0</v>
      </c>
      <c r="O18" s="28">
        <f>IF($C$4="Attiecināmās izmaksas",IF('12a+c+n'!$Q18="A",'12a+c+n'!O18,0),0)</f>
        <v>0</v>
      </c>
      <c r="P18" s="59">
        <f>IF($C$4="Attiecināmās izmaksas",IF('12a+c+n'!$Q18="A",'12a+c+n'!P18,0),0)</f>
        <v>0</v>
      </c>
    </row>
    <row r="19" spans="1:16" x14ac:dyDescent="0.2">
      <c r="A19" s="64">
        <f>IF(P19=0,0,IF(COUNTBLANK(P19)=1,0,COUNTA($P$14:P19)))</f>
        <v>0</v>
      </c>
      <c r="B19" s="28">
        <f>IF($C$4="Attiecināmās izmaksas",IF('12a+c+n'!$Q19="A",'12a+c+n'!B19,0),0)</f>
        <v>0</v>
      </c>
      <c r="C19" s="28">
        <f>IF($C$4="Attiecināmās izmaksas",IF('12a+c+n'!$Q19="A",'12a+c+n'!C19,0),0)</f>
        <v>0</v>
      </c>
      <c r="D19" s="28">
        <f>IF($C$4="Attiecināmās izmaksas",IF('12a+c+n'!$Q19="A",'12a+c+n'!D19,0),0)</f>
        <v>0</v>
      </c>
      <c r="E19" s="59"/>
      <c r="F19" s="81"/>
      <c r="G19" s="28"/>
      <c r="H19" s="28">
        <f>IF($C$4="Attiecināmās izmaksas",IF('12a+c+n'!$Q19="A",'12a+c+n'!H19,0),0)</f>
        <v>0</v>
      </c>
      <c r="I19" s="28"/>
      <c r="J19" s="28"/>
      <c r="K19" s="59">
        <f>IF($C$4="Attiecināmās izmaksas",IF('12a+c+n'!$Q19="A",'12a+c+n'!K19,0),0)</f>
        <v>0</v>
      </c>
      <c r="L19" s="81">
        <f>IF($C$4="Attiecināmās izmaksas",IF('12a+c+n'!$Q19="A",'12a+c+n'!L19,0),0)</f>
        <v>0</v>
      </c>
      <c r="M19" s="28">
        <f>IF($C$4="Attiecināmās izmaksas",IF('12a+c+n'!$Q19="A",'12a+c+n'!M19,0),0)</f>
        <v>0</v>
      </c>
      <c r="N19" s="28">
        <f>IF($C$4="Attiecināmās izmaksas",IF('12a+c+n'!$Q19="A",'12a+c+n'!N19,0),0)</f>
        <v>0</v>
      </c>
      <c r="O19" s="28">
        <f>IF($C$4="Attiecināmās izmaksas",IF('12a+c+n'!$Q19="A",'12a+c+n'!O19,0),0)</f>
        <v>0</v>
      </c>
      <c r="P19" s="59">
        <f>IF($C$4="Attiecināmās izmaksas",IF('12a+c+n'!$Q19="A",'12a+c+n'!P19,0),0)</f>
        <v>0</v>
      </c>
    </row>
    <row r="20" spans="1:16" x14ac:dyDescent="0.2">
      <c r="A20" s="64">
        <f>IF(P20=0,0,IF(COUNTBLANK(P20)=1,0,COUNTA($P$14:P20)))</f>
        <v>0</v>
      </c>
      <c r="B20" s="28">
        <f>IF($C$4="Attiecināmās izmaksas",IF('12a+c+n'!$Q20="A",'12a+c+n'!B20,0),0)</f>
        <v>0</v>
      </c>
      <c r="C20" s="28">
        <f>IF($C$4="Attiecināmās izmaksas",IF('12a+c+n'!$Q20="A",'12a+c+n'!C20,0),0)</f>
        <v>0</v>
      </c>
      <c r="D20" s="28">
        <f>IF($C$4="Attiecināmās izmaksas",IF('12a+c+n'!$Q20="A",'12a+c+n'!D20,0),0)</f>
        <v>0</v>
      </c>
      <c r="E20" s="59"/>
      <c r="F20" s="81"/>
      <c r="G20" s="28"/>
      <c r="H20" s="28">
        <f>IF($C$4="Attiecināmās izmaksas",IF('12a+c+n'!$Q20="A",'12a+c+n'!H20,0),0)</f>
        <v>0</v>
      </c>
      <c r="I20" s="28"/>
      <c r="J20" s="28"/>
      <c r="K20" s="59">
        <f>IF($C$4="Attiecināmās izmaksas",IF('12a+c+n'!$Q20="A",'12a+c+n'!K20,0),0)</f>
        <v>0</v>
      </c>
      <c r="L20" s="81">
        <f>IF($C$4="Attiecināmās izmaksas",IF('12a+c+n'!$Q20="A",'12a+c+n'!L20,0),0)</f>
        <v>0</v>
      </c>
      <c r="M20" s="28">
        <f>IF($C$4="Attiecināmās izmaksas",IF('12a+c+n'!$Q20="A",'12a+c+n'!M20,0),0)</f>
        <v>0</v>
      </c>
      <c r="N20" s="28">
        <f>IF($C$4="Attiecināmās izmaksas",IF('12a+c+n'!$Q20="A",'12a+c+n'!N20,0),0)</f>
        <v>0</v>
      </c>
      <c r="O20" s="28">
        <f>IF($C$4="Attiecināmās izmaksas",IF('12a+c+n'!$Q20="A",'12a+c+n'!O20,0),0)</f>
        <v>0</v>
      </c>
      <c r="P20" s="59">
        <f>IF($C$4="Attiecināmās izmaksas",IF('12a+c+n'!$Q20="A",'12a+c+n'!P20,0),0)</f>
        <v>0</v>
      </c>
    </row>
    <row r="21" spans="1:16" x14ac:dyDescent="0.2">
      <c r="A21" s="64">
        <f>IF(P21=0,0,IF(COUNTBLANK(P21)=1,0,COUNTA($P$14:P21)))</f>
        <v>0</v>
      </c>
      <c r="B21" s="28">
        <f>IF($C$4="Attiecināmās izmaksas",IF('12a+c+n'!$Q21="A",'12a+c+n'!B21,0),0)</f>
        <v>0</v>
      </c>
      <c r="C21" s="28">
        <f>IF($C$4="Attiecināmās izmaksas",IF('12a+c+n'!$Q21="A",'12a+c+n'!C21,0),0)</f>
        <v>0</v>
      </c>
      <c r="D21" s="28">
        <f>IF($C$4="Attiecināmās izmaksas",IF('12a+c+n'!$Q21="A",'12a+c+n'!D21,0),0)</f>
        <v>0</v>
      </c>
      <c r="E21" s="59"/>
      <c r="F21" s="81"/>
      <c r="G21" s="28"/>
      <c r="H21" s="28">
        <f>IF($C$4="Attiecināmās izmaksas",IF('12a+c+n'!$Q21="A",'12a+c+n'!H21,0),0)</f>
        <v>0</v>
      </c>
      <c r="I21" s="28"/>
      <c r="J21" s="28"/>
      <c r="K21" s="59">
        <f>IF($C$4="Attiecināmās izmaksas",IF('12a+c+n'!$Q21="A",'12a+c+n'!K21,0),0)</f>
        <v>0</v>
      </c>
      <c r="L21" s="81">
        <f>IF($C$4="Attiecināmās izmaksas",IF('12a+c+n'!$Q21="A",'12a+c+n'!L21,0),0)</f>
        <v>0</v>
      </c>
      <c r="M21" s="28">
        <f>IF($C$4="Attiecināmās izmaksas",IF('12a+c+n'!$Q21="A",'12a+c+n'!M21,0),0)</f>
        <v>0</v>
      </c>
      <c r="N21" s="28">
        <f>IF($C$4="Attiecināmās izmaksas",IF('12a+c+n'!$Q21="A",'12a+c+n'!N21,0),0)</f>
        <v>0</v>
      </c>
      <c r="O21" s="28">
        <f>IF($C$4="Attiecināmās izmaksas",IF('12a+c+n'!$Q21="A",'12a+c+n'!O21,0),0)</f>
        <v>0</v>
      </c>
      <c r="P21" s="59">
        <f>IF($C$4="Attiecināmās izmaksas",IF('12a+c+n'!$Q21="A",'12a+c+n'!P21,0),0)</f>
        <v>0</v>
      </c>
    </row>
    <row r="22" spans="1:16" x14ac:dyDescent="0.2">
      <c r="A22" s="64">
        <f>IF(P22=0,0,IF(COUNTBLANK(P22)=1,0,COUNTA($P$14:P22)))</f>
        <v>0</v>
      </c>
      <c r="B22" s="28">
        <f>IF($C$4="Attiecināmās izmaksas",IF('12a+c+n'!$Q22="A",'12a+c+n'!B22,0),0)</f>
        <v>0</v>
      </c>
      <c r="C22" s="28">
        <f>IF($C$4="Attiecināmās izmaksas",IF('12a+c+n'!$Q22="A",'12a+c+n'!C22,0),0)</f>
        <v>0</v>
      </c>
      <c r="D22" s="28">
        <f>IF($C$4="Attiecināmās izmaksas",IF('12a+c+n'!$Q22="A",'12a+c+n'!D22,0),0)</f>
        <v>0</v>
      </c>
      <c r="E22" s="59"/>
      <c r="F22" s="81"/>
      <c r="G22" s="28"/>
      <c r="H22" s="28">
        <f>IF($C$4="Attiecināmās izmaksas",IF('12a+c+n'!$Q22="A",'12a+c+n'!H22,0),0)</f>
        <v>0</v>
      </c>
      <c r="I22" s="28"/>
      <c r="J22" s="28"/>
      <c r="K22" s="59">
        <f>IF($C$4="Attiecināmās izmaksas",IF('12a+c+n'!$Q22="A",'12a+c+n'!K22,0),0)</f>
        <v>0</v>
      </c>
      <c r="L22" s="81">
        <f>IF($C$4="Attiecināmās izmaksas",IF('12a+c+n'!$Q22="A",'12a+c+n'!L22,0),0)</f>
        <v>0</v>
      </c>
      <c r="M22" s="28">
        <f>IF($C$4="Attiecināmās izmaksas",IF('12a+c+n'!$Q22="A",'12a+c+n'!M22,0),0)</f>
        <v>0</v>
      </c>
      <c r="N22" s="28">
        <f>IF($C$4="Attiecināmās izmaksas",IF('12a+c+n'!$Q22="A",'12a+c+n'!N22,0),0)</f>
        <v>0</v>
      </c>
      <c r="O22" s="28">
        <f>IF($C$4="Attiecināmās izmaksas",IF('12a+c+n'!$Q22="A",'12a+c+n'!O22,0),0)</f>
        <v>0</v>
      </c>
      <c r="P22" s="59">
        <f>IF($C$4="Attiecināmās izmaksas",IF('12a+c+n'!$Q22="A",'12a+c+n'!P22,0),0)</f>
        <v>0</v>
      </c>
    </row>
    <row r="23" spans="1:16" x14ac:dyDescent="0.2">
      <c r="A23" s="64">
        <f>IF(P23=0,0,IF(COUNTBLANK(P23)=1,0,COUNTA($P$14:P23)))</f>
        <v>0</v>
      </c>
      <c r="B23" s="28">
        <f>IF($C$4="Attiecināmās izmaksas",IF('12a+c+n'!$Q23="A",'12a+c+n'!B23,0),0)</f>
        <v>0</v>
      </c>
      <c r="C23" s="28">
        <f>IF($C$4="Attiecināmās izmaksas",IF('12a+c+n'!$Q23="A",'12a+c+n'!C23,0),0)</f>
        <v>0</v>
      </c>
      <c r="D23" s="28">
        <f>IF($C$4="Attiecināmās izmaksas",IF('12a+c+n'!$Q23="A",'12a+c+n'!D23,0),0)</f>
        <v>0</v>
      </c>
      <c r="E23" s="59"/>
      <c r="F23" s="81"/>
      <c r="G23" s="28"/>
      <c r="H23" s="28">
        <f>IF($C$4="Attiecināmās izmaksas",IF('12a+c+n'!$Q23="A",'12a+c+n'!H23,0),0)</f>
        <v>0</v>
      </c>
      <c r="I23" s="28"/>
      <c r="J23" s="28"/>
      <c r="K23" s="59">
        <f>IF($C$4="Attiecināmās izmaksas",IF('12a+c+n'!$Q23="A",'12a+c+n'!K23,0),0)</f>
        <v>0</v>
      </c>
      <c r="L23" s="81">
        <f>IF($C$4="Attiecināmās izmaksas",IF('12a+c+n'!$Q23="A",'12a+c+n'!L23,0),0)</f>
        <v>0</v>
      </c>
      <c r="M23" s="28">
        <f>IF($C$4="Attiecināmās izmaksas",IF('12a+c+n'!$Q23="A",'12a+c+n'!M23,0),0)</f>
        <v>0</v>
      </c>
      <c r="N23" s="28">
        <f>IF($C$4="Attiecināmās izmaksas",IF('12a+c+n'!$Q23="A",'12a+c+n'!N23,0),0)</f>
        <v>0</v>
      </c>
      <c r="O23" s="28">
        <f>IF($C$4="Attiecināmās izmaksas",IF('12a+c+n'!$Q23="A",'12a+c+n'!O23,0),0)</f>
        <v>0</v>
      </c>
      <c r="P23" s="59">
        <f>IF($C$4="Attiecināmās izmaksas",IF('12a+c+n'!$Q23="A",'12a+c+n'!P23,0),0)</f>
        <v>0</v>
      </c>
    </row>
    <row r="24" spans="1:16" x14ac:dyDescent="0.2">
      <c r="A24" s="64">
        <f>IF(P24=0,0,IF(COUNTBLANK(P24)=1,0,COUNTA($P$14:P24)))</f>
        <v>0</v>
      </c>
      <c r="B24" s="28">
        <f>IF($C$4="Attiecināmās izmaksas",IF('12a+c+n'!$Q24="A",'12a+c+n'!B24,0),0)</f>
        <v>0</v>
      </c>
      <c r="C24" s="28">
        <f>IF($C$4="Attiecināmās izmaksas",IF('12a+c+n'!$Q24="A",'12a+c+n'!C24,0),0)</f>
        <v>0</v>
      </c>
      <c r="D24" s="28">
        <f>IF($C$4="Attiecināmās izmaksas",IF('12a+c+n'!$Q24="A",'12a+c+n'!D24,0),0)</f>
        <v>0</v>
      </c>
      <c r="E24" s="59"/>
      <c r="F24" s="81"/>
      <c r="G24" s="28"/>
      <c r="H24" s="28">
        <f>IF($C$4="Attiecināmās izmaksas",IF('12a+c+n'!$Q24="A",'12a+c+n'!H24,0),0)</f>
        <v>0</v>
      </c>
      <c r="I24" s="28"/>
      <c r="J24" s="28"/>
      <c r="K24" s="59">
        <f>IF($C$4="Attiecināmās izmaksas",IF('12a+c+n'!$Q24="A",'12a+c+n'!K24,0),0)</f>
        <v>0</v>
      </c>
      <c r="L24" s="81">
        <f>IF($C$4="Attiecināmās izmaksas",IF('12a+c+n'!$Q24="A",'12a+c+n'!L24,0),0)</f>
        <v>0</v>
      </c>
      <c r="M24" s="28">
        <f>IF($C$4="Attiecināmās izmaksas",IF('12a+c+n'!$Q24="A",'12a+c+n'!M24,0),0)</f>
        <v>0</v>
      </c>
      <c r="N24" s="28">
        <f>IF($C$4="Attiecināmās izmaksas",IF('12a+c+n'!$Q24="A",'12a+c+n'!N24,0),0)</f>
        <v>0</v>
      </c>
      <c r="O24" s="28">
        <f>IF($C$4="Attiecināmās izmaksas",IF('12a+c+n'!$Q24="A",'12a+c+n'!O24,0),0)</f>
        <v>0</v>
      </c>
      <c r="P24" s="59">
        <f>IF($C$4="Attiecināmās izmaksas",IF('12a+c+n'!$Q24="A",'12a+c+n'!P24,0),0)</f>
        <v>0</v>
      </c>
    </row>
    <row r="25" spans="1:16" x14ac:dyDescent="0.2">
      <c r="A25" s="64">
        <f>IF(P25=0,0,IF(COUNTBLANK(P25)=1,0,COUNTA($P$14:P25)))</f>
        <v>0</v>
      </c>
      <c r="B25" s="28">
        <f>IF($C$4="Attiecināmās izmaksas",IF('12a+c+n'!$Q25="A",'12a+c+n'!B25,0),0)</f>
        <v>0</v>
      </c>
      <c r="C25" s="28">
        <f>IF($C$4="Attiecināmās izmaksas",IF('12a+c+n'!$Q25="A",'12a+c+n'!C25,0),0)</f>
        <v>0</v>
      </c>
      <c r="D25" s="28">
        <f>IF($C$4="Attiecināmās izmaksas",IF('12a+c+n'!$Q25="A",'12a+c+n'!D25,0),0)</f>
        <v>0</v>
      </c>
      <c r="E25" s="59"/>
      <c r="F25" s="81"/>
      <c r="G25" s="28"/>
      <c r="H25" s="28">
        <f>IF($C$4="Attiecināmās izmaksas",IF('12a+c+n'!$Q25="A",'12a+c+n'!H25,0),0)</f>
        <v>0</v>
      </c>
      <c r="I25" s="28"/>
      <c r="J25" s="28"/>
      <c r="K25" s="59">
        <f>IF($C$4="Attiecināmās izmaksas",IF('12a+c+n'!$Q25="A",'12a+c+n'!K25,0),0)</f>
        <v>0</v>
      </c>
      <c r="L25" s="81">
        <f>IF($C$4="Attiecināmās izmaksas",IF('12a+c+n'!$Q25="A",'12a+c+n'!L25,0),0)</f>
        <v>0</v>
      </c>
      <c r="M25" s="28">
        <f>IF($C$4="Attiecināmās izmaksas",IF('12a+c+n'!$Q25="A",'12a+c+n'!M25,0),0)</f>
        <v>0</v>
      </c>
      <c r="N25" s="28">
        <f>IF($C$4="Attiecināmās izmaksas",IF('12a+c+n'!$Q25="A",'12a+c+n'!N25,0),0)</f>
        <v>0</v>
      </c>
      <c r="O25" s="28">
        <f>IF($C$4="Attiecināmās izmaksas",IF('12a+c+n'!$Q25="A",'12a+c+n'!O25,0),0)</f>
        <v>0</v>
      </c>
      <c r="P25" s="59">
        <f>IF($C$4="Attiecināmās izmaksas",IF('12a+c+n'!$Q25="A",'12a+c+n'!P25,0),0)</f>
        <v>0</v>
      </c>
    </row>
    <row r="26" spans="1:16" x14ac:dyDescent="0.2">
      <c r="A26" s="64">
        <f>IF(P26=0,0,IF(COUNTBLANK(P26)=1,0,COUNTA($P$14:P26)))</f>
        <v>0</v>
      </c>
      <c r="B26" s="28">
        <f>IF($C$4="Attiecināmās izmaksas",IF('12a+c+n'!$Q26="A",'12a+c+n'!B26,0),0)</f>
        <v>0</v>
      </c>
      <c r="C26" s="28">
        <f>IF($C$4="Attiecināmās izmaksas",IF('12a+c+n'!$Q26="A",'12a+c+n'!C26,0),0)</f>
        <v>0</v>
      </c>
      <c r="D26" s="28">
        <f>IF($C$4="Attiecināmās izmaksas",IF('12a+c+n'!$Q26="A",'12a+c+n'!D26,0),0)</f>
        <v>0</v>
      </c>
      <c r="E26" s="59"/>
      <c r="F26" s="81"/>
      <c r="G26" s="28"/>
      <c r="H26" s="28">
        <f>IF($C$4="Attiecināmās izmaksas",IF('12a+c+n'!$Q26="A",'12a+c+n'!H26,0),0)</f>
        <v>0</v>
      </c>
      <c r="I26" s="28"/>
      <c r="J26" s="28"/>
      <c r="K26" s="59">
        <f>IF($C$4="Attiecināmās izmaksas",IF('12a+c+n'!$Q26="A",'12a+c+n'!K26,0),0)</f>
        <v>0</v>
      </c>
      <c r="L26" s="81">
        <f>IF($C$4="Attiecināmās izmaksas",IF('12a+c+n'!$Q26="A",'12a+c+n'!L26,0),0)</f>
        <v>0</v>
      </c>
      <c r="M26" s="28">
        <f>IF($C$4="Attiecināmās izmaksas",IF('12a+c+n'!$Q26="A",'12a+c+n'!M26,0),0)</f>
        <v>0</v>
      </c>
      <c r="N26" s="28">
        <f>IF($C$4="Attiecināmās izmaksas",IF('12a+c+n'!$Q26="A",'12a+c+n'!N26,0),0)</f>
        <v>0</v>
      </c>
      <c r="O26" s="28">
        <f>IF($C$4="Attiecināmās izmaksas",IF('12a+c+n'!$Q26="A",'12a+c+n'!O26,0),0)</f>
        <v>0</v>
      </c>
      <c r="P26" s="59">
        <f>IF($C$4="Attiecināmās izmaksas",IF('12a+c+n'!$Q26="A",'12a+c+n'!P26,0),0)</f>
        <v>0</v>
      </c>
    </row>
    <row r="27" spans="1:16" x14ac:dyDescent="0.2">
      <c r="A27" s="64">
        <f>IF(P27=0,0,IF(COUNTBLANK(P27)=1,0,COUNTA($P$14:P27)))</f>
        <v>0</v>
      </c>
      <c r="B27" s="28">
        <f>IF($C$4="Attiecināmās izmaksas",IF('12a+c+n'!$Q27="A",'12a+c+n'!B27,0),0)</f>
        <v>0</v>
      </c>
      <c r="C27" s="28">
        <f>IF($C$4="Attiecināmās izmaksas",IF('12a+c+n'!$Q27="A",'12a+c+n'!C27,0),0)</f>
        <v>0</v>
      </c>
      <c r="D27" s="28">
        <f>IF($C$4="Attiecināmās izmaksas",IF('12a+c+n'!$Q27="A",'12a+c+n'!D27,0),0)</f>
        <v>0</v>
      </c>
      <c r="E27" s="59"/>
      <c r="F27" s="81"/>
      <c r="G27" s="28"/>
      <c r="H27" s="28">
        <f>IF($C$4="Attiecināmās izmaksas",IF('12a+c+n'!$Q27="A",'12a+c+n'!H27,0),0)</f>
        <v>0</v>
      </c>
      <c r="I27" s="28"/>
      <c r="J27" s="28"/>
      <c r="K27" s="59">
        <f>IF($C$4="Attiecināmās izmaksas",IF('12a+c+n'!$Q27="A",'12a+c+n'!K27,0),0)</f>
        <v>0</v>
      </c>
      <c r="L27" s="81">
        <f>IF($C$4="Attiecināmās izmaksas",IF('12a+c+n'!$Q27="A",'12a+c+n'!L27,0),0)</f>
        <v>0</v>
      </c>
      <c r="M27" s="28">
        <f>IF($C$4="Attiecināmās izmaksas",IF('12a+c+n'!$Q27="A",'12a+c+n'!M27,0),0)</f>
        <v>0</v>
      </c>
      <c r="N27" s="28">
        <f>IF($C$4="Attiecināmās izmaksas",IF('12a+c+n'!$Q27="A",'12a+c+n'!N27,0),0)</f>
        <v>0</v>
      </c>
      <c r="O27" s="28">
        <f>IF($C$4="Attiecināmās izmaksas",IF('12a+c+n'!$Q27="A",'12a+c+n'!O27,0),0)</f>
        <v>0</v>
      </c>
      <c r="P27" s="59">
        <f>IF($C$4="Attiecināmās izmaksas",IF('12a+c+n'!$Q27="A",'12a+c+n'!P27,0),0)</f>
        <v>0</v>
      </c>
    </row>
    <row r="28" spans="1:16" x14ac:dyDescent="0.2">
      <c r="A28" s="64">
        <f>IF(P28=0,0,IF(COUNTBLANK(P28)=1,0,COUNTA($P$14:P28)))</f>
        <v>0</v>
      </c>
      <c r="B28" s="28">
        <f>IF($C$4="Attiecināmās izmaksas",IF('12a+c+n'!$Q28="A",'12a+c+n'!B28,0),0)</f>
        <v>0</v>
      </c>
      <c r="C28" s="28">
        <f>IF($C$4="Attiecināmās izmaksas",IF('12a+c+n'!$Q28="A",'12a+c+n'!C28,0),0)</f>
        <v>0</v>
      </c>
      <c r="D28" s="28">
        <f>IF($C$4="Attiecināmās izmaksas",IF('12a+c+n'!$Q28="A",'12a+c+n'!D28,0),0)</f>
        <v>0</v>
      </c>
      <c r="E28" s="59"/>
      <c r="F28" s="81"/>
      <c r="G28" s="28"/>
      <c r="H28" s="28">
        <f>IF($C$4="Attiecināmās izmaksas",IF('12a+c+n'!$Q28="A",'12a+c+n'!H28,0),0)</f>
        <v>0</v>
      </c>
      <c r="I28" s="28"/>
      <c r="J28" s="28"/>
      <c r="K28" s="59">
        <f>IF($C$4="Attiecināmās izmaksas",IF('12a+c+n'!$Q28="A",'12a+c+n'!K28,0),0)</f>
        <v>0</v>
      </c>
      <c r="L28" s="81">
        <f>IF($C$4="Attiecināmās izmaksas",IF('12a+c+n'!$Q28="A",'12a+c+n'!L28,0),0)</f>
        <v>0</v>
      </c>
      <c r="M28" s="28">
        <f>IF($C$4="Attiecināmās izmaksas",IF('12a+c+n'!$Q28="A",'12a+c+n'!M28,0),0)</f>
        <v>0</v>
      </c>
      <c r="N28" s="28">
        <f>IF($C$4="Attiecināmās izmaksas",IF('12a+c+n'!$Q28="A",'12a+c+n'!N28,0),0)</f>
        <v>0</v>
      </c>
      <c r="O28" s="28">
        <f>IF($C$4="Attiecināmās izmaksas",IF('12a+c+n'!$Q28="A",'12a+c+n'!O28,0),0)</f>
        <v>0</v>
      </c>
      <c r="P28" s="59">
        <f>IF($C$4="Attiecināmās izmaksas",IF('12a+c+n'!$Q28="A",'12a+c+n'!P28,0),0)</f>
        <v>0</v>
      </c>
    </row>
    <row r="29" spans="1:16" x14ac:dyDescent="0.2">
      <c r="A29" s="64">
        <f>IF(P29=0,0,IF(COUNTBLANK(P29)=1,0,COUNTA($P$14:P29)))</f>
        <v>0</v>
      </c>
      <c r="B29" s="28">
        <f>IF($C$4="Attiecināmās izmaksas",IF('12a+c+n'!$Q29="A",'12a+c+n'!B29,0),0)</f>
        <v>0</v>
      </c>
      <c r="C29" s="28">
        <f>IF($C$4="Attiecināmās izmaksas",IF('12a+c+n'!$Q29="A",'12a+c+n'!C29,0),0)</f>
        <v>0</v>
      </c>
      <c r="D29" s="28">
        <f>IF($C$4="Attiecināmās izmaksas",IF('12a+c+n'!$Q29="A",'12a+c+n'!D29,0),0)</f>
        <v>0</v>
      </c>
      <c r="E29" s="59"/>
      <c r="F29" s="81"/>
      <c r="G29" s="28"/>
      <c r="H29" s="28">
        <f>IF($C$4="Attiecināmās izmaksas",IF('12a+c+n'!$Q29="A",'12a+c+n'!H29,0),0)</f>
        <v>0</v>
      </c>
      <c r="I29" s="28"/>
      <c r="J29" s="28"/>
      <c r="K29" s="59">
        <f>IF($C$4="Attiecināmās izmaksas",IF('12a+c+n'!$Q29="A",'12a+c+n'!K29,0),0)</f>
        <v>0</v>
      </c>
      <c r="L29" s="81">
        <f>IF($C$4="Attiecināmās izmaksas",IF('12a+c+n'!$Q29="A",'12a+c+n'!L29,0),0)</f>
        <v>0</v>
      </c>
      <c r="M29" s="28">
        <f>IF($C$4="Attiecināmās izmaksas",IF('12a+c+n'!$Q29="A",'12a+c+n'!M29,0),0)</f>
        <v>0</v>
      </c>
      <c r="N29" s="28">
        <f>IF($C$4="Attiecināmās izmaksas",IF('12a+c+n'!$Q29="A",'12a+c+n'!N29,0),0)</f>
        <v>0</v>
      </c>
      <c r="O29" s="28">
        <f>IF($C$4="Attiecināmās izmaksas",IF('12a+c+n'!$Q29="A",'12a+c+n'!O29,0),0)</f>
        <v>0</v>
      </c>
      <c r="P29" s="59">
        <f>IF($C$4="Attiecināmās izmaksas",IF('12a+c+n'!$Q29="A",'12a+c+n'!P29,0),0)</f>
        <v>0</v>
      </c>
    </row>
    <row r="30" spans="1:16" x14ac:dyDescent="0.2">
      <c r="A30" s="64">
        <f>IF(P30=0,0,IF(COUNTBLANK(P30)=1,0,COUNTA($P$14:P30)))</f>
        <v>0</v>
      </c>
      <c r="B30" s="28">
        <f>IF($C$4="Attiecināmās izmaksas",IF('12a+c+n'!$Q30="A",'12a+c+n'!B30,0),0)</f>
        <v>0</v>
      </c>
      <c r="C30" s="28">
        <f>IF($C$4="Attiecināmās izmaksas",IF('12a+c+n'!$Q30="A",'12a+c+n'!C30,0),0)</f>
        <v>0</v>
      </c>
      <c r="D30" s="28">
        <f>IF($C$4="Attiecināmās izmaksas",IF('12a+c+n'!$Q30="A",'12a+c+n'!D30,0),0)</f>
        <v>0</v>
      </c>
      <c r="E30" s="59"/>
      <c r="F30" s="81"/>
      <c r="G30" s="28"/>
      <c r="H30" s="28">
        <f>IF($C$4="Attiecināmās izmaksas",IF('12a+c+n'!$Q30="A",'12a+c+n'!H30,0),0)</f>
        <v>0</v>
      </c>
      <c r="I30" s="28"/>
      <c r="J30" s="28"/>
      <c r="K30" s="59">
        <f>IF($C$4="Attiecināmās izmaksas",IF('12a+c+n'!$Q30="A",'12a+c+n'!K30,0),0)</f>
        <v>0</v>
      </c>
      <c r="L30" s="81">
        <f>IF($C$4="Attiecināmās izmaksas",IF('12a+c+n'!$Q30="A",'12a+c+n'!L30,0),0)</f>
        <v>0</v>
      </c>
      <c r="M30" s="28">
        <f>IF($C$4="Attiecināmās izmaksas",IF('12a+c+n'!$Q30="A",'12a+c+n'!M30,0),0)</f>
        <v>0</v>
      </c>
      <c r="N30" s="28">
        <f>IF($C$4="Attiecināmās izmaksas",IF('12a+c+n'!$Q30="A",'12a+c+n'!N30,0),0)</f>
        <v>0</v>
      </c>
      <c r="O30" s="28">
        <f>IF($C$4="Attiecināmās izmaksas",IF('12a+c+n'!$Q30="A",'12a+c+n'!O30,0),0)</f>
        <v>0</v>
      </c>
      <c r="P30" s="59">
        <f>IF($C$4="Attiecināmās izmaksas",IF('12a+c+n'!$Q30="A",'12a+c+n'!P30,0),0)</f>
        <v>0</v>
      </c>
    </row>
    <row r="31" spans="1:16" x14ac:dyDescent="0.2">
      <c r="A31" s="64">
        <f>IF(P31=0,0,IF(COUNTBLANK(P31)=1,0,COUNTA($P$14:P31)))</f>
        <v>0</v>
      </c>
      <c r="B31" s="28">
        <f>IF($C$4="Attiecināmās izmaksas",IF('12a+c+n'!$Q31="A",'12a+c+n'!B31,0),0)</f>
        <v>0</v>
      </c>
      <c r="C31" s="28">
        <f>IF($C$4="Attiecināmās izmaksas",IF('12a+c+n'!$Q31="A",'12a+c+n'!C31,0),0)</f>
        <v>0</v>
      </c>
      <c r="D31" s="28">
        <f>IF($C$4="Attiecināmās izmaksas",IF('12a+c+n'!$Q31="A",'12a+c+n'!D31,0),0)</f>
        <v>0</v>
      </c>
      <c r="E31" s="59"/>
      <c r="F31" s="81"/>
      <c r="G31" s="28"/>
      <c r="H31" s="28">
        <f>IF($C$4="Attiecināmās izmaksas",IF('12a+c+n'!$Q31="A",'12a+c+n'!H31,0),0)</f>
        <v>0</v>
      </c>
      <c r="I31" s="28"/>
      <c r="J31" s="28"/>
      <c r="K31" s="59">
        <f>IF($C$4="Attiecināmās izmaksas",IF('12a+c+n'!$Q31="A",'12a+c+n'!K31,0),0)</f>
        <v>0</v>
      </c>
      <c r="L31" s="81">
        <f>IF($C$4="Attiecināmās izmaksas",IF('12a+c+n'!$Q31="A",'12a+c+n'!L31,0),0)</f>
        <v>0</v>
      </c>
      <c r="M31" s="28">
        <f>IF($C$4="Attiecināmās izmaksas",IF('12a+c+n'!$Q31="A",'12a+c+n'!M31,0),0)</f>
        <v>0</v>
      </c>
      <c r="N31" s="28">
        <f>IF($C$4="Attiecināmās izmaksas",IF('12a+c+n'!$Q31="A",'12a+c+n'!N31,0),0)</f>
        <v>0</v>
      </c>
      <c r="O31" s="28">
        <f>IF($C$4="Attiecināmās izmaksas",IF('12a+c+n'!$Q31="A",'12a+c+n'!O31,0),0)</f>
        <v>0</v>
      </c>
      <c r="P31" s="59">
        <f>IF($C$4="Attiecināmās izmaksas",IF('12a+c+n'!$Q31="A",'12a+c+n'!P31,0),0)</f>
        <v>0</v>
      </c>
    </row>
    <row r="32" spans="1:16" x14ac:dyDescent="0.2">
      <c r="A32" s="64">
        <f>IF(P32=0,0,IF(COUNTBLANK(P32)=1,0,COUNTA($P$14:P32)))</f>
        <v>0</v>
      </c>
      <c r="B32" s="28">
        <f>IF($C$4="Attiecināmās izmaksas",IF('12a+c+n'!$Q32="A",'12a+c+n'!B32,0),0)</f>
        <v>0</v>
      </c>
      <c r="C32" s="28">
        <f>IF($C$4="Attiecināmās izmaksas",IF('12a+c+n'!$Q32="A",'12a+c+n'!C32,0),0)</f>
        <v>0</v>
      </c>
      <c r="D32" s="28">
        <f>IF($C$4="Attiecināmās izmaksas",IF('12a+c+n'!$Q32="A",'12a+c+n'!D32,0),0)</f>
        <v>0</v>
      </c>
      <c r="E32" s="59"/>
      <c r="F32" s="81"/>
      <c r="G32" s="28"/>
      <c r="H32" s="28">
        <f>IF($C$4="Attiecināmās izmaksas",IF('12a+c+n'!$Q32="A",'12a+c+n'!H32,0),0)</f>
        <v>0</v>
      </c>
      <c r="I32" s="28"/>
      <c r="J32" s="28"/>
      <c r="K32" s="59">
        <f>IF($C$4="Attiecināmās izmaksas",IF('12a+c+n'!$Q32="A",'12a+c+n'!K32,0),0)</f>
        <v>0</v>
      </c>
      <c r="L32" s="81">
        <f>IF($C$4="Attiecināmās izmaksas",IF('12a+c+n'!$Q32="A",'12a+c+n'!L32,0),0)</f>
        <v>0</v>
      </c>
      <c r="M32" s="28">
        <f>IF($C$4="Attiecināmās izmaksas",IF('12a+c+n'!$Q32="A",'12a+c+n'!M32,0),0)</f>
        <v>0</v>
      </c>
      <c r="N32" s="28">
        <f>IF($C$4="Attiecināmās izmaksas",IF('12a+c+n'!$Q32="A",'12a+c+n'!N32,0),0)</f>
        <v>0</v>
      </c>
      <c r="O32" s="28">
        <f>IF($C$4="Attiecināmās izmaksas",IF('12a+c+n'!$Q32="A",'12a+c+n'!O32,0),0)</f>
        <v>0</v>
      </c>
      <c r="P32" s="59">
        <f>IF($C$4="Attiecināmās izmaksas",IF('12a+c+n'!$Q32="A",'12a+c+n'!P32,0),0)</f>
        <v>0</v>
      </c>
    </row>
    <row r="33" spans="1:16" x14ac:dyDescent="0.2">
      <c r="A33" s="64">
        <f>IF(P33=0,0,IF(COUNTBLANK(P33)=1,0,COUNTA($P$14:P33)))</f>
        <v>0</v>
      </c>
      <c r="B33" s="28">
        <f>IF($C$4="Attiecināmās izmaksas",IF('12a+c+n'!$Q33="A",'12a+c+n'!B33,0),0)</f>
        <v>0</v>
      </c>
      <c r="C33" s="28">
        <f>IF($C$4="Attiecināmās izmaksas",IF('12a+c+n'!$Q33="A",'12a+c+n'!C33,0),0)</f>
        <v>0</v>
      </c>
      <c r="D33" s="28">
        <f>IF($C$4="Attiecināmās izmaksas",IF('12a+c+n'!$Q33="A",'12a+c+n'!D33,0),0)</f>
        <v>0</v>
      </c>
      <c r="E33" s="59"/>
      <c r="F33" s="81"/>
      <c r="G33" s="28"/>
      <c r="H33" s="28">
        <f>IF($C$4="Attiecināmās izmaksas",IF('12a+c+n'!$Q33="A",'12a+c+n'!H33,0),0)</f>
        <v>0</v>
      </c>
      <c r="I33" s="28"/>
      <c r="J33" s="28"/>
      <c r="K33" s="59">
        <f>IF($C$4="Attiecināmās izmaksas",IF('12a+c+n'!$Q33="A",'12a+c+n'!K33,0),0)</f>
        <v>0</v>
      </c>
      <c r="L33" s="81">
        <f>IF($C$4="Attiecināmās izmaksas",IF('12a+c+n'!$Q33="A",'12a+c+n'!L33,0),0)</f>
        <v>0</v>
      </c>
      <c r="M33" s="28">
        <f>IF($C$4="Attiecināmās izmaksas",IF('12a+c+n'!$Q33="A",'12a+c+n'!M33,0),0)</f>
        <v>0</v>
      </c>
      <c r="N33" s="28">
        <f>IF($C$4="Attiecināmās izmaksas",IF('12a+c+n'!$Q33="A",'12a+c+n'!N33,0),0)</f>
        <v>0</v>
      </c>
      <c r="O33" s="28">
        <f>IF($C$4="Attiecināmās izmaksas",IF('12a+c+n'!$Q33="A",'12a+c+n'!O33,0),0)</f>
        <v>0</v>
      </c>
      <c r="P33" s="59">
        <f>IF($C$4="Attiecināmās izmaksas",IF('12a+c+n'!$Q33="A",'12a+c+n'!P33,0),0)</f>
        <v>0</v>
      </c>
    </row>
    <row r="34" spans="1:16" x14ac:dyDescent="0.2">
      <c r="A34" s="64">
        <f>IF(P34=0,0,IF(COUNTBLANK(P34)=1,0,COUNTA($P$14:P34)))</f>
        <v>0</v>
      </c>
      <c r="B34" s="28">
        <f>IF($C$4="Attiecināmās izmaksas",IF('12a+c+n'!$Q34="A",'12a+c+n'!B34,0),0)</f>
        <v>0</v>
      </c>
      <c r="C34" s="28">
        <f>IF($C$4="Attiecināmās izmaksas",IF('12a+c+n'!$Q34="A",'12a+c+n'!C34,0),0)</f>
        <v>0</v>
      </c>
      <c r="D34" s="28">
        <f>IF($C$4="Attiecināmās izmaksas",IF('12a+c+n'!$Q34="A",'12a+c+n'!D34,0),0)</f>
        <v>0</v>
      </c>
      <c r="E34" s="59"/>
      <c r="F34" s="81"/>
      <c r="G34" s="28"/>
      <c r="H34" s="28">
        <f>IF($C$4="Attiecināmās izmaksas",IF('12a+c+n'!$Q34="A",'12a+c+n'!H34,0),0)</f>
        <v>0</v>
      </c>
      <c r="I34" s="28"/>
      <c r="J34" s="28"/>
      <c r="K34" s="59">
        <f>IF($C$4="Attiecināmās izmaksas",IF('12a+c+n'!$Q34="A",'12a+c+n'!K34,0),0)</f>
        <v>0</v>
      </c>
      <c r="L34" s="81">
        <f>IF($C$4="Attiecināmās izmaksas",IF('12a+c+n'!$Q34="A",'12a+c+n'!L34,0),0)</f>
        <v>0</v>
      </c>
      <c r="M34" s="28">
        <f>IF($C$4="Attiecināmās izmaksas",IF('12a+c+n'!$Q34="A",'12a+c+n'!M34,0),0)</f>
        <v>0</v>
      </c>
      <c r="N34" s="28">
        <f>IF($C$4="Attiecināmās izmaksas",IF('12a+c+n'!$Q34="A",'12a+c+n'!N34,0),0)</f>
        <v>0</v>
      </c>
      <c r="O34" s="28">
        <f>IF($C$4="Attiecināmās izmaksas",IF('12a+c+n'!$Q34="A",'12a+c+n'!O34,0),0)</f>
        <v>0</v>
      </c>
      <c r="P34" s="59">
        <f>IF($C$4="Attiecināmās izmaksas",IF('12a+c+n'!$Q34="A",'12a+c+n'!P34,0),0)</f>
        <v>0</v>
      </c>
    </row>
    <row r="35" spans="1:16" x14ac:dyDescent="0.2">
      <c r="A35" s="64">
        <f>IF(P35=0,0,IF(COUNTBLANK(P35)=1,0,COUNTA($P$14:P35)))</f>
        <v>0</v>
      </c>
      <c r="B35" s="28">
        <f>IF($C$4="Attiecināmās izmaksas",IF('12a+c+n'!$Q35="A",'12a+c+n'!B35,0),0)</f>
        <v>0</v>
      </c>
      <c r="C35" s="28">
        <f>IF($C$4="Attiecināmās izmaksas",IF('12a+c+n'!$Q35="A",'12a+c+n'!C35,0),0)</f>
        <v>0</v>
      </c>
      <c r="D35" s="28">
        <f>IF($C$4="Attiecināmās izmaksas",IF('12a+c+n'!$Q35="A",'12a+c+n'!D35,0),0)</f>
        <v>0</v>
      </c>
      <c r="E35" s="59"/>
      <c r="F35" s="81"/>
      <c r="G35" s="28"/>
      <c r="H35" s="28">
        <f>IF($C$4="Attiecināmās izmaksas",IF('12a+c+n'!$Q35="A",'12a+c+n'!H35,0),0)</f>
        <v>0</v>
      </c>
      <c r="I35" s="28"/>
      <c r="J35" s="28"/>
      <c r="K35" s="59">
        <f>IF($C$4="Attiecināmās izmaksas",IF('12a+c+n'!$Q35="A",'12a+c+n'!K35,0),0)</f>
        <v>0</v>
      </c>
      <c r="L35" s="81">
        <f>IF($C$4="Attiecināmās izmaksas",IF('12a+c+n'!$Q35="A",'12a+c+n'!L35,0),0)</f>
        <v>0</v>
      </c>
      <c r="M35" s="28">
        <f>IF($C$4="Attiecināmās izmaksas",IF('12a+c+n'!$Q35="A",'12a+c+n'!M35,0),0)</f>
        <v>0</v>
      </c>
      <c r="N35" s="28">
        <f>IF($C$4="Attiecināmās izmaksas",IF('12a+c+n'!$Q35="A",'12a+c+n'!N35,0),0)</f>
        <v>0</v>
      </c>
      <c r="O35" s="28">
        <f>IF($C$4="Attiecināmās izmaksas",IF('12a+c+n'!$Q35="A",'12a+c+n'!O35,0),0)</f>
        <v>0</v>
      </c>
      <c r="P35" s="59">
        <f>IF($C$4="Attiecināmās izmaksas",IF('12a+c+n'!$Q35="A",'12a+c+n'!P35,0),0)</f>
        <v>0</v>
      </c>
    </row>
    <row r="36" spans="1:16" x14ac:dyDescent="0.2">
      <c r="A36" s="64">
        <f>IF(P36=0,0,IF(COUNTBLANK(P36)=1,0,COUNTA($P$14:P36)))</f>
        <v>0</v>
      </c>
      <c r="B36" s="28">
        <f>IF($C$4="Attiecināmās izmaksas",IF('12a+c+n'!$Q36="A",'12a+c+n'!B36,0),0)</f>
        <v>0</v>
      </c>
      <c r="C36" s="28">
        <f>IF($C$4="Attiecināmās izmaksas",IF('12a+c+n'!$Q36="A",'12a+c+n'!C36,0),0)</f>
        <v>0</v>
      </c>
      <c r="D36" s="28">
        <f>IF($C$4="Attiecināmās izmaksas",IF('12a+c+n'!$Q36="A",'12a+c+n'!D36,0),0)</f>
        <v>0</v>
      </c>
      <c r="E36" s="59"/>
      <c r="F36" s="81"/>
      <c r="G36" s="28"/>
      <c r="H36" s="28">
        <f>IF($C$4="Attiecināmās izmaksas",IF('12a+c+n'!$Q36="A",'12a+c+n'!H36,0),0)</f>
        <v>0</v>
      </c>
      <c r="I36" s="28"/>
      <c r="J36" s="28"/>
      <c r="K36" s="59">
        <f>IF($C$4="Attiecināmās izmaksas",IF('12a+c+n'!$Q36="A",'12a+c+n'!K36,0),0)</f>
        <v>0</v>
      </c>
      <c r="L36" s="81">
        <f>IF($C$4="Attiecināmās izmaksas",IF('12a+c+n'!$Q36="A",'12a+c+n'!L36,0),0)</f>
        <v>0</v>
      </c>
      <c r="M36" s="28">
        <f>IF($C$4="Attiecināmās izmaksas",IF('12a+c+n'!$Q36="A",'12a+c+n'!M36,0),0)</f>
        <v>0</v>
      </c>
      <c r="N36" s="28">
        <f>IF($C$4="Attiecināmās izmaksas",IF('12a+c+n'!$Q36="A",'12a+c+n'!N36,0),0)</f>
        <v>0</v>
      </c>
      <c r="O36" s="28">
        <f>IF($C$4="Attiecināmās izmaksas",IF('12a+c+n'!$Q36="A",'12a+c+n'!O36,0),0)</f>
        <v>0</v>
      </c>
      <c r="P36" s="59">
        <f>IF($C$4="Attiecināmās izmaksas",IF('12a+c+n'!$Q36="A",'12a+c+n'!P36,0),0)</f>
        <v>0</v>
      </c>
    </row>
    <row r="37" spans="1:16" x14ac:dyDescent="0.2">
      <c r="A37" s="64">
        <f>IF(P37=0,0,IF(COUNTBLANK(P37)=1,0,COUNTA($P$14:P37)))</f>
        <v>0</v>
      </c>
      <c r="B37" s="28">
        <f>IF($C$4="Attiecināmās izmaksas",IF('12a+c+n'!$Q37="A",'12a+c+n'!B37,0),0)</f>
        <v>0</v>
      </c>
      <c r="C37" s="28">
        <f>IF($C$4="Attiecināmās izmaksas",IF('12a+c+n'!$Q37="A",'12a+c+n'!C37,0),0)</f>
        <v>0</v>
      </c>
      <c r="D37" s="28">
        <f>IF($C$4="Attiecināmās izmaksas",IF('12a+c+n'!$Q37="A",'12a+c+n'!D37,0),0)</f>
        <v>0</v>
      </c>
      <c r="E37" s="59"/>
      <c r="F37" s="81"/>
      <c r="G37" s="28"/>
      <c r="H37" s="28">
        <f>IF($C$4="Attiecināmās izmaksas",IF('12a+c+n'!$Q37="A",'12a+c+n'!H37,0),0)</f>
        <v>0</v>
      </c>
      <c r="I37" s="28"/>
      <c r="J37" s="28"/>
      <c r="K37" s="59">
        <f>IF($C$4="Attiecināmās izmaksas",IF('12a+c+n'!$Q37="A",'12a+c+n'!K37,0),0)</f>
        <v>0</v>
      </c>
      <c r="L37" s="81">
        <f>IF($C$4="Attiecināmās izmaksas",IF('12a+c+n'!$Q37="A",'12a+c+n'!L37,0),0)</f>
        <v>0</v>
      </c>
      <c r="M37" s="28">
        <f>IF($C$4="Attiecināmās izmaksas",IF('12a+c+n'!$Q37="A",'12a+c+n'!M37,0),0)</f>
        <v>0</v>
      </c>
      <c r="N37" s="28">
        <f>IF($C$4="Attiecināmās izmaksas",IF('12a+c+n'!$Q37="A",'12a+c+n'!N37,0),0)</f>
        <v>0</v>
      </c>
      <c r="O37" s="28">
        <f>IF($C$4="Attiecināmās izmaksas",IF('12a+c+n'!$Q37="A",'12a+c+n'!O37,0),0)</f>
        <v>0</v>
      </c>
      <c r="P37" s="59">
        <f>IF($C$4="Attiecināmās izmaksas",IF('12a+c+n'!$Q37="A",'12a+c+n'!P37,0),0)</f>
        <v>0</v>
      </c>
    </row>
    <row r="38" spans="1:16" ht="22.5" x14ac:dyDescent="0.2">
      <c r="A38" s="64">
        <f>IF(P38=0,0,IF(COUNTBLANK(P38)=1,0,COUNTA($P$14:P38)))</f>
        <v>0</v>
      </c>
      <c r="B38" s="28" t="str">
        <f>IF($C$4="Attiecināmās izmaksas",IF('12a+c+n'!$Q38="A",'12a+c+n'!B38,0),0)</f>
        <v>14-00000</v>
      </c>
      <c r="C38" s="28" t="str">
        <f>IF($C$4="Attiecināmās izmaksas",IF('12a+c+n'!$Q38="A",'12a+c+n'!C38,0),0)</f>
        <v>PP-R kausējamā caurule ar veidgabaliem d50</v>
      </c>
      <c r="D38" s="28" t="str">
        <f>IF($C$4="Attiecināmās izmaksas",IF('12a+c+n'!$Q38="A",'12a+c+n'!D38,0),0)</f>
        <v>m</v>
      </c>
      <c r="E38" s="59"/>
      <c r="F38" s="81"/>
      <c r="G38" s="28"/>
      <c r="H38" s="28">
        <f>IF($C$4="Attiecināmās izmaksas",IF('12a+c+n'!$Q38="A",'12a+c+n'!H38,0),0)</f>
        <v>0</v>
      </c>
      <c r="I38" s="28"/>
      <c r="J38" s="28"/>
      <c r="K38" s="59">
        <f>IF($C$4="Attiecināmās izmaksas",IF('12a+c+n'!$Q38="A",'12a+c+n'!K38,0),0)</f>
        <v>0</v>
      </c>
      <c r="L38" s="81">
        <f>IF($C$4="Attiecināmās izmaksas",IF('12a+c+n'!$Q38="A",'12a+c+n'!L38,0),0)</f>
        <v>0</v>
      </c>
      <c r="M38" s="28">
        <f>IF($C$4="Attiecināmās izmaksas",IF('12a+c+n'!$Q38="A",'12a+c+n'!M38,0),0)</f>
        <v>0</v>
      </c>
      <c r="N38" s="28">
        <f>IF($C$4="Attiecināmās izmaksas",IF('12a+c+n'!$Q38="A",'12a+c+n'!N38,0),0)</f>
        <v>0</v>
      </c>
      <c r="O38" s="28">
        <f>IF($C$4="Attiecināmās izmaksas",IF('12a+c+n'!$Q38="A",'12a+c+n'!O38,0),0)</f>
        <v>0</v>
      </c>
      <c r="P38" s="59">
        <f>IF($C$4="Attiecināmās izmaksas",IF('12a+c+n'!$Q38="A",'12a+c+n'!P38,0),0)</f>
        <v>0</v>
      </c>
    </row>
    <row r="39" spans="1:16" ht="22.5" x14ac:dyDescent="0.2">
      <c r="A39" s="64">
        <f>IF(P39=0,0,IF(COUNTBLANK(P39)=1,0,COUNTA($P$14:P39)))</f>
        <v>0</v>
      </c>
      <c r="B39" s="28" t="str">
        <f>IF($C$4="Attiecināmās izmaksas",IF('12a+c+n'!$Q39="A",'12a+c+n'!B39,0),0)</f>
        <v>14-00000</v>
      </c>
      <c r="C39" s="28" t="str">
        <f>IF($C$4="Attiecināmās izmaksas",IF('12a+c+n'!$Q39="A",'12a+c+n'!C39,0),0)</f>
        <v>PP-R kausējamā caurule ar veidgabaliem d40</v>
      </c>
      <c r="D39" s="28" t="str">
        <f>IF($C$4="Attiecināmās izmaksas",IF('12a+c+n'!$Q39="A",'12a+c+n'!D39,0),0)</f>
        <v>m</v>
      </c>
      <c r="E39" s="59"/>
      <c r="F39" s="81"/>
      <c r="G39" s="28"/>
      <c r="H39" s="28">
        <f>IF($C$4="Attiecināmās izmaksas",IF('12a+c+n'!$Q39="A",'12a+c+n'!H39,0),0)</f>
        <v>0</v>
      </c>
      <c r="I39" s="28"/>
      <c r="J39" s="28"/>
      <c r="K39" s="59">
        <f>IF($C$4="Attiecināmās izmaksas",IF('12a+c+n'!$Q39="A",'12a+c+n'!K39,0),0)</f>
        <v>0</v>
      </c>
      <c r="L39" s="81">
        <f>IF($C$4="Attiecināmās izmaksas",IF('12a+c+n'!$Q39="A",'12a+c+n'!L39,0),0)</f>
        <v>0</v>
      </c>
      <c r="M39" s="28">
        <f>IF($C$4="Attiecināmās izmaksas",IF('12a+c+n'!$Q39="A",'12a+c+n'!M39,0),0)</f>
        <v>0</v>
      </c>
      <c r="N39" s="28">
        <f>IF($C$4="Attiecināmās izmaksas",IF('12a+c+n'!$Q39="A",'12a+c+n'!N39,0),0)</f>
        <v>0</v>
      </c>
      <c r="O39" s="28">
        <f>IF($C$4="Attiecināmās izmaksas",IF('12a+c+n'!$Q39="A",'12a+c+n'!O39,0),0)</f>
        <v>0</v>
      </c>
      <c r="P39" s="59">
        <f>IF($C$4="Attiecināmās izmaksas",IF('12a+c+n'!$Q39="A",'12a+c+n'!P39,0),0)</f>
        <v>0</v>
      </c>
    </row>
    <row r="40" spans="1:16" ht="22.5" x14ac:dyDescent="0.2">
      <c r="A40" s="64">
        <f>IF(P40=0,0,IF(COUNTBLANK(P40)=1,0,COUNTA($P$14:P40)))</f>
        <v>0</v>
      </c>
      <c r="B40" s="28" t="str">
        <f>IF($C$4="Attiecināmās izmaksas",IF('12a+c+n'!$Q40="A",'12a+c+n'!B40,0),0)</f>
        <v>14-00000</v>
      </c>
      <c r="C40" s="28" t="str">
        <f>IF($C$4="Attiecināmās izmaksas",IF('12a+c+n'!$Q40="A",'12a+c+n'!C40,0),0)</f>
        <v>PP-R kausējamā caurule ar veidgabaliem d32</v>
      </c>
      <c r="D40" s="28" t="str">
        <f>IF($C$4="Attiecināmās izmaksas",IF('12a+c+n'!$Q40="A",'12a+c+n'!D40,0),0)</f>
        <v>m</v>
      </c>
      <c r="E40" s="59"/>
      <c r="F40" s="81"/>
      <c r="G40" s="28"/>
      <c r="H40" s="28">
        <f>IF($C$4="Attiecināmās izmaksas",IF('12a+c+n'!$Q40="A",'12a+c+n'!H40,0),0)</f>
        <v>0</v>
      </c>
      <c r="I40" s="28"/>
      <c r="J40" s="28"/>
      <c r="K40" s="59">
        <f>IF($C$4="Attiecināmās izmaksas",IF('12a+c+n'!$Q40="A",'12a+c+n'!K40,0),0)</f>
        <v>0</v>
      </c>
      <c r="L40" s="81">
        <f>IF($C$4="Attiecināmās izmaksas",IF('12a+c+n'!$Q40="A",'12a+c+n'!L40,0),0)</f>
        <v>0</v>
      </c>
      <c r="M40" s="28">
        <f>IF($C$4="Attiecināmās izmaksas",IF('12a+c+n'!$Q40="A",'12a+c+n'!M40,0),0)</f>
        <v>0</v>
      </c>
      <c r="N40" s="28">
        <f>IF($C$4="Attiecināmās izmaksas",IF('12a+c+n'!$Q40="A",'12a+c+n'!N40,0),0)</f>
        <v>0</v>
      </c>
      <c r="O40" s="28">
        <f>IF($C$4="Attiecināmās izmaksas",IF('12a+c+n'!$Q40="A",'12a+c+n'!O40,0),0)</f>
        <v>0</v>
      </c>
      <c r="P40" s="59">
        <f>IF($C$4="Attiecināmās izmaksas",IF('12a+c+n'!$Q40="A",'12a+c+n'!P40,0),0)</f>
        <v>0</v>
      </c>
    </row>
    <row r="41" spans="1:16" ht="22.5" x14ac:dyDescent="0.2">
      <c r="A41" s="64">
        <f>IF(P41=0,0,IF(COUNTBLANK(P41)=1,0,COUNTA($P$14:P41)))</f>
        <v>0</v>
      </c>
      <c r="B41" s="28" t="str">
        <f>IF($C$4="Attiecināmās izmaksas",IF('12a+c+n'!$Q41="A",'12a+c+n'!B41,0),0)</f>
        <v>14-00000</v>
      </c>
      <c r="C41" s="28" t="str">
        <f>IF($C$4="Attiecināmās izmaksas",IF('12a+c+n'!$Q41="A",'12a+c+n'!C41,0),0)</f>
        <v>PP-R kausējamā caurule ar veidgabaliem d25</v>
      </c>
      <c r="D41" s="28" t="str">
        <f>IF($C$4="Attiecināmās izmaksas",IF('12a+c+n'!$Q41="A",'12a+c+n'!D41,0),0)</f>
        <v>m</v>
      </c>
      <c r="E41" s="59"/>
      <c r="F41" s="81"/>
      <c r="G41" s="28"/>
      <c r="H41" s="28">
        <f>IF($C$4="Attiecināmās izmaksas",IF('12a+c+n'!$Q41="A",'12a+c+n'!H41,0),0)</f>
        <v>0</v>
      </c>
      <c r="I41" s="28"/>
      <c r="J41" s="28"/>
      <c r="K41" s="59">
        <f>IF($C$4="Attiecināmās izmaksas",IF('12a+c+n'!$Q41="A",'12a+c+n'!K41,0),0)</f>
        <v>0</v>
      </c>
      <c r="L41" s="81">
        <f>IF($C$4="Attiecināmās izmaksas",IF('12a+c+n'!$Q41="A",'12a+c+n'!L41,0),0)</f>
        <v>0</v>
      </c>
      <c r="M41" s="28">
        <f>IF($C$4="Attiecināmās izmaksas",IF('12a+c+n'!$Q41="A",'12a+c+n'!M41,0),0)</f>
        <v>0</v>
      </c>
      <c r="N41" s="28">
        <f>IF($C$4="Attiecināmās izmaksas",IF('12a+c+n'!$Q41="A",'12a+c+n'!N41,0),0)</f>
        <v>0</v>
      </c>
      <c r="O41" s="28">
        <f>IF($C$4="Attiecināmās izmaksas",IF('12a+c+n'!$Q41="A",'12a+c+n'!O41,0),0)</f>
        <v>0</v>
      </c>
      <c r="P41" s="59">
        <f>IF($C$4="Attiecināmās izmaksas",IF('12a+c+n'!$Q41="A",'12a+c+n'!P41,0),0)</f>
        <v>0</v>
      </c>
    </row>
    <row r="42" spans="1:16" ht="22.5" x14ac:dyDescent="0.2">
      <c r="A42" s="64">
        <f>IF(P42=0,0,IF(COUNTBLANK(P42)=1,0,COUNTA($P$14:P42)))</f>
        <v>0</v>
      </c>
      <c r="B42" s="28" t="str">
        <f>IF($C$4="Attiecināmās izmaksas",IF('12a+c+n'!$Q42="A",'12a+c+n'!B42,0),0)</f>
        <v>14-00000</v>
      </c>
      <c r="C42" s="28" t="str">
        <f>IF($C$4="Attiecināmās izmaksas",IF('12a+c+n'!$Q42="A",'12a+c+n'!C42,0),0)</f>
        <v>PP-R kausējamā caurule ar veidgabaliem d20</v>
      </c>
      <c r="D42" s="28" t="str">
        <f>IF($C$4="Attiecināmās izmaksas",IF('12a+c+n'!$Q42="A",'12a+c+n'!D42,0),0)</f>
        <v>m</v>
      </c>
      <c r="E42" s="59"/>
      <c r="F42" s="81"/>
      <c r="G42" s="28"/>
      <c r="H42" s="28">
        <f>IF($C$4="Attiecināmās izmaksas",IF('12a+c+n'!$Q42="A",'12a+c+n'!H42,0),0)</f>
        <v>0</v>
      </c>
      <c r="I42" s="28"/>
      <c r="J42" s="28"/>
      <c r="K42" s="59">
        <f>IF($C$4="Attiecināmās izmaksas",IF('12a+c+n'!$Q42="A",'12a+c+n'!K42,0),0)</f>
        <v>0</v>
      </c>
      <c r="L42" s="81">
        <f>IF($C$4="Attiecināmās izmaksas",IF('12a+c+n'!$Q42="A",'12a+c+n'!L42,0),0)</f>
        <v>0</v>
      </c>
      <c r="M42" s="28">
        <f>IF($C$4="Attiecināmās izmaksas",IF('12a+c+n'!$Q42="A",'12a+c+n'!M42,0),0)</f>
        <v>0</v>
      </c>
      <c r="N42" s="28">
        <f>IF($C$4="Attiecināmās izmaksas",IF('12a+c+n'!$Q42="A",'12a+c+n'!N42,0),0)</f>
        <v>0</v>
      </c>
      <c r="O42" s="28">
        <f>IF($C$4="Attiecināmās izmaksas",IF('12a+c+n'!$Q42="A",'12a+c+n'!O42,0),0)</f>
        <v>0</v>
      </c>
      <c r="P42" s="59">
        <f>IF($C$4="Attiecināmās izmaksas",IF('12a+c+n'!$Q42="A",'12a+c+n'!P42,0),0)</f>
        <v>0</v>
      </c>
    </row>
    <row r="43" spans="1:16" ht="33.75" x14ac:dyDescent="0.2">
      <c r="A43" s="64">
        <f>IF(P43=0,0,IF(COUNTBLANK(P43)=1,0,COUNTA($P$14:P43)))</f>
        <v>0</v>
      </c>
      <c r="B43" s="28" t="str">
        <f>IF($C$4="Attiecināmās izmaksas",IF('12a+c+n'!$Q43="A",'12a+c+n'!B43,0),0)</f>
        <v>14-00000</v>
      </c>
      <c r="C43" s="28" t="str">
        <f>IF($C$4="Attiecināmās izmaksas",IF('12a+c+n'!$Q43="A",'12a+c+n'!C43,0),0)</f>
        <v>Siltumizolācija b=30mm λ=0.038 (pie temperatūras 50oC) karstajam ūdensvadam un cirkulācijas ūdensvadam         d50</v>
      </c>
      <c r="D43" s="28" t="str">
        <f>IF($C$4="Attiecināmās izmaksas",IF('12a+c+n'!$Q43="A",'12a+c+n'!D43,0),0)</f>
        <v>m</v>
      </c>
      <c r="E43" s="59"/>
      <c r="F43" s="81"/>
      <c r="G43" s="28"/>
      <c r="H43" s="28">
        <f>IF($C$4="Attiecināmās izmaksas",IF('12a+c+n'!$Q43="A",'12a+c+n'!H43,0),0)</f>
        <v>0</v>
      </c>
      <c r="I43" s="28"/>
      <c r="J43" s="28"/>
      <c r="K43" s="59">
        <f>IF($C$4="Attiecināmās izmaksas",IF('12a+c+n'!$Q43="A",'12a+c+n'!K43,0),0)</f>
        <v>0</v>
      </c>
      <c r="L43" s="81">
        <f>IF($C$4="Attiecināmās izmaksas",IF('12a+c+n'!$Q43="A",'12a+c+n'!L43,0),0)</f>
        <v>0</v>
      </c>
      <c r="M43" s="28">
        <f>IF($C$4="Attiecināmās izmaksas",IF('12a+c+n'!$Q43="A",'12a+c+n'!M43,0),0)</f>
        <v>0</v>
      </c>
      <c r="N43" s="28">
        <f>IF($C$4="Attiecināmās izmaksas",IF('12a+c+n'!$Q43="A",'12a+c+n'!N43,0),0)</f>
        <v>0</v>
      </c>
      <c r="O43" s="28">
        <f>IF($C$4="Attiecināmās izmaksas",IF('12a+c+n'!$Q43="A",'12a+c+n'!O43,0),0)</f>
        <v>0</v>
      </c>
      <c r="P43" s="59">
        <f>IF($C$4="Attiecināmās izmaksas",IF('12a+c+n'!$Q43="A",'12a+c+n'!P43,0),0)</f>
        <v>0</v>
      </c>
    </row>
    <row r="44" spans="1:16" ht="33.75" x14ac:dyDescent="0.2">
      <c r="A44" s="64">
        <f>IF(P44=0,0,IF(COUNTBLANK(P44)=1,0,COUNTA($P$14:P44)))</f>
        <v>0</v>
      </c>
      <c r="B44" s="28" t="str">
        <f>IF($C$4="Attiecināmās izmaksas",IF('12a+c+n'!$Q44="A",'12a+c+n'!B44,0),0)</f>
        <v>14-00000</v>
      </c>
      <c r="C44" s="28" t="str">
        <f>IF($C$4="Attiecināmās izmaksas",IF('12a+c+n'!$Q44="A",'12a+c+n'!C44,0),0)</f>
        <v>Siltumizolācija b=30mm λ=0.038 (pie temperatūras 50oC) karstajam ūdensvadam un cirkulācijas ūdensvadam         d40</v>
      </c>
      <c r="D44" s="28" t="str">
        <f>IF($C$4="Attiecināmās izmaksas",IF('12a+c+n'!$Q44="A",'12a+c+n'!D44,0),0)</f>
        <v>m</v>
      </c>
      <c r="E44" s="59"/>
      <c r="F44" s="81"/>
      <c r="G44" s="28"/>
      <c r="H44" s="28">
        <f>IF($C$4="Attiecināmās izmaksas",IF('12a+c+n'!$Q44="A",'12a+c+n'!H44,0),0)</f>
        <v>0</v>
      </c>
      <c r="I44" s="28"/>
      <c r="J44" s="28"/>
      <c r="K44" s="59">
        <f>IF($C$4="Attiecināmās izmaksas",IF('12a+c+n'!$Q44="A",'12a+c+n'!K44,0),0)</f>
        <v>0</v>
      </c>
      <c r="L44" s="81">
        <f>IF($C$4="Attiecināmās izmaksas",IF('12a+c+n'!$Q44="A",'12a+c+n'!L44,0),0)</f>
        <v>0</v>
      </c>
      <c r="M44" s="28">
        <f>IF($C$4="Attiecināmās izmaksas",IF('12a+c+n'!$Q44="A",'12a+c+n'!M44,0),0)</f>
        <v>0</v>
      </c>
      <c r="N44" s="28">
        <f>IF($C$4="Attiecināmās izmaksas",IF('12a+c+n'!$Q44="A",'12a+c+n'!N44,0),0)</f>
        <v>0</v>
      </c>
      <c r="O44" s="28">
        <f>IF($C$4="Attiecināmās izmaksas",IF('12a+c+n'!$Q44="A",'12a+c+n'!O44,0),0)</f>
        <v>0</v>
      </c>
      <c r="P44" s="59">
        <f>IF($C$4="Attiecināmās izmaksas",IF('12a+c+n'!$Q44="A",'12a+c+n'!P44,0),0)</f>
        <v>0</v>
      </c>
    </row>
    <row r="45" spans="1:16" ht="33.75" x14ac:dyDescent="0.2">
      <c r="A45" s="64">
        <f>IF(P45=0,0,IF(COUNTBLANK(P45)=1,0,COUNTA($P$14:P45)))</f>
        <v>0</v>
      </c>
      <c r="B45" s="28" t="str">
        <f>IF($C$4="Attiecināmās izmaksas",IF('12a+c+n'!$Q45="A",'12a+c+n'!B45,0),0)</f>
        <v>14-00000</v>
      </c>
      <c r="C45" s="28" t="str">
        <f>IF($C$4="Attiecināmās izmaksas",IF('12a+c+n'!$Q45="A",'12a+c+n'!C45,0),0)</f>
        <v>Siltumizolācija b=30mm λ=0.038 (pie temperatūras 50oC) karstajam ūdensvadam un cirkulācijas ūdensvadam         d32</v>
      </c>
      <c r="D45" s="28" t="str">
        <f>IF($C$4="Attiecināmās izmaksas",IF('12a+c+n'!$Q45="A",'12a+c+n'!D45,0),0)</f>
        <v>m</v>
      </c>
      <c r="E45" s="59"/>
      <c r="F45" s="81"/>
      <c r="G45" s="28"/>
      <c r="H45" s="28">
        <f>IF($C$4="Attiecināmās izmaksas",IF('12a+c+n'!$Q45="A",'12a+c+n'!H45,0),0)</f>
        <v>0</v>
      </c>
      <c r="I45" s="28"/>
      <c r="J45" s="28"/>
      <c r="K45" s="59">
        <f>IF($C$4="Attiecināmās izmaksas",IF('12a+c+n'!$Q45="A",'12a+c+n'!K45,0),0)</f>
        <v>0</v>
      </c>
      <c r="L45" s="81">
        <f>IF($C$4="Attiecināmās izmaksas",IF('12a+c+n'!$Q45="A",'12a+c+n'!L45,0),0)</f>
        <v>0</v>
      </c>
      <c r="M45" s="28">
        <f>IF($C$4="Attiecināmās izmaksas",IF('12a+c+n'!$Q45="A",'12a+c+n'!M45,0),0)</f>
        <v>0</v>
      </c>
      <c r="N45" s="28">
        <f>IF($C$4="Attiecināmās izmaksas",IF('12a+c+n'!$Q45="A",'12a+c+n'!N45,0),0)</f>
        <v>0</v>
      </c>
      <c r="O45" s="28">
        <f>IF($C$4="Attiecināmās izmaksas",IF('12a+c+n'!$Q45="A",'12a+c+n'!O45,0),0)</f>
        <v>0</v>
      </c>
      <c r="P45" s="59">
        <f>IF($C$4="Attiecināmās izmaksas",IF('12a+c+n'!$Q45="A",'12a+c+n'!P45,0),0)</f>
        <v>0</v>
      </c>
    </row>
    <row r="46" spans="1:16" ht="33.75" x14ac:dyDescent="0.2">
      <c r="A46" s="64">
        <f>IF(P46=0,0,IF(COUNTBLANK(P46)=1,0,COUNTA($P$14:P46)))</f>
        <v>0</v>
      </c>
      <c r="B46" s="28" t="str">
        <f>IF($C$4="Attiecināmās izmaksas",IF('12a+c+n'!$Q46="A",'12a+c+n'!B46,0),0)</f>
        <v>14-00000</v>
      </c>
      <c r="C46" s="28" t="str">
        <f>IF($C$4="Attiecināmās izmaksas",IF('12a+c+n'!$Q46="A",'12a+c+n'!C46,0),0)</f>
        <v>Siltumizolācija b=30mm λ=0.038 (pie temperatūras 50oC) karstajam ūdensvadam un cirkulācijas ūdensvadam         d25</v>
      </c>
      <c r="D46" s="28" t="str">
        <f>IF($C$4="Attiecināmās izmaksas",IF('12a+c+n'!$Q46="A",'12a+c+n'!D46,0),0)</f>
        <v>m</v>
      </c>
      <c r="E46" s="59"/>
      <c r="F46" s="81"/>
      <c r="G46" s="28"/>
      <c r="H46" s="28">
        <f>IF($C$4="Attiecināmās izmaksas",IF('12a+c+n'!$Q46="A",'12a+c+n'!H46,0),0)</f>
        <v>0</v>
      </c>
      <c r="I46" s="28"/>
      <c r="J46" s="28"/>
      <c r="K46" s="59">
        <f>IF($C$4="Attiecināmās izmaksas",IF('12a+c+n'!$Q46="A",'12a+c+n'!K46,0),0)</f>
        <v>0</v>
      </c>
      <c r="L46" s="81">
        <f>IF($C$4="Attiecināmās izmaksas",IF('12a+c+n'!$Q46="A",'12a+c+n'!L46,0),0)</f>
        <v>0</v>
      </c>
      <c r="M46" s="28">
        <f>IF($C$4="Attiecināmās izmaksas",IF('12a+c+n'!$Q46="A",'12a+c+n'!M46,0),0)</f>
        <v>0</v>
      </c>
      <c r="N46" s="28">
        <f>IF($C$4="Attiecināmās izmaksas",IF('12a+c+n'!$Q46="A",'12a+c+n'!N46,0),0)</f>
        <v>0</v>
      </c>
      <c r="O46" s="28">
        <f>IF($C$4="Attiecināmās izmaksas",IF('12a+c+n'!$Q46="A",'12a+c+n'!O46,0),0)</f>
        <v>0</v>
      </c>
      <c r="P46" s="59">
        <f>IF($C$4="Attiecināmās izmaksas",IF('12a+c+n'!$Q46="A",'12a+c+n'!P46,0),0)</f>
        <v>0</v>
      </c>
    </row>
    <row r="47" spans="1:16" ht="33.75" x14ac:dyDescent="0.2">
      <c r="A47" s="64">
        <f>IF(P47=0,0,IF(COUNTBLANK(P47)=1,0,COUNTA($P$14:P47)))</f>
        <v>0</v>
      </c>
      <c r="B47" s="28" t="str">
        <f>IF($C$4="Attiecināmās izmaksas",IF('12a+c+n'!$Q47="A",'12a+c+n'!B47,0),0)</f>
        <v>14-00000</v>
      </c>
      <c r="C47" s="28" t="str">
        <f>IF($C$4="Attiecināmās izmaksas",IF('12a+c+n'!$Q47="A",'12a+c+n'!C47,0),0)</f>
        <v>Siltumizolācija b=30mm λ=0.038 (pie temperatūras 50oC) karstajam ūdensvadam un cirkulācijas ūdensvadam         d20</v>
      </c>
      <c r="D47" s="28" t="str">
        <f>IF($C$4="Attiecināmās izmaksas",IF('12a+c+n'!$Q47="A",'12a+c+n'!D47,0),0)</f>
        <v>m</v>
      </c>
      <c r="E47" s="59"/>
      <c r="F47" s="81"/>
      <c r="G47" s="28"/>
      <c r="H47" s="28">
        <f>IF($C$4="Attiecināmās izmaksas",IF('12a+c+n'!$Q47="A",'12a+c+n'!H47,0),0)</f>
        <v>0</v>
      </c>
      <c r="I47" s="28"/>
      <c r="J47" s="28"/>
      <c r="K47" s="59">
        <f>IF($C$4="Attiecināmās izmaksas",IF('12a+c+n'!$Q47="A",'12a+c+n'!K47,0),0)</f>
        <v>0</v>
      </c>
      <c r="L47" s="81">
        <f>IF($C$4="Attiecināmās izmaksas",IF('12a+c+n'!$Q47="A",'12a+c+n'!L47,0),0)</f>
        <v>0</v>
      </c>
      <c r="M47" s="28">
        <f>IF($C$4="Attiecināmās izmaksas",IF('12a+c+n'!$Q47="A",'12a+c+n'!M47,0),0)</f>
        <v>0</v>
      </c>
      <c r="N47" s="28">
        <f>IF($C$4="Attiecināmās izmaksas",IF('12a+c+n'!$Q47="A",'12a+c+n'!N47,0),0)</f>
        <v>0</v>
      </c>
      <c r="O47" s="28">
        <f>IF($C$4="Attiecināmās izmaksas",IF('12a+c+n'!$Q47="A",'12a+c+n'!O47,0),0)</f>
        <v>0</v>
      </c>
      <c r="P47" s="59">
        <f>IF($C$4="Attiecināmās izmaksas",IF('12a+c+n'!$Q47="A",'12a+c+n'!P47,0),0)</f>
        <v>0</v>
      </c>
    </row>
    <row r="48" spans="1:16" ht="22.5" x14ac:dyDescent="0.2">
      <c r="A48" s="64">
        <f>IF(P48=0,0,IF(COUNTBLANK(P48)=1,0,COUNTA($P$14:P48)))</f>
        <v>0</v>
      </c>
      <c r="B48" s="28" t="str">
        <f>IF($C$4="Attiecināmās izmaksas",IF('12a+c+n'!$Q48="A",'12a+c+n'!B48,0),0)</f>
        <v>14-00000</v>
      </c>
      <c r="C48" s="28" t="str">
        <f>IF($C$4="Attiecināmās izmaksas",IF('12a+c+n'!$Q48="A",'12a+c+n'!C48,0),0)</f>
        <v>Lodveida vārsts dn20</v>
      </c>
      <c r="D48" s="28" t="str">
        <f>IF($C$4="Attiecināmās izmaksas",IF('12a+c+n'!$Q48="A",'12a+c+n'!D48,0),0)</f>
        <v>gb</v>
      </c>
      <c r="E48" s="59"/>
      <c r="F48" s="81"/>
      <c r="G48" s="28"/>
      <c r="H48" s="28">
        <f>IF($C$4="Attiecināmās izmaksas",IF('12a+c+n'!$Q48="A",'12a+c+n'!H48,0),0)</f>
        <v>0</v>
      </c>
      <c r="I48" s="28"/>
      <c r="J48" s="28"/>
      <c r="K48" s="59">
        <f>IF($C$4="Attiecināmās izmaksas",IF('12a+c+n'!$Q48="A",'12a+c+n'!K48,0),0)</f>
        <v>0</v>
      </c>
      <c r="L48" s="81">
        <f>IF($C$4="Attiecināmās izmaksas",IF('12a+c+n'!$Q48="A",'12a+c+n'!L48,0),0)</f>
        <v>0</v>
      </c>
      <c r="M48" s="28">
        <f>IF($C$4="Attiecināmās izmaksas",IF('12a+c+n'!$Q48="A",'12a+c+n'!M48,0),0)</f>
        <v>0</v>
      </c>
      <c r="N48" s="28">
        <f>IF($C$4="Attiecināmās izmaksas",IF('12a+c+n'!$Q48="A",'12a+c+n'!N48,0),0)</f>
        <v>0</v>
      </c>
      <c r="O48" s="28">
        <f>IF($C$4="Attiecināmās izmaksas",IF('12a+c+n'!$Q48="A",'12a+c+n'!O48,0),0)</f>
        <v>0</v>
      </c>
      <c r="P48" s="59">
        <f>IF($C$4="Attiecināmās izmaksas",IF('12a+c+n'!$Q48="A",'12a+c+n'!P48,0),0)</f>
        <v>0</v>
      </c>
    </row>
    <row r="49" spans="1:16" ht="22.5" x14ac:dyDescent="0.2">
      <c r="A49" s="64">
        <f>IF(P49=0,0,IF(COUNTBLANK(P49)=1,0,COUNTA($P$14:P49)))</f>
        <v>0</v>
      </c>
      <c r="B49" s="28" t="str">
        <f>IF($C$4="Attiecināmās izmaksas",IF('12a+c+n'!$Q49="A",'12a+c+n'!B49,0),0)</f>
        <v>14-00000</v>
      </c>
      <c r="C49" s="28" t="str">
        <f>IF($C$4="Attiecināmās izmaksas",IF('12a+c+n'!$Q49="A",'12a+c+n'!C49,0),0)</f>
        <v>Lodveida vārsts dn25</v>
      </c>
      <c r="D49" s="28" t="str">
        <f>IF($C$4="Attiecināmās izmaksas",IF('12a+c+n'!$Q49="A",'12a+c+n'!D49,0),0)</f>
        <v>gb</v>
      </c>
      <c r="E49" s="59"/>
      <c r="F49" s="81"/>
      <c r="G49" s="28"/>
      <c r="H49" s="28">
        <f>IF($C$4="Attiecināmās izmaksas",IF('12a+c+n'!$Q49="A",'12a+c+n'!H49,0),0)</f>
        <v>0</v>
      </c>
      <c r="I49" s="28"/>
      <c r="J49" s="28"/>
      <c r="K49" s="59">
        <f>IF($C$4="Attiecināmās izmaksas",IF('12a+c+n'!$Q49="A",'12a+c+n'!K49,0),0)</f>
        <v>0</v>
      </c>
      <c r="L49" s="81">
        <f>IF($C$4="Attiecināmās izmaksas",IF('12a+c+n'!$Q49="A",'12a+c+n'!L49,0),0)</f>
        <v>0</v>
      </c>
      <c r="M49" s="28">
        <f>IF($C$4="Attiecināmās izmaksas",IF('12a+c+n'!$Q49="A",'12a+c+n'!M49,0),0)</f>
        <v>0</v>
      </c>
      <c r="N49" s="28">
        <f>IF($C$4="Attiecināmās izmaksas",IF('12a+c+n'!$Q49="A",'12a+c+n'!N49,0),0)</f>
        <v>0</v>
      </c>
      <c r="O49" s="28">
        <f>IF($C$4="Attiecināmās izmaksas",IF('12a+c+n'!$Q49="A",'12a+c+n'!O49,0),0)</f>
        <v>0</v>
      </c>
      <c r="P49" s="59">
        <f>IF($C$4="Attiecināmās izmaksas",IF('12a+c+n'!$Q49="A",'12a+c+n'!P49,0),0)</f>
        <v>0</v>
      </c>
    </row>
    <row r="50" spans="1:16" ht="22.5" x14ac:dyDescent="0.2">
      <c r="A50" s="64">
        <f>IF(P50=0,0,IF(COUNTBLANK(P50)=1,0,COUNTA($P$14:P50)))</f>
        <v>0</v>
      </c>
      <c r="B50" s="28" t="str">
        <f>IF($C$4="Attiecināmās izmaksas",IF('12a+c+n'!$Q50="A",'12a+c+n'!B50,0),0)</f>
        <v>14-00000</v>
      </c>
      <c r="C50" s="28" t="str">
        <f>IF($C$4="Attiecināmās izmaksas",IF('12a+c+n'!$Q50="A",'12a+c+n'!C50,0),0)</f>
        <v>Noslēgvārsts dn40</v>
      </c>
      <c r="D50" s="28" t="str">
        <f>IF($C$4="Attiecināmās izmaksas",IF('12a+c+n'!$Q50="A",'12a+c+n'!D50,0),0)</f>
        <v>gb</v>
      </c>
      <c r="E50" s="59"/>
      <c r="F50" s="81"/>
      <c r="G50" s="28"/>
      <c r="H50" s="28">
        <f>IF($C$4="Attiecināmās izmaksas",IF('12a+c+n'!$Q50="A",'12a+c+n'!H50,0),0)</f>
        <v>0</v>
      </c>
      <c r="I50" s="28"/>
      <c r="J50" s="28"/>
      <c r="K50" s="59">
        <f>IF($C$4="Attiecināmās izmaksas",IF('12a+c+n'!$Q50="A",'12a+c+n'!K50,0),0)</f>
        <v>0</v>
      </c>
      <c r="L50" s="81">
        <f>IF($C$4="Attiecināmās izmaksas",IF('12a+c+n'!$Q50="A",'12a+c+n'!L50,0),0)</f>
        <v>0</v>
      </c>
      <c r="M50" s="28">
        <f>IF($C$4="Attiecināmās izmaksas",IF('12a+c+n'!$Q50="A",'12a+c+n'!M50,0),0)</f>
        <v>0</v>
      </c>
      <c r="N50" s="28">
        <f>IF($C$4="Attiecināmās izmaksas",IF('12a+c+n'!$Q50="A",'12a+c+n'!N50,0),0)</f>
        <v>0</v>
      </c>
      <c r="O50" s="28">
        <f>IF($C$4="Attiecināmās izmaksas",IF('12a+c+n'!$Q50="A",'12a+c+n'!O50,0),0)</f>
        <v>0</v>
      </c>
      <c r="P50" s="59">
        <f>IF($C$4="Attiecināmās izmaksas",IF('12a+c+n'!$Q50="A",'12a+c+n'!P50,0),0)</f>
        <v>0</v>
      </c>
    </row>
    <row r="51" spans="1:16" ht="22.5" x14ac:dyDescent="0.2">
      <c r="A51" s="64">
        <f>IF(P51=0,0,IF(COUNTBLANK(P51)=1,0,COUNTA($P$14:P51)))</f>
        <v>0</v>
      </c>
      <c r="B51" s="28" t="str">
        <f>IF($C$4="Attiecināmās izmaksas",IF('12a+c+n'!$Q51="A",'12a+c+n'!B51,0),0)</f>
        <v>14-00000</v>
      </c>
      <c r="C51" s="28" t="str">
        <f>IF($C$4="Attiecināmās izmaksas",IF('12a+c+n'!$Q51="A",'12a+c+n'!C51,0),0)</f>
        <v>Noslēgvārsts dn50</v>
      </c>
      <c r="D51" s="28" t="str">
        <f>IF($C$4="Attiecināmās izmaksas",IF('12a+c+n'!$Q51="A",'12a+c+n'!D51,0),0)</f>
        <v>gb</v>
      </c>
      <c r="E51" s="59"/>
      <c r="F51" s="81"/>
      <c r="G51" s="28"/>
      <c r="H51" s="28">
        <f>IF($C$4="Attiecināmās izmaksas",IF('12a+c+n'!$Q51="A",'12a+c+n'!H51,0),0)</f>
        <v>0</v>
      </c>
      <c r="I51" s="28"/>
      <c r="J51" s="28"/>
      <c r="K51" s="59">
        <f>IF($C$4="Attiecināmās izmaksas",IF('12a+c+n'!$Q51="A",'12a+c+n'!K51,0),0)</f>
        <v>0</v>
      </c>
      <c r="L51" s="81">
        <f>IF($C$4="Attiecināmās izmaksas",IF('12a+c+n'!$Q51="A",'12a+c+n'!L51,0),0)</f>
        <v>0</v>
      </c>
      <c r="M51" s="28">
        <f>IF($C$4="Attiecināmās izmaksas",IF('12a+c+n'!$Q51="A",'12a+c+n'!M51,0),0)</f>
        <v>0</v>
      </c>
      <c r="N51" s="28">
        <f>IF($C$4="Attiecināmās izmaksas",IF('12a+c+n'!$Q51="A",'12a+c+n'!N51,0),0)</f>
        <v>0</v>
      </c>
      <c r="O51" s="28">
        <f>IF($C$4="Attiecināmās izmaksas",IF('12a+c+n'!$Q51="A",'12a+c+n'!O51,0),0)</f>
        <v>0</v>
      </c>
      <c r="P51" s="59">
        <f>IF($C$4="Attiecināmās izmaksas",IF('12a+c+n'!$Q51="A",'12a+c+n'!P51,0),0)</f>
        <v>0</v>
      </c>
    </row>
    <row r="52" spans="1:16" ht="22.5" x14ac:dyDescent="0.2">
      <c r="A52" s="64">
        <f>IF(P52=0,0,IF(COUNTBLANK(P52)=1,0,COUNTA($P$14:P52)))</f>
        <v>0</v>
      </c>
      <c r="B52" s="28" t="str">
        <f>IF($C$4="Attiecināmās izmaksas",IF('12a+c+n'!$Q52="A",'12a+c+n'!B52,0),0)</f>
        <v>14-00000</v>
      </c>
      <c r="C52" s="28" t="str">
        <f>IF($C$4="Attiecināmās izmaksas",IF('12a+c+n'!$Q52="A",'12a+c+n'!C52,0),0)</f>
        <v>Pretvārsts dn40</v>
      </c>
      <c r="D52" s="28" t="str">
        <f>IF($C$4="Attiecināmās izmaksas",IF('12a+c+n'!$Q52="A",'12a+c+n'!D52,0),0)</f>
        <v>gb</v>
      </c>
      <c r="E52" s="59"/>
      <c r="F52" s="81"/>
      <c r="G52" s="28"/>
      <c r="H52" s="28">
        <f>IF($C$4="Attiecināmās izmaksas",IF('12a+c+n'!$Q52="A",'12a+c+n'!H52,0),0)</f>
        <v>0</v>
      </c>
      <c r="I52" s="28"/>
      <c r="J52" s="28"/>
      <c r="K52" s="59">
        <f>IF($C$4="Attiecināmās izmaksas",IF('12a+c+n'!$Q52="A",'12a+c+n'!K52,0),0)</f>
        <v>0</v>
      </c>
      <c r="L52" s="81">
        <f>IF($C$4="Attiecināmās izmaksas",IF('12a+c+n'!$Q52="A",'12a+c+n'!L52,0),0)</f>
        <v>0</v>
      </c>
      <c r="M52" s="28">
        <f>IF($C$4="Attiecināmās izmaksas",IF('12a+c+n'!$Q52="A",'12a+c+n'!M52,0),0)</f>
        <v>0</v>
      </c>
      <c r="N52" s="28">
        <f>IF($C$4="Attiecināmās izmaksas",IF('12a+c+n'!$Q52="A",'12a+c+n'!N52,0),0)</f>
        <v>0</v>
      </c>
      <c r="O52" s="28">
        <f>IF($C$4="Attiecināmās izmaksas",IF('12a+c+n'!$Q52="A",'12a+c+n'!O52,0),0)</f>
        <v>0</v>
      </c>
      <c r="P52" s="59">
        <f>IF($C$4="Attiecināmās izmaksas",IF('12a+c+n'!$Q52="A",'12a+c+n'!P52,0),0)</f>
        <v>0</v>
      </c>
    </row>
    <row r="53" spans="1:16" ht="22.5" x14ac:dyDescent="0.2">
      <c r="A53" s="64">
        <f>IF(P53=0,0,IF(COUNTBLANK(P53)=1,0,COUNTA($P$14:P53)))</f>
        <v>0</v>
      </c>
      <c r="B53" s="28" t="str">
        <f>IF($C$4="Attiecināmās izmaksas",IF('12a+c+n'!$Q53="A",'12a+c+n'!B53,0),0)</f>
        <v>14-00000</v>
      </c>
      <c r="C53" s="28" t="str">
        <f>IF($C$4="Attiecināmās izmaksas",IF('12a+c+n'!$Q53="A",'12a+c+n'!C53,0),0)</f>
        <v>Tukšošanas vārsti dn15</v>
      </c>
      <c r="D53" s="28" t="str">
        <f>IF($C$4="Attiecināmās izmaksas",IF('12a+c+n'!$Q53="A",'12a+c+n'!D53,0),0)</f>
        <v>gb</v>
      </c>
      <c r="E53" s="59"/>
      <c r="F53" s="81"/>
      <c r="G53" s="28"/>
      <c r="H53" s="28">
        <f>IF($C$4="Attiecināmās izmaksas",IF('12a+c+n'!$Q53="A",'12a+c+n'!H53,0),0)</f>
        <v>0</v>
      </c>
      <c r="I53" s="28"/>
      <c r="J53" s="28"/>
      <c r="K53" s="59">
        <f>IF($C$4="Attiecināmās izmaksas",IF('12a+c+n'!$Q53="A",'12a+c+n'!K53,0),0)</f>
        <v>0</v>
      </c>
      <c r="L53" s="81">
        <f>IF($C$4="Attiecināmās izmaksas",IF('12a+c+n'!$Q53="A",'12a+c+n'!L53,0),0)</f>
        <v>0</v>
      </c>
      <c r="M53" s="28">
        <f>IF($C$4="Attiecināmās izmaksas",IF('12a+c+n'!$Q53="A",'12a+c+n'!M53,0),0)</f>
        <v>0</v>
      </c>
      <c r="N53" s="28">
        <f>IF($C$4="Attiecināmās izmaksas",IF('12a+c+n'!$Q53="A",'12a+c+n'!N53,0),0)</f>
        <v>0</v>
      </c>
      <c r="O53" s="28">
        <f>IF($C$4="Attiecināmās izmaksas",IF('12a+c+n'!$Q53="A",'12a+c+n'!O53,0),0)</f>
        <v>0</v>
      </c>
      <c r="P53" s="59">
        <f>IF($C$4="Attiecināmās izmaksas",IF('12a+c+n'!$Q53="A",'12a+c+n'!P53,0),0)</f>
        <v>0</v>
      </c>
    </row>
    <row r="54" spans="1:16" ht="22.5" x14ac:dyDescent="0.2">
      <c r="A54" s="64">
        <f>IF(P54=0,0,IF(COUNTBLANK(P54)=1,0,COUNTA($P$14:P54)))</f>
        <v>0</v>
      </c>
      <c r="B54" s="28" t="str">
        <f>IF($C$4="Attiecināmās izmaksas",IF('12a+c+n'!$Q54="A",'12a+c+n'!B54,0),0)</f>
        <v>14-00000</v>
      </c>
      <c r="C54" s="28" t="str">
        <f>IF($C$4="Attiecināmās izmaksas",IF('12a+c+n'!$Q54="A",'12a+c+n'!C54,0),0)</f>
        <v>Balansēšanas vārsts dn15</v>
      </c>
      <c r="D54" s="28" t="str">
        <f>IF($C$4="Attiecināmās izmaksas",IF('12a+c+n'!$Q54="A",'12a+c+n'!D54,0),0)</f>
        <v>gb</v>
      </c>
      <c r="E54" s="59"/>
      <c r="F54" s="81"/>
      <c r="G54" s="28"/>
      <c r="H54" s="28">
        <f>IF($C$4="Attiecināmās izmaksas",IF('12a+c+n'!$Q54="A",'12a+c+n'!H54,0),0)</f>
        <v>0</v>
      </c>
      <c r="I54" s="28"/>
      <c r="J54" s="28"/>
      <c r="K54" s="59">
        <f>IF($C$4="Attiecināmās izmaksas",IF('12a+c+n'!$Q54="A",'12a+c+n'!K54,0),0)</f>
        <v>0</v>
      </c>
      <c r="L54" s="81">
        <f>IF($C$4="Attiecināmās izmaksas",IF('12a+c+n'!$Q54="A",'12a+c+n'!L54,0),0)</f>
        <v>0</v>
      </c>
      <c r="M54" s="28">
        <f>IF($C$4="Attiecināmās izmaksas",IF('12a+c+n'!$Q54="A",'12a+c+n'!M54,0),0)</f>
        <v>0</v>
      </c>
      <c r="N54" s="28">
        <f>IF($C$4="Attiecināmās izmaksas",IF('12a+c+n'!$Q54="A",'12a+c+n'!N54,0),0)</f>
        <v>0</v>
      </c>
      <c r="O54" s="28">
        <f>IF($C$4="Attiecināmās izmaksas",IF('12a+c+n'!$Q54="A",'12a+c+n'!O54,0),0)</f>
        <v>0</v>
      </c>
      <c r="P54" s="59">
        <f>IF($C$4="Attiecināmās izmaksas",IF('12a+c+n'!$Q54="A",'12a+c+n'!P54,0),0)</f>
        <v>0</v>
      </c>
    </row>
    <row r="55" spans="1:16" ht="22.5" x14ac:dyDescent="0.2">
      <c r="A55" s="64">
        <f>IF(P55=0,0,IF(COUNTBLANK(P55)=1,0,COUNTA($P$14:P55)))</f>
        <v>0</v>
      </c>
      <c r="B55" s="28" t="str">
        <f>IF($C$4="Attiecināmās izmaksas",IF('12a+c+n'!$Q55="A",'12a+c+n'!B55,0),0)</f>
        <v>14-00000</v>
      </c>
      <c r="C55" s="28" t="str">
        <f>IF($C$4="Attiecināmās izmaksas",IF('12a+c+n'!$Q55="A",'12a+c+n'!C55,0),0)</f>
        <v>Atgaisotājs dn15</v>
      </c>
      <c r="D55" s="28" t="str">
        <f>IF($C$4="Attiecināmās izmaksas",IF('12a+c+n'!$Q55="A",'12a+c+n'!D55,0),0)</f>
        <v>gb</v>
      </c>
      <c r="E55" s="59"/>
      <c r="F55" s="81"/>
      <c r="G55" s="28"/>
      <c r="H55" s="28">
        <f>IF($C$4="Attiecināmās izmaksas",IF('12a+c+n'!$Q55="A",'12a+c+n'!H55,0),0)</f>
        <v>0</v>
      </c>
      <c r="I55" s="28"/>
      <c r="J55" s="28"/>
      <c r="K55" s="59">
        <f>IF($C$4="Attiecināmās izmaksas",IF('12a+c+n'!$Q55="A",'12a+c+n'!K55,0),0)</f>
        <v>0</v>
      </c>
      <c r="L55" s="81">
        <f>IF($C$4="Attiecināmās izmaksas",IF('12a+c+n'!$Q55="A",'12a+c+n'!L55,0),0)</f>
        <v>0</v>
      </c>
      <c r="M55" s="28">
        <f>IF($C$4="Attiecināmās izmaksas",IF('12a+c+n'!$Q55="A",'12a+c+n'!M55,0),0)</f>
        <v>0</v>
      </c>
      <c r="N55" s="28">
        <f>IF($C$4="Attiecināmās izmaksas",IF('12a+c+n'!$Q55="A",'12a+c+n'!N55,0),0)</f>
        <v>0</v>
      </c>
      <c r="O55" s="28">
        <f>IF($C$4="Attiecināmās izmaksas",IF('12a+c+n'!$Q55="A",'12a+c+n'!O55,0),0)</f>
        <v>0</v>
      </c>
      <c r="P55" s="59">
        <f>IF($C$4="Attiecināmās izmaksas",IF('12a+c+n'!$Q55="A",'12a+c+n'!P55,0),0)</f>
        <v>0</v>
      </c>
    </row>
    <row r="56" spans="1:16" ht="22.5" x14ac:dyDescent="0.2">
      <c r="A56" s="64">
        <f>IF(P56=0,0,IF(COUNTBLANK(P56)=1,0,COUNTA($P$14:P56)))</f>
        <v>0</v>
      </c>
      <c r="B56" s="28" t="str">
        <f>IF($C$4="Attiecināmās izmaksas",IF('12a+c+n'!$Q56="A",'12a+c+n'!B56,0),0)</f>
        <v>14-00000</v>
      </c>
      <c r="C56" s="28" t="str">
        <f>IF($C$4="Attiecināmās izmaksas",IF('12a+c+n'!$Q56="A",'12a+c+n'!C56,0),0)</f>
        <v>Cauruļvadu hidrauliskā pārbaude</v>
      </c>
      <c r="D56" s="28" t="str">
        <f>IF($C$4="Attiecināmās izmaksas",IF('12a+c+n'!$Q56="A",'12a+c+n'!D56,0),0)</f>
        <v>kompl.</v>
      </c>
      <c r="E56" s="59"/>
      <c r="F56" s="81"/>
      <c r="G56" s="28"/>
      <c r="H56" s="28">
        <f>IF($C$4="Attiecināmās izmaksas",IF('12a+c+n'!$Q56="A",'12a+c+n'!H56,0),0)</f>
        <v>0</v>
      </c>
      <c r="I56" s="28"/>
      <c r="J56" s="28"/>
      <c r="K56" s="59">
        <f>IF($C$4="Attiecināmās izmaksas",IF('12a+c+n'!$Q56="A",'12a+c+n'!K56,0),0)</f>
        <v>0</v>
      </c>
      <c r="L56" s="81">
        <f>IF($C$4="Attiecināmās izmaksas",IF('12a+c+n'!$Q56="A",'12a+c+n'!L56,0),0)</f>
        <v>0</v>
      </c>
      <c r="M56" s="28">
        <f>IF($C$4="Attiecināmās izmaksas",IF('12a+c+n'!$Q56="A",'12a+c+n'!M56,0),0)</f>
        <v>0</v>
      </c>
      <c r="N56" s="28">
        <f>IF($C$4="Attiecināmās izmaksas",IF('12a+c+n'!$Q56="A",'12a+c+n'!N56,0),0)</f>
        <v>0</v>
      </c>
      <c r="O56" s="28">
        <f>IF($C$4="Attiecināmās izmaksas",IF('12a+c+n'!$Q56="A",'12a+c+n'!O56,0),0)</f>
        <v>0</v>
      </c>
      <c r="P56" s="59">
        <f>IF($C$4="Attiecināmās izmaksas",IF('12a+c+n'!$Q56="A",'12a+c+n'!P56,0),0)</f>
        <v>0</v>
      </c>
    </row>
    <row r="57" spans="1:16" ht="22.5" x14ac:dyDescent="0.2">
      <c r="A57" s="64">
        <f>IF(P57=0,0,IF(COUNTBLANK(P57)=1,0,COUNTA($P$14:P57)))</f>
        <v>0</v>
      </c>
      <c r="B57" s="28" t="str">
        <f>IF($C$4="Attiecināmās izmaksas",IF('12a+c+n'!$Q57="A",'12a+c+n'!B57,0),0)</f>
        <v>14-00000</v>
      </c>
      <c r="C57" s="28" t="str">
        <f>IF($C$4="Attiecināmās izmaksas",IF('12a+c+n'!$Q57="A",'12a+c+n'!C57,0),0)</f>
        <v>Pieslēgums siltummezglam</v>
      </c>
      <c r="D57" s="28" t="str">
        <f>IF($C$4="Attiecināmās izmaksas",IF('12a+c+n'!$Q57="A",'12a+c+n'!D57,0),0)</f>
        <v>kompl.</v>
      </c>
      <c r="E57" s="59"/>
      <c r="F57" s="81"/>
      <c r="G57" s="28"/>
      <c r="H57" s="28">
        <f>IF($C$4="Attiecināmās izmaksas",IF('12a+c+n'!$Q57="A",'12a+c+n'!H57,0),0)</f>
        <v>0</v>
      </c>
      <c r="I57" s="28"/>
      <c r="J57" s="28"/>
      <c r="K57" s="59">
        <f>IF($C$4="Attiecināmās izmaksas",IF('12a+c+n'!$Q57="A",'12a+c+n'!K57,0),0)</f>
        <v>0</v>
      </c>
      <c r="L57" s="81">
        <f>IF($C$4="Attiecināmās izmaksas",IF('12a+c+n'!$Q57="A",'12a+c+n'!L57,0),0)</f>
        <v>0</v>
      </c>
      <c r="M57" s="28">
        <f>IF($C$4="Attiecināmās izmaksas",IF('12a+c+n'!$Q57="A",'12a+c+n'!M57,0),0)</f>
        <v>0</v>
      </c>
      <c r="N57" s="28">
        <f>IF($C$4="Attiecināmās izmaksas",IF('12a+c+n'!$Q57="A",'12a+c+n'!N57,0),0)</f>
        <v>0</v>
      </c>
      <c r="O57" s="28">
        <f>IF($C$4="Attiecināmās izmaksas",IF('12a+c+n'!$Q57="A",'12a+c+n'!O57,0),0)</f>
        <v>0</v>
      </c>
      <c r="P57" s="59">
        <f>IF($C$4="Attiecināmās izmaksas",IF('12a+c+n'!$Q57="A",'12a+c+n'!P57,0),0)</f>
        <v>0</v>
      </c>
    </row>
    <row r="58" spans="1:16" ht="22.5" x14ac:dyDescent="0.2">
      <c r="A58" s="64">
        <f>IF(P58=0,0,IF(COUNTBLANK(P58)=1,0,COUNTA($P$14:P58)))</f>
        <v>0</v>
      </c>
      <c r="B58" s="28" t="str">
        <f>IF($C$4="Attiecināmās izmaksas",IF('12a+c+n'!$Q58="A",'12a+c+n'!B58,0),0)</f>
        <v>14-00000</v>
      </c>
      <c r="C58" s="28" t="str">
        <f>IF($C$4="Attiecināmās izmaksas",IF('12a+c+n'!$Q58="A",'12a+c+n'!C58,0),0)</f>
        <v>Pieslēgums pie esošās dzīvokļu ūdensapgādes</v>
      </c>
      <c r="D58" s="28" t="str">
        <f>IF($C$4="Attiecināmās izmaksas",IF('12a+c+n'!$Q58="A",'12a+c+n'!D58,0),0)</f>
        <v>kompl.</v>
      </c>
      <c r="E58" s="59"/>
      <c r="F58" s="81"/>
      <c r="G58" s="28"/>
      <c r="H58" s="28">
        <f>IF($C$4="Attiecināmās izmaksas",IF('12a+c+n'!$Q58="A",'12a+c+n'!H58,0),0)</f>
        <v>0</v>
      </c>
      <c r="I58" s="28"/>
      <c r="J58" s="28"/>
      <c r="K58" s="59">
        <f>IF($C$4="Attiecināmās izmaksas",IF('12a+c+n'!$Q58="A",'12a+c+n'!K58,0),0)</f>
        <v>0</v>
      </c>
      <c r="L58" s="81">
        <f>IF($C$4="Attiecināmās izmaksas",IF('12a+c+n'!$Q58="A",'12a+c+n'!L58,0),0)</f>
        <v>0</v>
      </c>
      <c r="M58" s="28">
        <f>IF($C$4="Attiecināmās izmaksas",IF('12a+c+n'!$Q58="A",'12a+c+n'!M58,0),0)</f>
        <v>0</v>
      </c>
      <c r="N58" s="28">
        <f>IF($C$4="Attiecināmās izmaksas",IF('12a+c+n'!$Q58="A",'12a+c+n'!N58,0),0)</f>
        <v>0</v>
      </c>
      <c r="O58" s="28">
        <f>IF($C$4="Attiecināmās izmaksas",IF('12a+c+n'!$Q58="A",'12a+c+n'!O58,0),0)</f>
        <v>0</v>
      </c>
      <c r="P58" s="59">
        <f>IF($C$4="Attiecināmās izmaksas",IF('12a+c+n'!$Q58="A",'12a+c+n'!P58,0),0)</f>
        <v>0</v>
      </c>
    </row>
    <row r="59" spans="1:16" x14ac:dyDescent="0.2">
      <c r="A59" s="64">
        <f>IF(P59=0,0,IF(COUNTBLANK(P59)=1,0,COUNTA($P$14:P59)))</f>
        <v>0</v>
      </c>
      <c r="B59" s="28">
        <f>IF($C$4="Attiecināmās izmaksas",IF('12a+c+n'!$Q59="A",'12a+c+n'!B59,0),0)</f>
        <v>0</v>
      </c>
      <c r="C59" s="28">
        <f>IF($C$4="Attiecināmās izmaksas",IF('12a+c+n'!$Q59="A",'12a+c+n'!C59,0),0)</f>
        <v>0</v>
      </c>
      <c r="D59" s="28">
        <f>IF($C$4="Attiecināmās izmaksas",IF('12a+c+n'!$Q59="A",'12a+c+n'!D59,0),0)</f>
        <v>0</v>
      </c>
      <c r="E59" s="59"/>
      <c r="F59" s="81"/>
      <c r="G59" s="28"/>
      <c r="H59" s="28">
        <f>IF($C$4="Attiecināmās izmaksas",IF('12a+c+n'!$Q59="A",'12a+c+n'!H59,0),0)</f>
        <v>0</v>
      </c>
      <c r="I59" s="28"/>
      <c r="J59" s="28"/>
      <c r="K59" s="59">
        <f>IF($C$4="Attiecināmās izmaksas",IF('12a+c+n'!$Q59="A",'12a+c+n'!K59,0),0)</f>
        <v>0</v>
      </c>
      <c r="L59" s="81">
        <f>IF($C$4="Attiecināmās izmaksas",IF('12a+c+n'!$Q59="A",'12a+c+n'!L59,0),0)</f>
        <v>0</v>
      </c>
      <c r="M59" s="28">
        <f>IF($C$4="Attiecināmās izmaksas",IF('12a+c+n'!$Q59="A",'12a+c+n'!M59,0),0)</f>
        <v>0</v>
      </c>
      <c r="N59" s="28">
        <f>IF($C$4="Attiecināmās izmaksas",IF('12a+c+n'!$Q59="A",'12a+c+n'!N59,0),0)</f>
        <v>0</v>
      </c>
      <c r="O59" s="28">
        <f>IF($C$4="Attiecināmās izmaksas",IF('12a+c+n'!$Q59="A",'12a+c+n'!O59,0),0)</f>
        <v>0</v>
      </c>
      <c r="P59" s="59">
        <f>IF($C$4="Attiecināmās izmaksas",IF('12a+c+n'!$Q59="A",'12a+c+n'!P59,0),0)</f>
        <v>0</v>
      </c>
    </row>
    <row r="60" spans="1:16" ht="22.5" x14ac:dyDescent="0.2">
      <c r="A60" s="64">
        <f>IF(P60=0,0,IF(COUNTBLANK(P60)=1,0,COUNTA($P$14:P60)))</f>
        <v>0</v>
      </c>
      <c r="B60" s="28" t="str">
        <f>IF($C$4="Attiecināmās izmaksas",IF('12a+c+n'!$Q60="A",'12a+c+n'!B60,0),0)</f>
        <v>14-00000</v>
      </c>
      <c r="C60" s="28" t="str">
        <f>IF($C$4="Attiecināmās izmaksas",IF('12a+c+n'!$Q60="A",'12a+c+n'!C60,0),0)</f>
        <v>Karstā ūdens dvieļu žavētājs</v>
      </c>
      <c r="D60" s="28" t="str">
        <f>IF($C$4="Attiecināmās izmaksas",IF('12a+c+n'!$Q60="A",'12a+c+n'!D60,0),0)</f>
        <v>gb</v>
      </c>
      <c r="E60" s="59"/>
      <c r="F60" s="81"/>
      <c r="G60" s="28"/>
      <c r="H60" s="28">
        <f>IF($C$4="Attiecināmās izmaksas",IF('12a+c+n'!$Q60="A",'12a+c+n'!H60,0),0)</f>
        <v>0</v>
      </c>
      <c r="I60" s="28"/>
      <c r="J60" s="28"/>
      <c r="K60" s="59">
        <f>IF($C$4="Attiecināmās izmaksas",IF('12a+c+n'!$Q60="A",'12a+c+n'!K60,0),0)</f>
        <v>0</v>
      </c>
      <c r="L60" s="81">
        <f>IF($C$4="Attiecināmās izmaksas",IF('12a+c+n'!$Q60="A",'12a+c+n'!L60,0),0)</f>
        <v>0</v>
      </c>
      <c r="M60" s="28">
        <f>IF($C$4="Attiecināmās izmaksas",IF('12a+c+n'!$Q60="A",'12a+c+n'!M60,0),0)</f>
        <v>0</v>
      </c>
      <c r="N60" s="28">
        <f>IF($C$4="Attiecināmās izmaksas",IF('12a+c+n'!$Q60="A",'12a+c+n'!N60,0),0)</f>
        <v>0</v>
      </c>
      <c r="O60" s="28">
        <f>IF($C$4="Attiecināmās izmaksas",IF('12a+c+n'!$Q60="A",'12a+c+n'!O60,0),0)</f>
        <v>0</v>
      </c>
      <c r="P60" s="59">
        <f>IF($C$4="Attiecināmās izmaksas",IF('12a+c+n'!$Q60="A",'12a+c+n'!P60,0),0)</f>
        <v>0</v>
      </c>
    </row>
    <row r="61" spans="1:16" ht="22.5" x14ac:dyDescent="0.2">
      <c r="A61" s="64">
        <f>IF(P61=0,0,IF(COUNTBLANK(P61)=1,0,COUNTA($P$14:P61)))</f>
        <v>0</v>
      </c>
      <c r="B61" s="28" t="str">
        <f>IF($C$4="Attiecināmās izmaksas",IF('12a+c+n'!$Q61="A",'12a+c+n'!B61,0),0)</f>
        <v>14-00000</v>
      </c>
      <c r="C61" s="28" t="str">
        <f>IF($C$4="Attiecināmās izmaksas",IF('12a+c+n'!$Q61="A",'12a+c+n'!C61,0),0)</f>
        <v>Esošos apkures dvieļu žāvētāju demontāža</v>
      </c>
      <c r="D61" s="28" t="str">
        <f>IF($C$4="Attiecināmās izmaksas",IF('12a+c+n'!$Q61="A",'12a+c+n'!D61,0),0)</f>
        <v>gb</v>
      </c>
      <c r="E61" s="59"/>
      <c r="F61" s="81"/>
      <c r="G61" s="28"/>
      <c r="H61" s="28">
        <f>IF($C$4="Attiecināmās izmaksas",IF('12a+c+n'!$Q61="A",'12a+c+n'!H61,0),0)</f>
        <v>0</v>
      </c>
      <c r="I61" s="28"/>
      <c r="J61" s="28"/>
      <c r="K61" s="59">
        <f>IF($C$4="Attiecināmās izmaksas",IF('12a+c+n'!$Q61="A",'12a+c+n'!K61,0),0)</f>
        <v>0</v>
      </c>
      <c r="L61" s="81">
        <f>IF($C$4="Attiecināmās izmaksas",IF('12a+c+n'!$Q61="A",'12a+c+n'!L61,0),0)</f>
        <v>0</v>
      </c>
      <c r="M61" s="28">
        <f>IF($C$4="Attiecināmās izmaksas",IF('12a+c+n'!$Q61="A",'12a+c+n'!M61,0),0)</f>
        <v>0</v>
      </c>
      <c r="N61" s="28">
        <f>IF($C$4="Attiecināmās izmaksas",IF('12a+c+n'!$Q61="A",'12a+c+n'!N61,0),0)</f>
        <v>0</v>
      </c>
      <c r="O61" s="28">
        <f>IF($C$4="Attiecināmās izmaksas",IF('12a+c+n'!$Q61="A",'12a+c+n'!O61,0),0)</f>
        <v>0</v>
      </c>
      <c r="P61" s="59">
        <f>IF($C$4="Attiecināmās izmaksas",IF('12a+c+n'!$Q61="A",'12a+c+n'!P61,0),0)</f>
        <v>0</v>
      </c>
    </row>
    <row r="62" spans="1:16" ht="22.5" x14ac:dyDescent="0.2">
      <c r="A62" s="64">
        <f>IF(P62=0,0,IF(COUNTBLANK(P62)=1,0,COUNTA($P$14:P62)))</f>
        <v>0</v>
      </c>
      <c r="B62" s="28" t="str">
        <f>IF($C$4="Attiecināmās izmaksas",IF('12a+c+n'!$Q62="A",'12a+c+n'!B62,0),0)</f>
        <v>14-00000</v>
      </c>
      <c r="C62" s="28" t="str">
        <f>IF($C$4="Attiecināmās izmaksas",IF('12a+c+n'!$Q62="A",'12a+c+n'!C62,0),0)</f>
        <v>PP-R kausējamā caurule ar veidgabaliem d25</v>
      </c>
      <c r="D62" s="28" t="str">
        <f>IF($C$4="Attiecināmās izmaksas",IF('12a+c+n'!$Q62="A",'12a+c+n'!D62,0),0)</f>
        <v>m</v>
      </c>
      <c r="E62" s="59"/>
      <c r="F62" s="81"/>
      <c r="G62" s="28"/>
      <c r="H62" s="28">
        <f>IF($C$4="Attiecināmās izmaksas",IF('12a+c+n'!$Q62="A",'12a+c+n'!H62,0),0)</f>
        <v>0</v>
      </c>
      <c r="I62" s="28"/>
      <c r="J62" s="28"/>
      <c r="K62" s="59">
        <f>IF($C$4="Attiecināmās izmaksas",IF('12a+c+n'!$Q62="A",'12a+c+n'!K62,0),0)</f>
        <v>0</v>
      </c>
      <c r="L62" s="81">
        <f>IF($C$4="Attiecināmās izmaksas",IF('12a+c+n'!$Q62="A",'12a+c+n'!L62,0),0)</f>
        <v>0</v>
      </c>
      <c r="M62" s="28">
        <f>IF($C$4="Attiecināmās izmaksas",IF('12a+c+n'!$Q62="A",'12a+c+n'!M62,0),0)</f>
        <v>0</v>
      </c>
      <c r="N62" s="28">
        <f>IF($C$4="Attiecināmās izmaksas",IF('12a+c+n'!$Q62="A",'12a+c+n'!N62,0),0)</f>
        <v>0</v>
      </c>
      <c r="O62" s="28">
        <f>IF($C$4="Attiecināmās izmaksas",IF('12a+c+n'!$Q62="A",'12a+c+n'!O62,0),0)</f>
        <v>0</v>
      </c>
      <c r="P62" s="59">
        <f>IF($C$4="Attiecināmās izmaksas",IF('12a+c+n'!$Q62="A",'12a+c+n'!P62,0),0)</f>
        <v>0</v>
      </c>
    </row>
    <row r="63" spans="1:16" ht="22.5" x14ac:dyDescent="0.2">
      <c r="A63" s="64">
        <f>IF(P63=0,0,IF(COUNTBLANK(P63)=1,0,COUNTA($P$14:P63)))</f>
        <v>0</v>
      </c>
      <c r="B63" s="28" t="str">
        <f>IF($C$4="Attiecināmās izmaksas",IF('12a+c+n'!$Q63="A",'12a+c+n'!B63,0),0)</f>
        <v>14-00000</v>
      </c>
      <c r="C63" s="28" t="str">
        <f>IF($C$4="Attiecināmās izmaksas",IF('12a+c+n'!$Q63="A",'12a+c+n'!C63,0),0)</f>
        <v>PP-R kausējamā caurule ar veidgabaliem d20</v>
      </c>
      <c r="D63" s="28" t="str">
        <f>IF($C$4="Attiecināmās izmaksas",IF('12a+c+n'!$Q63="A",'12a+c+n'!D63,0),0)</f>
        <v>m</v>
      </c>
      <c r="E63" s="59"/>
      <c r="F63" s="81"/>
      <c r="G63" s="28"/>
      <c r="H63" s="28">
        <f>IF($C$4="Attiecināmās izmaksas",IF('12a+c+n'!$Q63="A",'12a+c+n'!H63,0),0)</f>
        <v>0</v>
      </c>
      <c r="I63" s="28"/>
      <c r="J63" s="28"/>
      <c r="K63" s="59">
        <f>IF($C$4="Attiecināmās izmaksas",IF('12a+c+n'!$Q63="A",'12a+c+n'!K63,0),0)</f>
        <v>0</v>
      </c>
      <c r="L63" s="81">
        <f>IF($C$4="Attiecināmās izmaksas",IF('12a+c+n'!$Q63="A",'12a+c+n'!L63,0),0)</f>
        <v>0</v>
      </c>
      <c r="M63" s="28">
        <f>IF($C$4="Attiecināmās izmaksas",IF('12a+c+n'!$Q63="A",'12a+c+n'!M63,0),0)</f>
        <v>0</v>
      </c>
      <c r="N63" s="28">
        <f>IF($C$4="Attiecināmās izmaksas",IF('12a+c+n'!$Q63="A",'12a+c+n'!N63,0),0)</f>
        <v>0</v>
      </c>
      <c r="O63" s="28">
        <f>IF($C$4="Attiecināmās izmaksas",IF('12a+c+n'!$Q63="A",'12a+c+n'!O63,0),0)</f>
        <v>0</v>
      </c>
      <c r="P63" s="59">
        <f>IF($C$4="Attiecināmās izmaksas",IF('12a+c+n'!$Q63="A",'12a+c+n'!P63,0),0)</f>
        <v>0</v>
      </c>
    </row>
    <row r="64" spans="1:16" ht="22.5" x14ac:dyDescent="0.2">
      <c r="A64" s="64">
        <f>IF(P64=0,0,IF(COUNTBLANK(P64)=1,0,COUNTA($P$14:P64)))</f>
        <v>0</v>
      </c>
      <c r="B64" s="28" t="str">
        <f>IF($C$4="Attiecināmās izmaksas",IF('12a+c+n'!$Q64="A",'12a+c+n'!B64,0),0)</f>
        <v>14-00000</v>
      </c>
      <c r="C64" s="28" t="str">
        <f>IF($C$4="Attiecināmās izmaksas",IF('12a+c+n'!$Q64="A",'12a+c+n'!C64,0),0)</f>
        <v>PP-R kausējamā caurule ar veidgabaliem d15</v>
      </c>
      <c r="D64" s="28" t="str">
        <f>IF($C$4="Attiecināmās izmaksas",IF('12a+c+n'!$Q64="A",'12a+c+n'!D64,0),0)</f>
        <v>m</v>
      </c>
      <c r="E64" s="59"/>
      <c r="F64" s="81"/>
      <c r="G64" s="28"/>
      <c r="H64" s="28">
        <f>IF($C$4="Attiecināmās izmaksas",IF('12a+c+n'!$Q64="A",'12a+c+n'!H64,0),0)</f>
        <v>0</v>
      </c>
      <c r="I64" s="28"/>
      <c r="J64" s="28"/>
      <c r="K64" s="59">
        <f>IF($C$4="Attiecināmās izmaksas",IF('12a+c+n'!$Q64="A",'12a+c+n'!K64,0),0)</f>
        <v>0</v>
      </c>
      <c r="L64" s="81">
        <f>IF($C$4="Attiecināmās izmaksas",IF('12a+c+n'!$Q64="A",'12a+c+n'!L64,0),0)</f>
        <v>0</v>
      </c>
      <c r="M64" s="28">
        <f>IF($C$4="Attiecināmās izmaksas",IF('12a+c+n'!$Q64="A",'12a+c+n'!M64,0),0)</f>
        <v>0</v>
      </c>
      <c r="N64" s="28">
        <f>IF($C$4="Attiecināmās izmaksas",IF('12a+c+n'!$Q64="A",'12a+c+n'!N64,0),0)</f>
        <v>0</v>
      </c>
      <c r="O64" s="28">
        <f>IF($C$4="Attiecināmās izmaksas",IF('12a+c+n'!$Q64="A",'12a+c+n'!O64,0),0)</f>
        <v>0</v>
      </c>
      <c r="P64" s="59">
        <f>IF($C$4="Attiecināmās izmaksas",IF('12a+c+n'!$Q64="A",'12a+c+n'!P64,0),0)</f>
        <v>0</v>
      </c>
    </row>
    <row r="65" spans="1:16" ht="33.75" x14ac:dyDescent="0.2">
      <c r="A65" s="64">
        <f>IF(P65=0,0,IF(COUNTBLANK(P65)=1,0,COUNTA($P$14:P65)))</f>
        <v>0</v>
      </c>
      <c r="B65" s="28" t="str">
        <f>IF($C$4="Attiecināmās izmaksas",IF('12a+c+n'!$Q65="A",'12a+c+n'!B65,0),0)</f>
        <v>14-00000</v>
      </c>
      <c r="C65" s="28" t="str">
        <f>IF($C$4="Attiecināmās izmaksas",IF('12a+c+n'!$Q65="A",'12a+c+n'!C65,0),0)</f>
        <v>Siltumizolācija b=30mm λ=0.038 (pie temperatūras 50oC) karstajam ūdensvadam un cirkulācijas ūdensvadam         d25</v>
      </c>
      <c r="D65" s="28" t="str">
        <f>IF($C$4="Attiecināmās izmaksas",IF('12a+c+n'!$Q65="A",'12a+c+n'!D65,0),0)</f>
        <v>m</v>
      </c>
      <c r="E65" s="59"/>
      <c r="F65" s="81"/>
      <c r="G65" s="28"/>
      <c r="H65" s="28">
        <f>IF($C$4="Attiecināmās izmaksas",IF('12a+c+n'!$Q65="A",'12a+c+n'!H65,0),0)</f>
        <v>0</v>
      </c>
      <c r="I65" s="28"/>
      <c r="J65" s="28"/>
      <c r="K65" s="59">
        <f>IF($C$4="Attiecināmās izmaksas",IF('12a+c+n'!$Q65="A",'12a+c+n'!K65,0),0)</f>
        <v>0</v>
      </c>
      <c r="L65" s="81">
        <f>IF($C$4="Attiecināmās izmaksas",IF('12a+c+n'!$Q65="A",'12a+c+n'!L65,0),0)</f>
        <v>0</v>
      </c>
      <c r="M65" s="28">
        <f>IF($C$4="Attiecināmās izmaksas",IF('12a+c+n'!$Q65="A",'12a+c+n'!M65,0),0)</f>
        <v>0</v>
      </c>
      <c r="N65" s="28">
        <f>IF($C$4="Attiecināmās izmaksas",IF('12a+c+n'!$Q65="A",'12a+c+n'!N65,0),0)</f>
        <v>0</v>
      </c>
      <c r="O65" s="28">
        <f>IF($C$4="Attiecināmās izmaksas",IF('12a+c+n'!$Q65="A",'12a+c+n'!O65,0),0)</f>
        <v>0</v>
      </c>
      <c r="P65" s="59">
        <f>IF($C$4="Attiecināmās izmaksas",IF('12a+c+n'!$Q65="A",'12a+c+n'!P65,0),0)</f>
        <v>0</v>
      </c>
    </row>
    <row r="66" spans="1:16" ht="33.75" x14ac:dyDescent="0.2">
      <c r="A66" s="64">
        <f>IF(P66=0,0,IF(COUNTBLANK(P66)=1,0,COUNTA($P$14:P66)))</f>
        <v>0</v>
      </c>
      <c r="B66" s="28" t="str">
        <f>IF($C$4="Attiecināmās izmaksas",IF('12a+c+n'!$Q66="A",'12a+c+n'!B66,0),0)</f>
        <v>14-00000</v>
      </c>
      <c r="C66" s="28" t="str">
        <f>IF($C$4="Attiecināmās izmaksas",IF('12a+c+n'!$Q66="A",'12a+c+n'!C66,0),0)</f>
        <v>Siltumizolācija b=30mm λ=0.038 (pie temperatūras 50oC) karstajam ūdensvadam un cirkulācijas ūdensvadam         d20</v>
      </c>
      <c r="D66" s="28" t="str">
        <f>IF($C$4="Attiecināmās izmaksas",IF('12a+c+n'!$Q66="A",'12a+c+n'!D66,0),0)</f>
        <v>m</v>
      </c>
      <c r="E66" s="59"/>
      <c r="F66" s="81"/>
      <c r="G66" s="28"/>
      <c r="H66" s="28">
        <f>IF($C$4="Attiecināmās izmaksas",IF('12a+c+n'!$Q66="A",'12a+c+n'!H66,0),0)</f>
        <v>0</v>
      </c>
      <c r="I66" s="28"/>
      <c r="J66" s="28"/>
      <c r="K66" s="59">
        <f>IF($C$4="Attiecināmās izmaksas",IF('12a+c+n'!$Q66="A",'12a+c+n'!K66,0),0)</f>
        <v>0</v>
      </c>
      <c r="L66" s="81">
        <f>IF($C$4="Attiecināmās izmaksas",IF('12a+c+n'!$Q66="A",'12a+c+n'!L66,0),0)</f>
        <v>0</v>
      </c>
      <c r="M66" s="28">
        <f>IF($C$4="Attiecināmās izmaksas",IF('12a+c+n'!$Q66="A",'12a+c+n'!M66,0),0)</f>
        <v>0</v>
      </c>
      <c r="N66" s="28">
        <f>IF($C$4="Attiecināmās izmaksas",IF('12a+c+n'!$Q66="A",'12a+c+n'!N66,0),0)</f>
        <v>0</v>
      </c>
      <c r="O66" s="28">
        <f>IF($C$4="Attiecināmās izmaksas",IF('12a+c+n'!$Q66="A",'12a+c+n'!O66,0),0)</f>
        <v>0</v>
      </c>
      <c r="P66" s="59">
        <f>IF($C$4="Attiecināmās izmaksas",IF('12a+c+n'!$Q66="A",'12a+c+n'!P66,0),0)</f>
        <v>0</v>
      </c>
    </row>
    <row r="67" spans="1:16" ht="22.5" x14ac:dyDescent="0.2">
      <c r="A67" s="64">
        <f>IF(P67=0,0,IF(COUNTBLANK(P67)=1,0,COUNTA($P$14:P67)))</f>
        <v>0</v>
      </c>
      <c r="B67" s="28" t="str">
        <f>IF($C$4="Attiecināmās izmaksas",IF('12a+c+n'!$Q67="A",'12a+c+n'!B67,0),0)</f>
        <v>14-00000</v>
      </c>
      <c r="C67" s="28" t="str">
        <f>IF($C$4="Attiecināmās izmaksas",IF('12a+c+n'!$Q67="A",'12a+c+n'!C67,0),0)</f>
        <v>Lodveida vārsts dn15</v>
      </c>
      <c r="D67" s="28" t="str">
        <f>IF($C$4="Attiecināmās izmaksas",IF('12a+c+n'!$Q67="A",'12a+c+n'!D67,0),0)</f>
        <v>gb</v>
      </c>
      <c r="E67" s="59"/>
      <c r="F67" s="81"/>
      <c r="G67" s="28"/>
      <c r="H67" s="28">
        <f>IF($C$4="Attiecināmās izmaksas",IF('12a+c+n'!$Q67="A",'12a+c+n'!H67,0),0)</f>
        <v>0</v>
      </c>
      <c r="I67" s="28"/>
      <c r="J67" s="28"/>
      <c r="K67" s="59">
        <f>IF($C$4="Attiecināmās izmaksas",IF('12a+c+n'!$Q67="A",'12a+c+n'!K67,0),0)</f>
        <v>0</v>
      </c>
      <c r="L67" s="81">
        <f>IF($C$4="Attiecināmās izmaksas",IF('12a+c+n'!$Q67="A",'12a+c+n'!L67,0),0)</f>
        <v>0</v>
      </c>
      <c r="M67" s="28">
        <f>IF($C$4="Attiecināmās izmaksas",IF('12a+c+n'!$Q67="A",'12a+c+n'!M67,0),0)</f>
        <v>0</v>
      </c>
      <c r="N67" s="28">
        <f>IF($C$4="Attiecināmās izmaksas",IF('12a+c+n'!$Q67="A",'12a+c+n'!N67,0),0)</f>
        <v>0</v>
      </c>
      <c r="O67" s="28">
        <f>IF($C$4="Attiecināmās izmaksas",IF('12a+c+n'!$Q67="A",'12a+c+n'!O67,0),0)</f>
        <v>0</v>
      </c>
      <c r="P67" s="59">
        <f>IF($C$4="Attiecināmās izmaksas",IF('12a+c+n'!$Q67="A",'12a+c+n'!P67,0),0)</f>
        <v>0</v>
      </c>
    </row>
    <row r="68" spans="1:16" ht="22.5" x14ac:dyDescent="0.2">
      <c r="A68" s="64">
        <f>IF(P68=0,0,IF(COUNTBLANK(P68)=1,0,COUNTA($P$14:P68)))</f>
        <v>0</v>
      </c>
      <c r="B68" s="28" t="str">
        <f>IF($C$4="Attiecināmās izmaksas",IF('12a+c+n'!$Q68="A",'12a+c+n'!B68,0),0)</f>
        <v>14-00000</v>
      </c>
      <c r="C68" s="28" t="str">
        <f>IF($C$4="Attiecināmās izmaksas",IF('12a+c+n'!$Q68="A",'12a+c+n'!C68,0),0)</f>
        <v>Lodveida vārsts dn20</v>
      </c>
      <c r="D68" s="28" t="str">
        <f>IF($C$4="Attiecināmās izmaksas",IF('12a+c+n'!$Q68="A",'12a+c+n'!D68,0),0)</f>
        <v>gb</v>
      </c>
      <c r="E68" s="59"/>
      <c r="F68" s="81"/>
      <c r="G68" s="28"/>
      <c r="H68" s="28">
        <f>IF($C$4="Attiecināmās izmaksas",IF('12a+c+n'!$Q68="A",'12a+c+n'!H68,0),0)</f>
        <v>0</v>
      </c>
      <c r="I68" s="28"/>
      <c r="J68" s="28"/>
      <c r="K68" s="59">
        <f>IF($C$4="Attiecināmās izmaksas",IF('12a+c+n'!$Q68="A",'12a+c+n'!K68,0),0)</f>
        <v>0</v>
      </c>
      <c r="L68" s="81">
        <f>IF($C$4="Attiecināmās izmaksas",IF('12a+c+n'!$Q68="A",'12a+c+n'!L68,0),0)</f>
        <v>0</v>
      </c>
      <c r="M68" s="28">
        <f>IF($C$4="Attiecināmās izmaksas",IF('12a+c+n'!$Q68="A",'12a+c+n'!M68,0),0)</f>
        <v>0</v>
      </c>
      <c r="N68" s="28">
        <f>IF($C$4="Attiecināmās izmaksas",IF('12a+c+n'!$Q68="A",'12a+c+n'!N68,0),0)</f>
        <v>0</v>
      </c>
      <c r="O68" s="28">
        <f>IF($C$4="Attiecināmās izmaksas",IF('12a+c+n'!$Q68="A",'12a+c+n'!O68,0),0)</f>
        <v>0</v>
      </c>
      <c r="P68" s="59">
        <f>IF($C$4="Attiecināmās izmaksas",IF('12a+c+n'!$Q68="A",'12a+c+n'!P68,0),0)</f>
        <v>0</v>
      </c>
    </row>
    <row r="69" spans="1:16" ht="22.5" x14ac:dyDescent="0.2">
      <c r="A69" s="64">
        <f>IF(P69=0,0,IF(COUNTBLANK(P69)=1,0,COUNTA($P$14:P69)))</f>
        <v>0</v>
      </c>
      <c r="B69" s="28" t="str">
        <f>IF($C$4="Attiecināmās izmaksas",IF('12a+c+n'!$Q69="A",'12a+c+n'!B69,0),0)</f>
        <v>14-00000</v>
      </c>
      <c r="C69" s="28" t="str">
        <f>IF($C$4="Attiecināmās izmaksas",IF('12a+c+n'!$Q69="A",'12a+c+n'!C69,0),0)</f>
        <v>Lodveida vārsts dn25</v>
      </c>
      <c r="D69" s="28" t="str">
        <f>IF($C$4="Attiecināmās izmaksas",IF('12a+c+n'!$Q69="A",'12a+c+n'!D69,0),0)</f>
        <v>gb</v>
      </c>
      <c r="E69" s="59"/>
      <c r="F69" s="81"/>
      <c r="G69" s="28"/>
      <c r="H69" s="28">
        <f>IF($C$4="Attiecināmās izmaksas",IF('12a+c+n'!$Q69="A",'12a+c+n'!H69,0),0)</f>
        <v>0</v>
      </c>
      <c r="I69" s="28"/>
      <c r="J69" s="28"/>
      <c r="K69" s="59">
        <f>IF($C$4="Attiecināmās izmaksas",IF('12a+c+n'!$Q69="A",'12a+c+n'!K69,0),0)</f>
        <v>0</v>
      </c>
      <c r="L69" s="81">
        <f>IF($C$4="Attiecināmās izmaksas",IF('12a+c+n'!$Q69="A",'12a+c+n'!L69,0),0)</f>
        <v>0</v>
      </c>
      <c r="M69" s="28">
        <f>IF($C$4="Attiecināmās izmaksas",IF('12a+c+n'!$Q69="A",'12a+c+n'!M69,0),0)</f>
        <v>0</v>
      </c>
      <c r="N69" s="28">
        <f>IF($C$4="Attiecināmās izmaksas",IF('12a+c+n'!$Q69="A",'12a+c+n'!N69,0),0)</f>
        <v>0</v>
      </c>
      <c r="O69" s="28">
        <f>IF($C$4="Attiecināmās izmaksas",IF('12a+c+n'!$Q69="A",'12a+c+n'!O69,0),0)</f>
        <v>0</v>
      </c>
      <c r="P69" s="59">
        <f>IF($C$4="Attiecināmās izmaksas",IF('12a+c+n'!$Q69="A",'12a+c+n'!P69,0),0)</f>
        <v>0</v>
      </c>
    </row>
    <row r="70" spans="1:16" ht="22.5" x14ac:dyDescent="0.2">
      <c r="A70" s="64">
        <f>IF(P70=0,0,IF(COUNTBLANK(P70)=1,0,COUNTA($P$14:P70)))</f>
        <v>0</v>
      </c>
      <c r="B70" s="28" t="str">
        <f>IF($C$4="Attiecināmās izmaksas",IF('12a+c+n'!$Q70="A",'12a+c+n'!B70,0),0)</f>
        <v>14-00000</v>
      </c>
      <c r="C70" s="28" t="str">
        <f>IF($C$4="Attiecināmās izmaksas",IF('12a+c+n'!$Q70="A",'12a+c+n'!C70,0),0)</f>
        <v>Tukšošanas vārsti dn15</v>
      </c>
      <c r="D70" s="28" t="str">
        <f>IF($C$4="Attiecināmās izmaksas",IF('12a+c+n'!$Q70="A",'12a+c+n'!D70,0),0)</f>
        <v>gb</v>
      </c>
      <c r="E70" s="59"/>
      <c r="F70" s="81"/>
      <c r="G70" s="28"/>
      <c r="H70" s="28">
        <f>IF($C$4="Attiecināmās izmaksas",IF('12a+c+n'!$Q70="A",'12a+c+n'!H70,0),0)</f>
        <v>0</v>
      </c>
      <c r="I70" s="28"/>
      <c r="J70" s="28"/>
      <c r="K70" s="59">
        <f>IF($C$4="Attiecināmās izmaksas",IF('12a+c+n'!$Q70="A",'12a+c+n'!K70,0),0)</f>
        <v>0</v>
      </c>
      <c r="L70" s="81">
        <f>IF($C$4="Attiecināmās izmaksas",IF('12a+c+n'!$Q70="A",'12a+c+n'!L70,0),0)</f>
        <v>0</v>
      </c>
      <c r="M70" s="28">
        <f>IF($C$4="Attiecināmās izmaksas",IF('12a+c+n'!$Q70="A",'12a+c+n'!M70,0),0)</f>
        <v>0</v>
      </c>
      <c r="N70" s="28">
        <f>IF($C$4="Attiecināmās izmaksas",IF('12a+c+n'!$Q70="A",'12a+c+n'!N70,0),0)</f>
        <v>0</v>
      </c>
      <c r="O70" s="28">
        <f>IF($C$4="Attiecināmās izmaksas",IF('12a+c+n'!$Q70="A",'12a+c+n'!O70,0),0)</f>
        <v>0</v>
      </c>
      <c r="P70" s="59">
        <f>IF($C$4="Attiecināmās izmaksas",IF('12a+c+n'!$Q70="A",'12a+c+n'!P70,0),0)</f>
        <v>0</v>
      </c>
    </row>
    <row r="71" spans="1:16" ht="22.5" x14ac:dyDescent="0.2">
      <c r="A71" s="64">
        <f>IF(P71=0,0,IF(COUNTBLANK(P71)=1,0,COUNTA($P$14:P71)))</f>
        <v>0</v>
      </c>
      <c r="B71" s="28" t="str">
        <f>IF($C$4="Attiecināmās izmaksas",IF('12a+c+n'!$Q71="A",'12a+c+n'!B71,0),0)</f>
        <v>14-00000</v>
      </c>
      <c r="C71" s="28" t="str">
        <f>IF($C$4="Attiecināmās izmaksas",IF('12a+c+n'!$Q71="A",'12a+c+n'!C71,0),0)</f>
        <v>Balansēšanas vārsts dn15</v>
      </c>
      <c r="D71" s="28" t="str">
        <f>IF($C$4="Attiecināmās izmaksas",IF('12a+c+n'!$Q71="A",'12a+c+n'!D71,0),0)</f>
        <v>gb</v>
      </c>
      <c r="E71" s="59"/>
      <c r="F71" s="81"/>
      <c r="G71" s="28"/>
      <c r="H71" s="28">
        <f>IF($C$4="Attiecināmās izmaksas",IF('12a+c+n'!$Q71="A",'12a+c+n'!H71,0),0)</f>
        <v>0</v>
      </c>
      <c r="I71" s="28"/>
      <c r="J71" s="28"/>
      <c r="K71" s="59">
        <f>IF($C$4="Attiecināmās izmaksas",IF('12a+c+n'!$Q71="A",'12a+c+n'!K71,0),0)</f>
        <v>0</v>
      </c>
      <c r="L71" s="81">
        <f>IF($C$4="Attiecināmās izmaksas",IF('12a+c+n'!$Q71="A",'12a+c+n'!L71,0),0)</f>
        <v>0</v>
      </c>
      <c r="M71" s="28">
        <f>IF($C$4="Attiecināmās izmaksas",IF('12a+c+n'!$Q71="A",'12a+c+n'!M71,0),0)</f>
        <v>0</v>
      </c>
      <c r="N71" s="28">
        <f>IF($C$4="Attiecināmās izmaksas",IF('12a+c+n'!$Q71="A",'12a+c+n'!N71,0),0)</f>
        <v>0</v>
      </c>
      <c r="O71" s="28">
        <f>IF($C$4="Attiecināmās izmaksas",IF('12a+c+n'!$Q71="A",'12a+c+n'!O71,0),0)</f>
        <v>0</v>
      </c>
      <c r="P71" s="59">
        <f>IF($C$4="Attiecināmās izmaksas",IF('12a+c+n'!$Q71="A",'12a+c+n'!P71,0),0)</f>
        <v>0</v>
      </c>
    </row>
    <row r="72" spans="1:16" ht="22.5" x14ac:dyDescent="0.2">
      <c r="A72" s="64">
        <f>IF(P72=0,0,IF(COUNTBLANK(P72)=1,0,COUNTA($P$14:P72)))</f>
        <v>0</v>
      </c>
      <c r="B72" s="28" t="str">
        <f>IF($C$4="Attiecināmās izmaksas",IF('12a+c+n'!$Q72="A",'12a+c+n'!B72,0),0)</f>
        <v>14-00000</v>
      </c>
      <c r="C72" s="28" t="str">
        <f>IF($C$4="Attiecināmās izmaksas",IF('12a+c+n'!$Q72="A",'12a+c+n'!C72,0),0)</f>
        <v>Atgaisotājs dn15</v>
      </c>
      <c r="D72" s="28" t="str">
        <f>IF($C$4="Attiecināmās izmaksas",IF('12a+c+n'!$Q72="A",'12a+c+n'!D72,0),0)</f>
        <v>gb</v>
      </c>
      <c r="E72" s="59"/>
      <c r="F72" s="81"/>
      <c r="G72" s="28"/>
      <c r="H72" s="28">
        <f>IF($C$4="Attiecināmās izmaksas",IF('12a+c+n'!$Q72="A",'12a+c+n'!H72,0),0)</f>
        <v>0</v>
      </c>
      <c r="I72" s="28"/>
      <c r="J72" s="28"/>
      <c r="K72" s="59">
        <f>IF($C$4="Attiecināmās izmaksas",IF('12a+c+n'!$Q72="A",'12a+c+n'!K72,0),0)</f>
        <v>0</v>
      </c>
      <c r="L72" s="81">
        <f>IF($C$4="Attiecināmās izmaksas",IF('12a+c+n'!$Q72="A",'12a+c+n'!L72,0),0)</f>
        <v>0</v>
      </c>
      <c r="M72" s="28">
        <f>IF($C$4="Attiecināmās izmaksas",IF('12a+c+n'!$Q72="A",'12a+c+n'!M72,0),0)</f>
        <v>0</v>
      </c>
      <c r="N72" s="28">
        <f>IF($C$4="Attiecināmās izmaksas",IF('12a+c+n'!$Q72="A",'12a+c+n'!N72,0),0)</f>
        <v>0</v>
      </c>
      <c r="O72" s="28">
        <f>IF($C$4="Attiecināmās izmaksas",IF('12a+c+n'!$Q72="A",'12a+c+n'!O72,0),0)</f>
        <v>0</v>
      </c>
      <c r="P72" s="59">
        <f>IF($C$4="Attiecināmās izmaksas",IF('12a+c+n'!$Q72="A",'12a+c+n'!P72,0),0)</f>
        <v>0</v>
      </c>
    </row>
    <row r="73" spans="1:16" ht="22.5" x14ac:dyDescent="0.2">
      <c r="A73" s="64">
        <f>IF(P73=0,0,IF(COUNTBLANK(P73)=1,0,COUNTA($P$14:P73)))</f>
        <v>0</v>
      </c>
      <c r="B73" s="28" t="str">
        <f>IF($C$4="Attiecināmās izmaksas",IF('12a+c+n'!$Q73="A",'12a+c+n'!B73,0),0)</f>
        <v>14-00000</v>
      </c>
      <c r="C73" s="28" t="str">
        <f>IF($C$4="Attiecināmās izmaksas",IF('12a+c+n'!$Q73="A",'12a+c+n'!C73,0),0)</f>
        <v>Cauruļvadu hidrauliskā pārbaude</v>
      </c>
      <c r="D73" s="28" t="str">
        <f>IF($C$4="Attiecināmās izmaksas",IF('12a+c+n'!$Q73="A",'12a+c+n'!D73,0),0)</f>
        <v>kompl.</v>
      </c>
      <c r="E73" s="59"/>
      <c r="F73" s="81"/>
      <c r="G73" s="28"/>
      <c r="H73" s="28">
        <f>IF($C$4="Attiecināmās izmaksas",IF('12a+c+n'!$Q73="A",'12a+c+n'!H73,0),0)</f>
        <v>0</v>
      </c>
      <c r="I73" s="28"/>
      <c r="J73" s="28"/>
      <c r="K73" s="59">
        <f>IF($C$4="Attiecināmās izmaksas",IF('12a+c+n'!$Q73="A",'12a+c+n'!K73,0),0)</f>
        <v>0</v>
      </c>
      <c r="L73" s="81">
        <f>IF($C$4="Attiecināmās izmaksas",IF('12a+c+n'!$Q73="A",'12a+c+n'!L73,0),0)</f>
        <v>0</v>
      </c>
      <c r="M73" s="28">
        <f>IF($C$4="Attiecināmās izmaksas",IF('12a+c+n'!$Q73="A",'12a+c+n'!M73,0),0)</f>
        <v>0</v>
      </c>
      <c r="N73" s="28">
        <f>IF($C$4="Attiecināmās izmaksas",IF('12a+c+n'!$Q73="A",'12a+c+n'!N73,0),0)</f>
        <v>0</v>
      </c>
      <c r="O73" s="28">
        <f>IF($C$4="Attiecināmās izmaksas",IF('12a+c+n'!$Q73="A",'12a+c+n'!O73,0),0)</f>
        <v>0</v>
      </c>
      <c r="P73" s="59">
        <f>IF($C$4="Attiecināmās izmaksas",IF('12a+c+n'!$Q73="A",'12a+c+n'!P73,0),0)</f>
        <v>0</v>
      </c>
    </row>
    <row r="74" spans="1:16" ht="22.5" x14ac:dyDescent="0.2">
      <c r="A74" s="64">
        <f>IF(P74=0,0,IF(COUNTBLANK(P74)=1,0,COUNTA($P$14:P74)))</f>
        <v>0</v>
      </c>
      <c r="B74" s="28" t="str">
        <f>IF($C$4="Attiecināmās izmaksas",IF('12a+c+n'!$Q74="A",'12a+c+n'!B74,0),0)</f>
        <v>14-00000</v>
      </c>
      <c r="C74" s="28" t="str">
        <f>IF($C$4="Attiecināmās izmaksas",IF('12a+c+n'!$Q74="A",'12a+c+n'!C74,0),0)</f>
        <v>Pieslēgums pie esošās dzīvokļu ūdensapgādes</v>
      </c>
      <c r="D74" s="28" t="str">
        <f>IF($C$4="Attiecināmās izmaksas",IF('12a+c+n'!$Q74="A",'12a+c+n'!D74,0),0)</f>
        <v>kompl.</v>
      </c>
      <c r="E74" s="59"/>
      <c r="F74" s="81"/>
      <c r="G74" s="28"/>
      <c r="H74" s="28">
        <f>IF($C$4="Attiecināmās izmaksas",IF('12a+c+n'!$Q74="A",'12a+c+n'!H74,0),0)</f>
        <v>0</v>
      </c>
      <c r="I74" s="28"/>
      <c r="J74" s="28"/>
      <c r="K74" s="59">
        <f>IF($C$4="Attiecināmās izmaksas",IF('12a+c+n'!$Q74="A",'12a+c+n'!K74,0),0)</f>
        <v>0</v>
      </c>
      <c r="L74" s="81">
        <f>IF($C$4="Attiecināmās izmaksas",IF('12a+c+n'!$Q74="A",'12a+c+n'!L74,0),0)</f>
        <v>0</v>
      </c>
      <c r="M74" s="28">
        <f>IF($C$4="Attiecināmās izmaksas",IF('12a+c+n'!$Q74="A",'12a+c+n'!M74,0),0)</f>
        <v>0</v>
      </c>
      <c r="N74" s="28">
        <f>IF($C$4="Attiecināmās izmaksas",IF('12a+c+n'!$Q74="A",'12a+c+n'!N74,0),0)</f>
        <v>0</v>
      </c>
      <c r="O74" s="28">
        <f>IF($C$4="Attiecināmās izmaksas",IF('12a+c+n'!$Q74="A",'12a+c+n'!O74,0),0)</f>
        <v>0</v>
      </c>
      <c r="P74" s="59">
        <f>IF($C$4="Attiecināmās izmaksas",IF('12a+c+n'!$Q74="A",'12a+c+n'!P74,0),0)</f>
        <v>0</v>
      </c>
    </row>
    <row r="75" spans="1:16" x14ac:dyDescent="0.2">
      <c r="A75" s="64">
        <f>IF(P75=0,0,IF(COUNTBLANK(P75)=1,0,COUNTA($P$14:P75)))</f>
        <v>0</v>
      </c>
      <c r="B75" s="28">
        <f>IF($C$4="Attiecināmās izmaksas",IF('12a+c+n'!$Q75="A",'12a+c+n'!B75,0),0)</f>
        <v>0</v>
      </c>
      <c r="C75" s="28">
        <f>IF($C$4="Attiecināmās izmaksas",IF('12a+c+n'!$Q75="A",'12a+c+n'!C75,0),0)</f>
        <v>0</v>
      </c>
      <c r="D75" s="28">
        <f>IF($C$4="Attiecināmās izmaksas",IF('12a+c+n'!$Q75="A",'12a+c+n'!D75,0),0)</f>
        <v>0</v>
      </c>
      <c r="E75" s="59"/>
      <c r="F75" s="81"/>
      <c r="G75" s="28"/>
      <c r="H75" s="28">
        <f>IF($C$4="Attiecināmās izmaksas",IF('12a+c+n'!$Q75="A",'12a+c+n'!H75,0),0)</f>
        <v>0</v>
      </c>
      <c r="I75" s="28"/>
      <c r="J75" s="28"/>
      <c r="K75" s="59">
        <f>IF($C$4="Attiecināmās izmaksas",IF('12a+c+n'!$Q75="A",'12a+c+n'!K75,0),0)</f>
        <v>0</v>
      </c>
      <c r="L75" s="81">
        <f>IF($C$4="Attiecināmās izmaksas",IF('12a+c+n'!$Q75="A",'12a+c+n'!L75,0),0)</f>
        <v>0</v>
      </c>
      <c r="M75" s="28">
        <f>IF($C$4="Attiecināmās izmaksas",IF('12a+c+n'!$Q75="A",'12a+c+n'!M75,0),0)</f>
        <v>0</v>
      </c>
      <c r="N75" s="28">
        <f>IF($C$4="Attiecināmās izmaksas",IF('12a+c+n'!$Q75="A",'12a+c+n'!N75,0),0)</f>
        <v>0</v>
      </c>
      <c r="O75" s="28">
        <f>IF($C$4="Attiecināmās izmaksas",IF('12a+c+n'!$Q75="A",'12a+c+n'!O75,0),0)</f>
        <v>0</v>
      </c>
      <c r="P75" s="59">
        <f>IF($C$4="Attiecināmās izmaksas",IF('12a+c+n'!$Q75="A",'12a+c+n'!P75,0),0)</f>
        <v>0</v>
      </c>
    </row>
    <row r="76" spans="1:16" x14ac:dyDescent="0.2">
      <c r="A76" s="64">
        <f>IF(P76=0,0,IF(COUNTBLANK(P76)=1,0,COUNTA($P$14:P76)))</f>
        <v>0</v>
      </c>
      <c r="B76" s="28">
        <f>IF($C$4="Attiecināmās izmaksas",IF('12a+c+n'!$Q76="A",'12a+c+n'!B76,0),0)</f>
        <v>0</v>
      </c>
      <c r="C76" s="28">
        <f>IF($C$4="Attiecināmās izmaksas",IF('12a+c+n'!$Q76="A",'12a+c+n'!C76,0),0)</f>
        <v>0</v>
      </c>
      <c r="D76" s="28">
        <f>IF($C$4="Attiecināmās izmaksas",IF('12a+c+n'!$Q76="A",'12a+c+n'!D76,0),0)</f>
        <v>0</v>
      </c>
      <c r="E76" s="59"/>
      <c r="F76" s="81"/>
      <c r="G76" s="28"/>
      <c r="H76" s="28">
        <f>IF($C$4="Attiecināmās izmaksas",IF('12a+c+n'!$Q76="A",'12a+c+n'!H76,0),0)</f>
        <v>0</v>
      </c>
      <c r="I76" s="28"/>
      <c r="J76" s="28"/>
      <c r="K76" s="59">
        <f>IF($C$4="Attiecināmās izmaksas",IF('12a+c+n'!$Q76="A",'12a+c+n'!K76,0),0)</f>
        <v>0</v>
      </c>
      <c r="L76" s="81">
        <f>IF($C$4="Attiecināmās izmaksas",IF('12a+c+n'!$Q76="A",'12a+c+n'!L76,0),0)</f>
        <v>0</v>
      </c>
      <c r="M76" s="28">
        <f>IF($C$4="Attiecināmās izmaksas",IF('12a+c+n'!$Q76="A",'12a+c+n'!M76,0),0)</f>
        <v>0</v>
      </c>
      <c r="N76" s="28">
        <f>IF($C$4="Attiecināmās izmaksas",IF('12a+c+n'!$Q76="A",'12a+c+n'!N76,0),0)</f>
        <v>0</v>
      </c>
      <c r="O76" s="28">
        <f>IF($C$4="Attiecināmās izmaksas",IF('12a+c+n'!$Q76="A",'12a+c+n'!O76,0),0)</f>
        <v>0</v>
      </c>
      <c r="P76" s="59">
        <f>IF($C$4="Attiecināmās izmaksas",IF('12a+c+n'!$Q76="A",'12a+c+n'!P76,0),0)</f>
        <v>0</v>
      </c>
    </row>
    <row r="77" spans="1:16" x14ac:dyDescent="0.2">
      <c r="A77" s="64">
        <f>IF(P77=0,0,IF(COUNTBLANK(P77)=1,0,COUNTA($P$14:P77)))</f>
        <v>0</v>
      </c>
      <c r="B77" s="28">
        <f>IF($C$4="Attiecināmās izmaksas",IF('12a+c+n'!$Q77="A",'12a+c+n'!B77,0),0)</f>
        <v>0</v>
      </c>
      <c r="C77" s="28">
        <f>IF($C$4="Attiecināmās izmaksas",IF('12a+c+n'!$Q77="A",'12a+c+n'!C77,0),0)</f>
        <v>0</v>
      </c>
      <c r="D77" s="28">
        <f>IF($C$4="Attiecināmās izmaksas",IF('12a+c+n'!$Q77="A",'12a+c+n'!D77,0),0)</f>
        <v>0</v>
      </c>
      <c r="E77" s="59"/>
      <c r="F77" s="81"/>
      <c r="G77" s="28"/>
      <c r="H77" s="28">
        <f>IF($C$4="Attiecināmās izmaksas",IF('12a+c+n'!$Q77="A",'12a+c+n'!H77,0),0)</f>
        <v>0</v>
      </c>
      <c r="I77" s="28"/>
      <c r="J77" s="28"/>
      <c r="K77" s="59">
        <f>IF($C$4="Attiecināmās izmaksas",IF('12a+c+n'!$Q77="A",'12a+c+n'!K77,0),0)</f>
        <v>0</v>
      </c>
      <c r="L77" s="81">
        <f>IF($C$4="Attiecināmās izmaksas",IF('12a+c+n'!$Q77="A",'12a+c+n'!L77,0),0)</f>
        <v>0</v>
      </c>
      <c r="M77" s="28">
        <f>IF($C$4="Attiecināmās izmaksas",IF('12a+c+n'!$Q77="A",'12a+c+n'!M77,0),0)</f>
        <v>0</v>
      </c>
      <c r="N77" s="28">
        <f>IF($C$4="Attiecināmās izmaksas",IF('12a+c+n'!$Q77="A",'12a+c+n'!N77,0),0)</f>
        <v>0</v>
      </c>
      <c r="O77" s="28">
        <f>IF($C$4="Attiecināmās izmaksas",IF('12a+c+n'!$Q77="A",'12a+c+n'!O77,0),0)</f>
        <v>0</v>
      </c>
      <c r="P77" s="59">
        <f>IF($C$4="Attiecināmās izmaksas",IF('12a+c+n'!$Q77="A",'12a+c+n'!P77,0),0)</f>
        <v>0</v>
      </c>
    </row>
    <row r="78" spans="1:16" x14ac:dyDescent="0.2">
      <c r="A78" s="64">
        <f>IF(P78=0,0,IF(COUNTBLANK(P78)=1,0,COUNTA($P$14:P78)))</f>
        <v>0</v>
      </c>
      <c r="B78" s="28">
        <f>IF($C$4="Attiecināmās izmaksas",IF('12a+c+n'!$Q78="A",'12a+c+n'!B78,0),0)</f>
        <v>0</v>
      </c>
      <c r="C78" s="28">
        <f>IF($C$4="Attiecināmās izmaksas",IF('12a+c+n'!$Q78="A",'12a+c+n'!C78,0),0)</f>
        <v>0</v>
      </c>
      <c r="D78" s="28">
        <f>IF($C$4="Attiecināmās izmaksas",IF('12a+c+n'!$Q78="A",'12a+c+n'!D78,0),0)</f>
        <v>0</v>
      </c>
      <c r="E78" s="59"/>
      <c r="F78" s="81"/>
      <c r="G78" s="28"/>
      <c r="H78" s="28">
        <f>IF($C$4="Attiecināmās izmaksas",IF('12a+c+n'!$Q78="A",'12a+c+n'!H78,0),0)</f>
        <v>0</v>
      </c>
      <c r="I78" s="28"/>
      <c r="J78" s="28"/>
      <c r="K78" s="59">
        <f>IF($C$4="Attiecināmās izmaksas",IF('12a+c+n'!$Q78="A",'12a+c+n'!K78,0),0)</f>
        <v>0</v>
      </c>
      <c r="L78" s="81">
        <f>IF($C$4="Attiecināmās izmaksas",IF('12a+c+n'!$Q78="A",'12a+c+n'!L78,0),0)</f>
        <v>0</v>
      </c>
      <c r="M78" s="28">
        <f>IF($C$4="Attiecināmās izmaksas",IF('12a+c+n'!$Q78="A",'12a+c+n'!M78,0),0)</f>
        <v>0</v>
      </c>
      <c r="N78" s="28">
        <f>IF($C$4="Attiecināmās izmaksas",IF('12a+c+n'!$Q78="A",'12a+c+n'!N78,0),0)</f>
        <v>0</v>
      </c>
      <c r="O78" s="28">
        <f>IF($C$4="Attiecināmās izmaksas",IF('12a+c+n'!$Q78="A",'12a+c+n'!O78,0),0)</f>
        <v>0</v>
      </c>
      <c r="P78" s="59">
        <f>IF($C$4="Attiecināmās izmaksas",IF('12a+c+n'!$Q78="A",'12a+c+n'!P78,0),0)</f>
        <v>0</v>
      </c>
    </row>
    <row r="79" spans="1:16" x14ac:dyDescent="0.2">
      <c r="A79" s="64">
        <f>IF(P79=0,0,IF(COUNTBLANK(P79)=1,0,COUNTA($P$14:P79)))</f>
        <v>0</v>
      </c>
      <c r="B79" s="28">
        <f>IF($C$4="Attiecināmās izmaksas",IF('12a+c+n'!$Q79="A",'12a+c+n'!B79,0),0)</f>
        <v>0</v>
      </c>
      <c r="C79" s="28">
        <f>IF($C$4="Attiecināmās izmaksas",IF('12a+c+n'!$Q79="A",'12a+c+n'!C79,0),0)</f>
        <v>0</v>
      </c>
      <c r="D79" s="28">
        <f>IF($C$4="Attiecināmās izmaksas",IF('12a+c+n'!$Q79="A",'12a+c+n'!D79,0),0)</f>
        <v>0</v>
      </c>
      <c r="E79" s="59"/>
      <c r="F79" s="81"/>
      <c r="G79" s="28"/>
      <c r="H79" s="28">
        <f>IF($C$4="Attiecināmās izmaksas",IF('12a+c+n'!$Q79="A",'12a+c+n'!H79,0),0)</f>
        <v>0</v>
      </c>
      <c r="I79" s="28"/>
      <c r="J79" s="28"/>
      <c r="K79" s="59">
        <f>IF($C$4="Attiecināmās izmaksas",IF('12a+c+n'!$Q79="A",'12a+c+n'!K79,0),0)</f>
        <v>0</v>
      </c>
      <c r="L79" s="81">
        <f>IF($C$4="Attiecināmās izmaksas",IF('12a+c+n'!$Q79="A",'12a+c+n'!L79,0),0)</f>
        <v>0</v>
      </c>
      <c r="M79" s="28">
        <f>IF($C$4="Attiecināmās izmaksas",IF('12a+c+n'!$Q79="A",'12a+c+n'!M79,0),0)</f>
        <v>0</v>
      </c>
      <c r="N79" s="28">
        <f>IF($C$4="Attiecināmās izmaksas",IF('12a+c+n'!$Q79="A",'12a+c+n'!N79,0),0)</f>
        <v>0</v>
      </c>
      <c r="O79" s="28">
        <f>IF($C$4="Attiecināmās izmaksas",IF('12a+c+n'!$Q79="A",'12a+c+n'!O79,0),0)</f>
        <v>0</v>
      </c>
      <c r="P79" s="59">
        <f>IF($C$4="Attiecināmās izmaksas",IF('12a+c+n'!$Q79="A",'12a+c+n'!P79,0),0)</f>
        <v>0</v>
      </c>
    </row>
    <row r="80" spans="1:16" x14ac:dyDescent="0.2">
      <c r="A80" s="64">
        <f>IF(P80=0,0,IF(COUNTBLANK(P80)=1,0,COUNTA($P$14:P80)))</f>
        <v>0</v>
      </c>
      <c r="B80" s="28">
        <f>IF($C$4="Attiecināmās izmaksas",IF('12a+c+n'!$Q80="A",'12a+c+n'!B80,0),0)</f>
        <v>0</v>
      </c>
      <c r="C80" s="28">
        <f>IF($C$4="Attiecināmās izmaksas",IF('12a+c+n'!$Q80="A",'12a+c+n'!C80,0),0)</f>
        <v>0</v>
      </c>
      <c r="D80" s="28">
        <f>IF($C$4="Attiecināmās izmaksas",IF('12a+c+n'!$Q80="A",'12a+c+n'!D80,0),0)</f>
        <v>0</v>
      </c>
      <c r="E80" s="59"/>
      <c r="F80" s="81"/>
      <c r="G80" s="28"/>
      <c r="H80" s="28">
        <f>IF($C$4="Attiecināmās izmaksas",IF('12a+c+n'!$Q80="A",'12a+c+n'!H80,0),0)</f>
        <v>0</v>
      </c>
      <c r="I80" s="28"/>
      <c r="J80" s="28"/>
      <c r="K80" s="59">
        <f>IF($C$4="Attiecināmās izmaksas",IF('12a+c+n'!$Q80="A",'12a+c+n'!K80,0),0)</f>
        <v>0</v>
      </c>
      <c r="L80" s="81">
        <f>IF($C$4="Attiecināmās izmaksas",IF('12a+c+n'!$Q80="A",'12a+c+n'!L80,0),0)</f>
        <v>0</v>
      </c>
      <c r="M80" s="28">
        <f>IF($C$4="Attiecināmās izmaksas",IF('12a+c+n'!$Q80="A",'12a+c+n'!M80,0),0)</f>
        <v>0</v>
      </c>
      <c r="N80" s="28">
        <f>IF($C$4="Attiecināmās izmaksas",IF('12a+c+n'!$Q80="A",'12a+c+n'!N80,0),0)</f>
        <v>0</v>
      </c>
      <c r="O80" s="28">
        <f>IF($C$4="Attiecināmās izmaksas",IF('12a+c+n'!$Q80="A",'12a+c+n'!O80,0),0)</f>
        <v>0</v>
      </c>
      <c r="P80" s="59">
        <f>IF($C$4="Attiecināmās izmaksas",IF('12a+c+n'!$Q80="A",'12a+c+n'!P80,0),0)</f>
        <v>0</v>
      </c>
    </row>
    <row r="81" spans="1:16" x14ac:dyDescent="0.2">
      <c r="A81" s="64">
        <f>IF(P81=0,0,IF(COUNTBLANK(P81)=1,0,COUNTA($P$14:P81)))</f>
        <v>0</v>
      </c>
      <c r="B81" s="28">
        <f>IF($C$4="Attiecināmās izmaksas",IF('12a+c+n'!$Q81="A",'12a+c+n'!B81,0),0)</f>
        <v>0</v>
      </c>
      <c r="C81" s="28">
        <f>IF($C$4="Attiecināmās izmaksas",IF('12a+c+n'!$Q81="A",'12a+c+n'!C81,0),0)</f>
        <v>0</v>
      </c>
      <c r="D81" s="28">
        <f>IF($C$4="Attiecināmās izmaksas",IF('12a+c+n'!$Q81="A",'12a+c+n'!D81,0),0)</f>
        <v>0</v>
      </c>
      <c r="E81" s="59"/>
      <c r="F81" s="81"/>
      <c r="G81" s="28"/>
      <c r="H81" s="28">
        <f>IF($C$4="Attiecināmās izmaksas",IF('12a+c+n'!$Q81="A",'12a+c+n'!H81,0),0)</f>
        <v>0</v>
      </c>
      <c r="I81" s="28"/>
      <c r="J81" s="28"/>
      <c r="K81" s="59">
        <f>IF($C$4="Attiecināmās izmaksas",IF('12a+c+n'!$Q81="A",'12a+c+n'!K81,0),0)</f>
        <v>0</v>
      </c>
      <c r="L81" s="81">
        <f>IF($C$4="Attiecināmās izmaksas",IF('12a+c+n'!$Q81="A",'12a+c+n'!L81,0),0)</f>
        <v>0</v>
      </c>
      <c r="M81" s="28">
        <f>IF($C$4="Attiecināmās izmaksas",IF('12a+c+n'!$Q81="A",'12a+c+n'!M81,0),0)</f>
        <v>0</v>
      </c>
      <c r="N81" s="28">
        <f>IF($C$4="Attiecināmās izmaksas",IF('12a+c+n'!$Q81="A",'12a+c+n'!N81,0),0)</f>
        <v>0</v>
      </c>
      <c r="O81" s="28">
        <f>IF($C$4="Attiecināmās izmaksas",IF('12a+c+n'!$Q81="A",'12a+c+n'!O81,0),0)</f>
        <v>0</v>
      </c>
      <c r="P81" s="59">
        <f>IF($C$4="Attiecināmās izmaksas",IF('12a+c+n'!$Q81="A",'12a+c+n'!P81,0),0)</f>
        <v>0</v>
      </c>
    </row>
    <row r="82" spans="1:16" x14ac:dyDescent="0.2">
      <c r="A82" s="64">
        <f>IF(P82=0,0,IF(COUNTBLANK(P82)=1,0,COUNTA($P$14:P82)))</f>
        <v>0</v>
      </c>
      <c r="B82" s="28">
        <f>IF($C$4="Attiecināmās izmaksas",IF('12a+c+n'!$Q82="A",'12a+c+n'!B82,0),0)</f>
        <v>0</v>
      </c>
      <c r="C82" s="28">
        <f>IF($C$4="Attiecināmās izmaksas",IF('12a+c+n'!$Q82="A",'12a+c+n'!C82,0),0)</f>
        <v>0</v>
      </c>
      <c r="D82" s="28">
        <f>IF($C$4="Attiecināmās izmaksas",IF('12a+c+n'!$Q82="A",'12a+c+n'!D82,0),0)</f>
        <v>0</v>
      </c>
      <c r="E82" s="59"/>
      <c r="F82" s="81"/>
      <c r="G82" s="28"/>
      <c r="H82" s="28">
        <f>IF($C$4="Attiecināmās izmaksas",IF('12a+c+n'!$Q82="A",'12a+c+n'!H82,0),0)</f>
        <v>0</v>
      </c>
      <c r="I82" s="28"/>
      <c r="J82" s="28"/>
      <c r="K82" s="59">
        <f>IF($C$4="Attiecināmās izmaksas",IF('12a+c+n'!$Q82="A",'12a+c+n'!K82,0),0)</f>
        <v>0</v>
      </c>
      <c r="L82" s="81">
        <f>IF($C$4="Attiecināmās izmaksas",IF('12a+c+n'!$Q82="A",'12a+c+n'!L82,0),0)</f>
        <v>0</v>
      </c>
      <c r="M82" s="28">
        <f>IF($C$4="Attiecināmās izmaksas",IF('12a+c+n'!$Q82="A",'12a+c+n'!M82,0),0)</f>
        <v>0</v>
      </c>
      <c r="N82" s="28">
        <f>IF($C$4="Attiecināmās izmaksas",IF('12a+c+n'!$Q82="A",'12a+c+n'!N82,0),0)</f>
        <v>0</v>
      </c>
      <c r="O82" s="28">
        <f>IF($C$4="Attiecināmās izmaksas",IF('12a+c+n'!$Q82="A",'12a+c+n'!O82,0),0)</f>
        <v>0</v>
      </c>
      <c r="P82" s="59">
        <f>IF($C$4="Attiecināmās izmaksas",IF('12a+c+n'!$Q82="A",'12a+c+n'!P82,0),0)</f>
        <v>0</v>
      </c>
    </row>
    <row r="83" spans="1:16" x14ac:dyDescent="0.2">
      <c r="A83" s="64">
        <f>IF(P83=0,0,IF(COUNTBLANK(P83)=1,0,COUNTA($P$14:P83)))</f>
        <v>0</v>
      </c>
      <c r="B83" s="28">
        <f>IF($C$4="Attiecināmās izmaksas",IF('12a+c+n'!$Q83="A",'12a+c+n'!B83,0),0)</f>
        <v>0</v>
      </c>
      <c r="C83" s="28">
        <f>IF($C$4="Attiecināmās izmaksas",IF('12a+c+n'!$Q83="A",'12a+c+n'!C83,0),0)</f>
        <v>0</v>
      </c>
      <c r="D83" s="28">
        <f>IF($C$4="Attiecināmās izmaksas",IF('12a+c+n'!$Q83="A",'12a+c+n'!D83,0),0)</f>
        <v>0</v>
      </c>
      <c r="E83" s="59"/>
      <c r="F83" s="81"/>
      <c r="G83" s="28"/>
      <c r="H83" s="28">
        <f>IF($C$4="Attiecināmās izmaksas",IF('12a+c+n'!$Q83="A",'12a+c+n'!H83,0),0)</f>
        <v>0</v>
      </c>
      <c r="I83" s="28"/>
      <c r="J83" s="28"/>
      <c r="K83" s="59">
        <f>IF($C$4="Attiecināmās izmaksas",IF('12a+c+n'!$Q83="A",'12a+c+n'!K83,0),0)</f>
        <v>0</v>
      </c>
      <c r="L83" s="81">
        <f>IF($C$4="Attiecināmās izmaksas",IF('12a+c+n'!$Q83="A",'12a+c+n'!L83,0),0)</f>
        <v>0</v>
      </c>
      <c r="M83" s="28">
        <f>IF($C$4="Attiecināmās izmaksas",IF('12a+c+n'!$Q83="A",'12a+c+n'!M83,0),0)</f>
        <v>0</v>
      </c>
      <c r="N83" s="28">
        <f>IF($C$4="Attiecināmās izmaksas",IF('12a+c+n'!$Q83="A",'12a+c+n'!N83,0),0)</f>
        <v>0</v>
      </c>
      <c r="O83" s="28">
        <f>IF($C$4="Attiecināmās izmaksas",IF('12a+c+n'!$Q83="A",'12a+c+n'!O83,0),0)</f>
        <v>0</v>
      </c>
      <c r="P83" s="59">
        <f>IF($C$4="Attiecināmās izmaksas",IF('12a+c+n'!$Q83="A",'12a+c+n'!P83,0),0)</f>
        <v>0</v>
      </c>
    </row>
    <row r="84" spans="1:16" x14ac:dyDescent="0.2">
      <c r="A84" s="64">
        <f>IF(P84=0,0,IF(COUNTBLANK(P84)=1,0,COUNTA($P$14:P84)))</f>
        <v>0</v>
      </c>
      <c r="B84" s="28">
        <f>IF($C$4="Attiecināmās izmaksas",IF('12a+c+n'!$Q84="A",'12a+c+n'!B84,0),0)</f>
        <v>0</v>
      </c>
      <c r="C84" s="28">
        <f>IF($C$4="Attiecināmās izmaksas",IF('12a+c+n'!$Q84="A",'12a+c+n'!C84,0),0)</f>
        <v>0</v>
      </c>
      <c r="D84" s="28">
        <f>IF($C$4="Attiecināmās izmaksas",IF('12a+c+n'!$Q84="A",'12a+c+n'!D84,0),0)</f>
        <v>0</v>
      </c>
      <c r="E84" s="59"/>
      <c r="F84" s="81"/>
      <c r="G84" s="28"/>
      <c r="H84" s="28">
        <f>IF($C$4="Attiecināmās izmaksas",IF('12a+c+n'!$Q84="A",'12a+c+n'!H84,0),0)</f>
        <v>0</v>
      </c>
      <c r="I84" s="28"/>
      <c r="J84" s="28"/>
      <c r="K84" s="59">
        <f>IF($C$4="Attiecināmās izmaksas",IF('12a+c+n'!$Q84="A",'12a+c+n'!K84,0),0)</f>
        <v>0</v>
      </c>
      <c r="L84" s="81">
        <f>IF($C$4="Attiecināmās izmaksas",IF('12a+c+n'!$Q84="A",'12a+c+n'!L84,0),0)</f>
        <v>0</v>
      </c>
      <c r="M84" s="28">
        <f>IF($C$4="Attiecināmās izmaksas",IF('12a+c+n'!$Q84="A",'12a+c+n'!M84,0),0)</f>
        <v>0</v>
      </c>
      <c r="N84" s="28">
        <f>IF($C$4="Attiecināmās izmaksas",IF('12a+c+n'!$Q84="A",'12a+c+n'!N84,0),0)</f>
        <v>0</v>
      </c>
      <c r="O84" s="28">
        <f>IF($C$4="Attiecināmās izmaksas",IF('12a+c+n'!$Q84="A",'12a+c+n'!O84,0),0)</f>
        <v>0</v>
      </c>
      <c r="P84" s="59">
        <f>IF($C$4="Attiecināmās izmaksas",IF('12a+c+n'!$Q84="A",'12a+c+n'!P84,0),0)</f>
        <v>0</v>
      </c>
    </row>
    <row r="85" spans="1:16" x14ac:dyDescent="0.2">
      <c r="A85" s="64">
        <f>IF(P85=0,0,IF(COUNTBLANK(P85)=1,0,COUNTA($P$14:P85)))</f>
        <v>0</v>
      </c>
      <c r="B85" s="28">
        <f>IF($C$4="Attiecināmās izmaksas",IF('12a+c+n'!$Q85="A",'12a+c+n'!B85,0),0)</f>
        <v>0</v>
      </c>
      <c r="C85" s="28">
        <f>IF($C$4="Attiecināmās izmaksas",IF('12a+c+n'!$Q85="A",'12a+c+n'!C85,0),0)</f>
        <v>0</v>
      </c>
      <c r="D85" s="28">
        <f>IF($C$4="Attiecināmās izmaksas",IF('12a+c+n'!$Q85="A",'12a+c+n'!D85,0),0)</f>
        <v>0</v>
      </c>
      <c r="E85" s="59"/>
      <c r="F85" s="81"/>
      <c r="G85" s="28"/>
      <c r="H85" s="28">
        <f>IF($C$4="Attiecināmās izmaksas",IF('12a+c+n'!$Q85="A",'12a+c+n'!H85,0),0)</f>
        <v>0</v>
      </c>
      <c r="I85" s="28"/>
      <c r="J85" s="28"/>
      <c r="K85" s="59">
        <f>IF($C$4="Attiecināmās izmaksas",IF('12a+c+n'!$Q85="A",'12a+c+n'!K85,0),0)</f>
        <v>0</v>
      </c>
      <c r="L85" s="81">
        <f>IF($C$4="Attiecināmās izmaksas",IF('12a+c+n'!$Q85="A",'12a+c+n'!L85,0),0)</f>
        <v>0</v>
      </c>
      <c r="M85" s="28">
        <f>IF($C$4="Attiecināmās izmaksas",IF('12a+c+n'!$Q85="A",'12a+c+n'!M85,0),0)</f>
        <v>0</v>
      </c>
      <c r="N85" s="28">
        <f>IF($C$4="Attiecināmās izmaksas",IF('12a+c+n'!$Q85="A",'12a+c+n'!N85,0),0)</f>
        <v>0</v>
      </c>
      <c r="O85" s="28">
        <f>IF($C$4="Attiecināmās izmaksas",IF('12a+c+n'!$Q85="A",'12a+c+n'!O85,0),0)</f>
        <v>0</v>
      </c>
      <c r="P85" s="59">
        <f>IF($C$4="Attiecināmās izmaksas",IF('12a+c+n'!$Q85="A",'12a+c+n'!P85,0),0)</f>
        <v>0</v>
      </c>
    </row>
    <row r="86" spans="1:16" x14ac:dyDescent="0.2">
      <c r="A86" s="64">
        <f>IF(P86=0,0,IF(COUNTBLANK(P86)=1,0,COUNTA($P$14:P86)))</f>
        <v>0</v>
      </c>
      <c r="B86" s="28">
        <f>IF($C$4="Attiecināmās izmaksas",IF('12a+c+n'!$Q86="A",'12a+c+n'!B86,0),0)</f>
        <v>0</v>
      </c>
      <c r="C86" s="28">
        <f>IF($C$4="Attiecināmās izmaksas",IF('12a+c+n'!$Q86="A",'12a+c+n'!C86,0),0)</f>
        <v>0</v>
      </c>
      <c r="D86" s="28">
        <f>IF($C$4="Attiecināmās izmaksas",IF('12a+c+n'!$Q86="A",'12a+c+n'!D86,0),0)</f>
        <v>0</v>
      </c>
      <c r="E86" s="59"/>
      <c r="F86" s="81"/>
      <c r="G86" s="28"/>
      <c r="H86" s="28">
        <f>IF($C$4="Attiecināmās izmaksas",IF('12a+c+n'!$Q86="A",'12a+c+n'!H86,0),0)</f>
        <v>0</v>
      </c>
      <c r="I86" s="28"/>
      <c r="J86" s="28"/>
      <c r="K86" s="59">
        <f>IF($C$4="Attiecināmās izmaksas",IF('12a+c+n'!$Q86="A",'12a+c+n'!K86,0),0)</f>
        <v>0</v>
      </c>
      <c r="L86" s="81">
        <f>IF($C$4="Attiecināmās izmaksas",IF('12a+c+n'!$Q86="A",'12a+c+n'!L86,0),0)</f>
        <v>0</v>
      </c>
      <c r="M86" s="28">
        <f>IF($C$4="Attiecināmās izmaksas",IF('12a+c+n'!$Q86="A",'12a+c+n'!M86,0),0)</f>
        <v>0</v>
      </c>
      <c r="N86" s="28">
        <f>IF($C$4="Attiecināmās izmaksas",IF('12a+c+n'!$Q86="A",'12a+c+n'!N86,0),0)</f>
        <v>0</v>
      </c>
      <c r="O86" s="28">
        <f>IF($C$4="Attiecināmās izmaksas",IF('12a+c+n'!$Q86="A",'12a+c+n'!O86,0),0)</f>
        <v>0</v>
      </c>
      <c r="P86" s="59">
        <f>IF($C$4="Attiecināmās izmaksas",IF('12a+c+n'!$Q86="A",'12a+c+n'!P86,0),0)</f>
        <v>0</v>
      </c>
    </row>
    <row r="87" spans="1:16" x14ac:dyDescent="0.2">
      <c r="A87" s="64">
        <f>IF(P87=0,0,IF(COUNTBLANK(P87)=1,0,COUNTA($P$14:P87)))</f>
        <v>0</v>
      </c>
      <c r="B87" s="28">
        <f>IF($C$4="Attiecināmās izmaksas",IF('12a+c+n'!$Q87="A",'12a+c+n'!B87,0),0)</f>
        <v>0</v>
      </c>
      <c r="C87" s="28">
        <f>IF($C$4="Attiecināmās izmaksas",IF('12a+c+n'!$Q87="A",'12a+c+n'!C87,0),0)</f>
        <v>0</v>
      </c>
      <c r="D87" s="28">
        <f>IF($C$4="Attiecināmās izmaksas",IF('12a+c+n'!$Q87="A",'12a+c+n'!D87,0),0)</f>
        <v>0</v>
      </c>
      <c r="E87" s="59"/>
      <c r="F87" s="81"/>
      <c r="G87" s="28"/>
      <c r="H87" s="28">
        <f>IF($C$4="Attiecināmās izmaksas",IF('12a+c+n'!$Q87="A",'12a+c+n'!H87,0),0)</f>
        <v>0</v>
      </c>
      <c r="I87" s="28"/>
      <c r="J87" s="28"/>
      <c r="K87" s="59">
        <f>IF($C$4="Attiecināmās izmaksas",IF('12a+c+n'!$Q87="A",'12a+c+n'!K87,0),0)</f>
        <v>0</v>
      </c>
      <c r="L87" s="81">
        <f>IF($C$4="Attiecināmās izmaksas",IF('12a+c+n'!$Q87="A",'12a+c+n'!L87,0),0)</f>
        <v>0</v>
      </c>
      <c r="M87" s="28">
        <f>IF($C$4="Attiecināmās izmaksas",IF('12a+c+n'!$Q87="A",'12a+c+n'!M87,0),0)</f>
        <v>0</v>
      </c>
      <c r="N87" s="28">
        <f>IF($C$4="Attiecināmās izmaksas",IF('12a+c+n'!$Q87="A",'12a+c+n'!N87,0),0)</f>
        <v>0</v>
      </c>
      <c r="O87" s="28">
        <f>IF($C$4="Attiecināmās izmaksas",IF('12a+c+n'!$Q87="A",'12a+c+n'!O87,0),0)</f>
        <v>0</v>
      </c>
      <c r="P87" s="59">
        <f>IF($C$4="Attiecināmās izmaksas",IF('12a+c+n'!$Q87="A",'12a+c+n'!P87,0),0)</f>
        <v>0</v>
      </c>
    </row>
    <row r="88" spans="1:16" x14ac:dyDescent="0.2">
      <c r="A88" s="64">
        <f>IF(P88=0,0,IF(COUNTBLANK(P88)=1,0,COUNTA($P$14:P88)))</f>
        <v>0</v>
      </c>
      <c r="B88" s="28">
        <f>IF($C$4="Attiecināmās izmaksas",IF('12a+c+n'!$Q88="A",'12a+c+n'!B88,0),0)</f>
        <v>0</v>
      </c>
      <c r="C88" s="28">
        <f>IF($C$4="Attiecināmās izmaksas",IF('12a+c+n'!$Q88="A",'12a+c+n'!C88,0),0)</f>
        <v>0</v>
      </c>
      <c r="D88" s="28">
        <f>IF($C$4="Attiecināmās izmaksas",IF('12a+c+n'!$Q88="A",'12a+c+n'!D88,0),0)</f>
        <v>0</v>
      </c>
      <c r="E88" s="59"/>
      <c r="F88" s="81"/>
      <c r="G88" s="28"/>
      <c r="H88" s="28">
        <f>IF($C$4="Attiecināmās izmaksas",IF('12a+c+n'!$Q88="A",'12a+c+n'!H88,0),0)</f>
        <v>0</v>
      </c>
      <c r="I88" s="28"/>
      <c r="J88" s="28"/>
      <c r="K88" s="59">
        <f>IF($C$4="Attiecināmās izmaksas",IF('12a+c+n'!$Q88="A",'12a+c+n'!K88,0),0)</f>
        <v>0</v>
      </c>
      <c r="L88" s="81">
        <f>IF($C$4="Attiecināmās izmaksas",IF('12a+c+n'!$Q88="A",'12a+c+n'!L88,0),0)</f>
        <v>0</v>
      </c>
      <c r="M88" s="28">
        <f>IF($C$4="Attiecināmās izmaksas",IF('12a+c+n'!$Q88="A",'12a+c+n'!M88,0),0)</f>
        <v>0</v>
      </c>
      <c r="N88" s="28">
        <f>IF($C$4="Attiecināmās izmaksas",IF('12a+c+n'!$Q88="A",'12a+c+n'!N88,0),0)</f>
        <v>0</v>
      </c>
      <c r="O88" s="28">
        <f>IF($C$4="Attiecināmās izmaksas",IF('12a+c+n'!$Q88="A",'12a+c+n'!O88,0),0)</f>
        <v>0</v>
      </c>
      <c r="P88" s="59">
        <f>IF($C$4="Attiecināmās izmaksas",IF('12a+c+n'!$Q88="A",'12a+c+n'!P88,0),0)</f>
        <v>0</v>
      </c>
    </row>
    <row r="89" spans="1:16" x14ac:dyDescent="0.2">
      <c r="A89" s="64">
        <f>IF(P89=0,0,IF(COUNTBLANK(P89)=1,0,COUNTA($P$14:P89)))</f>
        <v>0</v>
      </c>
      <c r="B89" s="28">
        <f>IF($C$4="Attiecināmās izmaksas",IF('12a+c+n'!$Q89="A",'12a+c+n'!B89,0),0)</f>
        <v>0</v>
      </c>
      <c r="C89" s="28">
        <f>IF($C$4="Attiecināmās izmaksas",IF('12a+c+n'!$Q89="A",'12a+c+n'!C89,0),0)</f>
        <v>0</v>
      </c>
      <c r="D89" s="28">
        <f>IF($C$4="Attiecināmās izmaksas",IF('12a+c+n'!$Q89="A",'12a+c+n'!D89,0),0)</f>
        <v>0</v>
      </c>
      <c r="E89" s="59"/>
      <c r="F89" s="81"/>
      <c r="G89" s="28"/>
      <c r="H89" s="28">
        <f>IF($C$4="Attiecināmās izmaksas",IF('12a+c+n'!$Q89="A",'12a+c+n'!H89,0),0)</f>
        <v>0</v>
      </c>
      <c r="I89" s="28"/>
      <c r="J89" s="28"/>
      <c r="K89" s="59">
        <f>IF($C$4="Attiecināmās izmaksas",IF('12a+c+n'!$Q89="A",'12a+c+n'!K89,0),0)</f>
        <v>0</v>
      </c>
      <c r="L89" s="81">
        <f>IF($C$4="Attiecināmās izmaksas",IF('12a+c+n'!$Q89="A",'12a+c+n'!L89,0),0)</f>
        <v>0</v>
      </c>
      <c r="M89" s="28">
        <f>IF($C$4="Attiecināmās izmaksas",IF('12a+c+n'!$Q89="A",'12a+c+n'!M89,0),0)</f>
        <v>0</v>
      </c>
      <c r="N89" s="28">
        <f>IF($C$4="Attiecināmās izmaksas",IF('12a+c+n'!$Q89="A",'12a+c+n'!N89,0),0)</f>
        <v>0</v>
      </c>
      <c r="O89" s="28">
        <f>IF($C$4="Attiecināmās izmaksas",IF('12a+c+n'!$Q89="A",'12a+c+n'!O89,0),0)</f>
        <v>0</v>
      </c>
      <c r="P89" s="59">
        <f>IF($C$4="Attiecināmās izmaksas",IF('12a+c+n'!$Q89="A",'12a+c+n'!P89,0),0)</f>
        <v>0</v>
      </c>
    </row>
    <row r="90" spans="1:16" x14ac:dyDescent="0.2">
      <c r="A90" s="64">
        <f>IF(P90=0,0,IF(COUNTBLANK(P90)=1,0,COUNTA($P$14:P90)))</f>
        <v>0</v>
      </c>
      <c r="B90" s="28">
        <f>IF($C$4="Attiecināmās izmaksas",IF('12a+c+n'!$Q90="A",'12a+c+n'!B90,0),0)</f>
        <v>0</v>
      </c>
      <c r="C90" s="28">
        <f>IF($C$4="Attiecināmās izmaksas",IF('12a+c+n'!$Q90="A",'12a+c+n'!C90,0),0)</f>
        <v>0</v>
      </c>
      <c r="D90" s="28">
        <f>IF($C$4="Attiecināmās izmaksas",IF('12a+c+n'!$Q90="A",'12a+c+n'!D90,0),0)</f>
        <v>0</v>
      </c>
      <c r="E90" s="59"/>
      <c r="F90" s="81"/>
      <c r="G90" s="28"/>
      <c r="H90" s="28">
        <f>IF($C$4="Attiecināmās izmaksas",IF('12a+c+n'!$Q90="A",'12a+c+n'!H90,0),0)</f>
        <v>0</v>
      </c>
      <c r="I90" s="28"/>
      <c r="J90" s="28"/>
      <c r="K90" s="59">
        <f>IF($C$4="Attiecināmās izmaksas",IF('12a+c+n'!$Q90="A",'12a+c+n'!K90,0),0)</f>
        <v>0</v>
      </c>
      <c r="L90" s="81">
        <f>IF($C$4="Attiecināmās izmaksas",IF('12a+c+n'!$Q90="A",'12a+c+n'!L90,0),0)</f>
        <v>0</v>
      </c>
      <c r="M90" s="28">
        <f>IF($C$4="Attiecināmās izmaksas",IF('12a+c+n'!$Q90="A",'12a+c+n'!M90,0),0)</f>
        <v>0</v>
      </c>
      <c r="N90" s="28">
        <f>IF($C$4="Attiecināmās izmaksas",IF('12a+c+n'!$Q90="A",'12a+c+n'!N90,0),0)</f>
        <v>0</v>
      </c>
      <c r="O90" s="28">
        <f>IF($C$4="Attiecināmās izmaksas",IF('12a+c+n'!$Q90="A",'12a+c+n'!O90,0),0)</f>
        <v>0</v>
      </c>
      <c r="P90" s="59">
        <f>IF($C$4="Attiecināmās izmaksas",IF('12a+c+n'!$Q90="A",'12a+c+n'!P90,0),0)</f>
        <v>0</v>
      </c>
    </row>
    <row r="91" spans="1:16" x14ac:dyDescent="0.2">
      <c r="A91" s="64">
        <f>IF(P91=0,0,IF(COUNTBLANK(P91)=1,0,COUNTA($P$14:P91)))</f>
        <v>0</v>
      </c>
      <c r="B91" s="28">
        <f>IF($C$4="Attiecināmās izmaksas",IF('12a+c+n'!$Q91="A",'12a+c+n'!B91,0),0)</f>
        <v>0</v>
      </c>
      <c r="C91" s="28">
        <f>IF($C$4="Attiecināmās izmaksas",IF('12a+c+n'!$Q91="A",'12a+c+n'!C91,0),0)</f>
        <v>0</v>
      </c>
      <c r="D91" s="28">
        <f>IF($C$4="Attiecināmās izmaksas",IF('12a+c+n'!$Q91="A",'12a+c+n'!D91,0),0)</f>
        <v>0</v>
      </c>
      <c r="E91" s="59"/>
      <c r="F91" s="81"/>
      <c r="G91" s="28"/>
      <c r="H91" s="28">
        <f>IF($C$4="Attiecināmās izmaksas",IF('12a+c+n'!$Q91="A",'12a+c+n'!H91,0),0)</f>
        <v>0</v>
      </c>
      <c r="I91" s="28"/>
      <c r="J91" s="28"/>
      <c r="K91" s="59">
        <f>IF($C$4="Attiecināmās izmaksas",IF('12a+c+n'!$Q91="A",'12a+c+n'!K91,0),0)</f>
        <v>0</v>
      </c>
      <c r="L91" s="81">
        <f>IF($C$4="Attiecināmās izmaksas",IF('12a+c+n'!$Q91="A",'12a+c+n'!L91,0),0)</f>
        <v>0</v>
      </c>
      <c r="M91" s="28">
        <f>IF($C$4="Attiecināmās izmaksas",IF('12a+c+n'!$Q91="A",'12a+c+n'!M91,0),0)</f>
        <v>0</v>
      </c>
      <c r="N91" s="28">
        <f>IF($C$4="Attiecināmās izmaksas",IF('12a+c+n'!$Q91="A",'12a+c+n'!N91,0),0)</f>
        <v>0</v>
      </c>
      <c r="O91" s="28">
        <f>IF($C$4="Attiecināmās izmaksas",IF('12a+c+n'!$Q91="A",'12a+c+n'!O91,0),0)</f>
        <v>0</v>
      </c>
      <c r="P91" s="59">
        <f>IF($C$4="Attiecināmās izmaksas",IF('12a+c+n'!$Q91="A",'12a+c+n'!P91,0),0)</f>
        <v>0</v>
      </c>
    </row>
    <row r="92" spans="1:16" x14ac:dyDescent="0.2">
      <c r="A92" s="64">
        <f>IF(P92=0,0,IF(COUNTBLANK(P92)=1,0,COUNTA($P$14:P92)))</f>
        <v>0</v>
      </c>
      <c r="B92" s="28">
        <f>IF($C$4="Attiecināmās izmaksas",IF('12a+c+n'!$Q92="A",'12a+c+n'!B92,0),0)</f>
        <v>0</v>
      </c>
      <c r="C92" s="28">
        <f>IF($C$4="Attiecināmās izmaksas",IF('12a+c+n'!$Q92="A",'12a+c+n'!C92,0),0)</f>
        <v>0</v>
      </c>
      <c r="D92" s="28">
        <f>IF($C$4="Attiecināmās izmaksas",IF('12a+c+n'!$Q92="A",'12a+c+n'!D92,0),0)</f>
        <v>0</v>
      </c>
      <c r="E92" s="59"/>
      <c r="F92" s="81"/>
      <c r="G92" s="28"/>
      <c r="H92" s="28">
        <f>IF($C$4="Attiecināmās izmaksas",IF('12a+c+n'!$Q92="A",'12a+c+n'!H92,0),0)</f>
        <v>0</v>
      </c>
      <c r="I92" s="28"/>
      <c r="J92" s="28"/>
      <c r="K92" s="59">
        <f>IF($C$4="Attiecināmās izmaksas",IF('12a+c+n'!$Q92="A",'12a+c+n'!K92,0),0)</f>
        <v>0</v>
      </c>
      <c r="L92" s="81">
        <f>IF($C$4="Attiecināmās izmaksas",IF('12a+c+n'!$Q92="A",'12a+c+n'!L92,0),0)</f>
        <v>0</v>
      </c>
      <c r="M92" s="28">
        <f>IF($C$4="Attiecināmās izmaksas",IF('12a+c+n'!$Q92="A",'12a+c+n'!M92,0),0)</f>
        <v>0</v>
      </c>
      <c r="N92" s="28">
        <f>IF($C$4="Attiecināmās izmaksas",IF('12a+c+n'!$Q92="A",'12a+c+n'!N92,0),0)</f>
        <v>0</v>
      </c>
      <c r="O92" s="28">
        <f>IF($C$4="Attiecināmās izmaksas",IF('12a+c+n'!$Q92="A",'12a+c+n'!O92,0),0)</f>
        <v>0</v>
      </c>
      <c r="P92" s="59">
        <f>IF($C$4="Attiecināmās izmaksas",IF('12a+c+n'!$Q92="A",'12a+c+n'!P92,0),0)</f>
        <v>0</v>
      </c>
    </row>
    <row r="93" spans="1:16" x14ac:dyDescent="0.2">
      <c r="A93" s="64">
        <f>IF(P93=0,0,IF(COUNTBLANK(P93)=1,0,COUNTA($P$14:P93)))</f>
        <v>0</v>
      </c>
      <c r="B93" s="28">
        <f>IF($C$4="Attiecināmās izmaksas",IF('12a+c+n'!$Q93="A",'12a+c+n'!B93,0),0)</f>
        <v>0</v>
      </c>
      <c r="C93" s="28">
        <f>IF($C$4="Attiecināmās izmaksas",IF('12a+c+n'!$Q93="A",'12a+c+n'!C93,0),0)</f>
        <v>0</v>
      </c>
      <c r="D93" s="28">
        <f>IF($C$4="Attiecināmās izmaksas",IF('12a+c+n'!$Q93="A",'12a+c+n'!D93,0),0)</f>
        <v>0</v>
      </c>
      <c r="E93" s="59"/>
      <c r="F93" s="81"/>
      <c r="G93" s="28"/>
      <c r="H93" s="28">
        <f>IF($C$4="Attiecināmās izmaksas",IF('12a+c+n'!$Q93="A",'12a+c+n'!H93,0),0)</f>
        <v>0</v>
      </c>
      <c r="I93" s="28"/>
      <c r="J93" s="28"/>
      <c r="K93" s="59">
        <f>IF($C$4="Attiecināmās izmaksas",IF('12a+c+n'!$Q93="A",'12a+c+n'!K93,0),0)</f>
        <v>0</v>
      </c>
      <c r="L93" s="81">
        <f>IF($C$4="Attiecināmās izmaksas",IF('12a+c+n'!$Q93="A",'12a+c+n'!L93,0),0)</f>
        <v>0</v>
      </c>
      <c r="M93" s="28">
        <f>IF($C$4="Attiecināmās izmaksas",IF('12a+c+n'!$Q93="A",'12a+c+n'!M93,0),0)</f>
        <v>0</v>
      </c>
      <c r="N93" s="28">
        <f>IF($C$4="Attiecināmās izmaksas",IF('12a+c+n'!$Q93="A",'12a+c+n'!N93,0),0)</f>
        <v>0</v>
      </c>
      <c r="O93" s="28">
        <f>IF($C$4="Attiecināmās izmaksas",IF('12a+c+n'!$Q93="A",'12a+c+n'!O93,0),0)</f>
        <v>0</v>
      </c>
      <c r="P93" s="59">
        <f>IF($C$4="Attiecināmās izmaksas",IF('12a+c+n'!$Q93="A",'12a+c+n'!P93,0),0)</f>
        <v>0</v>
      </c>
    </row>
    <row r="94" spans="1:16" x14ac:dyDescent="0.2">
      <c r="A94" s="64">
        <f>IF(P94=0,0,IF(COUNTBLANK(P94)=1,0,COUNTA($P$14:P94)))</f>
        <v>0</v>
      </c>
      <c r="B94" s="28">
        <f>IF($C$4="Attiecināmās izmaksas",IF('12a+c+n'!$Q94="A",'12a+c+n'!B94,0),0)</f>
        <v>0</v>
      </c>
      <c r="C94" s="28">
        <f>IF($C$4="Attiecināmās izmaksas",IF('12a+c+n'!$Q94="A",'12a+c+n'!C94,0),0)</f>
        <v>0</v>
      </c>
      <c r="D94" s="28">
        <f>IF($C$4="Attiecināmās izmaksas",IF('12a+c+n'!$Q94="A",'12a+c+n'!D94,0),0)</f>
        <v>0</v>
      </c>
      <c r="E94" s="59"/>
      <c r="F94" s="81"/>
      <c r="G94" s="28"/>
      <c r="H94" s="28">
        <f>IF($C$4="Attiecināmās izmaksas",IF('12a+c+n'!$Q94="A",'12a+c+n'!H94,0),0)</f>
        <v>0</v>
      </c>
      <c r="I94" s="28"/>
      <c r="J94" s="28"/>
      <c r="K94" s="59">
        <f>IF($C$4="Attiecināmās izmaksas",IF('12a+c+n'!$Q94="A",'12a+c+n'!K94,0),0)</f>
        <v>0</v>
      </c>
      <c r="L94" s="81">
        <f>IF($C$4="Attiecināmās izmaksas",IF('12a+c+n'!$Q94="A",'12a+c+n'!L94,0),0)</f>
        <v>0</v>
      </c>
      <c r="M94" s="28">
        <f>IF($C$4="Attiecināmās izmaksas",IF('12a+c+n'!$Q94="A",'12a+c+n'!M94,0),0)</f>
        <v>0</v>
      </c>
      <c r="N94" s="28">
        <f>IF($C$4="Attiecināmās izmaksas",IF('12a+c+n'!$Q94="A",'12a+c+n'!N94,0),0)</f>
        <v>0</v>
      </c>
      <c r="O94" s="28">
        <f>IF($C$4="Attiecināmās izmaksas",IF('12a+c+n'!$Q94="A",'12a+c+n'!O94,0),0)</f>
        <v>0</v>
      </c>
      <c r="P94" s="59">
        <f>IF($C$4="Attiecināmās izmaksas",IF('12a+c+n'!$Q94="A",'12a+c+n'!P94,0),0)</f>
        <v>0</v>
      </c>
    </row>
    <row r="95" spans="1:16" x14ac:dyDescent="0.2">
      <c r="A95" s="64">
        <f>IF(P95=0,0,IF(COUNTBLANK(P95)=1,0,COUNTA($P$14:P95)))</f>
        <v>0</v>
      </c>
      <c r="B95" s="28">
        <f>IF($C$4="Attiecināmās izmaksas",IF('12a+c+n'!$Q95="A",'12a+c+n'!B95,0),0)</f>
        <v>0</v>
      </c>
      <c r="C95" s="28">
        <f>IF($C$4="Attiecināmās izmaksas",IF('12a+c+n'!$Q95="A",'12a+c+n'!C95,0),0)</f>
        <v>0</v>
      </c>
      <c r="D95" s="28">
        <f>IF($C$4="Attiecināmās izmaksas",IF('12a+c+n'!$Q95="A",'12a+c+n'!D95,0),0)</f>
        <v>0</v>
      </c>
      <c r="E95" s="59"/>
      <c r="F95" s="81"/>
      <c r="G95" s="28"/>
      <c r="H95" s="28">
        <f>IF($C$4="Attiecināmās izmaksas",IF('12a+c+n'!$Q95="A",'12a+c+n'!H95,0),0)</f>
        <v>0</v>
      </c>
      <c r="I95" s="28"/>
      <c r="J95" s="28"/>
      <c r="K95" s="59">
        <f>IF($C$4="Attiecināmās izmaksas",IF('12a+c+n'!$Q95="A",'12a+c+n'!K95,0),0)</f>
        <v>0</v>
      </c>
      <c r="L95" s="81">
        <f>IF($C$4="Attiecināmās izmaksas",IF('12a+c+n'!$Q95="A",'12a+c+n'!L95,0),0)</f>
        <v>0</v>
      </c>
      <c r="M95" s="28">
        <f>IF($C$4="Attiecināmās izmaksas",IF('12a+c+n'!$Q95="A",'12a+c+n'!M95,0),0)</f>
        <v>0</v>
      </c>
      <c r="N95" s="28">
        <f>IF($C$4="Attiecināmās izmaksas",IF('12a+c+n'!$Q95="A",'12a+c+n'!N95,0),0)</f>
        <v>0</v>
      </c>
      <c r="O95" s="28">
        <f>IF($C$4="Attiecināmās izmaksas",IF('12a+c+n'!$Q95="A",'12a+c+n'!O95,0),0)</f>
        <v>0</v>
      </c>
      <c r="P95" s="59">
        <f>IF($C$4="Attiecināmās izmaksas",IF('12a+c+n'!$Q95="A",'12a+c+n'!P95,0),0)</f>
        <v>0</v>
      </c>
    </row>
    <row r="96" spans="1:16" x14ac:dyDescent="0.2">
      <c r="A96" s="64">
        <f>IF(P96=0,0,IF(COUNTBLANK(P96)=1,0,COUNTA($P$14:P96)))</f>
        <v>0</v>
      </c>
      <c r="B96" s="28">
        <f>IF($C$4="Attiecināmās izmaksas",IF('12a+c+n'!$Q96="A",'12a+c+n'!B96,0),0)</f>
        <v>0</v>
      </c>
      <c r="C96" s="28">
        <f>IF($C$4="Attiecināmās izmaksas",IF('12a+c+n'!$Q96="A",'12a+c+n'!C96,0),0)</f>
        <v>0</v>
      </c>
      <c r="D96" s="28">
        <f>IF($C$4="Attiecināmās izmaksas",IF('12a+c+n'!$Q96="A",'12a+c+n'!D96,0),0)</f>
        <v>0</v>
      </c>
      <c r="E96" s="59"/>
      <c r="F96" s="81"/>
      <c r="G96" s="28"/>
      <c r="H96" s="28">
        <f>IF($C$4="Attiecināmās izmaksas",IF('12a+c+n'!$Q96="A",'12a+c+n'!H96,0),0)</f>
        <v>0</v>
      </c>
      <c r="I96" s="28"/>
      <c r="J96" s="28"/>
      <c r="K96" s="59">
        <f>IF($C$4="Attiecināmās izmaksas",IF('12a+c+n'!$Q96="A",'12a+c+n'!K96,0),0)</f>
        <v>0</v>
      </c>
      <c r="L96" s="81">
        <f>IF($C$4="Attiecināmās izmaksas",IF('12a+c+n'!$Q96="A",'12a+c+n'!L96,0),0)</f>
        <v>0</v>
      </c>
      <c r="M96" s="28">
        <f>IF($C$4="Attiecināmās izmaksas",IF('12a+c+n'!$Q96="A",'12a+c+n'!M96,0),0)</f>
        <v>0</v>
      </c>
      <c r="N96" s="28">
        <f>IF($C$4="Attiecināmās izmaksas",IF('12a+c+n'!$Q96="A",'12a+c+n'!N96,0),0)</f>
        <v>0</v>
      </c>
      <c r="O96" s="28">
        <f>IF($C$4="Attiecināmās izmaksas",IF('12a+c+n'!$Q96="A",'12a+c+n'!O96,0),0)</f>
        <v>0</v>
      </c>
      <c r="P96" s="59">
        <f>IF($C$4="Attiecināmās izmaksas",IF('12a+c+n'!$Q96="A",'12a+c+n'!P96,0),0)</f>
        <v>0</v>
      </c>
    </row>
    <row r="97" spans="1:16" x14ac:dyDescent="0.2">
      <c r="A97" s="64">
        <f>IF(P97=0,0,IF(COUNTBLANK(P97)=1,0,COUNTA($P$14:P97)))</f>
        <v>0</v>
      </c>
      <c r="B97" s="28">
        <f>IF($C$4="Attiecināmās izmaksas",IF('12a+c+n'!$Q97="A",'12a+c+n'!B97,0),0)</f>
        <v>0</v>
      </c>
      <c r="C97" s="28">
        <f>IF($C$4="Attiecināmās izmaksas",IF('12a+c+n'!$Q97="A",'12a+c+n'!C97,0),0)</f>
        <v>0</v>
      </c>
      <c r="D97" s="28">
        <f>IF($C$4="Attiecināmās izmaksas",IF('12a+c+n'!$Q97="A",'12a+c+n'!D97,0),0)</f>
        <v>0</v>
      </c>
      <c r="E97" s="59"/>
      <c r="F97" s="81"/>
      <c r="G97" s="28"/>
      <c r="H97" s="28">
        <f>IF($C$4="Attiecināmās izmaksas",IF('12a+c+n'!$Q97="A",'12a+c+n'!H97,0),0)</f>
        <v>0</v>
      </c>
      <c r="I97" s="28"/>
      <c r="J97" s="28"/>
      <c r="K97" s="59">
        <f>IF($C$4="Attiecināmās izmaksas",IF('12a+c+n'!$Q97="A",'12a+c+n'!K97,0),0)</f>
        <v>0</v>
      </c>
      <c r="L97" s="81">
        <f>IF($C$4="Attiecināmās izmaksas",IF('12a+c+n'!$Q97="A",'12a+c+n'!L97,0),0)</f>
        <v>0</v>
      </c>
      <c r="M97" s="28">
        <f>IF($C$4="Attiecināmās izmaksas",IF('12a+c+n'!$Q97="A",'12a+c+n'!M97,0),0)</f>
        <v>0</v>
      </c>
      <c r="N97" s="28">
        <f>IF($C$4="Attiecināmās izmaksas",IF('12a+c+n'!$Q97="A",'12a+c+n'!N97,0),0)</f>
        <v>0</v>
      </c>
      <c r="O97" s="28">
        <f>IF($C$4="Attiecināmās izmaksas",IF('12a+c+n'!$Q97="A",'12a+c+n'!O97,0),0)</f>
        <v>0</v>
      </c>
      <c r="P97" s="59">
        <f>IF($C$4="Attiecināmās izmaksas",IF('12a+c+n'!$Q97="A",'12a+c+n'!P97,0),0)</f>
        <v>0</v>
      </c>
    </row>
    <row r="98" spans="1:16" x14ac:dyDescent="0.2">
      <c r="A98" s="64">
        <f>IF(P98=0,0,IF(COUNTBLANK(P98)=1,0,COUNTA($P$14:P98)))</f>
        <v>0</v>
      </c>
      <c r="B98" s="28">
        <f>IF($C$4="Attiecināmās izmaksas",IF('12a+c+n'!$Q98="A",'12a+c+n'!B98,0),0)</f>
        <v>0</v>
      </c>
      <c r="C98" s="28">
        <f>IF($C$4="Attiecināmās izmaksas",IF('12a+c+n'!$Q98="A",'12a+c+n'!C98,0),0)</f>
        <v>0</v>
      </c>
      <c r="D98" s="28">
        <f>IF($C$4="Attiecināmās izmaksas",IF('12a+c+n'!$Q98="A",'12a+c+n'!D98,0),0)</f>
        <v>0</v>
      </c>
      <c r="E98" s="59"/>
      <c r="F98" s="81"/>
      <c r="G98" s="28"/>
      <c r="H98" s="28">
        <f>IF($C$4="Attiecināmās izmaksas",IF('12a+c+n'!$Q98="A",'12a+c+n'!H98,0),0)</f>
        <v>0</v>
      </c>
      <c r="I98" s="28"/>
      <c r="J98" s="28"/>
      <c r="K98" s="59">
        <f>IF($C$4="Attiecināmās izmaksas",IF('12a+c+n'!$Q98="A",'12a+c+n'!K98,0),0)</f>
        <v>0</v>
      </c>
      <c r="L98" s="81">
        <f>IF($C$4="Attiecināmās izmaksas",IF('12a+c+n'!$Q98="A",'12a+c+n'!L98,0),0)</f>
        <v>0</v>
      </c>
      <c r="M98" s="28">
        <f>IF($C$4="Attiecināmās izmaksas",IF('12a+c+n'!$Q98="A",'12a+c+n'!M98,0),0)</f>
        <v>0</v>
      </c>
      <c r="N98" s="28">
        <f>IF($C$4="Attiecināmās izmaksas",IF('12a+c+n'!$Q98="A",'12a+c+n'!N98,0),0)</f>
        <v>0</v>
      </c>
      <c r="O98" s="28">
        <f>IF($C$4="Attiecināmās izmaksas",IF('12a+c+n'!$Q98="A",'12a+c+n'!O98,0),0)</f>
        <v>0</v>
      </c>
      <c r="P98" s="59">
        <f>IF($C$4="Attiecināmās izmaksas",IF('12a+c+n'!$Q98="A",'12a+c+n'!P98,0),0)</f>
        <v>0</v>
      </c>
    </row>
    <row r="99" spans="1:16" x14ac:dyDescent="0.2">
      <c r="A99" s="64">
        <f>IF(P99=0,0,IF(COUNTBLANK(P99)=1,0,COUNTA($P$14:P99)))</f>
        <v>0</v>
      </c>
      <c r="B99" s="28">
        <f>IF($C$4="Attiecināmās izmaksas",IF('12a+c+n'!$Q99="A",'12a+c+n'!B99,0),0)</f>
        <v>0</v>
      </c>
      <c r="C99" s="28">
        <f>IF($C$4="Attiecināmās izmaksas",IF('12a+c+n'!$Q99="A",'12a+c+n'!C99,0),0)</f>
        <v>0</v>
      </c>
      <c r="D99" s="28">
        <f>IF($C$4="Attiecināmās izmaksas",IF('12a+c+n'!$Q99="A",'12a+c+n'!D99,0),0)</f>
        <v>0</v>
      </c>
      <c r="E99" s="59"/>
      <c r="F99" s="81"/>
      <c r="G99" s="28"/>
      <c r="H99" s="28">
        <f>IF($C$4="Attiecināmās izmaksas",IF('12a+c+n'!$Q99="A",'12a+c+n'!H99,0),0)</f>
        <v>0</v>
      </c>
      <c r="I99" s="28"/>
      <c r="J99" s="28"/>
      <c r="K99" s="59">
        <f>IF($C$4="Attiecināmās izmaksas",IF('12a+c+n'!$Q99="A",'12a+c+n'!K99,0),0)</f>
        <v>0</v>
      </c>
      <c r="L99" s="81">
        <f>IF($C$4="Attiecināmās izmaksas",IF('12a+c+n'!$Q99="A",'12a+c+n'!L99,0),0)</f>
        <v>0</v>
      </c>
      <c r="M99" s="28">
        <f>IF($C$4="Attiecināmās izmaksas",IF('12a+c+n'!$Q99="A",'12a+c+n'!M99,0),0)</f>
        <v>0</v>
      </c>
      <c r="N99" s="28">
        <f>IF($C$4="Attiecināmās izmaksas",IF('12a+c+n'!$Q99="A",'12a+c+n'!N99,0),0)</f>
        <v>0</v>
      </c>
      <c r="O99" s="28">
        <f>IF($C$4="Attiecināmās izmaksas",IF('12a+c+n'!$Q99="A",'12a+c+n'!O99,0),0)</f>
        <v>0</v>
      </c>
      <c r="P99" s="59">
        <f>IF($C$4="Attiecināmās izmaksas",IF('12a+c+n'!$Q99="A",'12a+c+n'!P99,0),0)</f>
        <v>0</v>
      </c>
    </row>
    <row r="100" spans="1:16" x14ac:dyDescent="0.2">
      <c r="A100" s="64">
        <f>IF(P100=0,0,IF(COUNTBLANK(P100)=1,0,COUNTA($P$14:P100)))</f>
        <v>0</v>
      </c>
      <c r="B100" s="28">
        <f>IF($C$4="Attiecināmās izmaksas",IF('12a+c+n'!$Q100="A",'12a+c+n'!B100,0),0)</f>
        <v>0</v>
      </c>
      <c r="C100" s="28">
        <f>IF($C$4="Attiecināmās izmaksas",IF('12a+c+n'!$Q100="A",'12a+c+n'!C100,0),0)</f>
        <v>0</v>
      </c>
      <c r="D100" s="28">
        <f>IF($C$4="Attiecināmās izmaksas",IF('12a+c+n'!$Q100="A",'12a+c+n'!D100,0),0)</f>
        <v>0</v>
      </c>
      <c r="E100" s="59"/>
      <c r="F100" s="81"/>
      <c r="G100" s="28"/>
      <c r="H100" s="28">
        <f>IF($C$4="Attiecināmās izmaksas",IF('12a+c+n'!$Q100="A",'12a+c+n'!H100,0),0)</f>
        <v>0</v>
      </c>
      <c r="I100" s="28"/>
      <c r="J100" s="28"/>
      <c r="K100" s="59">
        <f>IF($C$4="Attiecināmās izmaksas",IF('12a+c+n'!$Q100="A",'12a+c+n'!K100,0),0)</f>
        <v>0</v>
      </c>
      <c r="L100" s="81">
        <f>IF($C$4="Attiecināmās izmaksas",IF('12a+c+n'!$Q100="A",'12a+c+n'!L100,0),0)</f>
        <v>0</v>
      </c>
      <c r="M100" s="28">
        <f>IF($C$4="Attiecināmās izmaksas",IF('12a+c+n'!$Q100="A",'12a+c+n'!M100,0),0)</f>
        <v>0</v>
      </c>
      <c r="N100" s="28">
        <f>IF($C$4="Attiecināmās izmaksas",IF('12a+c+n'!$Q100="A",'12a+c+n'!N100,0),0)</f>
        <v>0</v>
      </c>
      <c r="O100" s="28">
        <f>IF($C$4="Attiecināmās izmaksas",IF('12a+c+n'!$Q100="A",'12a+c+n'!O100,0),0)</f>
        <v>0</v>
      </c>
      <c r="P100" s="59">
        <f>IF($C$4="Attiecināmās izmaksas",IF('12a+c+n'!$Q100="A",'12a+c+n'!P100,0),0)</f>
        <v>0</v>
      </c>
    </row>
    <row r="101" spans="1:16" ht="12" customHeight="1" thickBot="1" x14ac:dyDescent="0.25">
      <c r="A101" s="261" t="s">
        <v>63</v>
      </c>
      <c r="B101" s="262"/>
      <c r="C101" s="262"/>
      <c r="D101" s="262"/>
      <c r="E101" s="262"/>
      <c r="F101" s="262"/>
      <c r="G101" s="262"/>
      <c r="H101" s="262"/>
      <c r="I101" s="262"/>
      <c r="J101" s="262"/>
      <c r="K101" s="263"/>
      <c r="L101" s="74">
        <f>SUM(L14:L100)</f>
        <v>0</v>
      </c>
      <c r="M101" s="75">
        <f>SUM(M14:M100)</f>
        <v>0</v>
      </c>
      <c r="N101" s="75">
        <f>SUM(N14:N100)</f>
        <v>0</v>
      </c>
      <c r="O101" s="75">
        <f>SUM(O14:O100)</f>
        <v>0</v>
      </c>
      <c r="P101" s="76">
        <f>SUM(P14:P100)</f>
        <v>0</v>
      </c>
    </row>
    <row r="102" spans="1:16" x14ac:dyDescent="0.2">
      <c r="A102" s="20"/>
      <c r="B102" s="20"/>
      <c r="C102" s="20"/>
      <c r="D102" s="20"/>
      <c r="E102" s="20"/>
      <c r="F102" s="20"/>
      <c r="G102" s="20"/>
      <c r="H102" s="20"/>
      <c r="I102" s="20"/>
      <c r="J102" s="20"/>
      <c r="K102" s="20"/>
      <c r="L102" s="20"/>
      <c r="M102" s="20"/>
      <c r="N102" s="20"/>
      <c r="O102" s="20"/>
      <c r="P102" s="20"/>
    </row>
    <row r="103" spans="1:16" x14ac:dyDescent="0.2">
      <c r="A103" s="20"/>
      <c r="B103" s="20"/>
      <c r="C103" s="20"/>
      <c r="D103" s="20"/>
      <c r="E103" s="20"/>
      <c r="F103" s="20"/>
      <c r="G103" s="20"/>
      <c r="H103" s="20"/>
      <c r="I103" s="20"/>
      <c r="J103" s="20"/>
      <c r="K103" s="20"/>
      <c r="L103" s="20"/>
      <c r="M103" s="20"/>
      <c r="N103" s="20"/>
      <c r="O103" s="20"/>
      <c r="P103" s="20"/>
    </row>
    <row r="104" spans="1:16" x14ac:dyDescent="0.2">
      <c r="A104" s="1" t="s">
        <v>14</v>
      </c>
      <c r="B104" s="20"/>
      <c r="C104" s="264">
        <f>'Kops n'!C36:H36</f>
        <v>0</v>
      </c>
      <c r="D104" s="264"/>
      <c r="E104" s="264"/>
      <c r="F104" s="264"/>
      <c r="G104" s="264"/>
      <c r="H104" s="264"/>
      <c r="I104" s="20"/>
      <c r="J104" s="20"/>
      <c r="K104" s="20"/>
      <c r="L104" s="20"/>
      <c r="M104" s="20"/>
      <c r="N104" s="20"/>
      <c r="O104" s="20"/>
      <c r="P104" s="20"/>
    </row>
    <row r="105" spans="1:16" x14ac:dyDescent="0.2">
      <c r="A105" s="20"/>
      <c r="B105" s="20"/>
      <c r="C105" s="186" t="s">
        <v>15</v>
      </c>
      <c r="D105" s="186"/>
      <c r="E105" s="186"/>
      <c r="F105" s="186"/>
      <c r="G105" s="186"/>
      <c r="H105" s="186"/>
      <c r="I105" s="20"/>
      <c r="J105" s="20"/>
      <c r="K105" s="20"/>
      <c r="L105" s="20"/>
      <c r="M105" s="20"/>
      <c r="N105" s="20"/>
      <c r="O105" s="20"/>
      <c r="P105" s="20"/>
    </row>
    <row r="106" spans="1:16" x14ac:dyDescent="0.2">
      <c r="A106" s="20"/>
      <c r="B106" s="20"/>
      <c r="C106" s="20"/>
      <c r="D106" s="20"/>
      <c r="E106" s="20"/>
      <c r="F106" s="20"/>
      <c r="G106" s="20"/>
      <c r="H106" s="20"/>
      <c r="I106" s="20"/>
      <c r="J106" s="20"/>
      <c r="K106" s="20"/>
      <c r="L106" s="20"/>
      <c r="M106" s="20"/>
      <c r="N106" s="20"/>
      <c r="O106" s="20"/>
      <c r="P106" s="20"/>
    </row>
    <row r="107" spans="1:16"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6" x14ac:dyDescent="0.2">
      <c r="A108" s="20"/>
      <c r="B108" s="20"/>
      <c r="C108" s="20"/>
      <c r="D108" s="20"/>
      <c r="E108" s="20"/>
      <c r="F108" s="20"/>
      <c r="G108" s="20"/>
      <c r="H108" s="20"/>
      <c r="I108" s="20"/>
      <c r="J108" s="20"/>
      <c r="K108" s="20"/>
      <c r="L108" s="20"/>
      <c r="M108" s="20"/>
      <c r="N108" s="20"/>
      <c r="O108" s="20"/>
      <c r="P108" s="20"/>
    </row>
    <row r="109" spans="1:16" x14ac:dyDescent="0.2">
      <c r="A109" s="1" t="s">
        <v>41</v>
      </c>
      <c r="B109" s="20"/>
      <c r="C109" s="264">
        <f>'Kops n'!C41:H41</f>
        <v>0</v>
      </c>
      <c r="D109" s="264"/>
      <c r="E109" s="264"/>
      <c r="F109" s="264"/>
      <c r="G109" s="264"/>
      <c r="H109" s="264"/>
      <c r="I109" s="20"/>
      <c r="J109" s="20"/>
      <c r="K109" s="20"/>
      <c r="L109" s="20"/>
      <c r="M109" s="20"/>
      <c r="N109" s="20"/>
      <c r="O109" s="20"/>
      <c r="P109" s="20"/>
    </row>
    <row r="110" spans="1:16" x14ac:dyDescent="0.2">
      <c r="A110" s="20"/>
      <c r="B110" s="20"/>
      <c r="C110" s="186" t="s">
        <v>15</v>
      </c>
      <c r="D110" s="186"/>
      <c r="E110" s="186"/>
      <c r="F110" s="186"/>
      <c r="G110" s="186"/>
      <c r="H110" s="186"/>
      <c r="I110" s="20"/>
      <c r="J110" s="20"/>
      <c r="K110" s="20"/>
      <c r="L110" s="20"/>
      <c r="M110" s="20"/>
      <c r="N110" s="20"/>
      <c r="O110" s="20"/>
      <c r="P110" s="20"/>
    </row>
    <row r="111" spans="1:16" x14ac:dyDescent="0.2">
      <c r="A111" s="20"/>
      <c r="B111" s="20"/>
      <c r="C111" s="20"/>
      <c r="D111" s="20"/>
      <c r="E111" s="20"/>
      <c r="F111" s="20"/>
      <c r="G111" s="20"/>
      <c r="H111" s="20"/>
      <c r="I111" s="20"/>
      <c r="J111" s="20"/>
      <c r="K111" s="20"/>
      <c r="L111" s="20"/>
      <c r="M111" s="20"/>
      <c r="N111" s="20"/>
      <c r="O111" s="20"/>
      <c r="P111" s="20"/>
    </row>
    <row r="112" spans="1:16" x14ac:dyDescent="0.2">
      <c r="A112" s="104" t="s">
        <v>16</v>
      </c>
      <c r="B112" s="52"/>
      <c r="C112" s="116">
        <f>'Kops n'!C44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L12:P12"/>
    <mergeCell ref="A101:K101"/>
    <mergeCell ref="C104:H104"/>
    <mergeCell ref="C105:H105"/>
    <mergeCell ref="A107:D107"/>
    <mergeCell ref="C109:H109"/>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101:K101">
    <cfRule type="containsText" dxfId="10" priority="3" operator="containsText" text="Tiešās izmaksas kopā, t. sk. darba devēja sociālais nodoklis __.__% ">
      <formula>NOT(ISERROR(SEARCH("Tiešās izmaksas kopā, t. sk. darba devēja sociālais nodoklis __.__% ",A101)))</formula>
    </cfRule>
  </conditionalFormatting>
  <conditionalFormatting sqref="A14:P100">
    <cfRule type="cellIs" dxfId="9" priority="1" operator="equal">
      <formula>0</formula>
    </cfRule>
  </conditionalFormatting>
  <conditionalFormatting sqref="C2:I2 D5:L8 N9:O9 L101:P101 C104:H104 C109:H109 C112">
    <cfRule type="cellIs" dxfId="8" priority="2"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9E06-BD4F-4B6C-80AC-B8063AADEB73}">
  <sheetPr>
    <tabColor rgb="FFFF0000"/>
  </sheetPr>
  <dimension ref="A1:P113"/>
  <sheetViews>
    <sheetView workbookViewId="0">
      <selection activeCell="A9" sqref="A9:F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'12a+c+n'!D1</f>
        <v>12</v>
      </c>
      <c r="E1" s="26"/>
      <c r="F1" s="26"/>
      <c r="G1" s="26"/>
      <c r="H1" s="26"/>
      <c r="I1" s="26"/>
      <c r="J1" s="26"/>
      <c r="N1" s="30"/>
      <c r="O1" s="31"/>
      <c r="P1" s="32"/>
    </row>
    <row r="2" spans="1:16" x14ac:dyDescent="0.2">
      <c r="A2" s="33"/>
      <c r="B2" s="33"/>
      <c r="C2" s="252" t="str">
        <f>'12a+c+n'!C2:I2</f>
        <v>Iekšējais ūdensvads, kanalizācija un to aprīkojums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18</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406</v>
      </c>
      <c r="B9" s="255"/>
      <c r="C9" s="255"/>
      <c r="D9" s="255"/>
      <c r="E9" s="255"/>
      <c r="F9" s="255"/>
      <c r="G9" s="35"/>
      <c r="H9" s="35"/>
      <c r="I9" s="35"/>
      <c r="J9" s="256" t="s">
        <v>46</v>
      </c>
      <c r="K9" s="256"/>
      <c r="L9" s="256"/>
      <c r="M9" s="256"/>
      <c r="N9" s="257">
        <f>P101</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IF($C$4="citu pasākumu izmaksas",IF('12a+c+n'!$Q14="C",'12a+c+n'!B14,0))</f>
        <v>0</v>
      </c>
      <c r="C14" s="27">
        <f>IF($C$4="citu pasākumu izmaksas",IF('12a+c+n'!$Q14="C",'12a+c+n'!C14,0))</f>
        <v>0</v>
      </c>
      <c r="D14" s="27">
        <f>IF($C$4="citu pasākumu izmaksas",IF('12a+c+n'!$Q14="C",'12a+c+n'!D14,0))</f>
        <v>0</v>
      </c>
      <c r="E14" s="57"/>
      <c r="F14" s="79"/>
      <c r="G14" s="27">
        <f>IF($C$4="citu pasākumu izmaksas",IF('12a+c+n'!$Q14="C",'12a+c+n'!G14,0))</f>
        <v>0</v>
      </c>
      <c r="H14" s="27">
        <f>IF($C$4="citu pasākumu izmaksas",IF('12a+c+n'!$Q14="C",'12a+c+n'!H14,0))</f>
        <v>0</v>
      </c>
      <c r="I14" s="27"/>
      <c r="J14" s="27"/>
      <c r="K14" s="57">
        <f>IF($C$4="citu pasākumu izmaksas",IF('12a+c+n'!$Q14="C",'12a+c+n'!K14,0))</f>
        <v>0</v>
      </c>
      <c r="L14" s="109">
        <f>IF($C$4="citu pasākumu izmaksas",IF('12a+c+n'!$Q14="C",'12a+c+n'!L14,0))</f>
        <v>0</v>
      </c>
      <c r="M14" s="27">
        <f>IF($C$4="citu pasākumu izmaksas",IF('12a+c+n'!$Q14="C",'12a+c+n'!M14,0))</f>
        <v>0</v>
      </c>
      <c r="N14" s="27">
        <f>IF($C$4="citu pasākumu izmaksas",IF('12a+c+n'!$Q14="C",'12a+c+n'!N14,0))</f>
        <v>0</v>
      </c>
      <c r="O14" s="27">
        <f>IF($C$4="citu pasākumu izmaksas",IF('12a+c+n'!$Q14="C",'12a+c+n'!O14,0))</f>
        <v>0</v>
      </c>
      <c r="P14" s="57">
        <f>IF($C$4="citu pasākumu izmaksas",IF('12a+c+n'!$Q14="C",'12a+c+n'!P14,0))</f>
        <v>0</v>
      </c>
    </row>
    <row r="15" spans="1:16" ht="22.5" x14ac:dyDescent="0.2">
      <c r="A15" s="64">
        <f>IF(P15=0,0,IF(COUNTBLANK(P15)=1,0,COUNTA($P$14:P15)))</f>
        <v>0</v>
      </c>
      <c r="B15" s="28" t="str">
        <f>IF($C$4="citu pasākumu izmaksas",IF('12a+c+n'!$Q15="C",'12a+c+n'!B15,0))</f>
        <v>14-00000</v>
      </c>
      <c r="C15" s="28" t="str">
        <f>IF($C$4="citu pasākumu izmaksas",IF('12a+c+n'!$Q15="C",'12a+c+n'!C15,0))</f>
        <v>PP-R kausējamā caurule ar veidgabaliem d50</v>
      </c>
      <c r="D15" s="28" t="str">
        <f>IF($C$4="citu pasākumu izmaksas",IF('12a+c+n'!$Q15="C",'12a+c+n'!D15,0))</f>
        <v>m</v>
      </c>
      <c r="E15" s="59"/>
      <c r="F15" s="81"/>
      <c r="G15" s="28"/>
      <c r="H15" s="28">
        <f>IF($C$4="citu pasākumu izmaksas",IF('12a+c+n'!$Q15="C",'12a+c+n'!H15,0))</f>
        <v>0</v>
      </c>
      <c r="I15" s="28"/>
      <c r="J15" s="28"/>
      <c r="K15" s="59">
        <f>IF($C$4="citu pasākumu izmaksas",IF('12a+c+n'!$Q15="C",'12a+c+n'!K15,0))</f>
        <v>0</v>
      </c>
      <c r="L15" s="110">
        <f>IF($C$4="citu pasākumu izmaksas",IF('12a+c+n'!$Q15="C",'12a+c+n'!L15,0))</f>
        <v>0</v>
      </c>
      <c r="M15" s="28">
        <f>IF($C$4="citu pasākumu izmaksas",IF('12a+c+n'!$Q15="C",'12a+c+n'!M15,0))</f>
        <v>0</v>
      </c>
      <c r="N15" s="28">
        <f>IF($C$4="citu pasākumu izmaksas",IF('12a+c+n'!$Q15="C",'12a+c+n'!N15,0))</f>
        <v>0</v>
      </c>
      <c r="O15" s="28">
        <f>IF($C$4="citu pasākumu izmaksas",IF('12a+c+n'!$Q15="C",'12a+c+n'!O15,0))</f>
        <v>0</v>
      </c>
      <c r="P15" s="59">
        <f>IF($C$4="citu pasākumu izmaksas",IF('12a+c+n'!$Q15="C",'12a+c+n'!P15,0))</f>
        <v>0</v>
      </c>
    </row>
    <row r="16" spans="1:16" ht="22.5" x14ac:dyDescent="0.2">
      <c r="A16" s="64">
        <f>IF(P16=0,0,IF(COUNTBLANK(P16)=1,0,COUNTA($P$14:P16)))</f>
        <v>0</v>
      </c>
      <c r="B16" s="28" t="str">
        <f>IF($C$4="citu pasākumu izmaksas",IF('12a+c+n'!$Q16="C",'12a+c+n'!B16,0))</f>
        <v>14-00000</v>
      </c>
      <c r="C16" s="28" t="str">
        <f>IF($C$4="citu pasākumu izmaksas",IF('12a+c+n'!$Q16="C",'12a+c+n'!C16,0))</f>
        <v>PP-R kausējamā caurule ar veidgabaliem d40</v>
      </c>
      <c r="D16" s="28" t="str">
        <f>IF($C$4="citu pasākumu izmaksas",IF('12a+c+n'!$Q16="C",'12a+c+n'!D16,0))</f>
        <v>m</v>
      </c>
      <c r="E16" s="59"/>
      <c r="F16" s="81"/>
      <c r="G16" s="28"/>
      <c r="H16" s="28">
        <f>IF($C$4="citu pasākumu izmaksas",IF('12a+c+n'!$Q16="C",'12a+c+n'!H16,0))</f>
        <v>0</v>
      </c>
      <c r="I16" s="28"/>
      <c r="J16" s="28"/>
      <c r="K16" s="59">
        <f>IF($C$4="citu pasākumu izmaksas",IF('12a+c+n'!$Q16="C",'12a+c+n'!K16,0))</f>
        <v>0</v>
      </c>
      <c r="L16" s="110">
        <f>IF($C$4="citu pasākumu izmaksas",IF('12a+c+n'!$Q16="C",'12a+c+n'!L16,0))</f>
        <v>0</v>
      </c>
      <c r="M16" s="28">
        <f>IF($C$4="citu pasākumu izmaksas",IF('12a+c+n'!$Q16="C",'12a+c+n'!M16,0))</f>
        <v>0</v>
      </c>
      <c r="N16" s="28">
        <f>IF($C$4="citu pasākumu izmaksas",IF('12a+c+n'!$Q16="C",'12a+c+n'!N16,0))</f>
        <v>0</v>
      </c>
      <c r="O16" s="28">
        <f>IF($C$4="citu pasākumu izmaksas",IF('12a+c+n'!$Q16="C",'12a+c+n'!O16,0))</f>
        <v>0</v>
      </c>
      <c r="P16" s="59">
        <f>IF($C$4="citu pasākumu izmaksas",IF('12a+c+n'!$Q16="C",'12a+c+n'!P16,0))</f>
        <v>0</v>
      </c>
    </row>
    <row r="17" spans="1:16" ht="22.5" x14ac:dyDescent="0.2">
      <c r="A17" s="64">
        <f>IF(P17=0,0,IF(COUNTBLANK(P17)=1,0,COUNTA($P$14:P17)))</f>
        <v>0</v>
      </c>
      <c r="B17" s="28" t="str">
        <f>IF($C$4="citu pasākumu izmaksas",IF('12a+c+n'!$Q17="C",'12a+c+n'!B17,0))</f>
        <v>14-00000</v>
      </c>
      <c r="C17" s="28" t="str">
        <f>IF($C$4="citu pasākumu izmaksas",IF('12a+c+n'!$Q17="C",'12a+c+n'!C17,0))</f>
        <v>PP-R kausējamā caurule ar veidgabaliem d32</v>
      </c>
      <c r="D17" s="28" t="str">
        <f>IF($C$4="citu pasākumu izmaksas",IF('12a+c+n'!$Q17="C",'12a+c+n'!D17,0))</f>
        <v>m</v>
      </c>
      <c r="E17" s="59"/>
      <c r="F17" s="81"/>
      <c r="G17" s="28"/>
      <c r="H17" s="28">
        <f>IF($C$4="citu pasākumu izmaksas",IF('12a+c+n'!$Q17="C",'12a+c+n'!H17,0))</f>
        <v>0</v>
      </c>
      <c r="I17" s="28"/>
      <c r="J17" s="28"/>
      <c r="K17" s="59">
        <f>IF($C$4="citu pasākumu izmaksas",IF('12a+c+n'!$Q17="C",'12a+c+n'!K17,0))</f>
        <v>0</v>
      </c>
      <c r="L17" s="110">
        <f>IF($C$4="citu pasākumu izmaksas",IF('12a+c+n'!$Q17="C",'12a+c+n'!L17,0))</f>
        <v>0</v>
      </c>
      <c r="M17" s="28">
        <f>IF($C$4="citu pasākumu izmaksas",IF('12a+c+n'!$Q17="C",'12a+c+n'!M17,0))</f>
        <v>0</v>
      </c>
      <c r="N17" s="28">
        <f>IF($C$4="citu pasākumu izmaksas",IF('12a+c+n'!$Q17="C",'12a+c+n'!N17,0))</f>
        <v>0</v>
      </c>
      <c r="O17" s="28">
        <f>IF($C$4="citu pasākumu izmaksas",IF('12a+c+n'!$Q17="C",'12a+c+n'!O17,0))</f>
        <v>0</v>
      </c>
      <c r="P17" s="59">
        <f>IF($C$4="citu pasākumu izmaksas",IF('12a+c+n'!$Q17="C",'12a+c+n'!P17,0))</f>
        <v>0</v>
      </c>
    </row>
    <row r="18" spans="1:16" ht="22.5" x14ac:dyDescent="0.2">
      <c r="A18" s="64">
        <f>IF(P18=0,0,IF(COUNTBLANK(P18)=1,0,COUNTA($P$14:P18)))</f>
        <v>0</v>
      </c>
      <c r="B18" s="28" t="str">
        <f>IF($C$4="citu pasākumu izmaksas",IF('12a+c+n'!$Q18="C",'12a+c+n'!B18,0))</f>
        <v>14-00000</v>
      </c>
      <c r="C18" s="28" t="str">
        <f>IF($C$4="citu pasākumu izmaksas",IF('12a+c+n'!$Q18="C",'12a+c+n'!C18,0))</f>
        <v>PP-R kausējamā caurule ar veidgabaliem d25</v>
      </c>
      <c r="D18" s="28" t="str">
        <f>IF($C$4="citu pasākumu izmaksas",IF('12a+c+n'!$Q18="C",'12a+c+n'!D18,0))</f>
        <v>m</v>
      </c>
      <c r="E18" s="59"/>
      <c r="F18" s="81"/>
      <c r="G18" s="28"/>
      <c r="H18" s="28">
        <f>IF($C$4="citu pasākumu izmaksas",IF('12a+c+n'!$Q18="C",'12a+c+n'!H18,0))</f>
        <v>0</v>
      </c>
      <c r="I18" s="28"/>
      <c r="J18" s="28"/>
      <c r="K18" s="59">
        <f>IF($C$4="citu pasākumu izmaksas",IF('12a+c+n'!$Q18="C",'12a+c+n'!K18,0))</f>
        <v>0</v>
      </c>
      <c r="L18" s="110">
        <f>IF($C$4="citu pasākumu izmaksas",IF('12a+c+n'!$Q18="C",'12a+c+n'!L18,0))</f>
        <v>0</v>
      </c>
      <c r="M18" s="28">
        <f>IF($C$4="citu pasākumu izmaksas",IF('12a+c+n'!$Q18="C",'12a+c+n'!M18,0))</f>
        <v>0</v>
      </c>
      <c r="N18" s="28">
        <f>IF($C$4="citu pasākumu izmaksas",IF('12a+c+n'!$Q18="C",'12a+c+n'!N18,0))</f>
        <v>0</v>
      </c>
      <c r="O18" s="28">
        <f>IF($C$4="citu pasākumu izmaksas",IF('12a+c+n'!$Q18="C",'12a+c+n'!O18,0))</f>
        <v>0</v>
      </c>
      <c r="P18" s="59">
        <f>IF($C$4="citu pasākumu izmaksas",IF('12a+c+n'!$Q18="C",'12a+c+n'!P18,0))</f>
        <v>0</v>
      </c>
    </row>
    <row r="19" spans="1:16" ht="22.5" x14ac:dyDescent="0.2">
      <c r="A19" s="64">
        <f>IF(P19=0,0,IF(COUNTBLANK(P19)=1,0,COUNTA($P$14:P19)))</f>
        <v>0</v>
      </c>
      <c r="B19" s="28" t="str">
        <f>IF($C$4="citu pasākumu izmaksas",IF('12a+c+n'!$Q19="C",'12a+c+n'!B19,0))</f>
        <v>14-00000</v>
      </c>
      <c r="C19" s="28" t="str">
        <f>IF($C$4="citu pasākumu izmaksas",IF('12a+c+n'!$Q19="C",'12a+c+n'!C19,0))</f>
        <v>Pretkondensāta izolācija d50 b=9mm</v>
      </c>
      <c r="D19" s="28" t="str">
        <f>IF($C$4="citu pasākumu izmaksas",IF('12a+c+n'!$Q19="C",'12a+c+n'!D19,0))</f>
        <v>m</v>
      </c>
      <c r="E19" s="59"/>
      <c r="F19" s="81"/>
      <c r="G19" s="28"/>
      <c r="H19" s="28">
        <f>IF($C$4="citu pasākumu izmaksas",IF('12a+c+n'!$Q19="C",'12a+c+n'!H19,0))</f>
        <v>0</v>
      </c>
      <c r="I19" s="28"/>
      <c r="J19" s="28"/>
      <c r="K19" s="59">
        <f>IF($C$4="citu pasākumu izmaksas",IF('12a+c+n'!$Q19="C",'12a+c+n'!K19,0))</f>
        <v>0</v>
      </c>
      <c r="L19" s="110">
        <f>IF($C$4="citu pasākumu izmaksas",IF('12a+c+n'!$Q19="C",'12a+c+n'!L19,0))</f>
        <v>0</v>
      </c>
      <c r="M19" s="28">
        <f>IF($C$4="citu pasākumu izmaksas",IF('12a+c+n'!$Q19="C",'12a+c+n'!M19,0))</f>
        <v>0</v>
      </c>
      <c r="N19" s="28">
        <f>IF($C$4="citu pasākumu izmaksas",IF('12a+c+n'!$Q19="C",'12a+c+n'!N19,0))</f>
        <v>0</v>
      </c>
      <c r="O19" s="28">
        <f>IF($C$4="citu pasākumu izmaksas",IF('12a+c+n'!$Q19="C",'12a+c+n'!O19,0))</f>
        <v>0</v>
      </c>
      <c r="P19" s="59">
        <f>IF($C$4="citu pasākumu izmaksas",IF('12a+c+n'!$Q19="C",'12a+c+n'!P19,0))</f>
        <v>0</v>
      </c>
    </row>
    <row r="20" spans="1:16" ht="22.5" x14ac:dyDescent="0.2">
      <c r="A20" s="64">
        <f>IF(P20=0,0,IF(COUNTBLANK(P20)=1,0,COUNTA($P$14:P20)))</f>
        <v>0</v>
      </c>
      <c r="B20" s="28" t="str">
        <f>IF($C$4="citu pasākumu izmaksas",IF('12a+c+n'!$Q20="C",'12a+c+n'!B20,0))</f>
        <v>14-00000</v>
      </c>
      <c r="C20" s="28" t="str">
        <f>IF($C$4="citu pasākumu izmaksas",IF('12a+c+n'!$Q20="C",'12a+c+n'!C20,0))</f>
        <v>Pretkondensāta izolācija d40 b=9mm</v>
      </c>
      <c r="D20" s="28" t="str">
        <f>IF($C$4="citu pasākumu izmaksas",IF('12a+c+n'!$Q20="C",'12a+c+n'!D20,0))</f>
        <v>m</v>
      </c>
      <c r="E20" s="59"/>
      <c r="F20" s="81"/>
      <c r="G20" s="28"/>
      <c r="H20" s="28">
        <f>IF($C$4="citu pasākumu izmaksas",IF('12a+c+n'!$Q20="C",'12a+c+n'!H20,0))</f>
        <v>0</v>
      </c>
      <c r="I20" s="28"/>
      <c r="J20" s="28"/>
      <c r="K20" s="59">
        <f>IF($C$4="citu pasākumu izmaksas",IF('12a+c+n'!$Q20="C",'12a+c+n'!K20,0))</f>
        <v>0</v>
      </c>
      <c r="L20" s="110">
        <f>IF($C$4="citu pasākumu izmaksas",IF('12a+c+n'!$Q20="C",'12a+c+n'!L20,0))</f>
        <v>0</v>
      </c>
      <c r="M20" s="28">
        <f>IF($C$4="citu pasākumu izmaksas",IF('12a+c+n'!$Q20="C",'12a+c+n'!M20,0))</f>
        <v>0</v>
      </c>
      <c r="N20" s="28">
        <f>IF($C$4="citu pasākumu izmaksas",IF('12a+c+n'!$Q20="C",'12a+c+n'!N20,0))</f>
        <v>0</v>
      </c>
      <c r="O20" s="28">
        <f>IF($C$4="citu pasākumu izmaksas",IF('12a+c+n'!$Q20="C",'12a+c+n'!O20,0))</f>
        <v>0</v>
      </c>
      <c r="P20" s="59">
        <f>IF($C$4="citu pasākumu izmaksas",IF('12a+c+n'!$Q20="C",'12a+c+n'!P20,0))</f>
        <v>0</v>
      </c>
    </row>
    <row r="21" spans="1:16" ht="22.5" x14ac:dyDescent="0.2">
      <c r="A21" s="64">
        <f>IF(P21=0,0,IF(COUNTBLANK(P21)=1,0,COUNTA($P$14:P21)))</f>
        <v>0</v>
      </c>
      <c r="B21" s="28" t="str">
        <f>IF($C$4="citu pasākumu izmaksas",IF('12a+c+n'!$Q21="C",'12a+c+n'!B21,0))</f>
        <v>14-00000</v>
      </c>
      <c r="C21" s="28" t="str">
        <f>IF($C$4="citu pasākumu izmaksas",IF('12a+c+n'!$Q21="C",'12a+c+n'!C21,0))</f>
        <v>Pretkondensāta izolācija d32 b=9mm</v>
      </c>
      <c r="D21" s="28" t="str">
        <f>IF($C$4="citu pasākumu izmaksas",IF('12a+c+n'!$Q21="C",'12a+c+n'!D21,0))</f>
        <v>m</v>
      </c>
      <c r="E21" s="59"/>
      <c r="F21" s="81"/>
      <c r="G21" s="28"/>
      <c r="H21" s="28">
        <f>IF($C$4="citu pasākumu izmaksas",IF('12a+c+n'!$Q21="C",'12a+c+n'!H21,0))</f>
        <v>0</v>
      </c>
      <c r="I21" s="28"/>
      <c r="J21" s="28"/>
      <c r="K21" s="59">
        <f>IF($C$4="citu pasākumu izmaksas",IF('12a+c+n'!$Q21="C",'12a+c+n'!K21,0))</f>
        <v>0</v>
      </c>
      <c r="L21" s="110">
        <f>IF($C$4="citu pasākumu izmaksas",IF('12a+c+n'!$Q21="C",'12a+c+n'!L21,0))</f>
        <v>0</v>
      </c>
      <c r="M21" s="28">
        <f>IF($C$4="citu pasākumu izmaksas",IF('12a+c+n'!$Q21="C",'12a+c+n'!M21,0))</f>
        <v>0</v>
      </c>
      <c r="N21" s="28">
        <f>IF($C$4="citu pasākumu izmaksas",IF('12a+c+n'!$Q21="C",'12a+c+n'!N21,0))</f>
        <v>0</v>
      </c>
      <c r="O21" s="28">
        <f>IF($C$4="citu pasākumu izmaksas",IF('12a+c+n'!$Q21="C",'12a+c+n'!O21,0))</f>
        <v>0</v>
      </c>
      <c r="P21" s="59">
        <f>IF($C$4="citu pasākumu izmaksas",IF('12a+c+n'!$Q21="C",'12a+c+n'!P21,0))</f>
        <v>0</v>
      </c>
    </row>
    <row r="22" spans="1:16" ht="22.5" x14ac:dyDescent="0.2">
      <c r="A22" s="64">
        <f>IF(P22=0,0,IF(COUNTBLANK(P22)=1,0,COUNTA($P$14:P22)))</f>
        <v>0</v>
      </c>
      <c r="B22" s="28" t="str">
        <f>IF($C$4="citu pasākumu izmaksas",IF('12a+c+n'!$Q22="C",'12a+c+n'!B22,0))</f>
        <v>14-00000</v>
      </c>
      <c r="C22" s="28" t="str">
        <f>IF($C$4="citu pasākumu izmaksas",IF('12a+c+n'!$Q22="C",'12a+c+n'!C22,0))</f>
        <v>Pretkondensāta izolācija d25 b=9mm</v>
      </c>
      <c r="D22" s="28" t="str">
        <f>IF($C$4="citu pasākumu izmaksas",IF('12a+c+n'!$Q22="C",'12a+c+n'!D22,0))</f>
        <v>m</v>
      </c>
      <c r="E22" s="59"/>
      <c r="F22" s="81"/>
      <c r="G22" s="28"/>
      <c r="H22" s="28">
        <f>IF($C$4="citu pasākumu izmaksas",IF('12a+c+n'!$Q22="C",'12a+c+n'!H22,0))</f>
        <v>0</v>
      </c>
      <c r="I22" s="28"/>
      <c r="J22" s="28"/>
      <c r="K22" s="59">
        <f>IF($C$4="citu pasākumu izmaksas",IF('12a+c+n'!$Q22="C",'12a+c+n'!K22,0))</f>
        <v>0</v>
      </c>
      <c r="L22" s="110">
        <f>IF($C$4="citu pasākumu izmaksas",IF('12a+c+n'!$Q22="C",'12a+c+n'!L22,0))</f>
        <v>0</v>
      </c>
      <c r="M22" s="28">
        <f>IF($C$4="citu pasākumu izmaksas",IF('12a+c+n'!$Q22="C",'12a+c+n'!M22,0))</f>
        <v>0</v>
      </c>
      <c r="N22" s="28">
        <f>IF($C$4="citu pasākumu izmaksas",IF('12a+c+n'!$Q22="C",'12a+c+n'!N22,0))</f>
        <v>0</v>
      </c>
      <c r="O22" s="28">
        <f>IF($C$4="citu pasākumu izmaksas",IF('12a+c+n'!$Q22="C",'12a+c+n'!O22,0))</f>
        <v>0</v>
      </c>
      <c r="P22" s="59">
        <f>IF($C$4="citu pasākumu izmaksas",IF('12a+c+n'!$Q22="C",'12a+c+n'!P22,0))</f>
        <v>0</v>
      </c>
    </row>
    <row r="23" spans="1:16" ht="22.5" x14ac:dyDescent="0.2">
      <c r="A23" s="64">
        <f>IF(P23=0,0,IF(COUNTBLANK(P23)=1,0,COUNTA($P$14:P23)))</f>
        <v>0</v>
      </c>
      <c r="B23" s="28" t="str">
        <f>IF($C$4="citu pasākumu izmaksas",IF('12a+c+n'!$Q23="C",'12a+c+n'!B23,0))</f>
        <v>14-00000</v>
      </c>
      <c r="C23" s="28" t="str">
        <f>IF($C$4="citu pasākumu izmaksas",IF('12a+c+n'!$Q23="C",'12a+c+n'!C23,0))</f>
        <v>Noslēgvārsts dn50</v>
      </c>
      <c r="D23" s="28" t="str">
        <f>IF($C$4="citu pasākumu izmaksas",IF('12a+c+n'!$Q23="C",'12a+c+n'!D23,0))</f>
        <v>gb</v>
      </c>
      <c r="E23" s="59"/>
      <c r="F23" s="81"/>
      <c r="G23" s="28"/>
      <c r="H23" s="28">
        <f>IF($C$4="citu pasākumu izmaksas",IF('12a+c+n'!$Q23="C",'12a+c+n'!H23,0))</f>
        <v>0</v>
      </c>
      <c r="I23" s="28"/>
      <c r="J23" s="28"/>
      <c r="K23" s="59">
        <f>IF($C$4="citu pasākumu izmaksas",IF('12a+c+n'!$Q23="C",'12a+c+n'!K23,0))</f>
        <v>0</v>
      </c>
      <c r="L23" s="110">
        <f>IF($C$4="citu pasākumu izmaksas",IF('12a+c+n'!$Q23="C",'12a+c+n'!L23,0))</f>
        <v>0</v>
      </c>
      <c r="M23" s="28">
        <f>IF($C$4="citu pasākumu izmaksas",IF('12a+c+n'!$Q23="C",'12a+c+n'!M23,0))</f>
        <v>0</v>
      </c>
      <c r="N23" s="28">
        <f>IF($C$4="citu pasākumu izmaksas",IF('12a+c+n'!$Q23="C",'12a+c+n'!N23,0))</f>
        <v>0</v>
      </c>
      <c r="O23" s="28">
        <f>IF($C$4="citu pasākumu izmaksas",IF('12a+c+n'!$Q23="C",'12a+c+n'!O23,0))</f>
        <v>0</v>
      </c>
      <c r="P23" s="59">
        <f>IF($C$4="citu pasākumu izmaksas",IF('12a+c+n'!$Q23="C",'12a+c+n'!P23,0))</f>
        <v>0</v>
      </c>
    </row>
    <row r="24" spans="1:16" ht="22.5" x14ac:dyDescent="0.2">
      <c r="A24" s="64">
        <f>IF(P24=0,0,IF(COUNTBLANK(P24)=1,0,COUNTA($P$14:P24)))</f>
        <v>0</v>
      </c>
      <c r="B24" s="28" t="str">
        <f>IF($C$4="citu pasākumu izmaksas",IF('12a+c+n'!$Q24="C",'12a+c+n'!B24,0))</f>
        <v>14-00000</v>
      </c>
      <c r="C24" s="28" t="str">
        <f>IF($C$4="citu pasākumu izmaksas",IF('12a+c+n'!$Q24="C",'12a+c+n'!C24,0))</f>
        <v>Pieslēgums ūdensvadam pagrabstāvā</v>
      </c>
      <c r="D24" s="28" t="str">
        <f>IF($C$4="citu pasākumu izmaksas",IF('12a+c+n'!$Q24="C",'12a+c+n'!D24,0))</f>
        <v>kompl.</v>
      </c>
      <c r="E24" s="59"/>
      <c r="F24" s="81"/>
      <c r="G24" s="28"/>
      <c r="H24" s="28">
        <f>IF($C$4="citu pasākumu izmaksas",IF('12a+c+n'!$Q24="C",'12a+c+n'!H24,0))</f>
        <v>0</v>
      </c>
      <c r="I24" s="28"/>
      <c r="J24" s="28"/>
      <c r="K24" s="59">
        <f>IF($C$4="citu pasākumu izmaksas",IF('12a+c+n'!$Q24="C",'12a+c+n'!K24,0))</f>
        <v>0</v>
      </c>
      <c r="L24" s="110">
        <f>IF($C$4="citu pasākumu izmaksas",IF('12a+c+n'!$Q24="C",'12a+c+n'!L24,0))</f>
        <v>0</v>
      </c>
      <c r="M24" s="28">
        <f>IF($C$4="citu pasākumu izmaksas",IF('12a+c+n'!$Q24="C",'12a+c+n'!M24,0))</f>
        <v>0</v>
      </c>
      <c r="N24" s="28">
        <f>IF($C$4="citu pasākumu izmaksas",IF('12a+c+n'!$Q24="C",'12a+c+n'!N24,0))</f>
        <v>0</v>
      </c>
      <c r="O24" s="28">
        <f>IF($C$4="citu pasākumu izmaksas",IF('12a+c+n'!$Q24="C",'12a+c+n'!O24,0))</f>
        <v>0</v>
      </c>
      <c r="P24" s="59">
        <f>IF($C$4="citu pasākumu izmaksas",IF('12a+c+n'!$Q24="C",'12a+c+n'!P24,0))</f>
        <v>0</v>
      </c>
    </row>
    <row r="25" spans="1:16" ht="22.5" x14ac:dyDescent="0.2">
      <c r="A25" s="64">
        <f>IF(P25=0,0,IF(COUNTBLANK(P25)=1,0,COUNTA($P$14:P25)))</f>
        <v>0</v>
      </c>
      <c r="B25" s="28" t="str">
        <f>IF($C$4="citu pasākumu izmaksas",IF('12a+c+n'!$Q25="C",'12a+c+n'!B25,0))</f>
        <v>14-00000</v>
      </c>
      <c r="C25" s="28" t="str">
        <f>IF($C$4="citu pasākumu izmaksas",IF('12a+c+n'!$Q25="C",'12a+c+n'!C25,0))</f>
        <v>Tukšošanas vārsti dn15</v>
      </c>
      <c r="D25" s="28" t="str">
        <f>IF($C$4="citu pasākumu izmaksas",IF('12a+c+n'!$Q25="C",'12a+c+n'!D25,0))</f>
        <v>gb</v>
      </c>
      <c r="E25" s="59"/>
      <c r="F25" s="81"/>
      <c r="G25" s="28"/>
      <c r="H25" s="28">
        <f>IF($C$4="citu pasākumu izmaksas",IF('12a+c+n'!$Q25="C",'12a+c+n'!H25,0))</f>
        <v>0</v>
      </c>
      <c r="I25" s="28"/>
      <c r="J25" s="28"/>
      <c r="K25" s="59">
        <f>IF($C$4="citu pasākumu izmaksas",IF('12a+c+n'!$Q25="C",'12a+c+n'!K25,0))</f>
        <v>0</v>
      </c>
      <c r="L25" s="110">
        <f>IF($C$4="citu pasākumu izmaksas",IF('12a+c+n'!$Q25="C",'12a+c+n'!L25,0))</f>
        <v>0</v>
      </c>
      <c r="M25" s="28">
        <f>IF($C$4="citu pasākumu izmaksas",IF('12a+c+n'!$Q25="C",'12a+c+n'!M25,0))</f>
        <v>0</v>
      </c>
      <c r="N25" s="28">
        <f>IF($C$4="citu pasākumu izmaksas",IF('12a+c+n'!$Q25="C",'12a+c+n'!N25,0))</f>
        <v>0</v>
      </c>
      <c r="O25" s="28">
        <f>IF($C$4="citu pasākumu izmaksas",IF('12a+c+n'!$Q25="C",'12a+c+n'!O25,0))</f>
        <v>0</v>
      </c>
      <c r="P25" s="59">
        <f>IF($C$4="citu pasākumu izmaksas",IF('12a+c+n'!$Q25="C",'12a+c+n'!P25,0))</f>
        <v>0</v>
      </c>
    </row>
    <row r="26" spans="1:16" ht="22.5" x14ac:dyDescent="0.2">
      <c r="A26" s="64">
        <f>IF(P26=0,0,IF(COUNTBLANK(P26)=1,0,COUNTA($P$14:P26)))</f>
        <v>0</v>
      </c>
      <c r="B26" s="28" t="str">
        <f>IF($C$4="citu pasākumu izmaksas",IF('12a+c+n'!$Q26="C",'12a+c+n'!B26,0))</f>
        <v>14-00000</v>
      </c>
      <c r="C26" s="28" t="str">
        <f>IF($C$4="citu pasākumu izmaksas",IF('12a+c+n'!$Q26="C",'12a+c+n'!C26,0))</f>
        <v>Cauruļvadu hidrauliskā pārbaude</v>
      </c>
      <c r="D26" s="28" t="str">
        <f>IF($C$4="citu pasākumu izmaksas",IF('12a+c+n'!$Q26="C",'12a+c+n'!D26,0))</f>
        <v>kompl.</v>
      </c>
      <c r="E26" s="59"/>
      <c r="F26" s="81"/>
      <c r="G26" s="28"/>
      <c r="H26" s="28">
        <f>IF($C$4="citu pasākumu izmaksas",IF('12a+c+n'!$Q26="C",'12a+c+n'!H26,0))</f>
        <v>0</v>
      </c>
      <c r="I26" s="28"/>
      <c r="J26" s="28"/>
      <c r="K26" s="59">
        <f>IF($C$4="citu pasākumu izmaksas",IF('12a+c+n'!$Q26="C",'12a+c+n'!K26,0))</f>
        <v>0</v>
      </c>
      <c r="L26" s="110">
        <f>IF($C$4="citu pasākumu izmaksas",IF('12a+c+n'!$Q26="C",'12a+c+n'!L26,0))</f>
        <v>0</v>
      </c>
      <c r="M26" s="28">
        <f>IF($C$4="citu pasākumu izmaksas",IF('12a+c+n'!$Q26="C",'12a+c+n'!M26,0))</f>
        <v>0</v>
      </c>
      <c r="N26" s="28">
        <f>IF($C$4="citu pasākumu izmaksas",IF('12a+c+n'!$Q26="C",'12a+c+n'!N26,0))</f>
        <v>0</v>
      </c>
      <c r="O26" s="28">
        <f>IF($C$4="citu pasākumu izmaksas",IF('12a+c+n'!$Q26="C",'12a+c+n'!O26,0))</f>
        <v>0</v>
      </c>
      <c r="P26" s="59">
        <f>IF($C$4="citu pasākumu izmaksas",IF('12a+c+n'!$Q26="C",'12a+c+n'!P26,0))</f>
        <v>0</v>
      </c>
    </row>
    <row r="27" spans="1:16" x14ac:dyDescent="0.2">
      <c r="A27" s="64">
        <f>IF(P27=0,0,IF(COUNTBLANK(P27)=1,0,COUNTA($P$14:P27)))</f>
        <v>0</v>
      </c>
      <c r="B27" s="28">
        <f>IF($C$4="citu pasākumu izmaksas",IF('12a+c+n'!$Q27="C",'12a+c+n'!B27,0))</f>
        <v>0</v>
      </c>
      <c r="C27" s="28">
        <f>IF($C$4="citu pasākumu izmaksas",IF('12a+c+n'!$Q27="C",'12a+c+n'!C27,0))</f>
        <v>0</v>
      </c>
      <c r="D27" s="28">
        <f>IF($C$4="citu pasākumu izmaksas",IF('12a+c+n'!$Q27="C",'12a+c+n'!D27,0))</f>
        <v>0</v>
      </c>
      <c r="E27" s="59"/>
      <c r="F27" s="81"/>
      <c r="G27" s="28"/>
      <c r="H27" s="28">
        <f>IF($C$4="citu pasākumu izmaksas",IF('12a+c+n'!$Q27="C",'12a+c+n'!H27,0))</f>
        <v>0</v>
      </c>
      <c r="I27" s="28"/>
      <c r="J27" s="28"/>
      <c r="K27" s="59">
        <f>IF($C$4="citu pasākumu izmaksas",IF('12a+c+n'!$Q27="C",'12a+c+n'!K27,0))</f>
        <v>0</v>
      </c>
      <c r="L27" s="110">
        <f>IF($C$4="citu pasākumu izmaksas",IF('12a+c+n'!$Q27="C",'12a+c+n'!L27,0))</f>
        <v>0</v>
      </c>
      <c r="M27" s="28">
        <f>IF($C$4="citu pasākumu izmaksas",IF('12a+c+n'!$Q27="C",'12a+c+n'!M27,0))</f>
        <v>0</v>
      </c>
      <c r="N27" s="28">
        <f>IF($C$4="citu pasākumu izmaksas",IF('12a+c+n'!$Q27="C",'12a+c+n'!N27,0))</f>
        <v>0</v>
      </c>
      <c r="O27" s="28">
        <f>IF($C$4="citu pasākumu izmaksas",IF('12a+c+n'!$Q27="C",'12a+c+n'!O27,0))</f>
        <v>0</v>
      </c>
      <c r="P27" s="59">
        <f>IF($C$4="citu pasākumu izmaksas",IF('12a+c+n'!$Q27="C",'12a+c+n'!P27,0))</f>
        <v>0</v>
      </c>
    </row>
    <row r="28" spans="1:16" ht="22.5" x14ac:dyDescent="0.2">
      <c r="A28" s="64">
        <f>IF(P28=0,0,IF(COUNTBLANK(P28)=1,0,COUNTA($P$14:P28)))</f>
        <v>0</v>
      </c>
      <c r="B28" s="28" t="str">
        <f>IF($C$4="citu pasākumu izmaksas",IF('12a+c+n'!$Q28="C",'12a+c+n'!B28,0))</f>
        <v>14-00000</v>
      </c>
      <c r="C28" s="28" t="str">
        <f>IF($C$4="citu pasākumu izmaksas",IF('12a+c+n'!$Q28="C",'12a+c+n'!C28,0))</f>
        <v>PP-R kausējamā caurule ar veidgabaliem d15</v>
      </c>
      <c r="D28" s="28" t="str">
        <f>IF($C$4="citu pasākumu izmaksas",IF('12a+c+n'!$Q28="C",'12a+c+n'!D28,0))</f>
        <v>m</v>
      </c>
      <c r="E28" s="59"/>
      <c r="F28" s="81"/>
      <c r="G28" s="28"/>
      <c r="H28" s="28">
        <f>IF($C$4="citu pasākumu izmaksas",IF('12a+c+n'!$Q28="C",'12a+c+n'!H28,0))</f>
        <v>0</v>
      </c>
      <c r="I28" s="28"/>
      <c r="J28" s="28"/>
      <c r="K28" s="59">
        <f>IF($C$4="citu pasākumu izmaksas",IF('12a+c+n'!$Q28="C",'12a+c+n'!K28,0))</f>
        <v>0</v>
      </c>
      <c r="L28" s="110">
        <f>IF($C$4="citu pasākumu izmaksas",IF('12a+c+n'!$Q28="C",'12a+c+n'!L28,0))</f>
        <v>0</v>
      </c>
      <c r="M28" s="28">
        <f>IF($C$4="citu pasākumu izmaksas",IF('12a+c+n'!$Q28="C",'12a+c+n'!M28,0))</f>
        <v>0</v>
      </c>
      <c r="N28" s="28">
        <f>IF($C$4="citu pasākumu izmaksas",IF('12a+c+n'!$Q28="C",'12a+c+n'!N28,0))</f>
        <v>0</v>
      </c>
      <c r="O28" s="28">
        <f>IF($C$4="citu pasākumu izmaksas",IF('12a+c+n'!$Q28="C",'12a+c+n'!O28,0))</f>
        <v>0</v>
      </c>
      <c r="P28" s="59">
        <f>IF($C$4="citu pasākumu izmaksas",IF('12a+c+n'!$Q28="C",'12a+c+n'!P28,0))</f>
        <v>0</v>
      </c>
    </row>
    <row r="29" spans="1:16" ht="22.5" x14ac:dyDescent="0.2">
      <c r="A29" s="64">
        <f>IF(P29=0,0,IF(COUNTBLANK(P29)=1,0,COUNTA($P$14:P29)))</f>
        <v>0</v>
      </c>
      <c r="B29" s="28" t="str">
        <f>IF($C$4="citu pasākumu izmaksas",IF('12a+c+n'!$Q29="C",'12a+c+n'!B29,0))</f>
        <v>14-00000</v>
      </c>
      <c r="C29" s="28" t="str">
        <f>IF($C$4="citu pasākumu izmaksas",IF('12a+c+n'!$Q29="C",'12a+c+n'!C29,0))</f>
        <v>PP-R kausējamā caurule ar veidgabaliem d25</v>
      </c>
      <c r="D29" s="28" t="str">
        <f>IF($C$4="citu pasākumu izmaksas",IF('12a+c+n'!$Q29="C",'12a+c+n'!D29,0))</f>
        <v>m</v>
      </c>
      <c r="E29" s="59"/>
      <c r="F29" s="81"/>
      <c r="G29" s="28"/>
      <c r="H29" s="28">
        <f>IF($C$4="citu pasākumu izmaksas",IF('12a+c+n'!$Q29="C",'12a+c+n'!H29,0))</f>
        <v>0</v>
      </c>
      <c r="I29" s="28"/>
      <c r="J29" s="28"/>
      <c r="K29" s="59">
        <f>IF($C$4="citu pasākumu izmaksas",IF('12a+c+n'!$Q29="C",'12a+c+n'!K29,0))</f>
        <v>0</v>
      </c>
      <c r="L29" s="110">
        <f>IF($C$4="citu pasākumu izmaksas",IF('12a+c+n'!$Q29="C",'12a+c+n'!L29,0))</f>
        <v>0</v>
      </c>
      <c r="M29" s="28">
        <f>IF($C$4="citu pasākumu izmaksas",IF('12a+c+n'!$Q29="C",'12a+c+n'!M29,0))</f>
        <v>0</v>
      </c>
      <c r="N29" s="28">
        <f>IF($C$4="citu pasākumu izmaksas",IF('12a+c+n'!$Q29="C",'12a+c+n'!N29,0))</f>
        <v>0</v>
      </c>
      <c r="O29" s="28">
        <f>IF($C$4="citu pasākumu izmaksas",IF('12a+c+n'!$Q29="C",'12a+c+n'!O29,0))</f>
        <v>0</v>
      </c>
      <c r="P29" s="59">
        <f>IF($C$4="citu pasākumu izmaksas",IF('12a+c+n'!$Q29="C",'12a+c+n'!P29,0))</f>
        <v>0</v>
      </c>
    </row>
    <row r="30" spans="1:16" ht="22.5" x14ac:dyDescent="0.2">
      <c r="A30" s="64">
        <f>IF(P30=0,0,IF(COUNTBLANK(P30)=1,0,COUNTA($P$14:P30)))</f>
        <v>0</v>
      </c>
      <c r="B30" s="28" t="str">
        <f>IF($C$4="citu pasākumu izmaksas",IF('12a+c+n'!$Q30="C",'12a+c+n'!B30,0))</f>
        <v>14-00000</v>
      </c>
      <c r="C30" s="28" t="str">
        <f>IF($C$4="citu pasākumu izmaksas",IF('12a+c+n'!$Q30="C",'12a+c+n'!C30,0))</f>
        <v>Pretkondensāta izolācija d15 b=9mm</v>
      </c>
      <c r="D30" s="28" t="str">
        <f>IF($C$4="citu pasākumu izmaksas",IF('12a+c+n'!$Q30="C",'12a+c+n'!D30,0))</f>
        <v>m</v>
      </c>
      <c r="E30" s="59"/>
      <c r="F30" s="81"/>
      <c r="G30" s="28"/>
      <c r="H30" s="28">
        <f>IF($C$4="citu pasākumu izmaksas",IF('12a+c+n'!$Q30="C",'12a+c+n'!H30,0))</f>
        <v>0</v>
      </c>
      <c r="I30" s="28"/>
      <c r="J30" s="28"/>
      <c r="K30" s="59">
        <f>IF($C$4="citu pasākumu izmaksas",IF('12a+c+n'!$Q30="C",'12a+c+n'!K30,0))</f>
        <v>0</v>
      </c>
      <c r="L30" s="110">
        <f>IF($C$4="citu pasākumu izmaksas",IF('12a+c+n'!$Q30="C",'12a+c+n'!L30,0))</f>
        <v>0</v>
      </c>
      <c r="M30" s="28">
        <f>IF($C$4="citu pasākumu izmaksas",IF('12a+c+n'!$Q30="C",'12a+c+n'!M30,0))</f>
        <v>0</v>
      </c>
      <c r="N30" s="28">
        <f>IF($C$4="citu pasākumu izmaksas",IF('12a+c+n'!$Q30="C",'12a+c+n'!N30,0))</f>
        <v>0</v>
      </c>
      <c r="O30" s="28">
        <f>IF($C$4="citu pasākumu izmaksas",IF('12a+c+n'!$Q30="C",'12a+c+n'!O30,0))</f>
        <v>0</v>
      </c>
      <c r="P30" s="59">
        <f>IF($C$4="citu pasākumu izmaksas",IF('12a+c+n'!$Q30="C",'12a+c+n'!P30,0))</f>
        <v>0</v>
      </c>
    </row>
    <row r="31" spans="1:16" ht="22.5" x14ac:dyDescent="0.2">
      <c r="A31" s="64">
        <f>IF(P31=0,0,IF(COUNTBLANK(P31)=1,0,COUNTA($P$14:P31)))</f>
        <v>0</v>
      </c>
      <c r="B31" s="28" t="str">
        <f>IF($C$4="citu pasākumu izmaksas",IF('12a+c+n'!$Q31="C",'12a+c+n'!B31,0))</f>
        <v>14-00000</v>
      </c>
      <c r="C31" s="28" t="str">
        <f>IF($C$4="citu pasākumu izmaksas",IF('12a+c+n'!$Q31="C",'12a+c+n'!C31,0))</f>
        <v>Pretkondensāta izolācija d25 b=9mm</v>
      </c>
      <c r="D31" s="28" t="str">
        <f>IF($C$4="citu pasākumu izmaksas",IF('12a+c+n'!$Q31="C",'12a+c+n'!D31,0))</f>
        <v>m</v>
      </c>
      <c r="E31" s="59"/>
      <c r="F31" s="81"/>
      <c r="G31" s="28"/>
      <c r="H31" s="28">
        <f>IF($C$4="citu pasākumu izmaksas",IF('12a+c+n'!$Q31="C",'12a+c+n'!H31,0))</f>
        <v>0</v>
      </c>
      <c r="I31" s="28"/>
      <c r="J31" s="28"/>
      <c r="K31" s="59">
        <f>IF($C$4="citu pasākumu izmaksas",IF('12a+c+n'!$Q31="C",'12a+c+n'!K31,0))</f>
        <v>0</v>
      </c>
      <c r="L31" s="110">
        <f>IF($C$4="citu pasākumu izmaksas",IF('12a+c+n'!$Q31="C",'12a+c+n'!L31,0))</f>
        <v>0</v>
      </c>
      <c r="M31" s="28">
        <f>IF($C$4="citu pasākumu izmaksas",IF('12a+c+n'!$Q31="C",'12a+c+n'!M31,0))</f>
        <v>0</v>
      </c>
      <c r="N31" s="28">
        <f>IF($C$4="citu pasākumu izmaksas",IF('12a+c+n'!$Q31="C",'12a+c+n'!N31,0))</f>
        <v>0</v>
      </c>
      <c r="O31" s="28">
        <f>IF($C$4="citu pasākumu izmaksas",IF('12a+c+n'!$Q31="C",'12a+c+n'!O31,0))</f>
        <v>0</v>
      </c>
      <c r="P31" s="59">
        <f>IF($C$4="citu pasākumu izmaksas",IF('12a+c+n'!$Q31="C",'12a+c+n'!P31,0))</f>
        <v>0</v>
      </c>
    </row>
    <row r="32" spans="1:16" ht="22.5" x14ac:dyDescent="0.2">
      <c r="A32" s="64">
        <f>IF(P32=0,0,IF(COUNTBLANK(P32)=1,0,COUNTA($P$14:P32)))</f>
        <v>0</v>
      </c>
      <c r="B32" s="28" t="str">
        <f>IF($C$4="citu pasākumu izmaksas",IF('12a+c+n'!$Q32="C",'12a+c+n'!B32,0))</f>
        <v>14-00000</v>
      </c>
      <c r="C32" s="28" t="str">
        <f>IF($C$4="citu pasākumu izmaksas",IF('12a+c+n'!$Q32="C",'12a+c+n'!C32,0))</f>
        <v>Lodveida vārsts dn15</v>
      </c>
      <c r="D32" s="28" t="str">
        <f>IF($C$4="citu pasākumu izmaksas",IF('12a+c+n'!$Q32="C",'12a+c+n'!D32,0))</f>
        <v>gb</v>
      </c>
      <c r="E32" s="59"/>
      <c r="F32" s="81"/>
      <c r="G32" s="28"/>
      <c r="H32" s="28">
        <f>IF($C$4="citu pasākumu izmaksas",IF('12a+c+n'!$Q32="C",'12a+c+n'!H32,0))</f>
        <v>0</v>
      </c>
      <c r="I32" s="28"/>
      <c r="J32" s="28"/>
      <c r="K32" s="59">
        <f>IF($C$4="citu pasākumu izmaksas",IF('12a+c+n'!$Q32="C",'12a+c+n'!K32,0))</f>
        <v>0</v>
      </c>
      <c r="L32" s="110">
        <f>IF($C$4="citu pasākumu izmaksas",IF('12a+c+n'!$Q32="C",'12a+c+n'!L32,0))</f>
        <v>0</v>
      </c>
      <c r="M32" s="28">
        <f>IF($C$4="citu pasākumu izmaksas",IF('12a+c+n'!$Q32="C",'12a+c+n'!M32,0))</f>
        <v>0</v>
      </c>
      <c r="N32" s="28">
        <f>IF($C$4="citu pasākumu izmaksas",IF('12a+c+n'!$Q32="C",'12a+c+n'!N32,0))</f>
        <v>0</v>
      </c>
      <c r="O32" s="28">
        <f>IF($C$4="citu pasākumu izmaksas",IF('12a+c+n'!$Q32="C",'12a+c+n'!O32,0))</f>
        <v>0</v>
      </c>
      <c r="P32" s="59">
        <f>IF($C$4="citu pasākumu izmaksas",IF('12a+c+n'!$Q32="C",'12a+c+n'!P32,0))</f>
        <v>0</v>
      </c>
    </row>
    <row r="33" spans="1:16" ht="22.5" x14ac:dyDescent="0.2">
      <c r="A33" s="64">
        <f>IF(P33=0,0,IF(COUNTBLANK(P33)=1,0,COUNTA($P$14:P33)))</f>
        <v>0</v>
      </c>
      <c r="B33" s="28" t="str">
        <f>IF($C$4="citu pasākumu izmaksas",IF('12a+c+n'!$Q33="C",'12a+c+n'!B33,0))</f>
        <v>14-00000</v>
      </c>
      <c r="C33" s="28" t="str">
        <f>IF($C$4="citu pasākumu izmaksas",IF('12a+c+n'!$Q33="C",'12a+c+n'!C33,0))</f>
        <v>Lodveida vārsts dn25</v>
      </c>
      <c r="D33" s="28" t="str">
        <f>IF($C$4="citu pasākumu izmaksas",IF('12a+c+n'!$Q33="C",'12a+c+n'!D33,0))</f>
        <v>gb</v>
      </c>
      <c r="E33" s="59"/>
      <c r="F33" s="81"/>
      <c r="G33" s="28"/>
      <c r="H33" s="28">
        <f>IF($C$4="citu pasākumu izmaksas",IF('12a+c+n'!$Q33="C",'12a+c+n'!H33,0))</f>
        <v>0</v>
      </c>
      <c r="I33" s="28"/>
      <c r="J33" s="28"/>
      <c r="K33" s="59">
        <f>IF($C$4="citu pasākumu izmaksas",IF('12a+c+n'!$Q33="C",'12a+c+n'!K33,0))</f>
        <v>0</v>
      </c>
      <c r="L33" s="110">
        <f>IF($C$4="citu pasākumu izmaksas",IF('12a+c+n'!$Q33="C",'12a+c+n'!L33,0))</f>
        <v>0</v>
      </c>
      <c r="M33" s="28">
        <f>IF($C$4="citu pasākumu izmaksas",IF('12a+c+n'!$Q33="C",'12a+c+n'!M33,0))</f>
        <v>0</v>
      </c>
      <c r="N33" s="28">
        <f>IF($C$4="citu pasākumu izmaksas",IF('12a+c+n'!$Q33="C",'12a+c+n'!N33,0))</f>
        <v>0</v>
      </c>
      <c r="O33" s="28">
        <f>IF($C$4="citu pasākumu izmaksas",IF('12a+c+n'!$Q33="C",'12a+c+n'!O33,0))</f>
        <v>0</v>
      </c>
      <c r="P33" s="59">
        <f>IF($C$4="citu pasākumu izmaksas",IF('12a+c+n'!$Q33="C",'12a+c+n'!P33,0))</f>
        <v>0</v>
      </c>
    </row>
    <row r="34" spans="1:16" ht="22.5" x14ac:dyDescent="0.2">
      <c r="A34" s="64">
        <f>IF(P34=0,0,IF(COUNTBLANK(P34)=1,0,COUNTA($P$14:P34)))</f>
        <v>0</v>
      </c>
      <c r="B34" s="28" t="str">
        <f>IF($C$4="citu pasākumu izmaksas",IF('12a+c+n'!$Q34="C",'12a+c+n'!B34,0))</f>
        <v>14-00000</v>
      </c>
      <c r="C34" s="28" t="str">
        <f>IF($C$4="citu pasākumu izmaksas",IF('12a+c+n'!$Q34="C",'12a+c+n'!C34,0))</f>
        <v>Tukšošanas vārsti dn15</v>
      </c>
      <c r="D34" s="28" t="str">
        <f>IF($C$4="citu pasākumu izmaksas",IF('12a+c+n'!$Q34="C",'12a+c+n'!D34,0))</f>
        <v>gb</v>
      </c>
      <c r="E34" s="59"/>
      <c r="F34" s="81"/>
      <c r="G34" s="28"/>
      <c r="H34" s="28">
        <f>IF($C$4="citu pasākumu izmaksas",IF('12a+c+n'!$Q34="C",'12a+c+n'!H34,0))</f>
        <v>0</v>
      </c>
      <c r="I34" s="28"/>
      <c r="J34" s="28"/>
      <c r="K34" s="59">
        <f>IF($C$4="citu pasākumu izmaksas",IF('12a+c+n'!$Q34="C",'12a+c+n'!K34,0))</f>
        <v>0</v>
      </c>
      <c r="L34" s="110">
        <f>IF($C$4="citu pasākumu izmaksas",IF('12a+c+n'!$Q34="C",'12a+c+n'!L34,0))</f>
        <v>0</v>
      </c>
      <c r="M34" s="28">
        <f>IF($C$4="citu pasākumu izmaksas",IF('12a+c+n'!$Q34="C",'12a+c+n'!M34,0))</f>
        <v>0</v>
      </c>
      <c r="N34" s="28">
        <f>IF($C$4="citu pasākumu izmaksas",IF('12a+c+n'!$Q34="C",'12a+c+n'!N34,0))</f>
        <v>0</v>
      </c>
      <c r="O34" s="28">
        <f>IF($C$4="citu pasākumu izmaksas",IF('12a+c+n'!$Q34="C",'12a+c+n'!O34,0))</f>
        <v>0</v>
      </c>
      <c r="P34" s="59">
        <f>IF($C$4="citu pasākumu izmaksas",IF('12a+c+n'!$Q34="C",'12a+c+n'!P34,0))</f>
        <v>0</v>
      </c>
    </row>
    <row r="35" spans="1:16" ht="22.5" x14ac:dyDescent="0.2">
      <c r="A35" s="64">
        <f>IF(P35=0,0,IF(COUNTBLANK(P35)=1,0,COUNTA($P$14:P35)))</f>
        <v>0</v>
      </c>
      <c r="B35" s="28" t="str">
        <f>IF($C$4="citu pasākumu izmaksas",IF('12a+c+n'!$Q35="C",'12a+c+n'!B35,0))</f>
        <v>14-00000</v>
      </c>
      <c r="C35" s="28" t="str">
        <f>IF($C$4="citu pasākumu izmaksas",IF('12a+c+n'!$Q35="C",'12a+c+n'!C35,0))</f>
        <v>Cauruļvadu hidrauliskā pārbaude</v>
      </c>
      <c r="D35" s="28" t="str">
        <f>IF($C$4="citu pasākumu izmaksas",IF('12a+c+n'!$Q35="C",'12a+c+n'!D35,0))</f>
        <v>kompl.</v>
      </c>
      <c r="E35" s="59"/>
      <c r="F35" s="81"/>
      <c r="G35" s="28"/>
      <c r="H35" s="28">
        <f>IF($C$4="citu pasākumu izmaksas",IF('12a+c+n'!$Q35="C",'12a+c+n'!H35,0))</f>
        <v>0</v>
      </c>
      <c r="I35" s="28"/>
      <c r="J35" s="28"/>
      <c r="K35" s="59">
        <f>IF($C$4="citu pasākumu izmaksas",IF('12a+c+n'!$Q35="C",'12a+c+n'!K35,0))</f>
        <v>0</v>
      </c>
      <c r="L35" s="110">
        <f>IF($C$4="citu pasākumu izmaksas",IF('12a+c+n'!$Q35="C",'12a+c+n'!L35,0))</f>
        <v>0</v>
      </c>
      <c r="M35" s="28">
        <f>IF($C$4="citu pasākumu izmaksas",IF('12a+c+n'!$Q35="C",'12a+c+n'!M35,0))</f>
        <v>0</v>
      </c>
      <c r="N35" s="28">
        <f>IF($C$4="citu pasākumu izmaksas",IF('12a+c+n'!$Q35="C",'12a+c+n'!N35,0))</f>
        <v>0</v>
      </c>
      <c r="O35" s="28">
        <f>IF($C$4="citu pasākumu izmaksas",IF('12a+c+n'!$Q35="C",'12a+c+n'!O35,0))</f>
        <v>0</v>
      </c>
      <c r="P35" s="59">
        <f>IF($C$4="citu pasākumu izmaksas",IF('12a+c+n'!$Q35="C",'12a+c+n'!P35,0))</f>
        <v>0</v>
      </c>
    </row>
    <row r="36" spans="1:16" ht="22.5" x14ac:dyDescent="0.2">
      <c r="A36" s="64">
        <f>IF(P36=0,0,IF(COUNTBLANK(P36)=1,0,COUNTA($P$14:P36)))</f>
        <v>0</v>
      </c>
      <c r="B36" s="28" t="str">
        <f>IF($C$4="citu pasākumu izmaksas",IF('12a+c+n'!$Q36="C",'12a+c+n'!B36,0))</f>
        <v>14-00000</v>
      </c>
      <c r="C36" s="28" t="str">
        <f>IF($C$4="citu pasākumu izmaksas",IF('12a+c+n'!$Q36="C",'12a+c+n'!C36,0))</f>
        <v>Pieslēgums pie esošās dzīvokļu ūdensapgādes</v>
      </c>
      <c r="D36" s="28" t="str">
        <f>IF($C$4="citu pasākumu izmaksas",IF('12a+c+n'!$Q36="C",'12a+c+n'!D36,0))</f>
        <v>kompl.</v>
      </c>
      <c r="E36" s="59"/>
      <c r="F36" s="81"/>
      <c r="G36" s="28"/>
      <c r="H36" s="28">
        <f>IF($C$4="citu pasākumu izmaksas",IF('12a+c+n'!$Q36="C",'12a+c+n'!H36,0))</f>
        <v>0</v>
      </c>
      <c r="I36" s="28"/>
      <c r="J36" s="28"/>
      <c r="K36" s="59">
        <f>IF($C$4="citu pasākumu izmaksas",IF('12a+c+n'!$Q36="C",'12a+c+n'!K36,0))</f>
        <v>0</v>
      </c>
      <c r="L36" s="110">
        <f>IF($C$4="citu pasākumu izmaksas",IF('12a+c+n'!$Q36="C",'12a+c+n'!L36,0))</f>
        <v>0</v>
      </c>
      <c r="M36" s="28">
        <f>IF($C$4="citu pasākumu izmaksas",IF('12a+c+n'!$Q36="C",'12a+c+n'!M36,0))</f>
        <v>0</v>
      </c>
      <c r="N36" s="28">
        <f>IF($C$4="citu pasākumu izmaksas",IF('12a+c+n'!$Q36="C",'12a+c+n'!N36,0))</f>
        <v>0</v>
      </c>
      <c r="O36" s="28">
        <f>IF($C$4="citu pasākumu izmaksas",IF('12a+c+n'!$Q36="C",'12a+c+n'!O36,0))</f>
        <v>0</v>
      </c>
      <c r="P36" s="59">
        <f>IF($C$4="citu pasākumu izmaksas",IF('12a+c+n'!$Q36="C",'12a+c+n'!P36,0))</f>
        <v>0</v>
      </c>
    </row>
    <row r="37" spans="1:16" x14ac:dyDescent="0.2">
      <c r="A37" s="64">
        <f>IF(P37=0,0,IF(COUNTBLANK(P37)=1,0,COUNTA($P$14:P37)))</f>
        <v>0</v>
      </c>
      <c r="B37" s="28">
        <f>IF($C$4="citu pasākumu izmaksas",IF('12a+c+n'!$Q37="C",'12a+c+n'!B37,0))</f>
        <v>0</v>
      </c>
      <c r="C37" s="28">
        <f>IF($C$4="citu pasākumu izmaksas",IF('12a+c+n'!$Q37="C",'12a+c+n'!C37,0))</f>
        <v>0</v>
      </c>
      <c r="D37" s="28">
        <f>IF($C$4="citu pasākumu izmaksas",IF('12a+c+n'!$Q37="C",'12a+c+n'!D37,0))</f>
        <v>0</v>
      </c>
      <c r="E37" s="59"/>
      <c r="F37" s="81"/>
      <c r="G37" s="28"/>
      <c r="H37" s="28">
        <f>IF($C$4="citu pasākumu izmaksas",IF('12a+c+n'!$Q37="C",'12a+c+n'!H37,0))</f>
        <v>0</v>
      </c>
      <c r="I37" s="28"/>
      <c r="J37" s="28"/>
      <c r="K37" s="59">
        <f>IF($C$4="citu pasākumu izmaksas",IF('12a+c+n'!$Q37="C",'12a+c+n'!K37,0))</f>
        <v>0</v>
      </c>
      <c r="L37" s="110">
        <f>IF($C$4="citu pasākumu izmaksas",IF('12a+c+n'!$Q37="C",'12a+c+n'!L37,0))</f>
        <v>0</v>
      </c>
      <c r="M37" s="28">
        <f>IF($C$4="citu pasākumu izmaksas",IF('12a+c+n'!$Q37="C",'12a+c+n'!M37,0))</f>
        <v>0</v>
      </c>
      <c r="N37" s="28">
        <f>IF($C$4="citu pasākumu izmaksas",IF('12a+c+n'!$Q37="C",'12a+c+n'!N37,0))</f>
        <v>0</v>
      </c>
      <c r="O37" s="28">
        <f>IF($C$4="citu pasākumu izmaksas",IF('12a+c+n'!$Q37="C",'12a+c+n'!O37,0))</f>
        <v>0</v>
      </c>
      <c r="P37" s="59">
        <f>IF($C$4="citu pasākumu izmaksas",IF('12a+c+n'!$Q37="C",'12a+c+n'!P37,0))</f>
        <v>0</v>
      </c>
    </row>
    <row r="38" spans="1:16" x14ac:dyDescent="0.2">
      <c r="A38" s="64">
        <f>IF(P38=0,0,IF(COUNTBLANK(P38)=1,0,COUNTA($P$14:P38)))</f>
        <v>0</v>
      </c>
      <c r="B38" s="28">
        <f>IF($C$4="citu pasākumu izmaksas",IF('12a+c+n'!$Q38="C",'12a+c+n'!B38,0))</f>
        <v>0</v>
      </c>
      <c r="C38" s="28">
        <f>IF($C$4="citu pasākumu izmaksas",IF('12a+c+n'!$Q38="C",'12a+c+n'!C38,0))</f>
        <v>0</v>
      </c>
      <c r="D38" s="28">
        <f>IF($C$4="citu pasākumu izmaksas",IF('12a+c+n'!$Q38="C",'12a+c+n'!D38,0))</f>
        <v>0</v>
      </c>
      <c r="E38" s="59"/>
      <c r="F38" s="81"/>
      <c r="G38" s="28"/>
      <c r="H38" s="28">
        <f>IF($C$4="citu pasākumu izmaksas",IF('12a+c+n'!$Q38="C",'12a+c+n'!H38,0))</f>
        <v>0</v>
      </c>
      <c r="I38" s="28"/>
      <c r="J38" s="28"/>
      <c r="K38" s="59">
        <f>IF($C$4="citu pasākumu izmaksas",IF('12a+c+n'!$Q38="C",'12a+c+n'!K38,0))</f>
        <v>0</v>
      </c>
      <c r="L38" s="110">
        <f>IF($C$4="citu pasākumu izmaksas",IF('12a+c+n'!$Q38="C",'12a+c+n'!L38,0))</f>
        <v>0</v>
      </c>
      <c r="M38" s="28">
        <f>IF($C$4="citu pasākumu izmaksas",IF('12a+c+n'!$Q38="C",'12a+c+n'!M38,0))</f>
        <v>0</v>
      </c>
      <c r="N38" s="28">
        <f>IF($C$4="citu pasākumu izmaksas",IF('12a+c+n'!$Q38="C",'12a+c+n'!N38,0))</f>
        <v>0</v>
      </c>
      <c r="O38" s="28">
        <f>IF($C$4="citu pasākumu izmaksas",IF('12a+c+n'!$Q38="C",'12a+c+n'!O38,0))</f>
        <v>0</v>
      </c>
      <c r="P38" s="59">
        <f>IF($C$4="citu pasākumu izmaksas",IF('12a+c+n'!$Q38="C",'12a+c+n'!P38,0))</f>
        <v>0</v>
      </c>
    </row>
    <row r="39" spans="1:16" x14ac:dyDescent="0.2">
      <c r="A39" s="64">
        <f>IF(P39=0,0,IF(COUNTBLANK(P39)=1,0,COUNTA($P$14:P39)))</f>
        <v>0</v>
      </c>
      <c r="B39" s="28">
        <f>IF($C$4="citu pasākumu izmaksas",IF('12a+c+n'!$Q39="C",'12a+c+n'!B39,0))</f>
        <v>0</v>
      </c>
      <c r="C39" s="28">
        <f>IF($C$4="citu pasākumu izmaksas",IF('12a+c+n'!$Q39="C",'12a+c+n'!C39,0))</f>
        <v>0</v>
      </c>
      <c r="D39" s="28">
        <f>IF($C$4="citu pasākumu izmaksas",IF('12a+c+n'!$Q39="C",'12a+c+n'!D39,0))</f>
        <v>0</v>
      </c>
      <c r="E39" s="59"/>
      <c r="F39" s="81"/>
      <c r="G39" s="28"/>
      <c r="H39" s="28">
        <f>IF($C$4="citu pasākumu izmaksas",IF('12a+c+n'!$Q39="C",'12a+c+n'!H39,0))</f>
        <v>0</v>
      </c>
      <c r="I39" s="28"/>
      <c r="J39" s="28"/>
      <c r="K39" s="59">
        <f>IF($C$4="citu pasākumu izmaksas",IF('12a+c+n'!$Q39="C",'12a+c+n'!K39,0))</f>
        <v>0</v>
      </c>
      <c r="L39" s="110">
        <f>IF($C$4="citu pasākumu izmaksas",IF('12a+c+n'!$Q39="C",'12a+c+n'!L39,0))</f>
        <v>0</v>
      </c>
      <c r="M39" s="28">
        <f>IF($C$4="citu pasākumu izmaksas",IF('12a+c+n'!$Q39="C",'12a+c+n'!M39,0))</f>
        <v>0</v>
      </c>
      <c r="N39" s="28">
        <f>IF($C$4="citu pasākumu izmaksas",IF('12a+c+n'!$Q39="C",'12a+c+n'!N39,0))</f>
        <v>0</v>
      </c>
      <c r="O39" s="28">
        <f>IF($C$4="citu pasākumu izmaksas",IF('12a+c+n'!$Q39="C",'12a+c+n'!O39,0))</f>
        <v>0</v>
      </c>
      <c r="P39" s="59">
        <f>IF($C$4="citu pasākumu izmaksas",IF('12a+c+n'!$Q39="C",'12a+c+n'!P39,0))</f>
        <v>0</v>
      </c>
    </row>
    <row r="40" spans="1:16" x14ac:dyDescent="0.2">
      <c r="A40" s="64">
        <f>IF(P40=0,0,IF(COUNTBLANK(P40)=1,0,COUNTA($P$14:P40)))</f>
        <v>0</v>
      </c>
      <c r="B40" s="28">
        <f>IF($C$4="citu pasākumu izmaksas",IF('12a+c+n'!$Q40="C",'12a+c+n'!B40,0))</f>
        <v>0</v>
      </c>
      <c r="C40" s="28">
        <f>IF($C$4="citu pasākumu izmaksas",IF('12a+c+n'!$Q40="C",'12a+c+n'!C40,0))</f>
        <v>0</v>
      </c>
      <c r="D40" s="28">
        <f>IF($C$4="citu pasākumu izmaksas",IF('12a+c+n'!$Q40="C",'12a+c+n'!D40,0))</f>
        <v>0</v>
      </c>
      <c r="E40" s="59"/>
      <c r="F40" s="81"/>
      <c r="G40" s="28"/>
      <c r="H40" s="28">
        <f>IF($C$4="citu pasākumu izmaksas",IF('12a+c+n'!$Q40="C",'12a+c+n'!H40,0))</f>
        <v>0</v>
      </c>
      <c r="I40" s="28"/>
      <c r="J40" s="28"/>
      <c r="K40" s="59">
        <f>IF($C$4="citu pasākumu izmaksas",IF('12a+c+n'!$Q40="C",'12a+c+n'!K40,0))</f>
        <v>0</v>
      </c>
      <c r="L40" s="110">
        <f>IF($C$4="citu pasākumu izmaksas",IF('12a+c+n'!$Q40="C",'12a+c+n'!L40,0))</f>
        <v>0</v>
      </c>
      <c r="M40" s="28">
        <f>IF($C$4="citu pasākumu izmaksas",IF('12a+c+n'!$Q40="C",'12a+c+n'!M40,0))</f>
        <v>0</v>
      </c>
      <c r="N40" s="28">
        <f>IF($C$4="citu pasākumu izmaksas",IF('12a+c+n'!$Q40="C",'12a+c+n'!N40,0))</f>
        <v>0</v>
      </c>
      <c r="O40" s="28">
        <f>IF($C$4="citu pasākumu izmaksas",IF('12a+c+n'!$Q40="C",'12a+c+n'!O40,0))</f>
        <v>0</v>
      </c>
      <c r="P40" s="59">
        <f>IF($C$4="citu pasākumu izmaksas",IF('12a+c+n'!$Q40="C",'12a+c+n'!P40,0))</f>
        <v>0</v>
      </c>
    </row>
    <row r="41" spans="1:16" x14ac:dyDescent="0.2">
      <c r="A41" s="64">
        <f>IF(P41=0,0,IF(COUNTBLANK(P41)=1,0,COUNTA($P$14:P41)))</f>
        <v>0</v>
      </c>
      <c r="B41" s="28">
        <f>IF($C$4="citu pasākumu izmaksas",IF('12a+c+n'!$Q41="C",'12a+c+n'!B41,0))</f>
        <v>0</v>
      </c>
      <c r="C41" s="28">
        <f>IF($C$4="citu pasākumu izmaksas",IF('12a+c+n'!$Q41="C",'12a+c+n'!C41,0))</f>
        <v>0</v>
      </c>
      <c r="D41" s="28">
        <f>IF($C$4="citu pasākumu izmaksas",IF('12a+c+n'!$Q41="C",'12a+c+n'!D41,0))</f>
        <v>0</v>
      </c>
      <c r="E41" s="59"/>
      <c r="F41" s="81"/>
      <c r="G41" s="28"/>
      <c r="H41" s="28">
        <f>IF($C$4="citu pasākumu izmaksas",IF('12a+c+n'!$Q41="C",'12a+c+n'!H41,0))</f>
        <v>0</v>
      </c>
      <c r="I41" s="28"/>
      <c r="J41" s="28"/>
      <c r="K41" s="59">
        <f>IF($C$4="citu pasākumu izmaksas",IF('12a+c+n'!$Q41="C",'12a+c+n'!K41,0))</f>
        <v>0</v>
      </c>
      <c r="L41" s="110">
        <f>IF($C$4="citu pasākumu izmaksas",IF('12a+c+n'!$Q41="C",'12a+c+n'!L41,0))</f>
        <v>0</v>
      </c>
      <c r="M41" s="28">
        <f>IF($C$4="citu pasākumu izmaksas",IF('12a+c+n'!$Q41="C",'12a+c+n'!M41,0))</f>
        <v>0</v>
      </c>
      <c r="N41" s="28">
        <f>IF($C$4="citu pasākumu izmaksas",IF('12a+c+n'!$Q41="C",'12a+c+n'!N41,0))</f>
        <v>0</v>
      </c>
      <c r="O41" s="28">
        <f>IF($C$4="citu pasākumu izmaksas",IF('12a+c+n'!$Q41="C",'12a+c+n'!O41,0))</f>
        <v>0</v>
      </c>
      <c r="P41" s="59">
        <f>IF($C$4="citu pasākumu izmaksas",IF('12a+c+n'!$Q41="C",'12a+c+n'!P41,0))</f>
        <v>0</v>
      </c>
    </row>
    <row r="42" spans="1:16" x14ac:dyDescent="0.2">
      <c r="A42" s="64">
        <f>IF(P42=0,0,IF(COUNTBLANK(P42)=1,0,COUNTA($P$14:P42)))</f>
        <v>0</v>
      </c>
      <c r="B42" s="28">
        <f>IF($C$4="citu pasākumu izmaksas",IF('12a+c+n'!$Q42="C",'12a+c+n'!B42,0))</f>
        <v>0</v>
      </c>
      <c r="C42" s="28">
        <f>IF($C$4="citu pasākumu izmaksas",IF('12a+c+n'!$Q42="C",'12a+c+n'!C42,0))</f>
        <v>0</v>
      </c>
      <c r="D42" s="28">
        <f>IF($C$4="citu pasākumu izmaksas",IF('12a+c+n'!$Q42="C",'12a+c+n'!D42,0))</f>
        <v>0</v>
      </c>
      <c r="E42" s="59"/>
      <c r="F42" s="81"/>
      <c r="G42" s="28"/>
      <c r="H42" s="28">
        <f>IF($C$4="citu pasākumu izmaksas",IF('12a+c+n'!$Q42="C",'12a+c+n'!H42,0))</f>
        <v>0</v>
      </c>
      <c r="I42" s="28"/>
      <c r="J42" s="28"/>
      <c r="K42" s="59">
        <f>IF($C$4="citu pasākumu izmaksas",IF('12a+c+n'!$Q42="C",'12a+c+n'!K42,0))</f>
        <v>0</v>
      </c>
      <c r="L42" s="110">
        <f>IF($C$4="citu pasākumu izmaksas",IF('12a+c+n'!$Q42="C",'12a+c+n'!L42,0))</f>
        <v>0</v>
      </c>
      <c r="M42" s="28">
        <f>IF($C$4="citu pasākumu izmaksas",IF('12a+c+n'!$Q42="C",'12a+c+n'!M42,0))</f>
        <v>0</v>
      </c>
      <c r="N42" s="28">
        <f>IF($C$4="citu pasākumu izmaksas",IF('12a+c+n'!$Q42="C",'12a+c+n'!N42,0))</f>
        <v>0</v>
      </c>
      <c r="O42" s="28">
        <f>IF($C$4="citu pasākumu izmaksas",IF('12a+c+n'!$Q42="C",'12a+c+n'!O42,0))</f>
        <v>0</v>
      </c>
      <c r="P42" s="59">
        <f>IF($C$4="citu pasākumu izmaksas",IF('12a+c+n'!$Q42="C",'12a+c+n'!P42,0))</f>
        <v>0</v>
      </c>
    </row>
    <row r="43" spans="1:16" x14ac:dyDescent="0.2">
      <c r="A43" s="64">
        <f>IF(P43=0,0,IF(COUNTBLANK(P43)=1,0,COUNTA($P$14:P43)))</f>
        <v>0</v>
      </c>
      <c r="B43" s="28">
        <f>IF($C$4="citu pasākumu izmaksas",IF('12a+c+n'!$Q43="C",'12a+c+n'!B43,0))</f>
        <v>0</v>
      </c>
      <c r="C43" s="28">
        <f>IF($C$4="citu pasākumu izmaksas",IF('12a+c+n'!$Q43="C",'12a+c+n'!C43,0))</f>
        <v>0</v>
      </c>
      <c r="D43" s="28">
        <f>IF($C$4="citu pasākumu izmaksas",IF('12a+c+n'!$Q43="C",'12a+c+n'!D43,0))</f>
        <v>0</v>
      </c>
      <c r="E43" s="59"/>
      <c r="F43" s="81"/>
      <c r="G43" s="28"/>
      <c r="H43" s="28">
        <f>IF($C$4="citu pasākumu izmaksas",IF('12a+c+n'!$Q43="C",'12a+c+n'!H43,0))</f>
        <v>0</v>
      </c>
      <c r="I43" s="28"/>
      <c r="J43" s="28"/>
      <c r="K43" s="59">
        <f>IF($C$4="citu pasākumu izmaksas",IF('12a+c+n'!$Q43="C",'12a+c+n'!K43,0))</f>
        <v>0</v>
      </c>
      <c r="L43" s="110">
        <f>IF($C$4="citu pasākumu izmaksas",IF('12a+c+n'!$Q43="C",'12a+c+n'!L43,0))</f>
        <v>0</v>
      </c>
      <c r="M43" s="28">
        <f>IF($C$4="citu pasākumu izmaksas",IF('12a+c+n'!$Q43="C",'12a+c+n'!M43,0))</f>
        <v>0</v>
      </c>
      <c r="N43" s="28">
        <f>IF($C$4="citu pasākumu izmaksas",IF('12a+c+n'!$Q43="C",'12a+c+n'!N43,0))</f>
        <v>0</v>
      </c>
      <c r="O43" s="28">
        <f>IF($C$4="citu pasākumu izmaksas",IF('12a+c+n'!$Q43="C",'12a+c+n'!O43,0))</f>
        <v>0</v>
      </c>
      <c r="P43" s="59">
        <f>IF($C$4="citu pasākumu izmaksas",IF('12a+c+n'!$Q43="C",'12a+c+n'!P43,0))</f>
        <v>0</v>
      </c>
    </row>
    <row r="44" spans="1:16" x14ac:dyDescent="0.2">
      <c r="A44" s="64">
        <f>IF(P44=0,0,IF(COUNTBLANK(P44)=1,0,COUNTA($P$14:P44)))</f>
        <v>0</v>
      </c>
      <c r="B44" s="28">
        <f>IF($C$4="citu pasākumu izmaksas",IF('12a+c+n'!$Q44="C",'12a+c+n'!B44,0))</f>
        <v>0</v>
      </c>
      <c r="C44" s="28">
        <f>IF($C$4="citu pasākumu izmaksas",IF('12a+c+n'!$Q44="C",'12a+c+n'!C44,0))</f>
        <v>0</v>
      </c>
      <c r="D44" s="28">
        <f>IF($C$4="citu pasākumu izmaksas",IF('12a+c+n'!$Q44="C",'12a+c+n'!D44,0))</f>
        <v>0</v>
      </c>
      <c r="E44" s="59"/>
      <c r="F44" s="81"/>
      <c r="G44" s="28"/>
      <c r="H44" s="28">
        <f>IF($C$4="citu pasākumu izmaksas",IF('12a+c+n'!$Q44="C",'12a+c+n'!H44,0))</f>
        <v>0</v>
      </c>
      <c r="I44" s="28"/>
      <c r="J44" s="28"/>
      <c r="K44" s="59">
        <f>IF($C$4="citu pasākumu izmaksas",IF('12a+c+n'!$Q44="C",'12a+c+n'!K44,0))</f>
        <v>0</v>
      </c>
      <c r="L44" s="110">
        <f>IF($C$4="citu pasākumu izmaksas",IF('12a+c+n'!$Q44="C",'12a+c+n'!L44,0))</f>
        <v>0</v>
      </c>
      <c r="M44" s="28">
        <f>IF($C$4="citu pasākumu izmaksas",IF('12a+c+n'!$Q44="C",'12a+c+n'!M44,0))</f>
        <v>0</v>
      </c>
      <c r="N44" s="28">
        <f>IF($C$4="citu pasākumu izmaksas",IF('12a+c+n'!$Q44="C",'12a+c+n'!N44,0))</f>
        <v>0</v>
      </c>
      <c r="O44" s="28">
        <f>IF($C$4="citu pasākumu izmaksas",IF('12a+c+n'!$Q44="C",'12a+c+n'!O44,0))</f>
        <v>0</v>
      </c>
      <c r="P44" s="59">
        <f>IF($C$4="citu pasākumu izmaksas",IF('12a+c+n'!$Q44="C",'12a+c+n'!P44,0))</f>
        <v>0</v>
      </c>
    </row>
    <row r="45" spans="1:16" x14ac:dyDescent="0.2">
      <c r="A45" s="64">
        <f>IF(P45=0,0,IF(COUNTBLANK(P45)=1,0,COUNTA($P$14:P45)))</f>
        <v>0</v>
      </c>
      <c r="B45" s="28">
        <f>IF($C$4="citu pasākumu izmaksas",IF('12a+c+n'!$Q45="C",'12a+c+n'!B45,0))</f>
        <v>0</v>
      </c>
      <c r="C45" s="28">
        <f>IF($C$4="citu pasākumu izmaksas",IF('12a+c+n'!$Q45="C",'12a+c+n'!C45,0))</f>
        <v>0</v>
      </c>
      <c r="D45" s="28">
        <f>IF($C$4="citu pasākumu izmaksas",IF('12a+c+n'!$Q45="C",'12a+c+n'!D45,0))</f>
        <v>0</v>
      </c>
      <c r="E45" s="59"/>
      <c r="F45" s="81"/>
      <c r="G45" s="28"/>
      <c r="H45" s="28">
        <f>IF($C$4="citu pasākumu izmaksas",IF('12a+c+n'!$Q45="C",'12a+c+n'!H45,0))</f>
        <v>0</v>
      </c>
      <c r="I45" s="28"/>
      <c r="J45" s="28"/>
      <c r="K45" s="59">
        <f>IF($C$4="citu pasākumu izmaksas",IF('12a+c+n'!$Q45="C",'12a+c+n'!K45,0))</f>
        <v>0</v>
      </c>
      <c r="L45" s="110">
        <f>IF($C$4="citu pasākumu izmaksas",IF('12a+c+n'!$Q45="C",'12a+c+n'!L45,0))</f>
        <v>0</v>
      </c>
      <c r="M45" s="28">
        <f>IF($C$4="citu pasākumu izmaksas",IF('12a+c+n'!$Q45="C",'12a+c+n'!M45,0))</f>
        <v>0</v>
      </c>
      <c r="N45" s="28">
        <f>IF($C$4="citu pasākumu izmaksas",IF('12a+c+n'!$Q45="C",'12a+c+n'!N45,0))</f>
        <v>0</v>
      </c>
      <c r="O45" s="28">
        <f>IF($C$4="citu pasākumu izmaksas",IF('12a+c+n'!$Q45="C",'12a+c+n'!O45,0))</f>
        <v>0</v>
      </c>
      <c r="P45" s="59">
        <f>IF($C$4="citu pasākumu izmaksas",IF('12a+c+n'!$Q45="C",'12a+c+n'!P45,0))</f>
        <v>0</v>
      </c>
    </row>
    <row r="46" spans="1:16" x14ac:dyDescent="0.2">
      <c r="A46" s="64">
        <f>IF(P46=0,0,IF(COUNTBLANK(P46)=1,0,COUNTA($P$14:P46)))</f>
        <v>0</v>
      </c>
      <c r="B46" s="28">
        <f>IF($C$4="citu pasākumu izmaksas",IF('12a+c+n'!$Q46="C",'12a+c+n'!B46,0))</f>
        <v>0</v>
      </c>
      <c r="C46" s="28">
        <f>IF($C$4="citu pasākumu izmaksas",IF('12a+c+n'!$Q46="C",'12a+c+n'!C46,0))</f>
        <v>0</v>
      </c>
      <c r="D46" s="28">
        <f>IF($C$4="citu pasākumu izmaksas",IF('12a+c+n'!$Q46="C",'12a+c+n'!D46,0))</f>
        <v>0</v>
      </c>
      <c r="E46" s="59"/>
      <c r="F46" s="81"/>
      <c r="G46" s="28"/>
      <c r="H46" s="28">
        <f>IF($C$4="citu pasākumu izmaksas",IF('12a+c+n'!$Q46="C",'12a+c+n'!H46,0))</f>
        <v>0</v>
      </c>
      <c r="I46" s="28"/>
      <c r="J46" s="28"/>
      <c r="K46" s="59">
        <f>IF($C$4="citu pasākumu izmaksas",IF('12a+c+n'!$Q46="C",'12a+c+n'!K46,0))</f>
        <v>0</v>
      </c>
      <c r="L46" s="110">
        <f>IF($C$4="citu pasākumu izmaksas",IF('12a+c+n'!$Q46="C",'12a+c+n'!L46,0))</f>
        <v>0</v>
      </c>
      <c r="M46" s="28">
        <f>IF($C$4="citu pasākumu izmaksas",IF('12a+c+n'!$Q46="C",'12a+c+n'!M46,0))</f>
        <v>0</v>
      </c>
      <c r="N46" s="28">
        <f>IF($C$4="citu pasākumu izmaksas",IF('12a+c+n'!$Q46="C",'12a+c+n'!N46,0))</f>
        <v>0</v>
      </c>
      <c r="O46" s="28">
        <f>IF($C$4="citu pasākumu izmaksas",IF('12a+c+n'!$Q46="C",'12a+c+n'!O46,0))</f>
        <v>0</v>
      </c>
      <c r="P46" s="59">
        <f>IF($C$4="citu pasākumu izmaksas",IF('12a+c+n'!$Q46="C",'12a+c+n'!P46,0))</f>
        <v>0</v>
      </c>
    </row>
    <row r="47" spans="1:16" x14ac:dyDescent="0.2">
      <c r="A47" s="64">
        <f>IF(P47=0,0,IF(COUNTBLANK(P47)=1,0,COUNTA($P$14:P47)))</f>
        <v>0</v>
      </c>
      <c r="B47" s="28">
        <f>IF($C$4="citu pasākumu izmaksas",IF('12a+c+n'!$Q47="C",'12a+c+n'!B47,0))</f>
        <v>0</v>
      </c>
      <c r="C47" s="28">
        <f>IF($C$4="citu pasākumu izmaksas",IF('12a+c+n'!$Q47="C",'12a+c+n'!C47,0))</f>
        <v>0</v>
      </c>
      <c r="D47" s="28">
        <f>IF($C$4="citu pasākumu izmaksas",IF('12a+c+n'!$Q47="C",'12a+c+n'!D47,0))</f>
        <v>0</v>
      </c>
      <c r="E47" s="59"/>
      <c r="F47" s="81"/>
      <c r="G47" s="28"/>
      <c r="H47" s="28">
        <f>IF($C$4="citu pasākumu izmaksas",IF('12a+c+n'!$Q47="C",'12a+c+n'!H47,0))</f>
        <v>0</v>
      </c>
      <c r="I47" s="28"/>
      <c r="J47" s="28"/>
      <c r="K47" s="59">
        <f>IF($C$4="citu pasākumu izmaksas",IF('12a+c+n'!$Q47="C",'12a+c+n'!K47,0))</f>
        <v>0</v>
      </c>
      <c r="L47" s="110">
        <f>IF($C$4="citu pasākumu izmaksas",IF('12a+c+n'!$Q47="C",'12a+c+n'!L47,0))</f>
        <v>0</v>
      </c>
      <c r="M47" s="28">
        <f>IF($C$4="citu pasākumu izmaksas",IF('12a+c+n'!$Q47="C",'12a+c+n'!M47,0))</f>
        <v>0</v>
      </c>
      <c r="N47" s="28">
        <f>IF($C$4="citu pasākumu izmaksas",IF('12a+c+n'!$Q47="C",'12a+c+n'!N47,0))</f>
        <v>0</v>
      </c>
      <c r="O47" s="28">
        <f>IF($C$4="citu pasākumu izmaksas",IF('12a+c+n'!$Q47="C",'12a+c+n'!O47,0))</f>
        <v>0</v>
      </c>
      <c r="P47" s="59">
        <f>IF($C$4="citu pasākumu izmaksas",IF('12a+c+n'!$Q47="C",'12a+c+n'!P47,0))</f>
        <v>0</v>
      </c>
    </row>
    <row r="48" spans="1:16" x14ac:dyDescent="0.2">
      <c r="A48" s="64">
        <f>IF(P48=0,0,IF(COUNTBLANK(P48)=1,0,COUNTA($P$14:P48)))</f>
        <v>0</v>
      </c>
      <c r="B48" s="28">
        <f>IF($C$4="citu pasākumu izmaksas",IF('12a+c+n'!$Q48="C",'12a+c+n'!B48,0))</f>
        <v>0</v>
      </c>
      <c r="C48" s="28">
        <f>IF($C$4="citu pasākumu izmaksas",IF('12a+c+n'!$Q48="C",'12a+c+n'!C48,0))</f>
        <v>0</v>
      </c>
      <c r="D48" s="28">
        <f>IF($C$4="citu pasākumu izmaksas",IF('12a+c+n'!$Q48="C",'12a+c+n'!D48,0))</f>
        <v>0</v>
      </c>
      <c r="E48" s="59"/>
      <c r="F48" s="81"/>
      <c r="G48" s="28"/>
      <c r="H48" s="28">
        <f>IF($C$4="citu pasākumu izmaksas",IF('12a+c+n'!$Q48="C",'12a+c+n'!H48,0))</f>
        <v>0</v>
      </c>
      <c r="I48" s="28"/>
      <c r="J48" s="28"/>
      <c r="K48" s="59">
        <f>IF($C$4="citu pasākumu izmaksas",IF('12a+c+n'!$Q48="C",'12a+c+n'!K48,0))</f>
        <v>0</v>
      </c>
      <c r="L48" s="110">
        <f>IF($C$4="citu pasākumu izmaksas",IF('12a+c+n'!$Q48="C",'12a+c+n'!L48,0))</f>
        <v>0</v>
      </c>
      <c r="M48" s="28">
        <f>IF($C$4="citu pasākumu izmaksas",IF('12a+c+n'!$Q48="C",'12a+c+n'!M48,0))</f>
        <v>0</v>
      </c>
      <c r="N48" s="28">
        <f>IF($C$4="citu pasākumu izmaksas",IF('12a+c+n'!$Q48="C",'12a+c+n'!N48,0))</f>
        <v>0</v>
      </c>
      <c r="O48" s="28">
        <f>IF($C$4="citu pasākumu izmaksas",IF('12a+c+n'!$Q48="C",'12a+c+n'!O48,0))</f>
        <v>0</v>
      </c>
      <c r="P48" s="59">
        <f>IF($C$4="citu pasākumu izmaksas",IF('12a+c+n'!$Q48="C",'12a+c+n'!P48,0))</f>
        <v>0</v>
      </c>
    </row>
    <row r="49" spans="1:16" x14ac:dyDescent="0.2">
      <c r="A49" s="64">
        <f>IF(P49=0,0,IF(COUNTBLANK(P49)=1,0,COUNTA($P$14:P49)))</f>
        <v>0</v>
      </c>
      <c r="B49" s="28">
        <f>IF($C$4="citu pasākumu izmaksas",IF('12a+c+n'!$Q49="C",'12a+c+n'!B49,0))</f>
        <v>0</v>
      </c>
      <c r="C49" s="28">
        <f>IF($C$4="citu pasākumu izmaksas",IF('12a+c+n'!$Q49="C",'12a+c+n'!C49,0))</f>
        <v>0</v>
      </c>
      <c r="D49" s="28">
        <f>IF($C$4="citu pasākumu izmaksas",IF('12a+c+n'!$Q49="C",'12a+c+n'!D49,0))</f>
        <v>0</v>
      </c>
      <c r="E49" s="59"/>
      <c r="F49" s="81"/>
      <c r="G49" s="28"/>
      <c r="H49" s="28">
        <f>IF($C$4="citu pasākumu izmaksas",IF('12a+c+n'!$Q49="C",'12a+c+n'!H49,0))</f>
        <v>0</v>
      </c>
      <c r="I49" s="28"/>
      <c r="J49" s="28"/>
      <c r="K49" s="59">
        <f>IF($C$4="citu pasākumu izmaksas",IF('12a+c+n'!$Q49="C",'12a+c+n'!K49,0))</f>
        <v>0</v>
      </c>
      <c r="L49" s="110">
        <f>IF($C$4="citu pasākumu izmaksas",IF('12a+c+n'!$Q49="C",'12a+c+n'!L49,0))</f>
        <v>0</v>
      </c>
      <c r="M49" s="28">
        <f>IF($C$4="citu pasākumu izmaksas",IF('12a+c+n'!$Q49="C",'12a+c+n'!M49,0))</f>
        <v>0</v>
      </c>
      <c r="N49" s="28">
        <f>IF($C$4="citu pasākumu izmaksas",IF('12a+c+n'!$Q49="C",'12a+c+n'!N49,0))</f>
        <v>0</v>
      </c>
      <c r="O49" s="28">
        <f>IF($C$4="citu pasākumu izmaksas",IF('12a+c+n'!$Q49="C",'12a+c+n'!O49,0))</f>
        <v>0</v>
      </c>
      <c r="P49" s="59">
        <f>IF($C$4="citu pasākumu izmaksas",IF('12a+c+n'!$Q49="C",'12a+c+n'!P49,0))</f>
        <v>0</v>
      </c>
    </row>
    <row r="50" spans="1:16" x14ac:dyDescent="0.2">
      <c r="A50" s="64">
        <f>IF(P50=0,0,IF(COUNTBLANK(P50)=1,0,COUNTA($P$14:P50)))</f>
        <v>0</v>
      </c>
      <c r="B50" s="28">
        <f>IF($C$4="citu pasākumu izmaksas",IF('12a+c+n'!$Q50="C",'12a+c+n'!B50,0))</f>
        <v>0</v>
      </c>
      <c r="C50" s="28">
        <f>IF($C$4="citu pasākumu izmaksas",IF('12a+c+n'!$Q50="C",'12a+c+n'!C50,0))</f>
        <v>0</v>
      </c>
      <c r="D50" s="28">
        <f>IF($C$4="citu pasākumu izmaksas",IF('12a+c+n'!$Q50="C",'12a+c+n'!D50,0))</f>
        <v>0</v>
      </c>
      <c r="E50" s="59"/>
      <c r="F50" s="81"/>
      <c r="G50" s="28"/>
      <c r="H50" s="28">
        <f>IF($C$4="citu pasākumu izmaksas",IF('12a+c+n'!$Q50="C",'12a+c+n'!H50,0))</f>
        <v>0</v>
      </c>
      <c r="I50" s="28"/>
      <c r="J50" s="28"/>
      <c r="K50" s="59">
        <f>IF($C$4="citu pasākumu izmaksas",IF('12a+c+n'!$Q50="C",'12a+c+n'!K50,0))</f>
        <v>0</v>
      </c>
      <c r="L50" s="110">
        <f>IF($C$4="citu pasākumu izmaksas",IF('12a+c+n'!$Q50="C",'12a+c+n'!L50,0))</f>
        <v>0</v>
      </c>
      <c r="M50" s="28">
        <f>IF($C$4="citu pasākumu izmaksas",IF('12a+c+n'!$Q50="C",'12a+c+n'!M50,0))</f>
        <v>0</v>
      </c>
      <c r="N50" s="28">
        <f>IF($C$4="citu pasākumu izmaksas",IF('12a+c+n'!$Q50="C",'12a+c+n'!N50,0))</f>
        <v>0</v>
      </c>
      <c r="O50" s="28">
        <f>IF($C$4="citu pasākumu izmaksas",IF('12a+c+n'!$Q50="C",'12a+c+n'!O50,0))</f>
        <v>0</v>
      </c>
      <c r="P50" s="59">
        <f>IF($C$4="citu pasākumu izmaksas",IF('12a+c+n'!$Q50="C",'12a+c+n'!P50,0))</f>
        <v>0</v>
      </c>
    </row>
    <row r="51" spans="1:16" x14ac:dyDescent="0.2">
      <c r="A51" s="64">
        <f>IF(P51=0,0,IF(COUNTBLANK(P51)=1,0,COUNTA($P$14:P51)))</f>
        <v>0</v>
      </c>
      <c r="B51" s="28">
        <f>IF($C$4="citu pasākumu izmaksas",IF('12a+c+n'!$Q51="C",'12a+c+n'!B51,0))</f>
        <v>0</v>
      </c>
      <c r="C51" s="28">
        <f>IF($C$4="citu pasākumu izmaksas",IF('12a+c+n'!$Q51="C",'12a+c+n'!C51,0))</f>
        <v>0</v>
      </c>
      <c r="D51" s="28">
        <f>IF($C$4="citu pasākumu izmaksas",IF('12a+c+n'!$Q51="C",'12a+c+n'!D51,0))</f>
        <v>0</v>
      </c>
      <c r="E51" s="59"/>
      <c r="F51" s="81"/>
      <c r="G51" s="28"/>
      <c r="H51" s="28">
        <f>IF($C$4="citu pasākumu izmaksas",IF('12a+c+n'!$Q51="C",'12a+c+n'!H51,0))</f>
        <v>0</v>
      </c>
      <c r="I51" s="28"/>
      <c r="J51" s="28"/>
      <c r="K51" s="59">
        <f>IF($C$4="citu pasākumu izmaksas",IF('12a+c+n'!$Q51="C",'12a+c+n'!K51,0))</f>
        <v>0</v>
      </c>
      <c r="L51" s="110">
        <f>IF($C$4="citu pasākumu izmaksas",IF('12a+c+n'!$Q51="C",'12a+c+n'!L51,0))</f>
        <v>0</v>
      </c>
      <c r="M51" s="28">
        <f>IF($C$4="citu pasākumu izmaksas",IF('12a+c+n'!$Q51="C",'12a+c+n'!M51,0))</f>
        <v>0</v>
      </c>
      <c r="N51" s="28">
        <f>IF($C$4="citu pasākumu izmaksas",IF('12a+c+n'!$Q51="C",'12a+c+n'!N51,0))</f>
        <v>0</v>
      </c>
      <c r="O51" s="28">
        <f>IF($C$4="citu pasākumu izmaksas",IF('12a+c+n'!$Q51="C",'12a+c+n'!O51,0))</f>
        <v>0</v>
      </c>
      <c r="P51" s="59">
        <f>IF($C$4="citu pasākumu izmaksas",IF('12a+c+n'!$Q51="C",'12a+c+n'!P51,0))</f>
        <v>0</v>
      </c>
    </row>
    <row r="52" spans="1:16" x14ac:dyDescent="0.2">
      <c r="A52" s="64">
        <f>IF(P52=0,0,IF(COUNTBLANK(P52)=1,0,COUNTA($P$14:P52)))</f>
        <v>0</v>
      </c>
      <c r="B52" s="28">
        <f>IF($C$4="citu pasākumu izmaksas",IF('12a+c+n'!$Q52="C",'12a+c+n'!B52,0))</f>
        <v>0</v>
      </c>
      <c r="C52" s="28">
        <f>IF($C$4="citu pasākumu izmaksas",IF('12a+c+n'!$Q52="C",'12a+c+n'!C52,0))</f>
        <v>0</v>
      </c>
      <c r="D52" s="28">
        <f>IF($C$4="citu pasākumu izmaksas",IF('12a+c+n'!$Q52="C",'12a+c+n'!D52,0))</f>
        <v>0</v>
      </c>
      <c r="E52" s="59"/>
      <c r="F52" s="81"/>
      <c r="G52" s="28"/>
      <c r="H52" s="28">
        <f>IF($C$4="citu pasākumu izmaksas",IF('12a+c+n'!$Q52="C",'12a+c+n'!H52,0))</f>
        <v>0</v>
      </c>
      <c r="I52" s="28"/>
      <c r="J52" s="28"/>
      <c r="K52" s="59">
        <f>IF($C$4="citu pasākumu izmaksas",IF('12a+c+n'!$Q52="C",'12a+c+n'!K52,0))</f>
        <v>0</v>
      </c>
      <c r="L52" s="110">
        <f>IF($C$4="citu pasākumu izmaksas",IF('12a+c+n'!$Q52="C",'12a+c+n'!L52,0))</f>
        <v>0</v>
      </c>
      <c r="M52" s="28">
        <f>IF($C$4="citu pasākumu izmaksas",IF('12a+c+n'!$Q52="C",'12a+c+n'!M52,0))</f>
        <v>0</v>
      </c>
      <c r="N52" s="28">
        <f>IF($C$4="citu pasākumu izmaksas",IF('12a+c+n'!$Q52="C",'12a+c+n'!N52,0))</f>
        <v>0</v>
      </c>
      <c r="O52" s="28">
        <f>IF($C$4="citu pasākumu izmaksas",IF('12a+c+n'!$Q52="C",'12a+c+n'!O52,0))</f>
        <v>0</v>
      </c>
      <c r="P52" s="59">
        <f>IF($C$4="citu pasākumu izmaksas",IF('12a+c+n'!$Q52="C",'12a+c+n'!P52,0))</f>
        <v>0</v>
      </c>
    </row>
    <row r="53" spans="1:16" x14ac:dyDescent="0.2">
      <c r="A53" s="64">
        <f>IF(P53=0,0,IF(COUNTBLANK(P53)=1,0,COUNTA($P$14:P53)))</f>
        <v>0</v>
      </c>
      <c r="B53" s="28">
        <f>IF($C$4="citu pasākumu izmaksas",IF('12a+c+n'!$Q53="C",'12a+c+n'!B53,0))</f>
        <v>0</v>
      </c>
      <c r="C53" s="28">
        <f>IF($C$4="citu pasākumu izmaksas",IF('12a+c+n'!$Q53="C",'12a+c+n'!C53,0))</f>
        <v>0</v>
      </c>
      <c r="D53" s="28">
        <f>IF($C$4="citu pasākumu izmaksas",IF('12a+c+n'!$Q53="C",'12a+c+n'!D53,0))</f>
        <v>0</v>
      </c>
      <c r="E53" s="59"/>
      <c r="F53" s="81"/>
      <c r="G53" s="28"/>
      <c r="H53" s="28">
        <f>IF($C$4="citu pasākumu izmaksas",IF('12a+c+n'!$Q53="C",'12a+c+n'!H53,0))</f>
        <v>0</v>
      </c>
      <c r="I53" s="28"/>
      <c r="J53" s="28"/>
      <c r="K53" s="59">
        <f>IF($C$4="citu pasākumu izmaksas",IF('12a+c+n'!$Q53="C",'12a+c+n'!K53,0))</f>
        <v>0</v>
      </c>
      <c r="L53" s="110">
        <f>IF($C$4="citu pasākumu izmaksas",IF('12a+c+n'!$Q53="C",'12a+c+n'!L53,0))</f>
        <v>0</v>
      </c>
      <c r="M53" s="28">
        <f>IF($C$4="citu pasākumu izmaksas",IF('12a+c+n'!$Q53="C",'12a+c+n'!M53,0))</f>
        <v>0</v>
      </c>
      <c r="N53" s="28">
        <f>IF($C$4="citu pasākumu izmaksas",IF('12a+c+n'!$Q53="C",'12a+c+n'!N53,0))</f>
        <v>0</v>
      </c>
      <c r="O53" s="28">
        <f>IF($C$4="citu pasākumu izmaksas",IF('12a+c+n'!$Q53="C",'12a+c+n'!O53,0))</f>
        <v>0</v>
      </c>
      <c r="P53" s="59">
        <f>IF($C$4="citu pasākumu izmaksas",IF('12a+c+n'!$Q53="C",'12a+c+n'!P53,0))</f>
        <v>0</v>
      </c>
    </row>
    <row r="54" spans="1:16" x14ac:dyDescent="0.2">
      <c r="A54" s="64">
        <f>IF(P54=0,0,IF(COUNTBLANK(P54)=1,0,COUNTA($P$14:P54)))</f>
        <v>0</v>
      </c>
      <c r="B54" s="28">
        <f>IF($C$4="citu pasākumu izmaksas",IF('12a+c+n'!$Q54="C",'12a+c+n'!B54,0))</f>
        <v>0</v>
      </c>
      <c r="C54" s="28">
        <f>IF($C$4="citu pasākumu izmaksas",IF('12a+c+n'!$Q54="C",'12a+c+n'!C54,0))</f>
        <v>0</v>
      </c>
      <c r="D54" s="28">
        <f>IF($C$4="citu pasākumu izmaksas",IF('12a+c+n'!$Q54="C",'12a+c+n'!D54,0))</f>
        <v>0</v>
      </c>
      <c r="E54" s="59"/>
      <c r="F54" s="81"/>
      <c r="G54" s="28"/>
      <c r="H54" s="28">
        <f>IF($C$4="citu pasākumu izmaksas",IF('12a+c+n'!$Q54="C",'12a+c+n'!H54,0))</f>
        <v>0</v>
      </c>
      <c r="I54" s="28"/>
      <c r="J54" s="28"/>
      <c r="K54" s="59">
        <f>IF($C$4="citu pasākumu izmaksas",IF('12a+c+n'!$Q54="C",'12a+c+n'!K54,0))</f>
        <v>0</v>
      </c>
      <c r="L54" s="110">
        <f>IF($C$4="citu pasākumu izmaksas",IF('12a+c+n'!$Q54="C",'12a+c+n'!L54,0))</f>
        <v>0</v>
      </c>
      <c r="M54" s="28">
        <f>IF($C$4="citu pasākumu izmaksas",IF('12a+c+n'!$Q54="C",'12a+c+n'!M54,0))</f>
        <v>0</v>
      </c>
      <c r="N54" s="28">
        <f>IF($C$4="citu pasākumu izmaksas",IF('12a+c+n'!$Q54="C",'12a+c+n'!N54,0))</f>
        <v>0</v>
      </c>
      <c r="O54" s="28">
        <f>IF($C$4="citu pasākumu izmaksas",IF('12a+c+n'!$Q54="C",'12a+c+n'!O54,0))</f>
        <v>0</v>
      </c>
      <c r="P54" s="59">
        <f>IF($C$4="citu pasākumu izmaksas",IF('12a+c+n'!$Q54="C",'12a+c+n'!P54,0))</f>
        <v>0</v>
      </c>
    </row>
    <row r="55" spans="1:16" x14ac:dyDescent="0.2">
      <c r="A55" s="64">
        <f>IF(P55=0,0,IF(COUNTBLANK(P55)=1,0,COUNTA($P$14:P55)))</f>
        <v>0</v>
      </c>
      <c r="B55" s="28">
        <f>IF($C$4="citu pasākumu izmaksas",IF('12a+c+n'!$Q55="C",'12a+c+n'!B55,0))</f>
        <v>0</v>
      </c>
      <c r="C55" s="28">
        <f>IF($C$4="citu pasākumu izmaksas",IF('12a+c+n'!$Q55="C",'12a+c+n'!C55,0))</f>
        <v>0</v>
      </c>
      <c r="D55" s="28">
        <f>IF($C$4="citu pasākumu izmaksas",IF('12a+c+n'!$Q55="C",'12a+c+n'!D55,0))</f>
        <v>0</v>
      </c>
      <c r="E55" s="59"/>
      <c r="F55" s="81"/>
      <c r="G55" s="28"/>
      <c r="H55" s="28">
        <f>IF($C$4="citu pasākumu izmaksas",IF('12a+c+n'!$Q55="C",'12a+c+n'!H55,0))</f>
        <v>0</v>
      </c>
      <c r="I55" s="28"/>
      <c r="J55" s="28"/>
      <c r="K55" s="59">
        <f>IF($C$4="citu pasākumu izmaksas",IF('12a+c+n'!$Q55="C",'12a+c+n'!K55,0))</f>
        <v>0</v>
      </c>
      <c r="L55" s="110">
        <f>IF($C$4="citu pasākumu izmaksas",IF('12a+c+n'!$Q55="C",'12a+c+n'!L55,0))</f>
        <v>0</v>
      </c>
      <c r="M55" s="28">
        <f>IF($C$4="citu pasākumu izmaksas",IF('12a+c+n'!$Q55="C",'12a+c+n'!M55,0))</f>
        <v>0</v>
      </c>
      <c r="N55" s="28">
        <f>IF($C$4="citu pasākumu izmaksas",IF('12a+c+n'!$Q55="C",'12a+c+n'!N55,0))</f>
        <v>0</v>
      </c>
      <c r="O55" s="28">
        <f>IF($C$4="citu pasākumu izmaksas",IF('12a+c+n'!$Q55="C",'12a+c+n'!O55,0))</f>
        <v>0</v>
      </c>
      <c r="P55" s="59">
        <f>IF($C$4="citu pasākumu izmaksas",IF('12a+c+n'!$Q55="C",'12a+c+n'!P55,0))</f>
        <v>0</v>
      </c>
    </row>
    <row r="56" spans="1:16" x14ac:dyDescent="0.2">
      <c r="A56" s="64">
        <f>IF(P56=0,0,IF(COUNTBLANK(P56)=1,0,COUNTA($P$14:P56)))</f>
        <v>0</v>
      </c>
      <c r="B56" s="28">
        <f>IF($C$4="citu pasākumu izmaksas",IF('12a+c+n'!$Q56="C",'12a+c+n'!B56,0))</f>
        <v>0</v>
      </c>
      <c r="C56" s="28">
        <f>IF($C$4="citu pasākumu izmaksas",IF('12a+c+n'!$Q56="C",'12a+c+n'!C56,0))</f>
        <v>0</v>
      </c>
      <c r="D56" s="28">
        <f>IF($C$4="citu pasākumu izmaksas",IF('12a+c+n'!$Q56="C",'12a+c+n'!D56,0))</f>
        <v>0</v>
      </c>
      <c r="E56" s="59"/>
      <c r="F56" s="81"/>
      <c r="G56" s="28"/>
      <c r="H56" s="28">
        <f>IF($C$4="citu pasākumu izmaksas",IF('12a+c+n'!$Q56="C",'12a+c+n'!H56,0))</f>
        <v>0</v>
      </c>
      <c r="I56" s="28"/>
      <c r="J56" s="28"/>
      <c r="K56" s="59">
        <f>IF($C$4="citu pasākumu izmaksas",IF('12a+c+n'!$Q56="C",'12a+c+n'!K56,0))</f>
        <v>0</v>
      </c>
      <c r="L56" s="110">
        <f>IF($C$4="citu pasākumu izmaksas",IF('12a+c+n'!$Q56="C",'12a+c+n'!L56,0))</f>
        <v>0</v>
      </c>
      <c r="M56" s="28">
        <f>IF($C$4="citu pasākumu izmaksas",IF('12a+c+n'!$Q56="C",'12a+c+n'!M56,0))</f>
        <v>0</v>
      </c>
      <c r="N56" s="28">
        <f>IF($C$4="citu pasākumu izmaksas",IF('12a+c+n'!$Q56="C",'12a+c+n'!N56,0))</f>
        <v>0</v>
      </c>
      <c r="O56" s="28">
        <f>IF($C$4="citu pasākumu izmaksas",IF('12a+c+n'!$Q56="C",'12a+c+n'!O56,0))</f>
        <v>0</v>
      </c>
      <c r="P56" s="59">
        <f>IF($C$4="citu pasākumu izmaksas",IF('12a+c+n'!$Q56="C",'12a+c+n'!P56,0))</f>
        <v>0</v>
      </c>
    </row>
    <row r="57" spans="1:16" x14ac:dyDescent="0.2">
      <c r="A57" s="64">
        <f>IF(P57=0,0,IF(COUNTBLANK(P57)=1,0,COUNTA($P$14:P57)))</f>
        <v>0</v>
      </c>
      <c r="B57" s="28">
        <f>IF($C$4="citu pasākumu izmaksas",IF('12a+c+n'!$Q57="C",'12a+c+n'!B57,0))</f>
        <v>0</v>
      </c>
      <c r="C57" s="28">
        <f>IF($C$4="citu pasākumu izmaksas",IF('12a+c+n'!$Q57="C",'12a+c+n'!C57,0))</f>
        <v>0</v>
      </c>
      <c r="D57" s="28">
        <f>IF($C$4="citu pasākumu izmaksas",IF('12a+c+n'!$Q57="C",'12a+c+n'!D57,0))</f>
        <v>0</v>
      </c>
      <c r="E57" s="59"/>
      <c r="F57" s="81"/>
      <c r="G57" s="28"/>
      <c r="H57" s="28">
        <f>IF($C$4="citu pasākumu izmaksas",IF('12a+c+n'!$Q57="C",'12a+c+n'!H57,0))</f>
        <v>0</v>
      </c>
      <c r="I57" s="28"/>
      <c r="J57" s="28"/>
      <c r="K57" s="59">
        <f>IF($C$4="citu pasākumu izmaksas",IF('12a+c+n'!$Q57="C",'12a+c+n'!K57,0))</f>
        <v>0</v>
      </c>
      <c r="L57" s="110">
        <f>IF($C$4="citu pasākumu izmaksas",IF('12a+c+n'!$Q57="C",'12a+c+n'!L57,0))</f>
        <v>0</v>
      </c>
      <c r="M57" s="28">
        <f>IF($C$4="citu pasākumu izmaksas",IF('12a+c+n'!$Q57="C",'12a+c+n'!M57,0))</f>
        <v>0</v>
      </c>
      <c r="N57" s="28">
        <f>IF($C$4="citu pasākumu izmaksas",IF('12a+c+n'!$Q57="C",'12a+c+n'!N57,0))</f>
        <v>0</v>
      </c>
      <c r="O57" s="28">
        <f>IF($C$4="citu pasākumu izmaksas",IF('12a+c+n'!$Q57="C",'12a+c+n'!O57,0))</f>
        <v>0</v>
      </c>
      <c r="P57" s="59">
        <f>IF($C$4="citu pasākumu izmaksas",IF('12a+c+n'!$Q57="C",'12a+c+n'!P57,0))</f>
        <v>0</v>
      </c>
    </row>
    <row r="58" spans="1:16" x14ac:dyDescent="0.2">
      <c r="A58" s="64">
        <f>IF(P58=0,0,IF(COUNTBLANK(P58)=1,0,COUNTA($P$14:P58)))</f>
        <v>0</v>
      </c>
      <c r="B58" s="28">
        <f>IF($C$4="citu pasākumu izmaksas",IF('12a+c+n'!$Q58="C",'12a+c+n'!B58,0))</f>
        <v>0</v>
      </c>
      <c r="C58" s="28">
        <f>IF($C$4="citu pasākumu izmaksas",IF('12a+c+n'!$Q58="C",'12a+c+n'!C58,0))</f>
        <v>0</v>
      </c>
      <c r="D58" s="28">
        <f>IF($C$4="citu pasākumu izmaksas",IF('12a+c+n'!$Q58="C",'12a+c+n'!D58,0))</f>
        <v>0</v>
      </c>
      <c r="E58" s="59"/>
      <c r="F58" s="81"/>
      <c r="G58" s="28"/>
      <c r="H58" s="28">
        <f>IF($C$4="citu pasākumu izmaksas",IF('12a+c+n'!$Q58="C",'12a+c+n'!H58,0))</f>
        <v>0</v>
      </c>
      <c r="I58" s="28"/>
      <c r="J58" s="28"/>
      <c r="K58" s="59">
        <f>IF($C$4="citu pasākumu izmaksas",IF('12a+c+n'!$Q58="C",'12a+c+n'!K58,0))</f>
        <v>0</v>
      </c>
      <c r="L58" s="110">
        <f>IF($C$4="citu pasākumu izmaksas",IF('12a+c+n'!$Q58="C",'12a+c+n'!L58,0))</f>
        <v>0</v>
      </c>
      <c r="M58" s="28">
        <f>IF($C$4="citu pasākumu izmaksas",IF('12a+c+n'!$Q58="C",'12a+c+n'!M58,0))</f>
        <v>0</v>
      </c>
      <c r="N58" s="28">
        <f>IF($C$4="citu pasākumu izmaksas",IF('12a+c+n'!$Q58="C",'12a+c+n'!N58,0))</f>
        <v>0</v>
      </c>
      <c r="O58" s="28">
        <f>IF($C$4="citu pasākumu izmaksas",IF('12a+c+n'!$Q58="C",'12a+c+n'!O58,0))</f>
        <v>0</v>
      </c>
      <c r="P58" s="59">
        <f>IF($C$4="citu pasākumu izmaksas",IF('12a+c+n'!$Q58="C",'12a+c+n'!P58,0))</f>
        <v>0</v>
      </c>
    </row>
    <row r="59" spans="1:16" x14ac:dyDescent="0.2">
      <c r="A59" s="64">
        <f>IF(P59=0,0,IF(COUNTBLANK(P59)=1,0,COUNTA($P$14:P59)))</f>
        <v>0</v>
      </c>
      <c r="B59" s="28">
        <f>IF($C$4="citu pasākumu izmaksas",IF('12a+c+n'!$Q59="C",'12a+c+n'!B59,0))</f>
        <v>0</v>
      </c>
      <c r="C59" s="28">
        <f>IF($C$4="citu pasākumu izmaksas",IF('12a+c+n'!$Q59="C",'12a+c+n'!C59,0))</f>
        <v>0</v>
      </c>
      <c r="D59" s="28">
        <f>IF($C$4="citu pasākumu izmaksas",IF('12a+c+n'!$Q59="C",'12a+c+n'!D59,0))</f>
        <v>0</v>
      </c>
      <c r="E59" s="59"/>
      <c r="F59" s="81"/>
      <c r="G59" s="28"/>
      <c r="H59" s="28">
        <f>IF($C$4="citu pasākumu izmaksas",IF('12a+c+n'!$Q59="C",'12a+c+n'!H59,0))</f>
        <v>0</v>
      </c>
      <c r="I59" s="28"/>
      <c r="J59" s="28"/>
      <c r="K59" s="59">
        <f>IF($C$4="citu pasākumu izmaksas",IF('12a+c+n'!$Q59="C",'12a+c+n'!K59,0))</f>
        <v>0</v>
      </c>
      <c r="L59" s="110">
        <f>IF($C$4="citu pasākumu izmaksas",IF('12a+c+n'!$Q59="C",'12a+c+n'!L59,0))</f>
        <v>0</v>
      </c>
      <c r="M59" s="28">
        <f>IF($C$4="citu pasākumu izmaksas",IF('12a+c+n'!$Q59="C",'12a+c+n'!M59,0))</f>
        <v>0</v>
      </c>
      <c r="N59" s="28">
        <f>IF($C$4="citu pasākumu izmaksas",IF('12a+c+n'!$Q59="C",'12a+c+n'!N59,0))</f>
        <v>0</v>
      </c>
      <c r="O59" s="28">
        <f>IF($C$4="citu pasākumu izmaksas",IF('12a+c+n'!$Q59="C",'12a+c+n'!O59,0))</f>
        <v>0</v>
      </c>
      <c r="P59" s="59">
        <f>IF($C$4="citu pasākumu izmaksas",IF('12a+c+n'!$Q59="C",'12a+c+n'!P59,0))</f>
        <v>0</v>
      </c>
    </row>
    <row r="60" spans="1:16" x14ac:dyDescent="0.2">
      <c r="A60" s="64">
        <f>IF(P60=0,0,IF(COUNTBLANK(P60)=1,0,COUNTA($P$14:P60)))</f>
        <v>0</v>
      </c>
      <c r="B60" s="28">
        <f>IF($C$4="citu pasākumu izmaksas",IF('12a+c+n'!$Q60="C",'12a+c+n'!B60,0))</f>
        <v>0</v>
      </c>
      <c r="C60" s="28">
        <f>IF($C$4="citu pasākumu izmaksas",IF('12a+c+n'!$Q60="C",'12a+c+n'!C60,0))</f>
        <v>0</v>
      </c>
      <c r="D60" s="28">
        <f>IF($C$4="citu pasākumu izmaksas",IF('12a+c+n'!$Q60="C",'12a+c+n'!D60,0))</f>
        <v>0</v>
      </c>
      <c r="E60" s="59"/>
      <c r="F60" s="81"/>
      <c r="G60" s="28"/>
      <c r="H60" s="28">
        <f>IF($C$4="citu pasākumu izmaksas",IF('12a+c+n'!$Q60="C",'12a+c+n'!H60,0))</f>
        <v>0</v>
      </c>
      <c r="I60" s="28"/>
      <c r="J60" s="28"/>
      <c r="K60" s="59">
        <f>IF($C$4="citu pasākumu izmaksas",IF('12a+c+n'!$Q60="C",'12a+c+n'!K60,0))</f>
        <v>0</v>
      </c>
      <c r="L60" s="110">
        <f>IF($C$4="citu pasākumu izmaksas",IF('12a+c+n'!$Q60="C",'12a+c+n'!L60,0))</f>
        <v>0</v>
      </c>
      <c r="M60" s="28">
        <f>IF($C$4="citu pasākumu izmaksas",IF('12a+c+n'!$Q60="C",'12a+c+n'!M60,0))</f>
        <v>0</v>
      </c>
      <c r="N60" s="28">
        <f>IF($C$4="citu pasākumu izmaksas",IF('12a+c+n'!$Q60="C",'12a+c+n'!N60,0))</f>
        <v>0</v>
      </c>
      <c r="O60" s="28">
        <f>IF($C$4="citu pasākumu izmaksas",IF('12a+c+n'!$Q60="C",'12a+c+n'!O60,0))</f>
        <v>0</v>
      </c>
      <c r="P60" s="59">
        <f>IF($C$4="citu pasākumu izmaksas",IF('12a+c+n'!$Q60="C",'12a+c+n'!P60,0))</f>
        <v>0</v>
      </c>
    </row>
    <row r="61" spans="1:16" x14ac:dyDescent="0.2">
      <c r="A61" s="64">
        <f>IF(P61=0,0,IF(COUNTBLANK(P61)=1,0,COUNTA($P$14:P61)))</f>
        <v>0</v>
      </c>
      <c r="B61" s="28">
        <f>IF($C$4="citu pasākumu izmaksas",IF('12a+c+n'!$Q61="C",'12a+c+n'!B61,0))</f>
        <v>0</v>
      </c>
      <c r="C61" s="28">
        <f>IF($C$4="citu pasākumu izmaksas",IF('12a+c+n'!$Q61="C",'12a+c+n'!C61,0))</f>
        <v>0</v>
      </c>
      <c r="D61" s="28">
        <f>IF($C$4="citu pasākumu izmaksas",IF('12a+c+n'!$Q61="C",'12a+c+n'!D61,0))</f>
        <v>0</v>
      </c>
      <c r="E61" s="59"/>
      <c r="F61" s="81"/>
      <c r="G61" s="28"/>
      <c r="H61" s="28">
        <f>IF($C$4="citu pasākumu izmaksas",IF('12a+c+n'!$Q61="C",'12a+c+n'!H61,0))</f>
        <v>0</v>
      </c>
      <c r="I61" s="28"/>
      <c r="J61" s="28"/>
      <c r="K61" s="59">
        <f>IF($C$4="citu pasākumu izmaksas",IF('12a+c+n'!$Q61="C",'12a+c+n'!K61,0))</f>
        <v>0</v>
      </c>
      <c r="L61" s="110">
        <f>IF($C$4="citu pasākumu izmaksas",IF('12a+c+n'!$Q61="C",'12a+c+n'!L61,0))</f>
        <v>0</v>
      </c>
      <c r="M61" s="28">
        <f>IF($C$4="citu pasākumu izmaksas",IF('12a+c+n'!$Q61="C",'12a+c+n'!M61,0))</f>
        <v>0</v>
      </c>
      <c r="N61" s="28">
        <f>IF($C$4="citu pasākumu izmaksas",IF('12a+c+n'!$Q61="C",'12a+c+n'!N61,0))</f>
        <v>0</v>
      </c>
      <c r="O61" s="28">
        <f>IF($C$4="citu pasākumu izmaksas",IF('12a+c+n'!$Q61="C",'12a+c+n'!O61,0))</f>
        <v>0</v>
      </c>
      <c r="P61" s="59">
        <f>IF($C$4="citu pasākumu izmaksas",IF('12a+c+n'!$Q61="C",'12a+c+n'!P61,0))</f>
        <v>0</v>
      </c>
    </row>
    <row r="62" spans="1:16" x14ac:dyDescent="0.2">
      <c r="A62" s="64">
        <f>IF(P62=0,0,IF(COUNTBLANK(P62)=1,0,COUNTA($P$14:P62)))</f>
        <v>0</v>
      </c>
      <c r="B62" s="28">
        <f>IF($C$4="citu pasākumu izmaksas",IF('12a+c+n'!$Q62="C",'12a+c+n'!B62,0))</f>
        <v>0</v>
      </c>
      <c r="C62" s="28">
        <f>IF($C$4="citu pasākumu izmaksas",IF('12a+c+n'!$Q62="C",'12a+c+n'!C62,0))</f>
        <v>0</v>
      </c>
      <c r="D62" s="28">
        <f>IF($C$4="citu pasākumu izmaksas",IF('12a+c+n'!$Q62="C",'12a+c+n'!D62,0))</f>
        <v>0</v>
      </c>
      <c r="E62" s="59"/>
      <c r="F62" s="81"/>
      <c r="G62" s="28"/>
      <c r="H62" s="28">
        <f>IF($C$4="citu pasākumu izmaksas",IF('12a+c+n'!$Q62="C",'12a+c+n'!H62,0))</f>
        <v>0</v>
      </c>
      <c r="I62" s="28"/>
      <c r="J62" s="28"/>
      <c r="K62" s="59">
        <f>IF($C$4="citu pasākumu izmaksas",IF('12a+c+n'!$Q62="C",'12a+c+n'!K62,0))</f>
        <v>0</v>
      </c>
      <c r="L62" s="110">
        <f>IF($C$4="citu pasākumu izmaksas",IF('12a+c+n'!$Q62="C",'12a+c+n'!L62,0))</f>
        <v>0</v>
      </c>
      <c r="M62" s="28">
        <f>IF($C$4="citu pasākumu izmaksas",IF('12a+c+n'!$Q62="C",'12a+c+n'!M62,0))</f>
        <v>0</v>
      </c>
      <c r="N62" s="28">
        <f>IF($C$4="citu pasākumu izmaksas",IF('12a+c+n'!$Q62="C",'12a+c+n'!N62,0))</f>
        <v>0</v>
      </c>
      <c r="O62" s="28">
        <f>IF($C$4="citu pasākumu izmaksas",IF('12a+c+n'!$Q62="C",'12a+c+n'!O62,0))</f>
        <v>0</v>
      </c>
      <c r="P62" s="59">
        <f>IF($C$4="citu pasākumu izmaksas",IF('12a+c+n'!$Q62="C",'12a+c+n'!P62,0))</f>
        <v>0</v>
      </c>
    </row>
    <row r="63" spans="1:16" x14ac:dyDescent="0.2">
      <c r="A63" s="64">
        <f>IF(P63=0,0,IF(COUNTBLANK(P63)=1,0,COUNTA($P$14:P63)))</f>
        <v>0</v>
      </c>
      <c r="B63" s="28">
        <f>IF($C$4="citu pasākumu izmaksas",IF('12a+c+n'!$Q63="C",'12a+c+n'!B63,0))</f>
        <v>0</v>
      </c>
      <c r="C63" s="28">
        <f>IF($C$4="citu pasākumu izmaksas",IF('12a+c+n'!$Q63="C",'12a+c+n'!C63,0))</f>
        <v>0</v>
      </c>
      <c r="D63" s="28">
        <f>IF($C$4="citu pasākumu izmaksas",IF('12a+c+n'!$Q63="C",'12a+c+n'!D63,0))</f>
        <v>0</v>
      </c>
      <c r="E63" s="59"/>
      <c r="F63" s="81"/>
      <c r="G63" s="28"/>
      <c r="H63" s="28">
        <f>IF($C$4="citu pasākumu izmaksas",IF('12a+c+n'!$Q63="C",'12a+c+n'!H63,0))</f>
        <v>0</v>
      </c>
      <c r="I63" s="28"/>
      <c r="J63" s="28"/>
      <c r="K63" s="59">
        <f>IF($C$4="citu pasākumu izmaksas",IF('12a+c+n'!$Q63="C",'12a+c+n'!K63,0))</f>
        <v>0</v>
      </c>
      <c r="L63" s="110">
        <f>IF($C$4="citu pasākumu izmaksas",IF('12a+c+n'!$Q63="C",'12a+c+n'!L63,0))</f>
        <v>0</v>
      </c>
      <c r="M63" s="28">
        <f>IF($C$4="citu pasākumu izmaksas",IF('12a+c+n'!$Q63="C",'12a+c+n'!M63,0))</f>
        <v>0</v>
      </c>
      <c r="N63" s="28">
        <f>IF($C$4="citu pasākumu izmaksas",IF('12a+c+n'!$Q63="C",'12a+c+n'!N63,0))</f>
        <v>0</v>
      </c>
      <c r="O63" s="28">
        <f>IF($C$4="citu pasākumu izmaksas",IF('12a+c+n'!$Q63="C",'12a+c+n'!O63,0))</f>
        <v>0</v>
      </c>
      <c r="P63" s="59">
        <f>IF($C$4="citu pasākumu izmaksas",IF('12a+c+n'!$Q63="C",'12a+c+n'!P63,0))</f>
        <v>0</v>
      </c>
    </row>
    <row r="64" spans="1:16" x14ac:dyDescent="0.2">
      <c r="A64" s="64">
        <f>IF(P64=0,0,IF(COUNTBLANK(P64)=1,0,COUNTA($P$14:P64)))</f>
        <v>0</v>
      </c>
      <c r="B64" s="28">
        <f>IF($C$4="citu pasākumu izmaksas",IF('12a+c+n'!$Q64="C",'12a+c+n'!B64,0))</f>
        <v>0</v>
      </c>
      <c r="C64" s="28">
        <f>IF($C$4="citu pasākumu izmaksas",IF('12a+c+n'!$Q64="C",'12a+c+n'!C64,0))</f>
        <v>0</v>
      </c>
      <c r="D64" s="28">
        <f>IF($C$4="citu pasākumu izmaksas",IF('12a+c+n'!$Q64="C",'12a+c+n'!D64,0))</f>
        <v>0</v>
      </c>
      <c r="E64" s="59"/>
      <c r="F64" s="81"/>
      <c r="G64" s="28"/>
      <c r="H64" s="28">
        <f>IF($C$4="citu pasākumu izmaksas",IF('12a+c+n'!$Q64="C",'12a+c+n'!H64,0))</f>
        <v>0</v>
      </c>
      <c r="I64" s="28"/>
      <c r="J64" s="28"/>
      <c r="K64" s="59">
        <f>IF($C$4="citu pasākumu izmaksas",IF('12a+c+n'!$Q64="C",'12a+c+n'!K64,0))</f>
        <v>0</v>
      </c>
      <c r="L64" s="110">
        <f>IF($C$4="citu pasākumu izmaksas",IF('12a+c+n'!$Q64="C",'12a+c+n'!L64,0))</f>
        <v>0</v>
      </c>
      <c r="M64" s="28">
        <f>IF($C$4="citu pasākumu izmaksas",IF('12a+c+n'!$Q64="C",'12a+c+n'!M64,0))</f>
        <v>0</v>
      </c>
      <c r="N64" s="28">
        <f>IF($C$4="citu pasākumu izmaksas",IF('12a+c+n'!$Q64="C",'12a+c+n'!N64,0))</f>
        <v>0</v>
      </c>
      <c r="O64" s="28">
        <f>IF($C$4="citu pasākumu izmaksas",IF('12a+c+n'!$Q64="C",'12a+c+n'!O64,0))</f>
        <v>0</v>
      </c>
      <c r="P64" s="59">
        <f>IF($C$4="citu pasākumu izmaksas",IF('12a+c+n'!$Q64="C",'12a+c+n'!P64,0))</f>
        <v>0</v>
      </c>
    </row>
    <row r="65" spans="1:16" x14ac:dyDescent="0.2">
      <c r="A65" s="64">
        <f>IF(P65=0,0,IF(COUNTBLANK(P65)=1,0,COUNTA($P$14:P65)))</f>
        <v>0</v>
      </c>
      <c r="B65" s="28">
        <f>IF($C$4="citu pasākumu izmaksas",IF('12a+c+n'!$Q65="C",'12a+c+n'!B65,0))</f>
        <v>0</v>
      </c>
      <c r="C65" s="28">
        <f>IF($C$4="citu pasākumu izmaksas",IF('12a+c+n'!$Q65="C",'12a+c+n'!C65,0))</f>
        <v>0</v>
      </c>
      <c r="D65" s="28">
        <f>IF($C$4="citu pasākumu izmaksas",IF('12a+c+n'!$Q65="C",'12a+c+n'!D65,0))</f>
        <v>0</v>
      </c>
      <c r="E65" s="59"/>
      <c r="F65" s="81"/>
      <c r="G65" s="28"/>
      <c r="H65" s="28">
        <f>IF($C$4="citu pasākumu izmaksas",IF('12a+c+n'!$Q65="C",'12a+c+n'!H65,0))</f>
        <v>0</v>
      </c>
      <c r="I65" s="28"/>
      <c r="J65" s="28"/>
      <c r="K65" s="59">
        <f>IF($C$4="citu pasākumu izmaksas",IF('12a+c+n'!$Q65="C",'12a+c+n'!K65,0))</f>
        <v>0</v>
      </c>
      <c r="L65" s="110">
        <f>IF($C$4="citu pasākumu izmaksas",IF('12a+c+n'!$Q65="C",'12a+c+n'!L65,0))</f>
        <v>0</v>
      </c>
      <c r="M65" s="28">
        <f>IF($C$4="citu pasākumu izmaksas",IF('12a+c+n'!$Q65="C",'12a+c+n'!M65,0))</f>
        <v>0</v>
      </c>
      <c r="N65" s="28">
        <f>IF($C$4="citu pasākumu izmaksas",IF('12a+c+n'!$Q65="C",'12a+c+n'!N65,0))</f>
        <v>0</v>
      </c>
      <c r="O65" s="28">
        <f>IF($C$4="citu pasākumu izmaksas",IF('12a+c+n'!$Q65="C",'12a+c+n'!O65,0))</f>
        <v>0</v>
      </c>
      <c r="P65" s="59">
        <f>IF($C$4="citu pasākumu izmaksas",IF('12a+c+n'!$Q65="C",'12a+c+n'!P65,0))</f>
        <v>0</v>
      </c>
    </row>
    <row r="66" spans="1:16" x14ac:dyDescent="0.2">
      <c r="A66" s="64">
        <f>IF(P66=0,0,IF(COUNTBLANK(P66)=1,0,COUNTA($P$14:P66)))</f>
        <v>0</v>
      </c>
      <c r="B66" s="28">
        <f>IF($C$4="citu pasākumu izmaksas",IF('12a+c+n'!$Q66="C",'12a+c+n'!B66,0))</f>
        <v>0</v>
      </c>
      <c r="C66" s="28">
        <f>IF($C$4="citu pasākumu izmaksas",IF('12a+c+n'!$Q66="C",'12a+c+n'!C66,0))</f>
        <v>0</v>
      </c>
      <c r="D66" s="28">
        <f>IF($C$4="citu pasākumu izmaksas",IF('12a+c+n'!$Q66="C",'12a+c+n'!D66,0))</f>
        <v>0</v>
      </c>
      <c r="E66" s="59"/>
      <c r="F66" s="81"/>
      <c r="G66" s="28"/>
      <c r="H66" s="28">
        <f>IF($C$4="citu pasākumu izmaksas",IF('12a+c+n'!$Q66="C",'12a+c+n'!H66,0))</f>
        <v>0</v>
      </c>
      <c r="I66" s="28"/>
      <c r="J66" s="28"/>
      <c r="K66" s="59">
        <f>IF($C$4="citu pasākumu izmaksas",IF('12a+c+n'!$Q66="C",'12a+c+n'!K66,0))</f>
        <v>0</v>
      </c>
      <c r="L66" s="110">
        <f>IF($C$4="citu pasākumu izmaksas",IF('12a+c+n'!$Q66="C",'12a+c+n'!L66,0))</f>
        <v>0</v>
      </c>
      <c r="M66" s="28">
        <f>IF($C$4="citu pasākumu izmaksas",IF('12a+c+n'!$Q66="C",'12a+c+n'!M66,0))</f>
        <v>0</v>
      </c>
      <c r="N66" s="28">
        <f>IF($C$4="citu pasākumu izmaksas",IF('12a+c+n'!$Q66="C",'12a+c+n'!N66,0))</f>
        <v>0</v>
      </c>
      <c r="O66" s="28">
        <f>IF($C$4="citu pasākumu izmaksas",IF('12a+c+n'!$Q66="C",'12a+c+n'!O66,0))</f>
        <v>0</v>
      </c>
      <c r="P66" s="59">
        <f>IF($C$4="citu pasākumu izmaksas",IF('12a+c+n'!$Q66="C",'12a+c+n'!P66,0))</f>
        <v>0</v>
      </c>
    </row>
    <row r="67" spans="1:16" x14ac:dyDescent="0.2">
      <c r="A67" s="64">
        <f>IF(P67=0,0,IF(COUNTBLANK(P67)=1,0,COUNTA($P$14:P67)))</f>
        <v>0</v>
      </c>
      <c r="B67" s="28">
        <f>IF($C$4="citu pasākumu izmaksas",IF('12a+c+n'!$Q67="C",'12a+c+n'!B67,0))</f>
        <v>0</v>
      </c>
      <c r="C67" s="28">
        <f>IF($C$4="citu pasākumu izmaksas",IF('12a+c+n'!$Q67="C",'12a+c+n'!C67,0))</f>
        <v>0</v>
      </c>
      <c r="D67" s="28">
        <f>IF($C$4="citu pasākumu izmaksas",IF('12a+c+n'!$Q67="C",'12a+c+n'!D67,0))</f>
        <v>0</v>
      </c>
      <c r="E67" s="59"/>
      <c r="F67" s="81"/>
      <c r="G67" s="28"/>
      <c r="H67" s="28">
        <f>IF($C$4="citu pasākumu izmaksas",IF('12a+c+n'!$Q67="C",'12a+c+n'!H67,0))</f>
        <v>0</v>
      </c>
      <c r="I67" s="28"/>
      <c r="J67" s="28"/>
      <c r="K67" s="59">
        <f>IF($C$4="citu pasākumu izmaksas",IF('12a+c+n'!$Q67="C",'12a+c+n'!K67,0))</f>
        <v>0</v>
      </c>
      <c r="L67" s="110">
        <f>IF($C$4="citu pasākumu izmaksas",IF('12a+c+n'!$Q67="C",'12a+c+n'!L67,0))</f>
        <v>0</v>
      </c>
      <c r="M67" s="28">
        <f>IF($C$4="citu pasākumu izmaksas",IF('12a+c+n'!$Q67="C",'12a+c+n'!M67,0))</f>
        <v>0</v>
      </c>
      <c r="N67" s="28">
        <f>IF($C$4="citu pasākumu izmaksas",IF('12a+c+n'!$Q67="C",'12a+c+n'!N67,0))</f>
        <v>0</v>
      </c>
      <c r="O67" s="28">
        <f>IF($C$4="citu pasākumu izmaksas",IF('12a+c+n'!$Q67="C",'12a+c+n'!O67,0))</f>
        <v>0</v>
      </c>
      <c r="P67" s="59">
        <f>IF($C$4="citu pasākumu izmaksas",IF('12a+c+n'!$Q67="C",'12a+c+n'!P67,0))</f>
        <v>0</v>
      </c>
    </row>
    <row r="68" spans="1:16" x14ac:dyDescent="0.2">
      <c r="A68" s="64">
        <f>IF(P68=0,0,IF(COUNTBLANK(P68)=1,0,COUNTA($P$14:P68)))</f>
        <v>0</v>
      </c>
      <c r="B68" s="28">
        <f>IF($C$4="citu pasākumu izmaksas",IF('12a+c+n'!$Q68="C",'12a+c+n'!B68,0))</f>
        <v>0</v>
      </c>
      <c r="C68" s="28">
        <f>IF($C$4="citu pasākumu izmaksas",IF('12a+c+n'!$Q68="C",'12a+c+n'!C68,0))</f>
        <v>0</v>
      </c>
      <c r="D68" s="28">
        <f>IF($C$4="citu pasākumu izmaksas",IF('12a+c+n'!$Q68="C",'12a+c+n'!D68,0))</f>
        <v>0</v>
      </c>
      <c r="E68" s="59"/>
      <c r="F68" s="81"/>
      <c r="G68" s="28"/>
      <c r="H68" s="28">
        <f>IF($C$4="citu pasākumu izmaksas",IF('12a+c+n'!$Q68="C",'12a+c+n'!H68,0))</f>
        <v>0</v>
      </c>
      <c r="I68" s="28"/>
      <c r="J68" s="28"/>
      <c r="K68" s="59">
        <f>IF($C$4="citu pasākumu izmaksas",IF('12a+c+n'!$Q68="C",'12a+c+n'!K68,0))</f>
        <v>0</v>
      </c>
      <c r="L68" s="110">
        <f>IF($C$4="citu pasākumu izmaksas",IF('12a+c+n'!$Q68="C",'12a+c+n'!L68,0))</f>
        <v>0</v>
      </c>
      <c r="M68" s="28">
        <f>IF($C$4="citu pasākumu izmaksas",IF('12a+c+n'!$Q68="C",'12a+c+n'!M68,0))</f>
        <v>0</v>
      </c>
      <c r="N68" s="28">
        <f>IF($C$4="citu pasākumu izmaksas",IF('12a+c+n'!$Q68="C",'12a+c+n'!N68,0))</f>
        <v>0</v>
      </c>
      <c r="O68" s="28">
        <f>IF($C$4="citu pasākumu izmaksas",IF('12a+c+n'!$Q68="C",'12a+c+n'!O68,0))</f>
        <v>0</v>
      </c>
      <c r="P68" s="59">
        <f>IF($C$4="citu pasākumu izmaksas",IF('12a+c+n'!$Q68="C",'12a+c+n'!P68,0))</f>
        <v>0</v>
      </c>
    </row>
    <row r="69" spans="1:16" x14ac:dyDescent="0.2">
      <c r="A69" s="64">
        <f>IF(P69=0,0,IF(COUNTBLANK(P69)=1,0,COUNTA($P$14:P69)))</f>
        <v>0</v>
      </c>
      <c r="B69" s="28">
        <f>IF($C$4="citu pasākumu izmaksas",IF('12a+c+n'!$Q69="C",'12a+c+n'!B69,0))</f>
        <v>0</v>
      </c>
      <c r="C69" s="28">
        <f>IF($C$4="citu pasākumu izmaksas",IF('12a+c+n'!$Q69="C",'12a+c+n'!C69,0))</f>
        <v>0</v>
      </c>
      <c r="D69" s="28">
        <f>IF($C$4="citu pasākumu izmaksas",IF('12a+c+n'!$Q69="C",'12a+c+n'!D69,0))</f>
        <v>0</v>
      </c>
      <c r="E69" s="59"/>
      <c r="F69" s="81"/>
      <c r="G69" s="28"/>
      <c r="H69" s="28">
        <f>IF($C$4="citu pasākumu izmaksas",IF('12a+c+n'!$Q69="C",'12a+c+n'!H69,0))</f>
        <v>0</v>
      </c>
      <c r="I69" s="28"/>
      <c r="J69" s="28"/>
      <c r="K69" s="59">
        <f>IF($C$4="citu pasākumu izmaksas",IF('12a+c+n'!$Q69="C",'12a+c+n'!K69,0))</f>
        <v>0</v>
      </c>
      <c r="L69" s="110">
        <f>IF($C$4="citu pasākumu izmaksas",IF('12a+c+n'!$Q69="C",'12a+c+n'!L69,0))</f>
        <v>0</v>
      </c>
      <c r="M69" s="28">
        <f>IF($C$4="citu pasākumu izmaksas",IF('12a+c+n'!$Q69="C",'12a+c+n'!M69,0))</f>
        <v>0</v>
      </c>
      <c r="N69" s="28">
        <f>IF($C$4="citu pasākumu izmaksas",IF('12a+c+n'!$Q69="C",'12a+c+n'!N69,0))</f>
        <v>0</v>
      </c>
      <c r="O69" s="28">
        <f>IF($C$4="citu pasākumu izmaksas",IF('12a+c+n'!$Q69="C",'12a+c+n'!O69,0))</f>
        <v>0</v>
      </c>
      <c r="P69" s="59">
        <f>IF($C$4="citu pasākumu izmaksas",IF('12a+c+n'!$Q69="C",'12a+c+n'!P69,0))</f>
        <v>0</v>
      </c>
    </row>
    <row r="70" spans="1:16" x14ac:dyDescent="0.2">
      <c r="A70" s="64">
        <f>IF(P70=0,0,IF(COUNTBLANK(P70)=1,0,COUNTA($P$14:P70)))</f>
        <v>0</v>
      </c>
      <c r="B70" s="28">
        <f>IF($C$4="citu pasākumu izmaksas",IF('12a+c+n'!$Q70="C",'12a+c+n'!B70,0))</f>
        <v>0</v>
      </c>
      <c r="C70" s="28">
        <f>IF($C$4="citu pasākumu izmaksas",IF('12a+c+n'!$Q70="C",'12a+c+n'!C70,0))</f>
        <v>0</v>
      </c>
      <c r="D70" s="28">
        <f>IF($C$4="citu pasākumu izmaksas",IF('12a+c+n'!$Q70="C",'12a+c+n'!D70,0))</f>
        <v>0</v>
      </c>
      <c r="E70" s="59"/>
      <c r="F70" s="81"/>
      <c r="G70" s="28"/>
      <c r="H70" s="28">
        <f>IF($C$4="citu pasākumu izmaksas",IF('12a+c+n'!$Q70="C",'12a+c+n'!H70,0))</f>
        <v>0</v>
      </c>
      <c r="I70" s="28"/>
      <c r="J70" s="28"/>
      <c r="K70" s="59">
        <f>IF($C$4="citu pasākumu izmaksas",IF('12a+c+n'!$Q70="C",'12a+c+n'!K70,0))</f>
        <v>0</v>
      </c>
      <c r="L70" s="110">
        <f>IF($C$4="citu pasākumu izmaksas",IF('12a+c+n'!$Q70="C",'12a+c+n'!L70,0))</f>
        <v>0</v>
      </c>
      <c r="M70" s="28">
        <f>IF($C$4="citu pasākumu izmaksas",IF('12a+c+n'!$Q70="C",'12a+c+n'!M70,0))</f>
        <v>0</v>
      </c>
      <c r="N70" s="28">
        <f>IF($C$4="citu pasākumu izmaksas",IF('12a+c+n'!$Q70="C",'12a+c+n'!N70,0))</f>
        <v>0</v>
      </c>
      <c r="O70" s="28">
        <f>IF($C$4="citu pasākumu izmaksas",IF('12a+c+n'!$Q70="C",'12a+c+n'!O70,0))</f>
        <v>0</v>
      </c>
      <c r="P70" s="59">
        <f>IF($C$4="citu pasākumu izmaksas",IF('12a+c+n'!$Q70="C",'12a+c+n'!P70,0))</f>
        <v>0</v>
      </c>
    </row>
    <row r="71" spans="1:16" x14ac:dyDescent="0.2">
      <c r="A71" s="64">
        <f>IF(P71=0,0,IF(COUNTBLANK(P71)=1,0,COUNTA($P$14:P71)))</f>
        <v>0</v>
      </c>
      <c r="B71" s="28">
        <f>IF($C$4="citu pasākumu izmaksas",IF('12a+c+n'!$Q71="C",'12a+c+n'!B71,0))</f>
        <v>0</v>
      </c>
      <c r="C71" s="28">
        <f>IF($C$4="citu pasākumu izmaksas",IF('12a+c+n'!$Q71="C",'12a+c+n'!C71,0))</f>
        <v>0</v>
      </c>
      <c r="D71" s="28">
        <f>IF($C$4="citu pasākumu izmaksas",IF('12a+c+n'!$Q71="C",'12a+c+n'!D71,0))</f>
        <v>0</v>
      </c>
      <c r="E71" s="59"/>
      <c r="F71" s="81"/>
      <c r="G71" s="28"/>
      <c r="H71" s="28">
        <f>IF($C$4="citu pasākumu izmaksas",IF('12a+c+n'!$Q71="C",'12a+c+n'!H71,0))</f>
        <v>0</v>
      </c>
      <c r="I71" s="28"/>
      <c r="J71" s="28"/>
      <c r="K71" s="59">
        <f>IF($C$4="citu pasākumu izmaksas",IF('12a+c+n'!$Q71="C",'12a+c+n'!K71,0))</f>
        <v>0</v>
      </c>
      <c r="L71" s="110">
        <f>IF($C$4="citu pasākumu izmaksas",IF('12a+c+n'!$Q71="C",'12a+c+n'!L71,0))</f>
        <v>0</v>
      </c>
      <c r="M71" s="28">
        <f>IF($C$4="citu pasākumu izmaksas",IF('12a+c+n'!$Q71="C",'12a+c+n'!M71,0))</f>
        <v>0</v>
      </c>
      <c r="N71" s="28">
        <f>IF($C$4="citu pasākumu izmaksas",IF('12a+c+n'!$Q71="C",'12a+c+n'!N71,0))</f>
        <v>0</v>
      </c>
      <c r="O71" s="28">
        <f>IF($C$4="citu pasākumu izmaksas",IF('12a+c+n'!$Q71="C",'12a+c+n'!O71,0))</f>
        <v>0</v>
      </c>
      <c r="P71" s="59">
        <f>IF($C$4="citu pasākumu izmaksas",IF('12a+c+n'!$Q71="C",'12a+c+n'!P71,0))</f>
        <v>0</v>
      </c>
    </row>
    <row r="72" spans="1:16" x14ac:dyDescent="0.2">
      <c r="A72" s="64">
        <f>IF(P72=0,0,IF(COUNTBLANK(P72)=1,0,COUNTA($P$14:P72)))</f>
        <v>0</v>
      </c>
      <c r="B72" s="28">
        <f>IF($C$4="citu pasākumu izmaksas",IF('12a+c+n'!$Q72="C",'12a+c+n'!B72,0))</f>
        <v>0</v>
      </c>
      <c r="C72" s="28">
        <f>IF($C$4="citu pasākumu izmaksas",IF('12a+c+n'!$Q72="C",'12a+c+n'!C72,0))</f>
        <v>0</v>
      </c>
      <c r="D72" s="28">
        <f>IF($C$4="citu pasākumu izmaksas",IF('12a+c+n'!$Q72="C",'12a+c+n'!D72,0))</f>
        <v>0</v>
      </c>
      <c r="E72" s="59"/>
      <c r="F72" s="81"/>
      <c r="G72" s="28"/>
      <c r="H72" s="28">
        <f>IF($C$4="citu pasākumu izmaksas",IF('12a+c+n'!$Q72="C",'12a+c+n'!H72,0))</f>
        <v>0</v>
      </c>
      <c r="I72" s="28"/>
      <c r="J72" s="28"/>
      <c r="K72" s="59">
        <f>IF($C$4="citu pasākumu izmaksas",IF('12a+c+n'!$Q72="C",'12a+c+n'!K72,0))</f>
        <v>0</v>
      </c>
      <c r="L72" s="110">
        <f>IF($C$4="citu pasākumu izmaksas",IF('12a+c+n'!$Q72="C",'12a+c+n'!L72,0))</f>
        <v>0</v>
      </c>
      <c r="M72" s="28">
        <f>IF($C$4="citu pasākumu izmaksas",IF('12a+c+n'!$Q72="C",'12a+c+n'!M72,0))</f>
        <v>0</v>
      </c>
      <c r="N72" s="28">
        <f>IF($C$4="citu pasākumu izmaksas",IF('12a+c+n'!$Q72="C",'12a+c+n'!N72,0))</f>
        <v>0</v>
      </c>
      <c r="O72" s="28">
        <f>IF($C$4="citu pasākumu izmaksas",IF('12a+c+n'!$Q72="C",'12a+c+n'!O72,0))</f>
        <v>0</v>
      </c>
      <c r="P72" s="59">
        <f>IF($C$4="citu pasākumu izmaksas",IF('12a+c+n'!$Q72="C",'12a+c+n'!P72,0))</f>
        <v>0</v>
      </c>
    </row>
    <row r="73" spans="1:16" x14ac:dyDescent="0.2">
      <c r="A73" s="64">
        <f>IF(P73=0,0,IF(COUNTBLANK(P73)=1,0,COUNTA($P$14:P73)))</f>
        <v>0</v>
      </c>
      <c r="B73" s="28">
        <f>IF($C$4="citu pasākumu izmaksas",IF('12a+c+n'!$Q73="C",'12a+c+n'!B73,0))</f>
        <v>0</v>
      </c>
      <c r="C73" s="28">
        <f>IF($C$4="citu pasākumu izmaksas",IF('12a+c+n'!$Q73="C",'12a+c+n'!C73,0))</f>
        <v>0</v>
      </c>
      <c r="D73" s="28">
        <f>IF($C$4="citu pasākumu izmaksas",IF('12a+c+n'!$Q73="C",'12a+c+n'!D73,0))</f>
        <v>0</v>
      </c>
      <c r="E73" s="59"/>
      <c r="F73" s="81"/>
      <c r="G73" s="28"/>
      <c r="H73" s="28">
        <f>IF($C$4="citu pasākumu izmaksas",IF('12a+c+n'!$Q73="C",'12a+c+n'!H73,0))</f>
        <v>0</v>
      </c>
      <c r="I73" s="28"/>
      <c r="J73" s="28"/>
      <c r="K73" s="59">
        <f>IF($C$4="citu pasākumu izmaksas",IF('12a+c+n'!$Q73="C",'12a+c+n'!K73,0))</f>
        <v>0</v>
      </c>
      <c r="L73" s="110">
        <f>IF($C$4="citu pasākumu izmaksas",IF('12a+c+n'!$Q73="C",'12a+c+n'!L73,0))</f>
        <v>0</v>
      </c>
      <c r="M73" s="28">
        <f>IF($C$4="citu pasākumu izmaksas",IF('12a+c+n'!$Q73="C",'12a+c+n'!M73,0))</f>
        <v>0</v>
      </c>
      <c r="N73" s="28">
        <f>IF($C$4="citu pasākumu izmaksas",IF('12a+c+n'!$Q73="C",'12a+c+n'!N73,0))</f>
        <v>0</v>
      </c>
      <c r="O73" s="28">
        <f>IF($C$4="citu pasākumu izmaksas",IF('12a+c+n'!$Q73="C",'12a+c+n'!O73,0))</f>
        <v>0</v>
      </c>
      <c r="P73" s="59">
        <f>IF($C$4="citu pasākumu izmaksas",IF('12a+c+n'!$Q73="C",'12a+c+n'!P73,0))</f>
        <v>0</v>
      </c>
    </row>
    <row r="74" spans="1:16" x14ac:dyDescent="0.2">
      <c r="A74" s="64">
        <f>IF(P74=0,0,IF(COUNTBLANK(P74)=1,0,COUNTA($P$14:P74)))</f>
        <v>0</v>
      </c>
      <c r="B74" s="28">
        <f>IF($C$4="citu pasākumu izmaksas",IF('12a+c+n'!$Q74="C",'12a+c+n'!B74,0))</f>
        <v>0</v>
      </c>
      <c r="C74" s="28">
        <f>IF($C$4="citu pasākumu izmaksas",IF('12a+c+n'!$Q74="C",'12a+c+n'!C74,0))</f>
        <v>0</v>
      </c>
      <c r="D74" s="28">
        <f>IF($C$4="citu pasākumu izmaksas",IF('12a+c+n'!$Q74="C",'12a+c+n'!D74,0))</f>
        <v>0</v>
      </c>
      <c r="E74" s="59"/>
      <c r="F74" s="81"/>
      <c r="G74" s="28"/>
      <c r="H74" s="28">
        <f>IF($C$4="citu pasākumu izmaksas",IF('12a+c+n'!$Q74="C",'12a+c+n'!H74,0))</f>
        <v>0</v>
      </c>
      <c r="I74" s="28"/>
      <c r="J74" s="28"/>
      <c r="K74" s="59">
        <f>IF($C$4="citu pasākumu izmaksas",IF('12a+c+n'!$Q74="C",'12a+c+n'!K74,0))</f>
        <v>0</v>
      </c>
      <c r="L74" s="110">
        <f>IF($C$4="citu pasākumu izmaksas",IF('12a+c+n'!$Q74="C",'12a+c+n'!L74,0))</f>
        <v>0</v>
      </c>
      <c r="M74" s="28">
        <f>IF($C$4="citu pasākumu izmaksas",IF('12a+c+n'!$Q74="C",'12a+c+n'!M74,0))</f>
        <v>0</v>
      </c>
      <c r="N74" s="28">
        <f>IF($C$4="citu pasākumu izmaksas",IF('12a+c+n'!$Q74="C",'12a+c+n'!N74,0))</f>
        <v>0</v>
      </c>
      <c r="O74" s="28">
        <f>IF($C$4="citu pasākumu izmaksas",IF('12a+c+n'!$Q74="C",'12a+c+n'!O74,0))</f>
        <v>0</v>
      </c>
      <c r="P74" s="59">
        <f>IF($C$4="citu pasākumu izmaksas",IF('12a+c+n'!$Q74="C",'12a+c+n'!P74,0))</f>
        <v>0</v>
      </c>
    </row>
    <row r="75" spans="1:16" x14ac:dyDescent="0.2">
      <c r="A75" s="64">
        <f>IF(P75=0,0,IF(COUNTBLANK(P75)=1,0,COUNTA($P$14:P75)))</f>
        <v>0</v>
      </c>
      <c r="B75" s="28">
        <f>IF($C$4="citu pasākumu izmaksas",IF('12a+c+n'!$Q75="C",'12a+c+n'!B75,0))</f>
        <v>0</v>
      </c>
      <c r="C75" s="28">
        <f>IF($C$4="citu pasākumu izmaksas",IF('12a+c+n'!$Q75="C",'12a+c+n'!C75,0))</f>
        <v>0</v>
      </c>
      <c r="D75" s="28">
        <f>IF($C$4="citu pasākumu izmaksas",IF('12a+c+n'!$Q75="C",'12a+c+n'!D75,0))</f>
        <v>0</v>
      </c>
      <c r="E75" s="59"/>
      <c r="F75" s="81"/>
      <c r="G75" s="28"/>
      <c r="H75" s="28">
        <f>IF($C$4="citu pasākumu izmaksas",IF('12a+c+n'!$Q75="C",'12a+c+n'!H75,0))</f>
        <v>0</v>
      </c>
      <c r="I75" s="28"/>
      <c r="J75" s="28"/>
      <c r="K75" s="59">
        <f>IF($C$4="citu pasākumu izmaksas",IF('12a+c+n'!$Q75="C",'12a+c+n'!K75,0))</f>
        <v>0</v>
      </c>
      <c r="L75" s="110">
        <f>IF($C$4="citu pasākumu izmaksas",IF('12a+c+n'!$Q75="C",'12a+c+n'!L75,0))</f>
        <v>0</v>
      </c>
      <c r="M75" s="28">
        <f>IF($C$4="citu pasākumu izmaksas",IF('12a+c+n'!$Q75="C",'12a+c+n'!M75,0))</f>
        <v>0</v>
      </c>
      <c r="N75" s="28">
        <f>IF($C$4="citu pasākumu izmaksas",IF('12a+c+n'!$Q75="C",'12a+c+n'!N75,0))</f>
        <v>0</v>
      </c>
      <c r="O75" s="28">
        <f>IF($C$4="citu pasākumu izmaksas",IF('12a+c+n'!$Q75="C",'12a+c+n'!O75,0))</f>
        <v>0</v>
      </c>
      <c r="P75" s="59">
        <f>IF($C$4="citu pasākumu izmaksas",IF('12a+c+n'!$Q75="C",'12a+c+n'!P75,0))</f>
        <v>0</v>
      </c>
    </row>
    <row r="76" spans="1:16" ht="22.5" x14ac:dyDescent="0.2">
      <c r="A76" s="64">
        <f>IF(P76=0,0,IF(COUNTBLANK(P76)=1,0,COUNTA($P$14:P76)))</f>
        <v>0</v>
      </c>
      <c r="B76" s="28" t="str">
        <f>IF($C$4="citu pasākumu izmaksas",IF('12a+c+n'!$Q76="C",'12a+c+n'!B76,0))</f>
        <v>14-00000</v>
      </c>
      <c r="C76" s="28" t="str">
        <f>IF($C$4="citu pasākumu izmaksas",IF('12a+c+n'!$Q76="C",'12a+c+n'!C76,0))</f>
        <v>Apkalpošanas lūkas stāvvadiem, izmērus precizēt būvniecības gaitā</v>
      </c>
      <c r="D76" s="28" t="str">
        <f>IF($C$4="citu pasākumu izmaksas",IF('12a+c+n'!$Q76="C",'12a+c+n'!D76,0))</f>
        <v>gb</v>
      </c>
      <c r="E76" s="59"/>
      <c r="F76" s="81"/>
      <c r="G76" s="28"/>
      <c r="H76" s="28">
        <f>IF($C$4="citu pasākumu izmaksas",IF('12a+c+n'!$Q76="C",'12a+c+n'!H76,0))</f>
        <v>0</v>
      </c>
      <c r="I76" s="28"/>
      <c r="J76" s="28"/>
      <c r="K76" s="59">
        <f>IF($C$4="citu pasākumu izmaksas",IF('12a+c+n'!$Q76="C",'12a+c+n'!K76,0))</f>
        <v>0</v>
      </c>
      <c r="L76" s="110">
        <f>IF($C$4="citu pasākumu izmaksas",IF('12a+c+n'!$Q76="C",'12a+c+n'!L76,0))</f>
        <v>0</v>
      </c>
      <c r="M76" s="28">
        <f>IF($C$4="citu pasākumu izmaksas",IF('12a+c+n'!$Q76="C",'12a+c+n'!M76,0))</f>
        <v>0</v>
      </c>
      <c r="N76" s="28">
        <f>IF($C$4="citu pasākumu izmaksas",IF('12a+c+n'!$Q76="C",'12a+c+n'!N76,0))</f>
        <v>0</v>
      </c>
      <c r="O76" s="28">
        <f>IF($C$4="citu pasākumu izmaksas",IF('12a+c+n'!$Q76="C",'12a+c+n'!O76,0))</f>
        <v>0</v>
      </c>
      <c r="P76" s="59">
        <f>IF($C$4="citu pasākumu izmaksas",IF('12a+c+n'!$Q76="C",'12a+c+n'!P76,0))</f>
        <v>0</v>
      </c>
    </row>
    <row r="77" spans="1:16" ht="22.5" x14ac:dyDescent="0.2">
      <c r="A77" s="64">
        <f>IF(P77=0,0,IF(COUNTBLANK(P77)=1,0,COUNTA($P$14:P77)))</f>
        <v>0</v>
      </c>
      <c r="B77" s="28" t="str">
        <f>IF($C$4="citu pasākumu izmaksas",IF('12a+c+n'!$Q77="C",'12a+c+n'!B77,0))</f>
        <v>14-00000</v>
      </c>
      <c r="C77" s="28" t="str">
        <f>IF($C$4="citu pasākumu izmaksas",IF('12a+c+n'!$Q77="C",'12a+c+n'!C77,0))</f>
        <v>Palīgmateriāli</v>
      </c>
      <c r="D77" s="28" t="str">
        <f>IF($C$4="citu pasākumu izmaksas",IF('12a+c+n'!$Q77="C",'12a+c+n'!D77,0))</f>
        <v>kompl.</v>
      </c>
      <c r="E77" s="59"/>
      <c r="F77" s="81"/>
      <c r="G77" s="28"/>
      <c r="H77" s="28">
        <f>IF($C$4="citu pasākumu izmaksas",IF('12a+c+n'!$Q77="C",'12a+c+n'!H77,0))</f>
        <v>0</v>
      </c>
      <c r="I77" s="28"/>
      <c r="J77" s="28"/>
      <c r="K77" s="59">
        <f>IF($C$4="citu pasākumu izmaksas",IF('12a+c+n'!$Q77="C",'12a+c+n'!K77,0))</f>
        <v>0</v>
      </c>
      <c r="L77" s="110">
        <f>IF($C$4="citu pasākumu izmaksas",IF('12a+c+n'!$Q77="C",'12a+c+n'!L77,0))</f>
        <v>0</v>
      </c>
      <c r="M77" s="28">
        <f>IF($C$4="citu pasākumu izmaksas",IF('12a+c+n'!$Q77="C",'12a+c+n'!M77,0))</f>
        <v>0</v>
      </c>
      <c r="N77" s="28">
        <f>IF($C$4="citu pasākumu izmaksas",IF('12a+c+n'!$Q77="C",'12a+c+n'!N77,0))</f>
        <v>0</v>
      </c>
      <c r="O77" s="28">
        <f>IF($C$4="citu pasākumu izmaksas",IF('12a+c+n'!$Q77="C",'12a+c+n'!O77,0))</f>
        <v>0</v>
      </c>
      <c r="P77" s="59">
        <f>IF($C$4="citu pasākumu izmaksas",IF('12a+c+n'!$Q77="C",'12a+c+n'!P77,0))</f>
        <v>0</v>
      </c>
    </row>
    <row r="78" spans="1:16" ht="22.5" x14ac:dyDescent="0.2">
      <c r="A78" s="64">
        <f>IF(P78=0,0,IF(COUNTBLANK(P78)=1,0,COUNTA($P$14:P78)))</f>
        <v>0</v>
      </c>
      <c r="B78" s="28" t="str">
        <f>IF($C$4="citu pasākumu izmaksas",IF('12a+c+n'!$Q78="C",'12a+c+n'!B78,0))</f>
        <v>14-00000</v>
      </c>
      <c r="C78" s="28" t="str">
        <f>IF($C$4="citu pasākumu izmaksas",IF('12a+c+n'!$Q78="C",'12a+c+n'!C78,0))</f>
        <v>Ūdensvada analīzes</v>
      </c>
      <c r="D78" s="28" t="str">
        <f>IF($C$4="citu pasākumu izmaksas",IF('12a+c+n'!$Q78="C",'12a+c+n'!D78,0))</f>
        <v>kompl.</v>
      </c>
      <c r="E78" s="59"/>
      <c r="F78" s="81"/>
      <c r="G78" s="28"/>
      <c r="H78" s="28">
        <f>IF($C$4="citu pasākumu izmaksas",IF('12a+c+n'!$Q78="C",'12a+c+n'!H78,0))</f>
        <v>0</v>
      </c>
      <c r="I78" s="28"/>
      <c r="J78" s="28"/>
      <c r="K78" s="59">
        <f>IF($C$4="citu pasākumu izmaksas",IF('12a+c+n'!$Q78="C",'12a+c+n'!K78,0))</f>
        <v>0</v>
      </c>
      <c r="L78" s="110">
        <f>IF($C$4="citu pasākumu izmaksas",IF('12a+c+n'!$Q78="C",'12a+c+n'!L78,0))</f>
        <v>0</v>
      </c>
      <c r="M78" s="28">
        <f>IF($C$4="citu pasākumu izmaksas",IF('12a+c+n'!$Q78="C",'12a+c+n'!M78,0))</f>
        <v>0</v>
      </c>
      <c r="N78" s="28">
        <f>IF($C$4="citu pasākumu izmaksas",IF('12a+c+n'!$Q78="C",'12a+c+n'!N78,0))</f>
        <v>0</v>
      </c>
      <c r="O78" s="28">
        <f>IF($C$4="citu pasākumu izmaksas",IF('12a+c+n'!$Q78="C",'12a+c+n'!O78,0))</f>
        <v>0</v>
      </c>
      <c r="P78" s="59">
        <f>IF($C$4="citu pasākumu izmaksas",IF('12a+c+n'!$Q78="C",'12a+c+n'!P78,0))</f>
        <v>0</v>
      </c>
    </row>
    <row r="79" spans="1:16" ht="22.5" x14ac:dyDescent="0.2">
      <c r="A79" s="64">
        <f>IF(P79=0,0,IF(COUNTBLANK(P79)=1,0,COUNTA($P$14:P79)))</f>
        <v>0</v>
      </c>
      <c r="B79" s="28" t="str">
        <f>IF($C$4="citu pasākumu izmaksas",IF('12a+c+n'!$Q79="C",'12a+c+n'!B79,0))</f>
        <v>14-00000</v>
      </c>
      <c r="C79" s="28" t="str">
        <f>IF($C$4="citu pasākumu izmaksas",IF('12a+c+n'!$Q79="C",'12a+c+n'!C79,0))</f>
        <v>Kalšanas darbi</v>
      </c>
      <c r="D79" s="28" t="str">
        <f>IF($C$4="citu pasākumu izmaksas",IF('12a+c+n'!$Q79="C",'12a+c+n'!D79,0))</f>
        <v>kompl.</v>
      </c>
      <c r="E79" s="59"/>
      <c r="F79" s="81"/>
      <c r="G79" s="28"/>
      <c r="H79" s="28">
        <f>IF($C$4="citu pasākumu izmaksas",IF('12a+c+n'!$Q79="C",'12a+c+n'!H79,0))</f>
        <v>0</v>
      </c>
      <c r="I79" s="28"/>
      <c r="J79" s="28"/>
      <c r="K79" s="59">
        <f>IF($C$4="citu pasākumu izmaksas",IF('12a+c+n'!$Q79="C",'12a+c+n'!K79,0))</f>
        <v>0</v>
      </c>
      <c r="L79" s="110">
        <f>IF($C$4="citu pasākumu izmaksas",IF('12a+c+n'!$Q79="C",'12a+c+n'!L79,0))</f>
        <v>0</v>
      </c>
      <c r="M79" s="28">
        <f>IF($C$4="citu pasākumu izmaksas",IF('12a+c+n'!$Q79="C",'12a+c+n'!M79,0))</f>
        <v>0</v>
      </c>
      <c r="N79" s="28">
        <f>IF($C$4="citu pasākumu izmaksas",IF('12a+c+n'!$Q79="C",'12a+c+n'!N79,0))</f>
        <v>0</v>
      </c>
      <c r="O79" s="28">
        <f>IF($C$4="citu pasākumu izmaksas",IF('12a+c+n'!$Q79="C",'12a+c+n'!O79,0))</f>
        <v>0</v>
      </c>
      <c r="P79" s="59">
        <f>IF($C$4="citu pasākumu izmaksas",IF('12a+c+n'!$Q79="C",'12a+c+n'!P79,0))</f>
        <v>0</v>
      </c>
    </row>
    <row r="80" spans="1:16" ht="22.5" x14ac:dyDescent="0.2">
      <c r="A80" s="64">
        <f>IF(P80=0,0,IF(COUNTBLANK(P80)=1,0,COUNTA($P$14:P80)))</f>
        <v>0</v>
      </c>
      <c r="B80" s="28" t="str">
        <f>IF($C$4="citu pasākumu izmaksas",IF('12a+c+n'!$Q80="C",'12a+c+n'!B80,0))</f>
        <v>14-00000</v>
      </c>
      <c r="C80" s="28" t="str">
        <f>IF($C$4="citu pasākumu izmaksas",IF('12a+c+n'!$Q80="C",'12a+c+n'!C80,0))</f>
        <v>Ugunsdrošā aizdare</v>
      </c>
      <c r="D80" s="28" t="str">
        <f>IF($C$4="citu pasākumu izmaksas",IF('12a+c+n'!$Q80="C",'12a+c+n'!D80,0))</f>
        <v>kompl.</v>
      </c>
      <c r="E80" s="59"/>
      <c r="F80" s="81"/>
      <c r="G80" s="28"/>
      <c r="H80" s="28">
        <f>IF($C$4="citu pasākumu izmaksas",IF('12a+c+n'!$Q80="C",'12a+c+n'!H80,0))</f>
        <v>0</v>
      </c>
      <c r="I80" s="28"/>
      <c r="J80" s="28"/>
      <c r="K80" s="59">
        <f>IF($C$4="citu pasākumu izmaksas",IF('12a+c+n'!$Q80="C",'12a+c+n'!K80,0))</f>
        <v>0</v>
      </c>
      <c r="L80" s="110">
        <f>IF($C$4="citu pasākumu izmaksas",IF('12a+c+n'!$Q80="C",'12a+c+n'!L80,0))</f>
        <v>0</v>
      </c>
      <c r="M80" s="28">
        <f>IF($C$4="citu pasākumu izmaksas",IF('12a+c+n'!$Q80="C",'12a+c+n'!M80,0))</f>
        <v>0</v>
      </c>
      <c r="N80" s="28">
        <f>IF($C$4="citu pasākumu izmaksas",IF('12a+c+n'!$Q80="C",'12a+c+n'!N80,0))</f>
        <v>0</v>
      </c>
      <c r="O80" s="28">
        <f>IF($C$4="citu pasākumu izmaksas",IF('12a+c+n'!$Q80="C",'12a+c+n'!O80,0))</f>
        <v>0</v>
      </c>
      <c r="P80" s="59">
        <f>IF($C$4="citu pasākumu izmaksas",IF('12a+c+n'!$Q80="C",'12a+c+n'!P80,0))</f>
        <v>0</v>
      </c>
    </row>
    <row r="81" spans="1:16" ht="22.5" x14ac:dyDescent="0.2">
      <c r="A81" s="64">
        <f>IF(P81=0,0,IF(COUNTBLANK(P81)=1,0,COUNTA($P$14:P81)))</f>
        <v>0</v>
      </c>
      <c r="B81" s="28" t="str">
        <f>IF($C$4="citu pasākumu izmaksas",IF('12a+c+n'!$Q81="C",'12a+c+n'!B81,0))</f>
        <v>14-00000</v>
      </c>
      <c r="C81" s="28" t="str">
        <f>IF($C$4="citu pasākumu izmaksas",IF('12a+c+n'!$Q81="C",'12a+c+n'!C81,0))</f>
        <v>Cauruļu stiprinājumi</v>
      </c>
      <c r="D81" s="28" t="str">
        <f>IF($C$4="citu pasākumu izmaksas",IF('12a+c+n'!$Q81="C",'12a+c+n'!D81,0))</f>
        <v>kpl</v>
      </c>
      <c r="E81" s="59"/>
      <c r="F81" s="81"/>
      <c r="G81" s="28"/>
      <c r="H81" s="28">
        <f>IF($C$4="citu pasākumu izmaksas",IF('12a+c+n'!$Q81="C",'12a+c+n'!H81,0))</f>
        <v>0</v>
      </c>
      <c r="I81" s="28"/>
      <c r="J81" s="28"/>
      <c r="K81" s="59">
        <f>IF($C$4="citu pasākumu izmaksas",IF('12a+c+n'!$Q81="C",'12a+c+n'!K81,0))</f>
        <v>0</v>
      </c>
      <c r="L81" s="110">
        <f>IF($C$4="citu pasākumu izmaksas",IF('12a+c+n'!$Q81="C",'12a+c+n'!L81,0))</f>
        <v>0</v>
      </c>
      <c r="M81" s="28">
        <f>IF($C$4="citu pasākumu izmaksas",IF('12a+c+n'!$Q81="C",'12a+c+n'!M81,0))</f>
        <v>0</v>
      </c>
      <c r="N81" s="28">
        <f>IF($C$4="citu pasākumu izmaksas",IF('12a+c+n'!$Q81="C",'12a+c+n'!N81,0))</f>
        <v>0</v>
      </c>
      <c r="O81" s="28">
        <f>IF($C$4="citu pasākumu izmaksas",IF('12a+c+n'!$Q81="C",'12a+c+n'!O81,0))</f>
        <v>0</v>
      </c>
      <c r="P81" s="59">
        <f>IF($C$4="citu pasākumu izmaksas",IF('12a+c+n'!$Q81="C",'12a+c+n'!P81,0))</f>
        <v>0</v>
      </c>
    </row>
    <row r="82" spans="1:16" ht="22.5" x14ac:dyDescent="0.2">
      <c r="A82" s="64">
        <f>IF(P82=0,0,IF(COUNTBLANK(P82)=1,0,COUNTA($P$14:P82)))</f>
        <v>0</v>
      </c>
      <c r="B82" s="28" t="str">
        <f>IF($C$4="citu pasākumu izmaksas",IF('12a+c+n'!$Q82="C",'12a+c+n'!B82,0))</f>
        <v>14-00000</v>
      </c>
      <c r="C82" s="28" t="str">
        <f>IF($C$4="citu pasākumu izmaksas",IF('12a+c+n'!$Q82="C",'12a+c+n'!C82,0))</f>
        <v>Marķēšanas materiāli</v>
      </c>
      <c r="D82" s="28" t="str">
        <f>IF($C$4="citu pasākumu izmaksas",IF('12a+c+n'!$Q82="C",'12a+c+n'!D82,0))</f>
        <v>kpl</v>
      </c>
      <c r="E82" s="59"/>
      <c r="F82" s="81"/>
      <c r="G82" s="28"/>
      <c r="H82" s="28">
        <f>IF($C$4="citu pasākumu izmaksas",IF('12a+c+n'!$Q82="C",'12a+c+n'!H82,0))</f>
        <v>0</v>
      </c>
      <c r="I82" s="28"/>
      <c r="J82" s="28"/>
      <c r="K82" s="59">
        <f>IF($C$4="citu pasākumu izmaksas",IF('12a+c+n'!$Q82="C",'12a+c+n'!K82,0))</f>
        <v>0</v>
      </c>
      <c r="L82" s="110">
        <f>IF($C$4="citu pasākumu izmaksas",IF('12a+c+n'!$Q82="C",'12a+c+n'!L82,0))</f>
        <v>0</v>
      </c>
      <c r="M82" s="28">
        <f>IF($C$4="citu pasākumu izmaksas",IF('12a+c+n'!$Q82="C",'12a+c+n'!M82,0))</f>
        <v>0</v>
      </c>
      <c r="N82" s="28">
        <f>IF($C$4="citu pasākumu izmaksas",IF('12a+c+n'!$Q82="C",'12a+c+n'!N82,0))</f>
        <v>0</v>
      </c>
      <c r="O82" s="28">
        <f>IF($C$4="citu pasākumu izmaksas",IF('12a+c+n'!$Q82="C",'12a+c+n'!O82,0))</f>
        <v>0</v>
      </c>
      <c r="P82" s="59">
        <f>IF($C$4="citu pasākumu izmaksas",IF('12a+c+n'!$Q82="C",'12a+c+n'!P82,0))</f>
        <v>0</v>
      </c>
    </row>
    <row r="83" spans="1:16" ht="22.5" x14ac:dyDescent="0.2">
      <c r="A83" s="64">
        <f>IF(P83=0,0,IF(COUNTBLANK(P83)=1,0,COUNTA($P$14:P83)))</f>
        <v>0</v>
      </c>
      <c r="B83" s="28" t="str">
        <f>IF($C$4="citu pasākumu izmaksas",IF('12a+c+n'!$Q83="C",'12a+c+n'!B83,0))</f>
        <v>14-00000</v>
      </c>
      <c r="C83" s="28" t="str">
        <f>IF($C$4="citu pasākumu izmaksas",IF('12a+c+n'!$Q83="C",'12a+c+n'!C83,0))</f>
        <v>Esošo cauruļvadu demontāža</v>
      </c>
      <c r="D83" s="28" t="str">
        <f>IF($C$4="citu pasākumu izmaksas",IF('12a+c+n'!$Q83="C",'12a+c+n'!D83,0))</f>
        <v>kompl.</v>
      </c>
      <c r="E83" s="59"/>
      <c r="F83" s="81"/>
      <c r="G83" s="28"/>
      <c r="H83" s="28">
        <f>IF($C$4="citu pasākumu izmaksas",IF('12a+c+n'!$Q83="C",'12a+c+n'!H83,0))</f>
        <v>0</v>
      </c>
      <c r="I83" s="28"/>
      <c r="J83" s="28"/>
      <c r="K83" s="59">
        <f>IF($C$4="citu pasākumu izmaksas",IF('12a+c+n'!$Q83="C",'12a+c+n'!K83,0))</f>
        <v>0</v>
      </c>
      <c r="L83" s="110">
        <f>IF($C$4="citu pasākumu izmaksas",IF('12a+c+n'!$Q83="C",'12a+c+n'!L83,0))</f>
        <v>0</v>
      </c>
      <c r="M83" s="28">
        <f>IF($C$4="citu pasākumu izmaksas",IF('12a+c+n'!$Q83="C",'12a+c+n'!M83,0))</f>
        <v>0</v>
      </c>
      <c r="N83" s="28">
        <f>IF($C$4="citu pasākumu izmaksas",IF('12a+c+n'!$Q83="C",'12a+c+n'!N83,0))</f>
        <v>0</v>
      </c>
      <c r="O83" s="28">
        <f>IF($C$4="citu pasākumu izmaksas",IF('12a+c+n'!$Q83="C",'12a+c+n'!O83,0))</f>
        <v>0</v>
      </c>
      <c r="P83" s="59">
        <f>IF($C$4="citu pasākumu izmaksas",IF('12a+c+n'!$Q83="C",'12a+c+n'!P83,0))</f>
        <v>0</v>
      </c>
    </row>
    <row r="84" spans="1:16" x14ac:dyDescent="0.2">
      <c r="A84" s="64">
        <f>IF(P84=0,0,IF(COUNTBLANK(P84)=1,0,COUNTA($P$14:P84)))</f>
        <v>0</v>
      </c>
      <c r="B84" s="28">
        <f>IF($C$4="citu pasākumu izmaksas",IF('12a+c+n'!$Q84="C",'12a+c+n'!B84,0))</f>
        <v>0</v>
      </c>
      <c r="C84" s="28">
        <f>IF($C$4="citu pasākumu izmaksas",IF('12a+c+n'!$Q84="C",'12a+c+n'!C84,0))</f>
        <v>0</v>
      </c>
      <c r="D84" s="28">
        <f>IF($C$4="citu pasākumu izmaksas",IF('12a+c+n'!$Q84="C",'12a+c+n'!D84,0))</f>
        <v>0</v>
      </c>
      <c r="E84" s="59"/>
      <c r="F84" s="81"/>
      <c r="G84" s="28"/>
      <c r="H84" s="28">
        <f>IF($C$4="citu pasākumu izmaksas",IF('12a+c+n'!$Q84="C",'12a+c+n'!H84,0))</f>
        <v>0</v>
      </c>
      <c r="I84" s="28"/>
      <c r="J84" s="28"/>
      <c r="K84" s="59">
        <f>IF($C$4="citu pasākumu izmaksas",IF('12a+c+n'!$Q84="C",'12a+c+n'!K84,0))</f>
        <v>0</v>
      </c>
      <c r="L84" s="110">
        <f>IF($C$4="citu pasākumu izmaksas",IF('12a+c+n'!$Q84="C",'12a+c+n'!L84,0))</f>
        <v>0</v>
      </c>
      <c r="M84" s="28">
        <f>IF($C$4="citu pasākumu izmaksas",IF('12a+c+n'!$Q84="C",'12a+c+n'!M84,0))</f>
        <v>0</v>
      </c>
      <c r="N84" s="28">
        <f>IF($C$4="citu pasākumu izmaksas",IF('12a+c+n'!$Q84="C",'12a+c+n'!N84,0))</f>
        <v>0</v>
      </c>
      <c r="O84" s="28">
        <f>IF($C$4="citu pasākumu izmaksas",IF('12a+c+n'!$Q84="C",'12a+c+n'!O84,0))</f>
        <v>0</v>
      </c>
      <c r="P84" s="59">
        <f>IF($C$4="citu pasākumu izmaksas",IF('12a+c+n'!$Q84="C",'12a+c+n'!P84,0))</f>
        <v>0</v>
      </c>
    </row>
    <row r="85" spans="1:16" ht="22.5" x14ac:dyDescent="0.2">
      <c r="A85" s="64">
        <f>IF(P85=0,0,IF(COUNTBLANK(P85)=1,0,COUNTA($P$14:P85)))</f>
        <v>0</v>
      </c>
      <c r="B85" s="28" t="str">
        <f>IF($C$4="citu pasākumu izmaksas",IF('12a+c+n'!$Q85="C",'12a+c+n'!B85,0))</f>
        <v>14-00000</v>
      </c>
      <c r="C85" s="28" t="str">
        <f>IF($C$4="citu pasākumu izmaksas",IF('12a+c+n'!$Q85="C",'12a+c+n'!C85,0))</f>
        <v>Caurule d110 ar fasondaļām</v>
      </c>
      <c r="D85" s="28" t="str">
        <f>IF($C$4="citu pasākumu izmaksas",IF('12a+c+n'!$Q85="C",'12a+c+n'!D85,0))</f>
        <v>m</v>
      </c>
      <c r="E85" s="59"/>
      <c r="F85" s="81"/>
      <c r="G85" s="28"/>
      <c r="H85" s="28">
        <f>IF($C$4="citu pasākumu izmaksas",IF('12a+c+n'!$Q85="C",'12a+c+n'!H85,0))</f>
        <v>0</v>
      </c>
      <c r="I85" s="28"/>
      <c r="J85" s="28"/>
      <c r="K85" s="59">
        <f>IF($C$4="citu pasākumu izmaksas",IF('12a+c+n'!$Q85="C",'12a+c+n'!K85,0))</f>
        <v>0</v>
      </c>
      <c r="L85" s="110">
        <f>IF($C$4="citu pasākumu izmaksas",IF('12a+c+n'!$Q85="C",'12a+c+n'!L85,0))</f>
        <v>0</v>
      </c>
      <c r="M85" s="28">
        <f>IF($C$4="citu pasākumu izmaksas",IF('12a+c+n'!$Q85="C",'12a+c+n'!M85,0))</f>
        <v>0</v>
      </c>
      <c r="N85" s="28">
        <f>IF($C$4="citu pasākumu izmaksas",IF('12a+c+n'!$Q85="C",'12a+c+n'!N85,0))</f>
        <v>0</v>
      </c>
      <c r="O85" s="28">
        <f>IF($C$4="citu pasākumu izmaksas",IF('12a+c+n'!$Q85="C",'12a+c+n'!O85,0))</f>
        <v>0</v>
      </c>
      <c r="P85" s="59">
        <f>IF($C$4="citu pasākumu izmaksas",IF('12a+c+n'!$Q85="C",'12a+c+n'!P85,0))</f>
        <v>0</v>
      </c>
    </row>
    <row r="86" spans="1:16" ht="22.5" x14ac:dyDescent="0.2">
      <c r="A86" s="64">
        <f>IF(P86=0,0,IF(COUNTBLANK(P86)=1,0,COUNTA($P$14:P86)))</f>
        <v>0</v>
      </c>
      <c r="B86" s="28" t="str">
        <f>IF($C$4="citu pasākumu izmaksas",IF('12a+c+n'!$Q86="C",'12a+c+n'!B86,0))</f>
        <v>14-00000</v>
      </c>
      <c r="C86" s="28" t="str">
        <f>IF($C$4="citu pasākumu izmaksas",IF('12a+c+n'!$Q86="C",'12a+c+n'!C86,0))</f>
        <v>Revīzijas lūka d110</v>
      </c>
      <c r="D86" s="28" t="str">
        <f>IF($C$4="citu pasākumu izmaksas",IF('12a+c+n'!$Q86="C",'12a+c+n'!D86,0))</f>
        <v>kompl.</v>
      </c>
      <c r="E86" s="59"/>
      <c r="F86" s="81"/>
      <c r="G86" s="28"/>
      <c r="H86" s="28">
        <f>IF($C$4="citu pasākumu izmaksas",IF('12a+c+n'!$Q86="C",'12a+c+n'!H86,0))</f>
        <v>0</v>
      </c>
      <c r="I86" s="28"/>
      <c r="J86" s="28"/>
      <c r="K86" s="59">
        <f>IF($C$4="citu pasākumu izmaksas",IF('12a+c+n'!$Q86="C",'12a+c+n'!K86,0))</f>
        <v>0</v>
      </c>
      <c r="L86" s="110">
        <f>IF($C$4="citu pasākumu izmaksas",IF('12a+c+n'!$Q86="C",'12a+c+n'!L86,0))</f>
        <v>0</v>
      </c>
      <c r="M86" s="28">
        <f>IF($C$4="citu pasākumu izmaksas",IF('12a+c+n'!$Q86="C",'12a+c+n'!M86,0))</f>
        <v>0</v>
      </c>
      <c r="N86" s="28">
        <f>IF($C$4="citu pasākumu izmaksas",IF('12a+c+n'!$Q86="C",'12a+c+n'!N86,0))</f>
        <v>0</v>
      </c>
      <c r="O86" s="28">
        <f>IF($C$4="citu pasākumu izmaksas",IF('12a+c+n'!$Q86="C",'12a+c+n'!O86,0))</f>
        <v>0</v>
      </c>
      <c r="P86" s="59">
        <f>IF($C$4="citu pasākumu izmaksas",IF('12a+c+n'!$Q86="C",'12a+c+n'!P86,0))</f>
        <v>0</v>
      </c>
    </row>
    <row r="87" spans="1:16" ht="22.5" x14ac:dyDescent="0.2">
      <c r="A87" s="64">
        <f>IF(P87=0,0,IF(COUNTBLANK(P87)=1,0,COUNTA($P$14:P87)))</f>
        <v>0</v>
      </c>
      <c r="B87" s="28" t="str">
        <f>IF($C$4="citu pasākumu izmaksas",IF('12a+c+n'!$Q87="C",'12a+c+n'!B87,0))</f>
        <v>14-00000</v>
      </c>
      <c r="C87" s="28" t="str">
        <f>IF($C$4="citu pasākumu izmaksas",IF('12a+c+n'!$Q87="C",'12a+c+n'!C87,0))</f>
        <v xml:space="preserve">Pievienojums kanalizācijas tīkliem </v>
      </c>
      <c r="D87" s="28" t="str">
        <f>IF($C$4="citu pasākumu izmaksas",IF('12a+c+n'!$Q87="C",'12a+c+n'!D87,0))</f>
        <v>kompl.</v>
      </c>
      <c r="E87" s="59"/>
      <c r="F87" s="81"/>
      <c r="G87" s="28"/>
      <c r="H87" s="28">
        <f>IF($C$4="citu pasākumu izmaksas",IF('12a+c+n'!$Q87="C",'12a+c+n'!H87,0))</f>
        <v>0</v>
      </c>
      <c r="I87" s="28"/>
      <c r="J87" s="28"/>
      <c r="K87" s="59">
        <f>IF($C$4="citu pasākumu izmaksas",IF('12a+c+n'!$Q87="C",'12a+c+n'!K87,0))</f>
        <v>0</v>
      </c>
      <c r="L87" s="110">
        <f>IF($C$4="citu pasākumu izmaksas",IF('12a+c+n'!$Q87="C",'12a+c+n'!L87,0))</f>
        <v>0</v>
      </c>
      <c r="M87" s="28">
        <f>IF($C$4="citu pasākumu izmaksas",IF('12a+c+n'!$Q87="C",'12a+c+n'!M87,0))</f>
        <v>0</v>
      </c>
      <c r="N87" s="28">
        <f>IF($C$4="citu pasākumu izmaksas",IF('12a+c+n'!$Q87="C",'12a+c+n'!N87,0))</f>
        <v>0</v>
      </c>
      <c r="O87" s="28">
        <f>IF($C$4="citu pasākumu izmaksas",IF('12a+c+n'!$Q87="C",'12a+c+n'!O87,0))</f>
        <v>0</v>
      </c>
      <c r="P87" s="59">
        <f>IF($C$4="citu pasākumu izmaksas",IF('12a+c+n'!$Q87="C",'12a+c+n'!P87,0))</f>
        <v>0</v>
      </c>
    </row>
    <row r="88" spans="1:16" x14ac:dyDescent="0.2">
      <c r="A88" s="64">
        <f>IF(P88=0,0,IF(COUNTBLANK(P88)=1,0,COUNTA($P$14:P88)))</f>
        <v>0</v>
      </c>
      <c r="B88" s="28">
        <f>IF($C$4="citu pasākumu izmaksas",IF('12a+c+n'!$Q88="C",'12a+c+n'!B88,0))</f>
        <v>0</v>
      </c>
      <c r="C88" s="28">
        <f>IF($C$4="citu pasākumu izmaksas",IF('12a+c+n'!$Q88="C",'12a+c+n'!C88,0))</f>
        <v>0</v>
      </c>
      <c r="D88" s="28">
        <f>IF($C$4="citu pasākumu izmaksas",IF('12a+c+n'!$Q88="C",'12a+c+n'!D88,0))</f>
        <v>0</v>
      </c>
      <c r="E88" s="59"/>
      <c r="F88" s="81"/>
      <c r="G88" s="28"/>
      <c r="H88" s="28">
        <f>IF($C$4="citu pasākumu izmaksas",IF('12a+c+n'!$Q88="C",'12a+c+n'!H88,0))</f>
        <v>0</v>
      </c>
      <c r="I88" s="28"/>
      <c r="J88" s="28"/>
      <c r="K88" s="59">
        <f>IF($C$4="citu pasākumu izmaksas",IF('12a+c+n'!$Q88="C",'12a+c+n'!K88,0))</f>
        <v>0</v>
      </c>
      <c r="L88" s="110">
        <f>IF($C$4="citu pasākumu izmaksas",IF('12a+c+n'!$Q88="C",'12a+c+n'!L88,0))</f>
        <v>0</v>
      </c>
      <c r="M88" s="28">
        <f>IF($C$4="citu pasākumu izmaksas",IF('12a+c+n'!$Q88="C",'12a+c+n'!M88,0))</f>
        <v>0</v>
      </c>
      <c r="N88" s="28">
        <f>IF($C$4="citu pasākumu izmaksas",IF('12a+c+n'!$Q88="C",'12a+c+n'!N88,0))</f>
        <v>0</v>
      </c>
      <c r="O88" s="28">
        <f>IF($C$4="citu pasākumu izmaksas",IF('12a+c+n'!$Q88="C",'12a+c+n'!O88,0))</f>
        <v>0</v>
      </c>
      <c r="P88" s="59">
        <f>IF($C$4="citu pasākumu izmaksas",IF('12a+c+n'!$Q88="C",'12a+c+n'!P88,0))</f>
        <v>0</v>
      </c>
    </row>
    <row r="89" spans="1:16" ht="22.5" x14ac:dyDescent="0.2">
      <c r="A89" s="64">
        <f>IF(P89=0,0,IF(COUNTBLANK(P89)=1,0,COUNTA($P$14:P89)))</f>
        <v>0</v>
      </c>
      <c r="B89" s="28" t="str">
        <f>IF($C$4="citu pasākumu izmaksas",IF('12a+c+n'!$Q89="C",'12a+c+n'!B89,0))</f>
        <v>14-00000</v>
      </c>
      <c r="C89" s="28" t="str">
        <f>IF($C$4="citu pasākumu izmaksas",IF('12a+c+n'!$Q89="C",'12a+c+n'!C89,0))</f>
        <v>Caurule d110 ar fasondaļām</v>
      </c>
      <c r="D89" s="28" t="str">
        <f>IF($C$4="citu pasākumu izmaksas",IF('12a+c+n'!$Q89="C",'12a+c+n'!D89,0))</f>
        <v>m</v>
      </c>
      <c r="E89" s="59"/>
      <c r="F89" s="81"/>
      <c r="G89" s="28"/>
      <c r="H89" s="28">
        <f>IF($C$4="citu pasākumu izmaksas",IF('12a+c+n'!$Q89="C",'12a+c+n'!H89,0))</f>
        <v>0</v>
      </c>
      <c r="I89" s="28"/>
      <c r="J89" s="28"/>
      <c r="K89" s="59">
        <f>IF($C$4="citu pasākumu izmaksas",IF('12a+c+n'!$Q89="C",'12a+c+n'!K89,0))</f>
        <v>0</v>
      </c>
      <c r="L89" s="110">
        <f>IF($C$4="citu pasākumu izmaksas",IF('12a+c+n'!$Q89="C",'12a+c+n'!L89,0))</f>
        <v>0</v>
      </c>
      <c r="M89" s="28">
        <f>IF($C$4="citu pasākumu izmaksas",IF('12a+c+n'!$Q89="C",'12a+c+n'!M89,0))</f>
        <v>0</v>
      </c>
      <c r="N89" s="28">
        <f>IF($C$4="citu pasākumu izmaksas",IF('12a+c+n'!$Q89="C",'12a+c+n'!N89,0))</f>
        <v>0</v>
      </c>
      <c r="O89" s="28">
        <f>IF($C$4="citu pasākumu izmaksas",IF('12a+c+n'!$Q89="C",'12a+c+n'!O89,0))</f>
        <v>0</v>
      </c>
      <c r="P89" s="59">
        <f>IF($C$4="citu pasākumu izmaksas",IF('12a+c+n'!$Q89="C",'12a+c+n'!P89,0))</f>
        <v>0</v>
      </c>
    </row>
    <row r="90" spans="1:16" ht="22.5" x14ac:dyDescent="0.2">
      <c r="A90" s="64">
        <f>IF(P90=0,0,IF(COUNTBLANK(P90)=1,0,COUNTA($P$14:P90)))</f>
        <v>0</v>
      </c>
      <c r="B90" s="28" t="str">
        <f>IF($C$4="citu pasākumu izmaksas",IF('12a+c+n'!$Q90="C",'12a+c+n'!B90,0))</f>
        <v>14-00000</v>
      </c>
      <c r="C90" s="28" t="str">
        <f>IF($C$4="citu pasākumu izmaksas",IF('12a+c+n'!$Q90="C",'12a+c+n'!C90,0))</f>
        <v>Revīzijas lūka d110</v>
      </c>
      <c r="D90" s="28" t="str">
        <f>IF($C$4="citu pasākumu izmaksas",IF('12a+c+n'!$Q90="C",'12a+c+n'!D90,0))</f>
        <v>kompl.</v>
      </c>
      <c r="E90" s="59"/>
      <c r="F90" s="81"/>
      <c r="G90" s="28"/>
      <c r="H90" s="28">
        <f>IF($C$4="citu pasākumu izmaksas",IF('12a+c+n'!$Q90="C",'12a+c+n'!H90,0))</f>
        <v>0</v>
      </c>
      <c r="I90" s="28"/>
      <c r="J90" s="28"/>
      <c r="K90" s="59">
        <f>IF($C$4="citu pasākumu izmaksas",IF('12a+c+n'!$Q90="C",'12a+c+n'!K90,0))</f>
        <v>0</v>
      </c>
      <c r="L90" s="110">
        <f>IF($C$4="citu pasākumu izmaksas",IF('12a+c+n'!$Q90="C",'12a+c+n'!L90,0))</f>
        <v>0</v>
      </c>
      <c r="M90" s="28">
        <f>IF($C$4="citu pasākumu izmaksas",IF('12a+c+n'!$Q90="C",'12a+c+n'!M90,0))</f>
        <v>0</v>
      </c>
      <c r="N90" s="28">
        <f>IF($C$4="citu pasākumu izmaksas",IF('12a+c+n'!$Q90="C",'12a+c+n'!N90,0))</f>
        <v>0</v>
      </c>
      <c r="O90" s="28">
        <f>IF($C$4="citu pasākumu izmaksas",IF('12a+c+n'!$Q90="C",'12a+c+n'!O90,0))</f>
        <v>0</v>
      </c>
      <c r="P90" s="59">
        <f>IF($C$4="citu pasākumu izmaksas",IF('12a+c+n'!$Q90="C",'12a+c+n'!P90,0))</f>
        <v>0</v>
      </c>
    </row>
    <row r="91" spans="1:16" ht="22.5" x14ac:dyDescent="0.2">
      <c r="A91" s="64">
        <f>IF(P91=0,0,IF(COUNTBLANK(P91)=1,0,COUNTA($P$14:P91)))</f>
        <v>0</v>
      </c>
      <c r="B91" s="28" t="str">
        <f>IF($C$4="citu pasākumu izmaksas",IF('12a+c+n'!$Q91="C",'12a+c+n'!B91,0))</f>
        <v>14-00000</v>
      </c>
      <c r="C91" s="28" t="str">
        <f>IF($C$4="citu pasākumu izmaksas",IF('12a+c+n'!$Q91="C",'12a+c+n'!C91,0))</f>
        <v>Pievienojums esošajiem tīkliem dzīvokļos</v>
      </c>
      <c r="D91" s="28" t="str">
        <f>IF($C$4="citu pasākumu izmaksas",IF('12a+c+n'!$Q91="C",'12a+c+n'!D91,0))</f>
        <v>kompl.</v>
      </c>
      <c r="E91" s="59"/>
      <c r="F91" s="81"/>
      <c r="G91" s="28"/>
      <c r="H91" s="28">
        <f>IF($C$4="citu pasākumu izmaksas",IF('12a+c+n'!$Q91="C",'12a+c+n'!H91,0))</f>
        <v>0</v>
      </c>
      <c r="I91" s="28"/>
      <c r="J91" s="28"/>
      <c r="K91" s="59">
        <f>IF($C$4="citu pasākumu izmaksas",IF('12a+c+n'!$Q91="C",'12a+c+n'!K91,0))</f>
        <v>0</v>
      </c>
      <c r="L91" s="110">
        <f>IF($C$4="citu pasākumu izmaksas",IF('12a+c+n'!$Q91="C",'12a+c+n'!L91,0))</f>
        <v>0</v>
      </c>
      <c r="M91" s="28">
        <f>IF($C$4="citu pasākumu izmaksas",IF('12a+c+n'!$Q91="C",'12a+c+n'!M91,0))</f>
        <v>0</v>
      </c>
      <c r="N91" s="28">
        <f>IF($C$4="citu pasākumu izmaksas",IF('12a+c+n'!$Q91="C",'12a+c+n'!N91,0))</f>
        <v>0</v>
      </c>
      <c r="O91" s="28">
        <f>IF($C$4="citu pasākumu izmaksas",IF('12a+c+n'!$Q91="C",'12a+c+n'!O91,0))</f>
        <v>0</v>
      </c>
      <c r="P91" s="59">
        <f>IF($C$4="citu pasākumu izmaksas",IF('12a+c+n'!$Q91="C",'12a+c+n'!P91,0))</f>
        <v>0</v>
      </c>
    </row>
    <row r="92" spans="1:16" ht="22.5" x14ac:dyDescent="0.2">
      <c r="A92" s="64">
        <f>IF(P92=0,0,IF(COUNTBLANK(P92)=1,0,COUNTA($P$14:P92)))</f>
        <v>0</v>
      </c>
      <c r="B92" s="28" t="str">
        <f>IF($C$4="citu pasākumu izmaksas",IF('12a+c+n'!$Q92="C",'12a+c+n'!B92,0))</f>
        <v>14-00000</v>
      </c>
      <c r="C92" s="28" t="str">
        <f>IF($C$4="citu pasākumu izmaksas",IF('12a+c+n'!$Q92="C",'12a+c+n'!C92,0))</f>
        <v>Jumta izvadi d110</v>
      </c>
      <c r="D92" s="28" t="str">
        <f>IF($C$4="citu pasākumu izmaksas",IF('12a+c+n'!$Q92="C",'12a+c+n'!D92,0))</f>
        <v>kompl.</v>
      </c>
      <c r="E92" s="59"/>
      <c r="F92" s="81"/>
      <c r="G92" s="28"/>
      <c r="H92" s="28">
        <f>IF($C$4="citu pasākumu izmaksas",IF('12a+c+n'!$Q92="C",'12a+c+n'!H92,0))</f>
        <v>0</v>
      </c>
      <c r="I92" s="28"/>
      <c r="J92" s="28"/>
      <c r="K92" s="59">
        <f>IF($C$4="citu pasākumu izmaksas",IF('12a+c+n'!$Q92="C",'12a+c+n'!K92,0))</f>
        <v>0</v>
      </c>
      <c r="L92" s="110">
        <f>IF($C$4="citu pasākumu izmaksas",IF('12a+c+n'!$Q92="C",'12a+c+n'!L92,0))</f>
        <v>0</v>
      </c>
      <c r="M92" s="28">
        <f>IF($C$4="citu pasākumu izmaksas",IF('12a+c+n'!$Q92="C",'12a+c+n'!M92,0))</f>
        <v>0</v>
      </c>
      <c r="N92" s="28">
        <f>IF($C$4="citu pasākumu izmaksas",IF('12a+c+n'!$Q92="C",'12a+c+n'!N92,0))</f>
        <v>0</v>
      </c>
      <c r="O92" s="28">
        <f>IF($C$4="citu pasākumu izmaksas",IF('12a+c+n'!$Q92="C",'12a+c+n'!O92,0))</f>
        <v>0</v>
      </c>
      <c r="P92" s="59">
        <f>IF($C$4="citu pasākumu izmaksas",IF('12a+c+n'!$Q92="C",'12a+c+n'!P92,0))</f>
        <v>0</v>
      </c>
    </row>
    <row r="93" spans="1:16" x14ac:dyDescent="0.2">
      <c r="A93" s="64">
        <f>IF(P93=0,0,IF(COUNTBLANK(P93)=1,0,COUNTA($P$14:P93)))</f>
        <v>0</v>
      </c>
      <c r="B93" s="28">
        <f>IF($C$4="citu pasākumu izmaksas",IF('12a+c+n'!$Q93="C",'12a+c+n'!B93,0))</f>
        <v>0</v>
      </c>
      <c r="C93" s="28">
        <f>IF($C$4="citu pasākumu izmaksas",IF('12a+c+n'!$Q93="C",'12a+c+n'!C93,0))</f>
        <v>0</v>
      </c>
      <c r="D93" s="28">
        <f>IF($C$4="citu pasākumu izmaksas",IF('12a+c+n'!$Q93="C",'12a+c+n'!D93,0))</f>
        <v>0</v>
      </c>
      <c r="E93" s="59"/>
      <c r="F93" s="81"/>
      <c r="G93" s="28"/>
      <c r="H93" s="28">
        <f>IF($C$4="citu pasākumu izmaksas",IF('12a+c+n'!$Q93="C",'12a+c+n'!H93,0))</f>
        <v>0</v>
      </c>
      <c r="I93" s="28"/>
      <c r="J93" s="28"/>
      <c r="K93" s="59">
        <f>IF($C$4="citu pasākumu izmaksas",IF('12a+c+n'!$Q93="C",'12a+c+n'!K93,0))</f>
        <v>0</v>
      </c>
      <c r="L93" s="110">
        <f>IF($C$4="citu pasākumu izmaksas",IF('12a+c+n'!$Q93="C",'12a+c+n'!L93,0))</f>
        <v>0</v>
      </c>
      <c r="M93" s="28">
        <f>IF($C$4="citu pasākumu izmaksas",IF('12a+c+n'!$Q93="C",'12a+c+n'!M93,0))</f>
        <v>0</v>
      </c>
      <c r="N93" s="28">
        <f>IF($C$4="citu pasākumu izmaksas",IF('12a+c+n'!$Q93="C",'12a+c+n'!N93,0))</f>
        <v>0</v>
      </c>
      <c r="O93" s="28">
        <f>IF($C$4="citu pasākumu izmaksas",IF('12a+c+n'!$Q93="C",'12a+c+n'!O93,0))</f>
        <v>0</v>
      </c>
      <c r="P93" s="59">
        <f>IF($C$4="citu pasākumu izmaksas",IF('12a+c+n'!$Q93="C",'12a+c+n'!P93,0))</f>
        <v>0</v>
      </c>
    </row>
    <row r="94" spans="1:16" ht="22.5" x14ac:dyDescent="0.2">
      <c r="A94" s="64">
        <f>IF(P94=0,0,IF(COUNTBLANK(P94)=1,0,COUNTA($P$14:P94)))</f>
        <v>0</v>
      </c>
      <c r="B94" s="28" t="str">
        <f>IF($C$4="citu pasākumu izmaksas",IF('12a+c+n'!$Q94="C",'12a+c+n'!B94,0))</f>
        <v>14-00000</v>
      </c>
      <c r="C94" s="28" t="str">
        <f>IF($C$4="citu pasākumu izmaksas",IF('12a+c+n'!$Q94="C",'12a+c+n'!C94,0))</f>
        <v>Cauruļvadu hermētiskuma pārbaude</v>
      </c>
      <c r="D94" s="28" t="str">
        <f>IF($C$4="citu pasākumu izmaksas",IF('12a+c+n'!$Q94="C",'12a+c+n'!D94,0))</f>
        <v>kompl.</v>
      </c>
      <c r="E94" s="59"/>
      <c r="F94" s="81"/>
      <c r="G94" s="28"/>
      <c r="H94" s="28">
        <f>IF($C$4="citu pasākumu izmaksas",IF('12a+c+n'!$Q94="C",'12a+c+n'!H94,0))</f>
        <v>0</v>
      </c>
      <c r="I94" s="28"/>
      <c r="J94" s="28"/>
      <c r="K94" s="59">
        <f>IF($C$4="citu pasākumu izmaksas",IF('12a+c+n'!$Q94="C",'12a+c+n'!K94,0))</f>
        <v>0</v>
      </c>
      <c r="L94" s="110">
        <f>IF($C$4="citu pasākumu izmaksas",IF('12a+c+n'!$Q94="C",'12a+c+n'!L94,0))</f>
        <v>0</v>
      </c>
      <c r="M94" s="28">
        <f>IF($C$4="citu pasākumu izmaksas",IF('12a+c+n'!$Q94="C",'12a+c+n'!M94,0))</f>
        <v>0</v>
      </c>
      <c r="N94" s="28">
        <f>IF($C$4="citu pasākumu izmaksas",IF('12a+c+n'!$Q94="C",'12a+c+n'!N94,0))</f>
        <v>0</v>
      </c>
      <c r="O94" s="28">
        <f>IF($C$4="citu pasākumu izmaksas",IF('12a+c+n'!$Q94="C",'12a+c+n'!O94,0))</f>
        <v>0</v>
      </c>
      <c r="P94" s="59">
        <f>IF($C$4="citu pasākumu izmaksas",IF('12a+c+n'!$Q94="C",'12a+c+n'!P94,0))</f>
        <v>0</v>
      </c>
    </row>
    <row r="95" spans="1:16" ht="22.5" x14ac:dyDescent="0.2">
      <c r="A95" s="64">
        <f>IF(P95=0,0,IF(COUNTBLANK(P95)=1,0,COUNTA($P$14:P95)))</f>
        <v>0</v>
      </c>
      <c r="B95" s="28" t="str">
        <f>IF($C$4="citu pasākumu izmaksas",IF('12a+c+n'!$Q95="C",'12a+c+n'!B95,0))</f>
        <v>14-00000</v>
      </c>
      <c r="C95" s="28" t="str">
        <f>IF($C$4="citu pasākumu izmaksas",IF('12a+c+n'!$Q95="C",'12a+c+n'!C95,0))</f>
        <v>Palīgmateriāli</v>
      </c>
      <c r="D95" s="28" t="str">
        <f>IF($C$4="citu pasākumu izmaksas",IF('12a+c+n'!$Q95="C",'12a+c+n'!D95,0))</f>
        <v>kompl.</v>
      </c>
      <c r="E95" s="59"/>
      <c r="F95" s="81"/>
      <c r="G95" s="28"/>
      <c r="H95" s="28">
        <f>IF($C$4="citu pasākumu izmaksas",IF('12a+c+n'!$Q95="C",'12a+c+n'!H95,0))</f>
        <v>0</v>
      </c>
      <c r="I95" s="28"/>
      <c r="J95" s="28"/>
      <c r="K95" s="59">
        <f>IF($C$4="citu pasākumu izmaksas",IF('12a+c+n'!$Q95="C",'12a+c+n'!K95,0))</f>
        <v>0</v>
      </c>
      <c r="L95" s="110">
        <f>IF($C$4="citu pasākumu izmaksas",IF('12a+c+n'!$Q95="C",'12a+c+n'!L95,0))</f>
        <v>0</v>
      </c>
      <c r="M95" s="28">
        <f>IF($C$4="citu pasākumu izmaksas",IF('12a+c+n'!$Q95="C",'12a+c+n'!M95,0))</f>
        <v>0</v>
      </c>
      <c r="N95" s="28">
        <f>IF($C$4="citu pasākumu izmaksas",IF('12a+c+n'!$Q95="C",'12a+c+n'!N95,0))</f>
        <v>0</v>
      </c>
      <c r="O95" s="28">
        <f>IF($C$4="citu pasākumu izmaksas",IF('12a+c+n'!$Q95="C",'12a+c+n'!O95,0))</f>
        <v>0</v>
      </c>
      <c r="P95" s="59">
        <f>IF($C$4="citu pasākumu izmaksas",IF('12a+c+n'!$Q95="C",'12a+c+n'!P95,0))</f>
        <v>0</v>
      </c>
    </row>
    <row r="96" spans="1:16" ht="22.5" x14ac:dyDescent="0.2">
      <c r="A96" s="64">
        <f>IF(P96=0,0,IF(COUNTBLANK(P96)=1,0,COUNTA($P$14:P96)))</f>
        <v>0</v>
      </c>
      <c r="B96" s="28" t="str">
        <f>IF($C$4="citu pasākumu izmaksas",IF('12a+c+n'!$Q96="C",'12a+c+n'!B96,0))</f>
        <v>14-00000</v>
      </c>
      <c r="C96" s="28" t="str">
        <f>IF($C$4="citu pasākumu izmaksas",IF('12a+c+n'!$Q96="C",'12a+c+n'!C96,0))</f>
        <v>Kalšanas darbi</v>
      </c>
      <c r="D96" s="28" t="str">
        <f>IF($C$4="citu pasākumu izmaksas",IF('12a+c+n'!$Q96="C",'12a+c+n'!D96,0))</f>
        <v>kompl.</v>
      </c>
      <c r="E96" s="59"/>
      <c r="F96" s="81"/>
      <c r="G96" s="28"/>
      <c r="H96" s="28">
        <f>IF($C$4="citu pasākumu izmaksas",IF('12a+c+n'!$Q96="C",'12a+c+n'!H96,0))</f>
        <v>0</v>
      </c>
      <c r="I96" s="28"/>
      <c r="J96" s="28"/>
      <c r="K96" s="59">
        <f>IF($C$4="citu pasākumu izmaksas",IF('12a+c+n'!$Q96="C",'12a+c+n'!K96,0))</f>
        <v>0</v>
      </c>
      <c r="L96" s="110">
        <f>IF($C$4="citu pasākumu izmaksas",IF('12a+c+n'!$Q96="C",'12a+c+n'!L96,0))</f>
        <v>0</v>
      </c>
      <c r="M96" s="28">
        <f>IF($C$4="citu pasākumu izmaksas",IF('12a+c+n'!$Q96="C",'12a+c+n'!M96,0))</f>
        <v>0</v>
      </c>
      <c r="N96" s="28">
        <f>IF($C$4="citu pasākumu izmaksas",IF('12a+c+n'!$Q96="C",'12a+c+n'!N96,0))</f>
        <v>0</v>
      </c>
      <c r="O96" s="28">
        <f>IF($C$4="citu pasākumu izmaksas",IF('12a+c+n'!$Q96="C",'12a+c+n'!O96,0))</f>
        <v>0</v>
      </c>
      <c r="P96" s="59">
        <f>IF($C$4="citu pasākumu izmaksas",IF('12a+c+n'!$Q96="C",'12a+c+n'!P96,0))</f>
        <v>0</v>
      </c>
    </row>
    <row r="97" spans="1:16" ht="22.5" x14ac:dyDescent="0.2">
      <c r="A97" s="64">
        <f>IF(P97=0,0,IF(COUNTBLANK(P97)=1,0,COUNTA($P$14:P97)))</f>
        <v>0</v>
      </c>
      <c r="B97" s="28" t="str">
        <f>IF($C$4="citu pasākumu izmaksas",IF('12a+c+n'!$Q97="C",'12a+c+n'!B97,0))</f>
        <v>14-00000</v>
      </c>
      <c r="C97" s="28" t="str">
        <f>IF($C$4="citu pasākumu izmaksas",IF('12a+c+n'!$Q97="C",'12a+c+n'!C97,0))</f>
        <v xml:space="preserve">Ugunsdrošā aizdare </v>
      </c>
      <c r="D97" s="28" t="str">
        <f>IF($C$4="citu pasākumu izmaksas",IF('12a+c+n'!$Q97="C",'12a+c+n'!D97,0))</f>
        <v>vietas</v>
      </c>
      <c r="E97" s="59"/>
      <c r="F97" s="81"/>
      <c r="G97" s="28"/>
      <c r="H97" s="28">
        <f>IF($C$4="citu pasākumu izmaksas",IF('12a+c+n'!$Q97="C",'12a+c+n'!H97,0))</f>
        <v>0</v>
      </c>
      <c r="I97" s="28"/>
      <c r="J97" s="28"/>
      <c r="K97" s="59">
        <f>IF($C$4="citu pasākumu izmaksas",IF('12a+c+n'!$Q97="C",'12a+c+n'!K97,0))</f>
        <v>0</v>
      </c>
      <c r="L97" s="110">
        <f>IF($C$4="citu pasākumu izmaksas",IF('12a+c+n'!$Q97="C",'12a+c+n'!L97,0))</f>
        <v>0</v>
      </c>
      <c r="M97" s="28">
        <f>IF($C$4="citu pasākumu izmaksas",IF('12a+c+n'!$Q97="C",'12a+c+n'!M97,0))</f>
        <v>0</v>
      </c>
      <c r="N97" s="28">
        <f>IF($C$4="citu pasākumu izmaksas",IF('12a+c+n'!$Q97="C",'12a+c+n'!N97,0))</f>
        <v>0</v>
      </c>
      <c r="O97" s="28">
        <f>IF($C$4="citu pasākumu izmaksas",IF('12a+c+n'!$Q97="C",'12a+c+n'!O97,0))</f>
        <v>0</v>
      </c>
      <c r="P97" s="59">
        <f>IF($C$4="citu pasākumu izmaksas",IF('12a+c+n'!$Q97="C",'12a+c+n'!P97,0))</f>
        <v>0</v>
      </c>
    </row>
    <row r="98" spans="1:16" ht="22.5" x14ac:dyDescent="0.2">
      <c r="A98" s="64">
        <f>IF(P98=0,0,IF(COUNTBLANK(P98)=1,0,COUNTA($P$14:P98)))</f>
        <v>0</v>
      </c>
      <c r="B98" s="28" t="str">
        <f>IF($C$4="citu pasākumu izmaksas",IF('12a+c+n'!$Q98="C",'12a+c+n'!B98,0))</f>
        <v>14-00000</v>
      </c>
      <c r="C98" s="28" t="str">
        <f>IF($C$4="citu pasākumu izmaksas",IF('12a+c+n'!$Q98="C",'12a+c+n'!C98,0))</f>
        <v>Sienu atjaunošana</v>
      </c>
      <c r="D98" s="28" t="str">
        <f>IF($C$4="citu pasākumu izmaksas",IF('12a+c+n'!$Q98="C",'12a+c+n'!D98,0))</f>
        <v>m2</v>
      </c>
      <c r="E98" s="59"/>
      <c r="F98" s="81"/>
      <c r="G98" s="28"/>
      <c r="H98" s="28">
        <f>IF($C$4="citu pasākumu izmaksas",IF('12a+c+n'!$Q98="C",'12a+c+n'!H98,0))</f>
        <v>0</v>
      </c>
      <c r="I98" s="28"/>
      <c r="J98" s="28"/>
      <c r="K98" s="59">
        <f>IF($C$4="citu pasākumu izmaksas",IF('12a+c+n'!$Q98="C",'12a+c+n'!K98,0))</f>
        <v>0</v>
      </c>
      <c r="L98" s="110">
        <f>IF($C$4="citu pasākumu izmaksas",IF('12a+c+n'!$Q98="C",'12a+c+n'!L98,0))</f>
        <v>0</v>
      </c>
      <c r="M98" s="28">
        <f>IF($C$4="citu pasākumu izmaksas",IF('12a+c+n'!$Q98="C",'12a+c+n'!M98,0))</f>
        <v>0</v>
      </c>
      <c r="N98" s="28">
        <f>IF($C$4="citu pasākumu izmaksas",IF('12a+c+n'!$Q98="C",'12a+c+n'!N98,0))</f>
        <v>0</v>
      </c>
      <c r="O98" s="28">
        <f>IF($C$4="citu pasākumu izmaksas",IF('12a+c+n'!$Q98="C",'12a+c+n'!O98,0))</f>
        <v>0</v>
      </c>
      <c r="P98" s="59">
        <f>IF($C$4="citu pasākumu izmaksas",IF('12a+c+n'!$Q98="C",'12a+c+n'!P98,0))</f>
        <v>0</v>
      </c>
    </row>
    <row r="99" spans="1:16" ht="22.5" x14ac:dyDescent="0.2">
      <c r="A99" s="64">
        <f>IF(P99=0,0,IF(COUNTBLANK(P99)=1,0,COUNTA($P$14:P99)))</f>
        <v>0</v>
      </c>
      <c r="B99" s="28" t="str">
        <f>IF($C$4="citu pasākumu izmaksas",IF('12a+c+n'!$Q99="C",'12a+c+n'!B99,0))</f>
        <v>14-00000</v>
      </c>
      <c r="C99" s="28" t="str">
        <f>IF($C$4="citu pasākumu izmaksas",IF('12a+c+n'!$Q99="C",'12a+c+n'!C99,0))</f>
        <v>Stiprinājumi</v>
      </c>
      <c r="D99" s="28" t="str">
        <f>IF($C$4="citu pasākumu izmaksas",IF('12a+c+n'!$Q99="C",'12a+c+n'!D99,0))</f>
        <v>kompl.</v>
      </c>
      <c r="E99" s="59"/>
      <c r="F99" s="81"/>
      <c r="G99" s="28"/>
      <c r="H99" s="28">
        <f>IF($C$4="citu pasākumu izmaksas",IF('12a+c+n'!$Q99="C",'12a+c+n'!H99,0))</f>
        <v>0</v>
      </c>
      <c r="I99" s="28"/>
      <c r="J99" s="28"/>
      <c r="K99" s="59">
        <f>IF($C$4="citu pasākumu izmaksas",IF('12a+c+n'!$Q99="C",'12a+c+n'!K99,0))</f>
        <v>0</v>
      </c>
      <c r="L99" s="110">
        <f>IF($C$4="citu pasākumu izmaksas",IF('12a+c+n'!$Q99="C",'12a+c+n'!L99,0))</f>
        <v>0</v>
      </c>
      <c r="M99" s="28">
        <f>IF($C$4="citu pasākumu izmaksas",IF('12a+c+n'!$Q99="C",'12a+c+n'!M99,0))</f>
        <v>0</v>
      </c>
      <c r="N99" s="28">
        <f>IF($C$4="citu pasākumu izmaksas",IF('12a+c+n'!$Q99="C",'12a+c+n'!N99,0))</f>
        <v>0</v>
      </c>
      <c r="O99" s="28">
        <f>IF($C$4="citu pasākumu izmaksas",IF('12a+c+n'!$Q99="C",'12a+c+n'!O99,0))</f>
        <v>0</v>
      </c>
      <c r="P99" s="59">
        <f>IF($C$4="citu pasākumu izmaksas",IF('12a+c+n'!$Q99="C",'12a+c+n'!P99,0))</f>
        <v>0</v>
      </c>
    </row>
    <row r="100" spans="1:16" ht="23.25" thickBot="1" x14ac:dyDescent="0.25">
      <c r="A100" s="64">
        <f>IF(P100=0,0,IF(COUNTBLANK(P100)=1,0,COUNTA($P$14:P100)))</f>
        <v>0</v>
      </c>
      <c r="B100" s="28" t="str">
        <f>IF($C$4="citu pasākumu izmaksas",IF('12a+c+n'!$Q100="C",'12a+c+n'!B100,0))</f>
        <v>14-00000</v>
      </c>
      <c r="C100" s="28" t="str">
        <f>IF($C$4="citu pasākumu izmaksas",IF('12a+c+n'!$Q100="C",'12a+c+n'!C100,0))</f>
        <v>Esošo cauruļvadu demontāža</v>
      </c>
      <c r="D100" s="28" t="str">
        <f>IF($C$4="citu pasākumu izmaksas",IF('12a+c+n'!$Q100="C",'12a+c+n'!D100,0))</f>
        <v>kompl.</v>
      </c>
      <c r="E100" s="59"/>
      <c r="F100" s="81"/>
      <c r="G100" s="28"/>
      <c r="H100" s="28">
        <f>IF($C$4="citu pasākumu izmaksas",IF('12a+c+n'!$Q100="C",'12a+c+n'!H100,0))</f>
        <v>0</v>
      </c>
      <c r="I100" s="28"/>
      <c r="J100" s="28"/>
      <c r="K100" s="59">
        <f>IF($C$4="citu pasākumu izmaksas",IF('12a+c+n'!$Q100="C",'12a+c+n'!K100,0))</f>
        <v>0</v>
      </c>
      <c r="L100" s="110">
        <f>IF($C$4="citu pasākumu izmaksas",IF('12a+c+n'!$Q100="C",'12a+c+n'!L100,0))</f>
        <v>0</v>
      </c>
      <c r="M100" s="28">
        <f>IF($C$4="citu pasākumu izmaksas",IF('12a+c+n'!$Q100="C",'12a+c+n'!M100,0))</f>
        <v>0</v>
      </c>
      <c r="N100" s="28">
        <f>IF($C$4="citu pasākumu izmaksas",IF('12a+c+n'!$Q100="C",'12a+c+n'!N100,0))</f>
        <v>0</v>
      </c>
      <c r="O100" s="28">
        <f>IF($C$4="citu pasākumu izmaksas",IF('12a+c+n'!$Q100="C",'12a+c+n'!O100,0))</f>
        <v>0</v>
      </c>
      <c r="P100" s="59">
        <f>IF($C$4="citu pasākumu izmaksas",IF('12a+c+n'!$Q100="C",'12a+c+n'!P100,0))</f>
        <v>0</v>
      </c>
    </row>
    <row r="101" spans="1:16" ht="12" customHeight="1" thickBot="1" x14ac:dyDescent="0.25">
      <c r="A101" s="261" t="s">
        <v>63</v>
      </c>
      <c r="B101" s="262"/>
      <c r="C101" s="262"/>
      <c r="D101" s="262"/>
      <c r="E101" s="262"/>
      <c r="F101" s="262"/>
      <c r="G101" s="262"/>
      <c r="H101" s="262"/>
      <c r="I101" s="262"/>
      <c r="J101" s="262"/>
      <c r="K101" s="263"/>
      <c r="L101" s="111">
        <f>SUM(L14:L100)</f>
        <v>0</v>
      </c>
      <c r="M101" s="112">
        <f>SUM(M14:M100)</f>
        <v>0</v>
      </c>
      <c r="N101" s="112">
        <f>SUM(N14:N100)</f>
        <v>0</v>
      </c>
      <c r="O101" s="112">
        <f>SUM(O14:O100)</f>
        <v>0</v>
      </c>
      <c r="P101" s="113">
        <f>SUM(P14:P100)</f>
        <v>0</v>
      </c>
    </row>
    <row r="102" spans="1:16" x14ac:dyDescent="0.2">
      <c r="A102" s="20"/>
      <c r="B102" s="20"/>
      <c r="C102" s="20"/>
      <c r="D102" s="20"/>
      <c r="E102" s="20"/>
      <c r="F102" s="20"/>
      <c r="G102" s="20"/>
      <c r="H102" s="20"/>
      <c r="I102" s="20"/>
      <c r="J102" s="20"/>
      <c r="K102" s="20"/>
      <c r="L102" s="20"/>
      <c r="M102" s="20"/>
      <c r="N102" s="20"/>
      <c r="O102" s="20"/>
      <c r="P102" s="20"/>
    </row>
    <row r="103" spans="1:16" x14ac:dyDescent="0.2">
      <c r="A103" s="20"/>
      <c r="B103" s="20"/>
      <c r="C103" s="20"/>
      <c r="D103" s="20"/>
      <c r="E103" s="20"/>
      <c r="F103" s="20"/>
      <c r="G103" s="20"/>
      <c r="H103" s="20"/>
      <c r="I103" s="20"/>
      <c r="J103" s="20"/>
      <c r="K103" s="20"/>
      <c r="L103" s="20"/>
      <c r="M103" s="20"/>
      <c r="N103" s="20"/>
      <c r="O103" s="20"/>
      <c r="P103" s="20"/>
    </row>
    <row r="104" spans="1:16" x14ac:dyDescent="0.2">
      <c r="A104" s="1" t="s">
        <v>14</v>
      </c>
      <c r="B104" s="20"/>
      <c r="C104" s="264">
        <f>'Kops c'!C36:H36</f>
        <v>0</v>
      </c>
      <c r="D104" s="264"/>
      <c r="E104" s="264"/>
      <c r="F104" s="264"/>
      <c r="G104" s="264"/>
      <c r="H104" s="264"/>
      <c r="I104" s="20"/>
      <c r="J104" s="20"/>
      <c r="K104" s="20"/>
      <c r="L104" s="20"/>
      <c r="M104" s="20"/>
      <c r="N104" s="20"/>
      <c r="O104" s="20"/>
      <c r="P104" s="20"/>
    </row>
    <row r="105" spans="1:16" x14ac:dyDescent="0.2">
      <c r="A105" s="20"/>
      <c r="B105" s="20"/>
      <c r="C105" s="186" t="s">
        <v>15</v>
      </c>
      <c r="D105" s="186"/>
      <c r="E105" s="186"/>
      <c r="F105" s="186"/>
      <c r="G105" s="186"/>
      <c r="H105" s="186"/>
      <c r="I105" s="20"/>
      <c r="J105" s="20"/>
      <c r="K105" s="20"/>
      <c r="L105" s="20"/>
      <c r="M105" s="20"/>
      <c r="N105" s="20"/>
      <c r="O105" s="20"/>
      <c r="P105" s="20"/>
    </row>
    <row r="106" spans="1:16" x14ac:dyDescent="0.2">
      <c r="A106" s="20"/>
      <c r="B106" s="20"/>
      <c r="C106" s="20"/>
      <c r="D106" s="20"/>
      <c r="E106" s="20"/>
      <c r="F106" s="20"/>
      <c r="G106" s="20"/>
      <c r="H106" s="20"/>
      <c r="I106" s="20"/>
      <c r="J106" s="20"/>
      <c r="K106" s="20"/>
      <c r="L106" s="20"/>
      <c r="M106" s="20"/>
      <c r="N106" s="20"/>
      <c r="O106" s="20"/>
      <c r="P106" s="20"/>
    </row>
    <row r="107" spans="1:16"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6" x14ac:dyDescent="0.2">
      <c r="A108" s="20"/>
      <c r="B108" s="20"/>
      <c r="C108" s="20"/>
      <c r="D108" s="20"/>
      <c r="E108" s="20"/>
      <c r="F108" s="20"/>
      <c r="G108" s="20"/>
      <c r="H108" s="20"/>
      <c r="I108" s="20"/>
      <c r="J108" s="20"/>
      <c r="K108" s="20"/>
      <c r="L108" s="20"/>
      <c r="M108" s="20"/>
      <c r="N108" s="20"/>
      <c r="O108" s="20"/>
      <c r="P108" s="20"/>
    </row>
    <row r="109" spans="1:16" x14ac:dyDescent="0.2">
      <c r="A109" s="1" t="s">
        <v>41</v>
      </c>
      <c r="B109" s="20"/>
      <c r="C109" s="264">
        <f>'Kops c'!C41:H41</f>
        <v>0</v>
      </c>
      <c r="D109" s="264"/>
      <c r="E109" s="264"/>
      <c r="F109" s="264"/>
      <c r="G109" s="264"/>
      <c r="H109" s="264"/>
      <c r="I109" s="20"/>
      <c r="J109" s="20"/>
      <c r="K109" s="20"/>
      <c r="L109" s="20"/>
      <c r="M109" s="20"/>
      <c r="N109" s="20"/>
      <c r="O109" s="20"/>
      <c r="P109" s="20"/>
    </row>
    <row r="110" spans="1:16" x14ac:dyDescent="0.2">
      <c r="A110" s="20"/>
      <c r="B110" s="20"/>
      <c r="C110" s="186" t="s">
        <v>15</v>
      </c>
      <c r="D110" s="186"/>
      <c r="E110" s="186"/>
      <c r="F110" s="186"/>
      <c r="G110" s="186"/>
      <c r="H110" s="186"/>
      <c r="I110" s="20"/>
      <c r="J110" s="20"/>
      <c r="K110" s="20"/>
      <c r="L110" s="20"/>
      <c r="M110" s="20"/>
      <c r="N110" s="20"/>
      <c r="O110" s="20"/>
      <c r="P110" s="20"/>
    </row>
    <row r="111" spans="1:16" x14ac:dyDescent="0.2">
      <c r="A111" s="20"/>
      <c r="B111" s="20"/>
      <c r="C111" s="20"/>
      <c r="D111" s="20"/>
      <c r="E111" s="20"/>
      <c r="F111" s="20"/>
      <c r="G111" s="20"/>
      <c r="H111" s="20"/>
      <c r="I111" s="20"/>
      <c r="J111" s="20"/>
      <c r="K111" s="20"/>
      <c r="L111" s="20"/>
      <c r="M111" s="20"/>
      <c r="N111" s="20"/>
      <c r="O111" s="20"/>
      <c r="P111" s="20"/>
    </row>
    <row r="112" spans="1:16" x14ac:dyDescent="0.2">
      <c r="A112" s="104" t="s">
        <v>16</v>
      </c>
      <c r="B112" s="52"/>
      <c r="C112" s="116">
        <f>'Kops c'!C44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L12:P12"/>
    <mergeCell ref="A101:K101"/>
    <mergeCell ref="C104:H104"/>
    <mergeCell ref="C105:H105"/>
    <mergeCell ref="A107:D107"/>
    <mergeCell ref="C109:H109"/>
    <mergeCell ref="D8:L8"/>
    <mergeCell ref="A9:F9"/>
    <mergeCell ref="J9:M9"/>
    <mergeCell ref="N9:O9"/>
    <mergeCell ref="A12:A13"/>
    <mergeCell ref="B12:B13"/>
    <mergeCell ref="C12:C13"/>
    <mergeCell ref="D12:D13"/>
    <mergeCell ref="E12:E13"/>
    <mergeCell ref="F12:K12"/>
    <mergeCell ref="D7:L7"/>
    <mergeCell ref="C2:I2"/>
    <mergeCell ref="C3:I3"/>
    <mergeCell ref="C4:I4"/>
    <mergeCell ref="D5:L5"/>
    <mergeCell ref="D6:L6"/>
  </mergeCells>
  <conditionalFormatting sqref="A101:K101">
    <cfRule type="containsText" dxfId="7" priority="3" operator="containsText" text="Tiešās izmaksas kopā, t. sk. darba devēja sociālais nodoklis __.__% ">
      <formula>NOT(ISERROR(SEARCH("Tiešās izmaksas kopā, t. sk. darba devēja sociālais nodoklis __.__% ",A101)))</formula>
    </cfRule>
  </conditionalFormatting>
  <conditionalFormatting sqref="A14:P100">
    <cfRule type="cellIs" dxfId="6" priority="1" operator="equal">
      <formula>0</formula>
    </cfRule>
  </conditionalFormatting>
  <conditionalFormatting sqref="C2:I2 D5:L8 N9:O9 L101:P101 C104:H104 C109:H109 C112">
    <cfRule type="cellIs" dxfId="5" priority="2" operator="equal">
      <formula>0</formula>
    </cfRule>
  </conditionalFormatting>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240D-92EA-4E4D-81DD-ED17C9235337}">
  <sheetPr codeName="Sheet42">
    <tabColor rgb="FFFF0000"/>
  </sheetPr>
  <dimension ref="A1:P113"/>
  <sheetViews>
    <sheetView workbookViewId="0">
      <selection activeCell="J9" sqref="J9:M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6"/>
      <c r="B1" s="26"/>
      <c r="C1" s="31" t="s">
        <v>44</v>
      </c>
      <c r="D1" s="106">
        <f>'12a+c+n'!D1</f>
        <v>12</v>
      </c>
      <c r="E1" s="26"/>
      <c r="F1" s="26"/>
      <c r="G1" s="26"/>
      <c r="H1" s="26"/>
      <c r="I1" s="26"/>
      <c r="J1" s="26"/>
      <c r="N1" s="30"/>
      <c r="O1" s="31"/>
      <c r="P1" s="32"/>
    </row>
    <row r="2" spans="1:16" x14ac:dyDescent="0.2">
      <c r="A2" s="33"/>
      <c r="B2" s="33"/>
      <c r="C2" s="252" t="str">
        <f>'12a+c+n'!C2:I2</f>
        <v>Iekšējais ūdensvads, kanalizācija un to aprīkojums</v>
      </c>
      <c r="D2" s="252"/>
      <c r="E2" s="252"/>
      <c r="F2" s="252"/>
      <c r="G2" s="252"/>
      <c r="H2" s="252"/>
      <c r="I2" s="252"/>
      <c r="J2" s="33"/>
    </row>
    <row r="3" spans="1:16" x14ac:dyDescent="0.2">
      <c r="A3" s="34"/>
      <c r="B3" s="34"/>
      <c r="C3" s="216" t="s">
        <v>21</v>
      </c>
      <c r="D3" s="216"/>
      <c r="E3" s="216"/>
      <c r="F3" s="216"/>
      <c r="G3" s="216"/>
      <c r="H3" s="216"/>
      <c r="I3" s="216"/>
      <c r="J3" s="34"/>
    </row>
    <row r="4" spans="1:16" x14ac:dyDescent="0.2">
      <c r="A4" s="34"/>
      <c r="B4" s="34"/>
      <c r="C4" s="253" t="s">
        <v>19</v>
      </c>
      <c r="D4" s="253"/>
      <c r="E4" s="253"/>
      <c r="F4" s="253"/>
      <c r="G4" s="253"/>
      <c r="H4" s="253"/>
      <c r="I4" s="253"/>
      <c r="J4" s="34"/>
    </row>
    <row r="5" spans="1:16" ht="15" customHeight="1" x14ac:dyDescent="0.2">
      <c r="A5" s="26"/>
      <c r="B5" s="26"/>
      <c r="C5" s="31" t="s">
        <v>5</v>
      </c>
      <c r="D5" s="254" t="str">
        <f>'Kops a+c+n'!D6</f>
        <v>Daudzdzīvokļu dzīvojamā ēka</v>
      </c>
      <c r="E5" s="254"/>
      <c r="F5" s="254"/>
      <c r="G5" s="254"/>
      <c r="H5" s="254"/>
      <c r="I5" s="254"/>
      <c r="J5" s="254"/>
      <c r="K5" s="254"/>
      <c r="L5" s="254"/>
      <c r="M5" s="20"/>
      <c r="N5" s="20"/>
      <c r="O5" s="20"/>
      <c r="P5" s="20"/>
    </row>
    <row r="6" spans="1:16"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6"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6" x14ac:dyDescent="0.2">
      <c r="A8" s="26"/>
      <c r="B8" s="26"/>
      <c r="C8" s="4" t="s">
        <v>24</v>
      </c>
      <c r="D8" s="254" t="str">
        <f>'Kops a+c+n'!D9</f>
        <v>Iepirkums Nr.AS OŪS 2023/03_E</v>
      </c>
      <c r="E8" s="254"/>
      <c r="F8" s="254"/>
      <c r="G8" s="254"/>
      <c r="H8" s="254"/>
      <c r="I8" s="254"/>
      <c r="J8" s="254"/>
      <c r="K8" s="254"/>
      <c r="L8" s="254"/>
      <c r="M8" s="20"/>
      <c r="N8" s="20"/>
      <c r="O8" s="20"/>
      <c r="P8" s="20"/>
    </row>
    <row r="9" spans="1:16" ht="11.25" customHeight="1" x14ac:dyDescent="0.2">
      <c r="A9" s="255" t="s">
        <v>406</v>
      </c>
      <c r="B9" s="255"/>
      <c r="C9" s="255"/>
      <c r="D9" s="255"/>
      <c r="E9" s="255"/>
      <c r="F9" s="255"/>
      <c r="G9" s="35"/>
      <c r="H9" s="35"/>
      <c r="I9" s="35"/>
      <c r="J9" s="256" t="s">
        <v>46</v>
      </c>
      <c r="K9" s="256"/>
      <c r="L9" s="256"/>
      <c r="M9" s="256"/>
      <c r="N9" s="257">
        <f>P101</f>
        <v>0</v>
      </c>
      <c r="O9" s="257"/>
      <c r="P9" s="35"/>
    </row>
    <row r="10" spans="1:16" ht="15" customHeight="1" x14ac:dyDescent="0.2">
      <c r="A10" s="36"/>
      <c r="B10" s="37"/>
      <c r="C10" s="4"/>
      <c r="D10" s="26"/>
      <c r="E10" s="26"/>
      <c r="F10" s="26"/>
      <c r="G10" s="26"/>
      <c r="H10" s="26"/>
      <c r="I10" s="26"/>
      <c r="J10" s="26"/>
      <c r="K10" s="26"/>
      <c r="L10" s="117"/>
      <c r="M10" s="117"/>
      <c r="N10" s="117"/>
      <c r="O10" s="117"/>
      <c r="P10" s="31" t="str">
        <f>'Kopt a+c+n'!A35</f>
        <v>Tāme sastādīta 2023. gada __._________</v>
      </c>
    </row>
    <row r="11" spans="1:16" ht="12" thickBot="1" x14ac:dyDescent="0.25">
      <c r="A11" s="36"/>
      <c r="B11" s="37"/>
      <c r="C11" s="4"/>
      <c r="D11" s="26"/>
      <c r="E11" s="26"/>
      <c r="F11" s="26"/>
      <c r="G11" s="26"/>
      <c r="H11" s="26"/>
      <c r="I11" s="26"/>
      <c r="J11" s="26"/>
      <c r="K11" s="26"/>
      <c r="L11" s="38"/>
      <c r="M11" s="38"/>
      <c r="N11" s="39"/>
      <c r="O11" s="30"/>
      <c r="P11" s="26"/>
    </row>
    <row r="12" spans="1:16" x14ac:dyDescent="0.2">
      <c r="A12" s="203" t="s">
        <v>27</v>
      </c>
      <c r="B12" s="265" t="s">
        <v>49</v>
      </c>
      <c r="C12" s="259" t="s">
        <v>50</v>
      </c>
      <c r="D12" s="268" t="s">
        <v>51</v>
      </c>
      <c r="E12" s="270" t="s">
        <v>52</v>
      </c>
      <c r="F12" s="258" t="s">
        <v>53</v>
      </c>
      <c r="G12" s="259"/>
      <c r="H12" s="259"/>
      <c r="I12" s="259"/>
      <c r="J12" s="259"/>
      <c r="K12" s="260"/>
      <c r="L12" s="272" t="s">
        <v>54</v>
      </c>
      <c r="M12" s="259"/>
      <c r="N12" s="259"/>
      <c r="O12" s="259"/>
      <c r="P12" s="260"/>
    </row>
    <row r="13" spans="1:16" ht="126.75" customHeight="1" thickBot="1" x14ac:dyDescent="0.25">
      <c r="A13" s="204"/>
      <c r="B13" s="266"/>
      <c r="C13" s="267"/>
      <c r="D13" s="269"/>
      <c r="E13" s="271"/>
      <c r="F13" s="66" t="s">
        <v>56</v>
      </c>
      <c r="G13" s="69" t="s">
        <v>57</v>
      </c>
      <c r="H13" s="69" t="s">
        <v>58</v>
      </c>
      <c r="I13" s="69" t="s">
        <v>59</v>
      </c>
      <c r="J13" s="69" t="s">
        <v>60</v>
      </c>
      <c r="K13" s="71" t="s">
        <v>61</v>
      </c>
      <c r="L13" s="88" t="s">
        <v>56</v>
      </c>
      <c r="M13" s="69" t="s">
        <v>58</v>
      </c>
      <c r="N13" s="69" t="s">
        <v>59</v>
      </c>
      <c r="O13" s="69" t="s">
        <v>60</v>
      </c>
      <c r="P13" s="129" t="s">
        <v>61</v>
      </c>
    </row>
    <row r="14" spans="1:16" x14ac:dyDescent="0.2">
      <c r="A14" s="63">
        <f>IF(P14=0,0,IF(COUNTBLANK(P14)=1,0,COUNTA($P$14:P14)))</f>
        <v>0</v>
      </c>
      <c r="B14" s="27">
        <f>IF($C$4="Neattiecināmās izmaksas",IF('12a+c+n'!$Q14="N",'12a+c+n'!B14,0))</f>
        <v>0</v>
      </c>
      <c r="C14" s="27">
        <f>IF($C$4="Neattiecināmās izmaksas",IF('12a+c+n'!$Q14="N",'12a+c+n'!C14,0))</f>
        <v>0</v>
      </c>
      <c r="D14" s="27">
        <f>IF($C$4="Neattiecināmās izmaksas",IF('12a+c+n'!$Q14="N",'12a+c+n'!D14,0))</f>
        <v>0</v>
      </c>
      <c r="E14" s="57"/>
      <c r="F14" s="79"/>
      <c r="G14" s="27">
        <f>IF($C$4="Neattiecināmās izmaksas",IF('12a+c+n'!$Q14="N",'12a+c+n'!G14,0))</f>
        <v>0</v>
      </c>
      <c r="H14" s="27">
        <f>IF($C$4="Neattiecināmās izmaksas",IF('12a+c+n'!$Q14="N",'12a+c+n'!H14,0))</f>
        <v>0</v>
      </c>
      <c r="I14" s="27"/>
      <c r="J14" s="27"/>
      <c r="K14" s="57">
        <f>IF($C$4="Neattiecināmās izmaksas",IF('12a+c+n'!$Q14="N",'12a+c+n'!K14,0))</f>
        <v>0</v>
      </c>
      <c r="L14" s="109">
        <f>IF($C$4="Neattiecināmās izmaksas",IF('12a+c+n'!$Q14="N",'12a+c+n'!L14,0))</f>
        <v>0</v>
      </c>
      <c r="M14" s="27">
        <f>IF($C$4="Neattiecināmās izmaksas",IF('12a+c+n'!$Q14="N",'12a+c+n'!M14,0))</f>
        <v>0</v>
      </c>
      <c r="N14" s="27">
        <f>IF($C$4="Neattiecināmās izmaksas",IF('12a+c+n'!$Q14="N",'12a+c+n'!N14,0))</f>
        <v>0</v>
      </c>
      <c r="O14" s="27">
        <f>IF($C$4="Neattiecināmās izmaksas",IF('12a+c+n'!$Q14="N",'12a+c+n'!O14,0))</f>
        <v>0</v>
      </c>
      <c r="P14" s="57">
        <f>IF($C$4="Neattiecināmās izmaksas",IF('12a+c+n'!$Q14="N",'12a+c+n'!P14,0))</f>
        <v>0</v>
      </c>
    </row>
    <row r="15" spans="1:16" x14ac:dyDescent="0.2">
      <c r="A15" s="64">
        <f>IF(P15=0,0,IF(COUNTBLANK(P15)=1,0,COUNTA($P$14:P15)))</f>
        <v>0</v>
      </c>
      <c r="B15" s="28">
        <f>IF($C$4="Neattiecināmās izmaksas",IF('12a+c+n'!$Q15="N",'12a+c+n'!B15,0))</f>
        <v>0</v>
      </c>
      <c r="C15" s="28">
        <f>IF($C$4="Neattiecināmās izmaksas",IF('12a+c+n'!$Q15="N",'12a+c+n'!C15,0))</f>
        <v>0</v>
      </c>
      <c r="D15" s="28">
        <f>IF($C$4="Neattiecināmās izmaksas",IF('12a+c+n'!$Q15="N",'12a+c+n'!D15,0))</f>
        <v>0</v>
      </c>
      <c r="E15" s="59"/>
      <c r="F15" s="81"/>
      <c r="G15" s="28"/>
      <c r="H15" s="28">
        <f>IF($C$4="Neattiecināmās izmaksas",IF('12a+c+n'!$Q15="N",'12a+c+n'!H15,0))</f>
        <v>0</v>
      </c>
      <c r="I15" s="28"/>
      <c r="J15" s="28"/>
      <c r="K15" s="59">
        <f>IF($C$4="Neattiecināmās izmaksas",IF('12a+c+n'!$Q15="N",'12a+c+n'!K15,0))</f>
        <v>0</v>
      </c>
      <c r="L15" s="110">
        <f>IF($C$4="Neattiecināmās izmaksas",IF('12a+c+n'!$Q15="N",'12a+c+n'!L15,0))</f>
        <v>0</v>
      </c>
      <c r="M15" s="28">
        <f>IF($C$4="Neattiecināmās izmaksas",IF('12a+c+n'!$Q15="N",'12a+c+n'!M15,0))</f>
        <v>0</v>
      </c>
      <c r="N15" s="28">
        <f>IF($C$4="Neattiecināmās izmaksas",IF('12a+c+n'!$Q15="N",'12a+c+n'!N15,0))</f>
        <v>0</v>
      </c>
      <c r="O15" s="28">
        <f>IF($C$4="Neattiecināmās izmaksas",IF('12a+c+n'!$Q15="N",'12a+c+n'!O15,0))</f>
        <v>0</v>
      </c>
      <c r="P15" s="59">
        <f>IF($C$4="Neattiecināmās izmaksas",IF('12a+c+n'!$Q15="N",'12a+c+n'!P15,0))</f>
        <v>0</v>
      </c>
    </row>
    <row r="16" spans="1:16" x14ac:dyDescent="0.2">
      <c r="A16" s="64">
        <f>IF(P16=0,0,IF(COUNTBLANK(P16)=1,0,COUNTA($P$14:P16)))</f>
        <v>0</v>
      </c>
      <c r="B16" s="28">
        <f>IF($C$4="Neattiecināmās izmaksas",IF('12a+c+n'!$Q16="N",'12a+c+n'!B16,0))</f>
        <v>0</v>
      </c>
      <c r="C16" s="28">
        <f>IF($C$4="Neattiecināmās izmaksas",IF('12a+c+n'!$Q16="N",'12a+c+n'!C16,0))</f>
        <v>0</v>
      </c>
      <c r="D16" s="28">
        <f>IF($C$4="Neattiecināmās izmaksas",IF('12a+c+n'!$Q16="N",'12a+c+n'!D16,0))</f>
        <v>0</v>
      </c>
      <c r="E16" s="59"/>
      <c r="F16" s="81"/>
      <c r="G16" s="28"/>
      <c r="H16" s="28">
        <f>IF($C$4="Neattiecināmās izmaksas",IF('12a+c+n'!$Q16="N",'12a+c+n'!H16,0))</f>
        <v>0</v>
      </c>
      <c r="I16" s="28"/>
      <c r="J16" s="28"/>
      <c r="K16" s="59">
        <f>IF($C$4="Neattiecināmās izmaksas",IF('12a+c+n'!$Q16="N",'12a+c+n'!K16,0))</f>
        <v>0</v>
      </c>
      <c r="L16" s="110">
        <f>IF($C$4="Neattiecināmās izmaksas",IF('12a+c+n'!$Q16="N",'12a+c+n'!L16,0))</f>
        <v>0</v>
      </c>
      <c r="M16" s="28">
        <f>IF($C$4="Neattiecināmās izmaksas",IF('12a+c+n'!$Q16="N",'12a+c+n'!M16,0))</f>
        <v>0</v>
      </c>
      <c r="N16" s="28">
        <f>IF($C$4="Neattiecināmās izmaksas",IF('12a+c+n'!$Q16="N",'12a+c+n'!N16,0))</f>
        <v>0</v>
      </c>
      <c r="O16" s="28">
        <f>IF($C$4="Neattiecināmās izmaksas",IF('12a+c+n'!$Q16="N",'12a+c+n'!O16,0))</f>
        <v>0</v>
      </c>
      <c r="P16" s="59">
        <f>IF($C$4="Neattiecināmās izmaksas",IF('12a+c+n'!$Q16="N",'12a+c+n'!P16,0))</f>
        <v>0</v>
      </c>
    </row>
    <row r="17" spans="1:16" x14ac:dyDescent="0.2">
      <c r="A17" s="64">
        <f>IF(P17=0,0,IF(COUNTBLANK(P17)=1,0,COUNTA($P$14:P17)))</f>
        <v>0</v>
      </c>
      <c r="B17" s="28">
        <f>IF($C$4="Neattiecināmās izmaksas",IF('12a+c+n'!$Q17="N",'12a+c+n'!B17,0))</f>
        <v>0</v>
      </c>
      <c r="C17" s="28">
        <f>IF($C$4="Neattiecināmās izmaksas",IF('12a+c+n'!$Q17="N",'12a+c+n'!C17,0))</f>
        <v>0</v>
      </c>
      <c r="D17" s="28">
        <f>IF($C$4="Neattiecināmās izmaksas",IF('12a+c+n'!$Q17="N",'12a+c+n'!D17,0))</f>
        <v>0</v>
      </c>
      <c r="E17" s="59"/>
      <c r="F17" s="81"/>
      <c r="G17" s="28"/>
      <c r="H17" s="28">
        <f>IF($C$4="Neattiecināmās izmaksas",IF('12a+c+n'!$Q17="N",'12a+c+n'!H17,0))</f>
        <v>0</v>
      </c>
      <c r="I17" s="28"/>
      <c r="J17" s="28"/>
      <c r="K17" s="59">
        <f>IF($C$4="Neattiecināmās izmaksas",IF('12a+c+n'!$Q17="N",'12a+c+n'!K17,0))</f>
        <v>0</v>
      </c>
      <c r="L17" s="110">
        <f>IF($C$4="Neattiecināmās izmaksas",IF('12a+c+n'!$Q17="N",'12a+c+n'!L17,0))</f>
        <v>0</v>
      </c>
      <c r="M17" s="28">
        <f>IF($C$4="Neattiecināmās izmaksas",IF('12a+c+n'!$Q17="N",'12a+c+n'!M17,0))</f>
        <v>0</v>
      </c>
      <c r="N17" s="28">
        <f>IF($C$4="Neattiecināmās izmaksas",IF('12a+c+n'!$Q17="N",'12a+c+n'!N17,0))</f>
        <v>0</v>
      </c>
      <c r="O17" s="28">
        <f>IF($C$4="Neattiecināmās izmaksas",IF('12a+c+n'!$Q17="N",'12a+c+n'!O17,0))</f>
        <v>0</v>
      </c>
      <c r="P17" s="59">
        <f>IF($C$4="Neattiecināmās izmaksas",IF('12a+c+n'!$Q17="N",'12a+c+n'!P17,0))</f>
        <v>0</v>
      </c>
    </row>
    <row r="18" spans="1:16" x14ac:dyDescent="0.2">
      <c r="A18" s="64">
        <f>IF(P18=0,0,IF(COUNTBLANK(P18)=1,0,COUNTA($P$14:P18)))</f>
        <v>0</v>
      </c>
      <c r="B18" s="28">
        <f>IF($C$4="Neattiecināmās izmaksas",IF('12a+c+n'!$Q18="N",'12a+c+n'!B18,0))</f>
        <v>0</v>
      </c>
      <c r="C18" s="28">
        <f>IF($C$4="Neattiecināmās izmaksas",IF('12a+c+n'!$Q18="N",'12a+c+n'!C18,0))</f>
        <v>0</v>
      </c>
      <c r="D18" s="28">
        <f>IF($C$4="Neattiecināmās izmaksas",IF('12a+c+n'!$Q18="N",'12a+c+n'!D18,0))</f>
        <v>0</v>
      </c>
      <c r="E18" s="59"/>
      <c r="F18" s="81"/>
      <c r="G18" s="28"/>
      <c r="H18" s="28">
        <f>IF($C$4="Neattiecināmās izmaksas",IF('12a+c+n'!$Q18="N",'12a+c+n'!H18,0))</f>
        <v>0</v>
      </c>
      <c r="I18" s="28"/>
      <c r="J18" s="28"/>
      <c r="K18" s="59">
        <f>IF($C$4="Neattiecināmās izmaksas",IF('12a+c+n'!$Q18="N",'12a+c+n'!K18,0))</f>
        <v>0</v>
      </c>
      <c r="L18" s="110">
        <f>IF($C$4="Neattiecināmās izmaksas",IF('12a+c+n'!$Q18="N",'12a+c+n'!L18,0))</f>
        <v>0</v>
      </c>
      <c r="M18" s="28">
        <f>IF($C$4="Neattiecināmās izmaksas",IF('12a+c+n'!$Q18="N",'12a+c+n'!M18,0))</f>
        <v>0</v>
      </c>
      <c r="N18" s="28">
        <f>IF($C$4="Neattiecināmās izmaksas",IF('12a+c+n'!$Q18="N",'12a+c+n'!N18,0))</f>
        <v>0</v>
      </c>
      <c r="O18" s="28">
        <f>IF($C$4="Neattiecināmās izmaksas",IF('12a+c+n'!$Q18="N",'12a+c+n'!O18,0))</f>
        <v>0</v>
      </c>
      <c r="P18" s="59">
        <f>IF($C$4="Neattiecināmās izmaksas",IF('12a+c+n'!$Q18="N",'12a+c+n'!P18,0))</f>
        <v>0</v>
      </c>
    </row>
    <row r="19" spans="1:16" x14ac:dyDescent="0.2">
      <c r="A19" s="64">
        <f>IF(P19=0,0,IF(COUNTBLANK(P19)=1,0,COUNTA($P$14:P19)))</f>
        <v>0</v>
      </c>
      <c r="B19" s="28">
        <f>IF($C$4="Neattiecināmās izmaksas",IF('12a+c+n'!$Q19="N",'12a+c+n'!B19,0))</f>
        <v>0</v>
      </c>
      <c r="C19" s="28">
        <f>IF($C$4="Neattiecināmās izmaksas",IF('12a+c+n'!$Q19="N",'12a+c+n'!C19,0))</f>
        <v>0</v>
      </c>
      <c r="D19" s="28">
        <f>IF($C$4="Neattiecināmās izmaksas",IF('12a+c+n'!$Q19="N",'12a+c+n'!D19,0))</f>
        <v>0</v>
      </c>
      <c r="E19" s="59"/>
      <c r="F19" s="81"/>
      <c r="G19" s="28"/>
      <c r="H19" s="28">
        <f>IF($C$4="Neattiecināmās izmaksas",IF('12a+c+n'!$Q19="N",'12a+c+n'!H19,0))</f>
        <v>0</v>
      </c>
      <c r="I19" s="28"/>
      <c r="J19" s="28"/>
      <c r="K19" s="59">
        <f>IF($C$4="Neattiecināmās izmaksas",IF('12a+c+n'!$Q19="N",'12a+c+n'!K19,0))</f>
        <v>0</v>
      </c>
      <c r="L19" s="110">
        <f>IF($C$4="Neattiecināmās izmaksas",IF('12a+c+n'!$Q19="N",'12a+c+n'!L19,0))</f>
        <v>0</v>
      </c>
      <c r="M19" s="28">
        <f>IF($C$4="Neattiecināmās izmaksas",IF('12a+c+n'!$Q19="N",'12a+c+n'!M19,0))</f>
        <v>0</v>
      </c>
      <c r="N19" s="28">
        <f>IF($C$4="Neattiecināmās izmaksas",IF('12a+c+n'!$Q19="N",'12a+c+n'!N19,0))</f>
        <v>0</v>
      </c>
      <c r="O19" s="28">
        <f>IF($C$4="Neattiecināmās izmaksas",IF('12a+c+n'!$Q19="N",'12a+c+n'!O19,0))</f>
        <v>0</v>
      </c>
      <c r="P19" s="59">
        <f>IF($C$4="Neattiecināmās izmaksas",IF('12a+c+n'!$Q19="N",'12a+c+n'!P19,0))</f>
        <v>0</v>
      </c>
    </row>
    <row r="20" spans="1:16" x14ac:dyDescent="0.2">
      <c r="A20" s="64">
        <f>IF(P20=0,0,IF(COUNTBLANK(P20)=1,0,COUNTA($P$14:P20)))</f>
        <v>0</v>
      </c>
      <c r="B20" s="28">
        <f>IF($C$4="Neattiecināmās izmaksas",IF('12a+c+n'!$Q20="N",'12a+c+n'!B20,0))</f>
        <v>0</v>
      </c>
      <c r="C20" s="28">
        <f>IF($C$4="Neattiecināmās izmaksas",IF('12a+c+n'!$Q20="N",'12a+c+n'!C20,0))</f>
        <v>0</v>
      </c>
      <c r="D20" s="28">
        <f>IF($C$4="Neattiecināmās izmaksas",IF('12a+c+n'!$Q20="N",'12a+c+n'!D20,0))</f>
        <v>0</v>
      </c>
      <c r="E20" s="59"/>
      <c r="F20" s="81"/>
      <c r="G20" s="28"/>
      <c r="H20" s="28">
        <f>IF($C$4="Neattiecināmās izmaksas",IF('12a+c+n'!$Q20="N",'12a+c+n'!H20,0))</f>
        <v>0</v>
      </c>
      <c r="I20" s="28"/>
      <c r="J20" s="28"/>
      <c r="K20" s="59">
        <f>IF($C$4="Neattiecināmās izmaksas",IF('12a+c+n'!$Q20="N",'12a+c+n'!K20,0))</f>
        <v>0</v>
      </c>
      <c r="L20" s="110">
        <f>IF($C$4="Neattiecināmās izmaksas",IF('12a+c+n'!$Q20="N",'12a+c+n'!L20,0))</f>
        <v>0</v>
      </c>
      <c r="M20" s="28">
        <f>IF($C$4="Neattiecināmās izmaksas",IF('12a+c+n'!$Q20="N",'12a+c+n'!M20,0))</f>
        <v>0</v>
      </c>
      <c r="N20" s="28">
        <f>IF($C$4="Neattiecināmās izmaksas",IF('12a+c+n'!$Q20="N",'12a+c+n'!N20,0))</f>
        <v>0</v>
      </c>
      <c r="O20" s="28">
        <f>IF($C$4="Neattiecināmās izmaksas",IF('12a+c+n'!$Q20="N",'12a+c+n'!O20,0))</f>
        <v>0</v>
      </c>
      <c r="P20" s="59">
        <f>IF($C$4="Neattiecināmās izmaksas",IF('12a+c+n'!$Q20="N",'12a+c+n'!P20,0))</f>
        <v>0</v>
      </c>
    </row>
    <row r="21" spans="1:16" x14ac:dyDescent="0.2">
      <c r="A21" s="64">
        <f>IF(P21=0,0,IF(COUNTBLANK(P21)=1,0,COUNTA($P$14:P21)))</f>
        <v>0</v>
      </c>
      <c r="B21" s="28">
        <f>IF($C$4="Neattiecināmās izmaksas",IF('12a+c+n'!$Q21="N",'12a+c+n'!B21,0))</f>
        <v>0</v>
      </c>
      <c r="C21" s="28">
        <f>IF($C$4="Neattiecināmās izmaksas",IF('12a+c+n'!$Q21="N",'12a+c+n'!C21,0))</f>
        <v>0</v>
      </c>
      <c r="D21" s="28">
        <f>IF($C$4="Neattiecināmās izmaksas",IF('12a+c+n'!$Q21="N",'12a+c+n'!D21,0))</f>
        <v>0</v>
      </c>
      <c r="E21" s="59"/>
      <c r="F21" s="81"/>
      <c r="G21" s="28"/>
      <c r="H21" s="28">
        <f>IF($C$4="Neattiecināmās izmaksas",IF('12a+c+n'!$Q21="N",'12a+c+n'!H21,0))</f>
        <v>0</v>
      </c>
      <c r="I21" s="28"/>
      <c r="J21" s="28"/>
      <c r="K21" s="59">
        <f>IF($C$4="Neattiecināmās izmaksas",IF('12a+c+n'!$Q21="N",'12a+c+n'!K21,0))</f>
        <v>0</v>
      </c>
      <c r="L21" s="110">
        <f>IF($C$4="Neattiecināmās izmaksas",IF('12a+c+n'!$Q21="N",'12a+c+n'!L21,0))</f>
        <v>0</v>
      </c>
      <c r="M21" s="28">
        <f>IF($C$4="Neattiecināmās izmaksas",IF('12a+c+n'!$Q21="N",'12a+c+n'!M21,0))</f>
        <v>0</v>
      </c>
      <c r="N21" s="28">
        <f>IF($C$4="Neattiecināmās izmaksas",IF('12a+c+n'!$Q21="N",'12a+c+n'!N21,0))</f>
        <v>0</v>
      </c>
      <c r="O21" s="28">
        <f>IF($C$4="Neattiecināmās izmaksas",IF('12a+c+n'!$Q21="N",'12a+c+n'!O21,0))</f>
        <v>0</v>
      </c>
      <c r="P21" s="59">
        <f>IF($C$4="Neattiecināmās izmaksas",IF('12a+c+n'!$Q21="N",'12a+c+n'!P21,0))</f>
        <v>0</v>
      </c>
    </row>
    <row r="22" spans="1:16" x14ac:dyDescent="0.2">
      <c r="A22" s="64">
        <f>IF(P22=0,0,IF(COUNTBLANK(P22)=1,0,COUNTA($P$14:P22)))</f>
        <v>0</v>
      </c>
      <c r="B22" s="28">
        <f>IF($C$4="Neattiecināmās izmaksas",IF('12a+c+n'!$Q22="N",'12a+c+n'!B22,0))</f>
        <v>0</v>
      </c>
      <c r="C22" s="28">
        <f>IF($C$4="Neattiecināmās izmaksas",IF('12a+c+n'!$Q22="N",'12a+c+n'!C22,0))</f>
        <v>0</v>
      </c>
      <c r="D22" s="28">
        <f>IF($C$4="Neattiecināmās izmaksas",IF('12a+c+n'!$Q22="N",'12a+c+n'!D22,0))</f>
        <v>0</v>
      </c>
      <c r="E22" s="59"/>
      <c r="F22" s="81"/>
      <c r="G22" s="28"/>
      <c r="H22" s="28">
        <f>IF($C$4="Neattiecināmās izmaksas",IF('12a+c+n'!$Q22="N",'12a+c+n'!H22,0))</f>
        <v>0</v>
      </c>
      <c r="I22" s="28"/>
      <c r="J22" s="28"/>
      <c r="K22" s="59">
        <f>IF($C$4="Neattiecināmās izmaksas",IF('12a+c+n'!$Q22="N",'12a+c+n'!K22,0))</f>
        <v>0</v>
      </c>
      <c r="L22" s="110">
        <f>IF($C$4="Neattiecināmās izmaksas",IF('12a+c+n'!$Q22="N",'12a+c+n'!L22,0))</f>
        <v>0</v>
      </c>
      <c r="M22" s="28">
        <f>IF($C$4="Neattiecināmās izmaksas",IF('12a+c+n'!$Q22="N",'12a+c+n'!M22,0))</f>
        <v>0</v>
      </c>
      <c r="N22" s="28">
        <f>IF($C$4="Neattiecināmās izmaksas",IF('12a+c+n'!$Q22="N",'12a+c+n'!N22,0))</f>
        <v>0</v>
      </c>
      <c r="O22" s="28">
        <f>IF($C$4="Neattiecināmās izmaksas",IF('12a+c+n'!$Q22="N",'12a+c+n'!O22,0))</f>
        <v>0</v>
      </c>
      <c r="P22" s="59">
        <f>IF($C$4="Neattiecināmās izmaksas",IF('12a+c+n'!$Q22="N",'12a+c+n'!P22,0))</f>
        <v>0</v>
      </c>
    </row>
    <row r="23" spans="1:16" x14ac:dyDescent="0.2">
      <c r="A23" s="64">
        <f>IF(P23=0,0,IF(COUNTBLANK(P23)=1,0,COUNTA($P$14:P23)))</f>
        <v>0</v>
      </c>
      <c r="B23" s="28">
        <f>IF($C$4="Neattiecināmās izmaksas",IF('12a+c+n'!$Q23="N",'12a+c+n'!B23,0))</f>
        <v>0</v>
      </c>
      <c r="C23" s="28">
        <f>IF($C$4="Neattiecināmās izmaksas",IF('12a+c+n'!$Q23="N",'12a+c+n'!C23,0))</f>
        <v>0</v>
      </c>
      <c r="D23" s="28">
        <f>IF($C$4="Neattiecināmās izmaksas",IF('12a+c+n'!$Q23="N",'12a+c+n'!D23,0))</f>
        <v>0</v>
      </c>
      <c r="E23" s="59"/>
      <c r="F23" s="81"/>
      <c r="G23" s="28"/>
      <c r="H23" s="28">
        <f>IF($C$4="Neattiecināmās izmaksas",IF('12a+c+n'!$Q23="N",'12a+c+n'!H23,0))</f>
        <v>0</v>
      </c>
      <c r="I23" s="28"/>
      <c r="J23" s="28"/>
      <c r="K23" s="59">
        <f>IF($C$4="Neattiecināmās izmaksas",IF('12a+c+n'!$Q23="N",'12a+c+n'!K23,0))</f>
        <v>0</v>
      </c>
      <c r="L23" s="110">
        <f>IF($C$4="Neattiecināmās izmaksas",IF('12a+c+n'!$Q23="N",'12a+c+n'!L23,0))</f>
        <v>0</v>
      </c>
      <c r="M23" s="28">
        <f>IF($C$4="Neattiecināmās izmaksas",IF('12a+c+n'!$Q23="N",'12a+c+n'!M23,0))</f>
        <v>0</v>
      </c>
      <c r="N23" s="28">
        <f>IF($C$4="Neattiecināmās izmaksas",IF('12a+c+n'!$Q23="N",'12a+c+n'!N23,0))</f>
        <v>0</v>
      </c>
      <c r="O23" s="28">
        <f>IF($C$4="Neattiecināmās izmaksas",IF('12a+c+n'!$Q23="N",'12a+c+n'!O23,0))</f>
        <v>0</v>
      </c>
      <c r="P23" s="59">
        <f>IF($C$4="Neattiecināmās izmaksas",IF('12a+c+n'!$Q23="N",'12a+c+n'!P23,0))</f>
        <v>0</v>
      </c>
    </row>
    <row r="24" spans="1:16" x14ac:dyDescent="0.2">
      <c r="A24" s="64">
        <f>IF(P24=0,0,IF(COUNTBLANK(P24)=1,0,COUNTA($P$14:P24)))</f>
        <v>0</v>
      </c>
      <c r="B24" s="28">
        <f>IF($C$4="Neattiecināmās izmaksas",IF('12a+c+n'!$Q24="N",'12a+c+n'!B24,0))</f>
        <v>0</v>
      </c>
      <c r="C24" s="28">
        <f>IF($C$4="Neattiecināmās izmaksas",IF('12a+c+n'!$Q24="N",'12a+c+n'!C24,0))</f>
        <v>0</v>
      </c>
      <c r="D24" s="28">
        <f>IF($C$4="Neattiecināmās izmaksas",IF('12a+c+n'!$Q24="N",'12a+c+n'!D24,0))</f>
        <v>0</v>
      </c>
      <c r="E24" s="59"/>
      <c r="F24" s="81"/>
      <c r="G24" s="28"/>
      <c r="H24" s="28">
        <f>IF($C$4="Neattiecināmās izmaksas",IF('12a+c+n'!$Q24="N",'12a+c+n'!H24,0))</f>
        <v>0</v>
      </c>
      <c r="I24" s="28"/>
      <c r="J24" s="28"/>
      <c r="K24" s="59">
        <f>IF($C$4="Neattiecināmās izmaksas",IF('12a+c+n'!$Q24="N",'12a+c+n'!K24,0))</f>
        <v>0</v>
      </c>
      <c r="L24" s="110">
        <f>IF($C$4="Neattiecināmās izmaksas",IF('12a+c+n'!$Q24="N",'12a+c+n'!L24,0))</f>
        <v>0</v>
      </c>
      <c r="M24" s="28">
        <f>IF($C$4="Neattiecināmās izmaksas",IF('12a+c+n'!$Q24="N",'12a+c+n'!M24,0))</f>
        <v>0</v>
      </c>
      <c r="N24" s="28">
        <f>IF($C$4="Neattiecināmās izmaksas",IF('12a+c+n'!$Q24="N",'12a+c+n'!N24,0))</f>
        <v>0</v>
      </c>
      <c r="O24" s="28">
        <f>IF($C$4="Neattiecināmās izmaksas",IF('12a+c+n'!$Q24="N",'12a+c+n'!O24,0))</f>
        <v>0</v>
      </c>
      <c r="P24" s="59">
        <f>IF($C$4="Neattiecināmās izmaksas",IF('12a+c+n'!$Q24="N",'12a+c+n'!P24,0))</f>
        <v>0</v>
      </c>
    </row>
    <row r="25" spans="1:16" x14ac:dyDescent="0.2">
      <c r="A25" s="64">
        <f>IF(P25=0,0,IF(COUNTBLANK(P25)=1,0,COUNTA($P$14:P25)))</f>
        <v>0</v>
      </c>
      <c r="B25" s="28">
        <f>IF($C$4="Neattiecināmās izmaksas",IF('12a+c+n'!$Q25="N",'12a+c+n'!B25,0))</f>
        <v>0</v>
      </c>
      <c r="C25" s="28">
        <f>IF($C$4="Neattiecināmās izmaksas",IF('12a+c+n'!$Q25="N",'12a+c+n'!C25,0))</f>
        <v>0</v>
      </c>
      <c r="D25" s="28">
        <f>IF($C$4="Neattiecināmās izmaksas",IF('12a+c+n'!$Q25="N",'12a+c+n'!D25,0))</f>
        <v>0</v>
      </c>
      <c r="E25" s="59"/>
      <c r="F25" s="81"/>
      <c r="G25" s="28"/>
      <c r="H25" s="28">
        <f>IF($C$4="Neattiecināmās izmaksas",IF('12a+c+n'!$Q25="N",'12a+c+n'!H25,0))</f>
        <v>0</v>
      </c>
      <c r="I25" s="28"/>
      <c r="J25" s="28"/>
      <c r="K25" s="59">
        <f>IF($C$4="Neattiecināmās izmaksas",IF('12a+c+n'!$Q25="N",'12a+c+n'!K25,0))</f>
        <v>0</v>
      </c>
      <c r="L25" s="110">
        <f>IF($C$4="Neattiecināmās izmaksas",IF('12a+c+n'!$Q25="N",'12a+c+n'!L25,0))</f>
        <v>0</v>
      </c>
      <c r="M25" s="28">
        <f>IF($C$4="Neattiecināmās izmaksas",IF('12a+c+n'!$Q25="N",'12a+c+n'!M25,0))</f>
        <v>0</v>
      </c>
      <c r="N25" s="28">
        <f>IF($C$4="Neattiecināmās izmaksas",IF('12a+c+n'!$Q25="N",'12a+c+n'!N25,0))</f>
        <v>0</v>
      </c>
      <c r="O25" s="28">
        <f>IF($C$4="Neattiecināmās izmaksas",IF('12a+c+n'!$Q25="N",'12a+c+n'!O25,0))</f>
        <v>0</v>
      </c>
      <c r="P25" s="59">
        <f>IF($C$4="Neattiecināmās izmaksas",IF('12a+c+n'!$Q25="N",'12a+c+n'!P25,0))</f>
        <v>0</v>
      </c>
    </row>
    <row r="26" spans="1:16" x14ac:dyDescent="0.2">
      <c r="A26" s="64">
        <f>IF(P26=0,0,IF(COUNTBLANK(P26)=1,0,COUNTA($P$14:P26)))</f>
        <v>0</v>
      </c>
      <c r="B26" s="28">
        <f>IF($C$4="Neattiecināmās izmaksas",IF('12a+c+n'!$Q26="N",'12a+c+n'!B26,0))</f>
        <v>0</v>
      </c>
      <c r="C26" s="28">
        <f>IF($C$4="Neattiecināmās izmaksas",IF('12a+c+n'!$Q26="N",'12a+c+n'!C26,0))</f>
        <v>0</v>
      </c>
      <c r="D26" s="28">
        <f>IF($C$4="Neattiecināmās izmaksas",IF('12a+c+n'!$Q26="N",'12a+c+n'!D26,0))</f>
        <v>0</v>
      </c>
      <c r="E26" s="59"/>
      <c r="F26" s="81"/>
      <c r="G26" s="28"/>
      <c r="H26" s="28">
        <f>IF($C$4="Neattiecināmās izmaksas",IF('12a+c+n'!$Q26="N",'12a+c+n'!H26,0))</f>
        <v>0</v>
      </c>
      <c r="I26" s="28"/>
      <c r="J26" s="28"/>
      <c r="K26" s="59">
        <f>IF($C$4="Neattiecināmās izmaksas",IF('12a+c+n'!$Q26="N",'12a+c+n'!K26,0))</f>
        <v>0</v>
      </c>
      <c r="L26" s="110">
        <f>IF($C$4="Neattiecināmās izmaksas",IF('12a+c+n'!$Q26="N",'12a+c+n'!L26,0))</f>
        <v>0</v>
      </c>
      <c r="M26" s="28">
        <f>IF($C$4="Neattiecināmās izmaksas",IF('12a+c+n'!$Q26="N",'12a+c+n'!M26,0))</f>
        <v>0</v>
      </c>
      <c r="N26" s="28">
        <f>IF($C$4="Neattiecināmās izmaksas",IF('12a+c+n'!$Q26="N",'12a+c+n'!N26,0))</f>
        <v>0</v>
      </c>
      <c r="O26" s="28">
        <f>IF($C$4="Neattiecināmās izmaksas",IF('12a+c+n'!$Q26="N",'12a+c+n'!O26,0))</f>
        <v>0</v>
      </c>
      <c r="P26" s="59">
        <f>IF($C$4="Neattiecināmās izmaksas",IF('12a+c+n'!$Q26="N",'12a+c+n'!P26,0))</f>
        <v>0</v>
      </c>
    </row>
    <row r="27" spans="1:16" x14ac:dyDescent="0.2">
      <c r="A27" s="64">
        <f>IF(P27=0,0,IF(COUNTBLANK(P27)=1,0,COUNTA($P$14:P27)))</f>
        <v>0</v>
      </c>
      <c r="B27" s="28">
        <f>IF($C$4="Neattiecināmās izmaksas",IF('12a+c+n'!$Q27="N",'12a+c+n'!B27,0))</f>
        <v>0</v>
      </c>
      <c r="C27" s="28">
        <f>IF($C$4="Neattiecināmās izmaksas",IF('12a+c+n'!$Q27="N",'12a+c+n'!C27,0))</f>
        <v>0</v>
      </c>
      <c r="D27" s="28">
        <f>IF($C$4="Neattiecināmās izmaksas",IF('12a+c+n'!$Q27="N",'12a+c+n'!D27,0))</f>
        <v>0</v>
      </c>
      <c r="E27" s="59"/>
      <c r="F27" s="81"/>
      <c r="G27" s="28"/>
      <c r="H27" s="28">
        <f>IF($C$4="Neattiecināmās izmaksas",IF('12a+c+n'!$Q27="N",'12a+c+n'!H27,0))</f>
        <v>0</v>
      </c>
      <c r="I27" s="28"/>
      <c r="J27" s="28"/>
      <c r="K27" s="59">
        <f>IF($C$4="Neattiecināmās izmaksas",IF('12a+c+n'!$Q27="N",'12a+c+n'!K27,0))</f>
        <v>0</v>
      </c>
      <c r="L27" s="110">
        <f>IF($C$4="Neattiecināmās izmaksas",IF('12a+c+n'!$Q27="N",'12a+c+n'!L27,0))</f>
        <v>0</v>
      </c>
      <c r="M27" s="28">
        <f>IF($C$4="Neattiecināmās izmaksas",IF('12a+c+n'!$Q27="N",'12a+c+n'!M27,0))</f>
        <v>0</v>
      </c>
      <c r="N27" s="28">
        <f>IF($C$4="Neattiecināmās izmaksas",IF('12a+c+n'!$Q27="N",'12a+c+n'!N27,0))</f>
        <v>0</v>
      </c>
      <c r="O27" s="28">
        <f>IF($C$4="Neattiecināmās izmaksas",IF('12a+c+n'!$Q27="N",'12a+c+n'!O27,0))</f>
        <v>0</v>
      </c>
      <c r="P27" s="59">
        <f>IF($C$4="Neattiecināmās izmaksas",IF('12a+c+n'!$Q27="N",'12a+c+n'!P27,0))</f>
        <v>0</v>
      </c>
    </row>
    <row r="28" spans="1:16" x14ac:dyDescent="0.2">
      <c r="A28" s="64">
        <f>IF(P28=0,0,IF(COUNTBLANK(P28)=1,0,COUNTA($P$14:P28)))</f>
        <v>0</v>
      </c>
      <c r="B28" s="28">
        <f>IF($C$4="Neattiecināmās izmaksas",IF('12a+c+n'!$Q28="N",'12a+c+n'!B28,0))</f>
        <v>0</v>
      </c>
      <c r="C28" s="28">
        <f>IF($C$4="Neattiecināmās izmaksas",IF('12a+c+n'!$Q28="N",'12a+c+n'!C28,0))</f>
        <v>0</v>
      </c>
      <c r="D28" s="28">
        <f>IF($C$4="Neattiecināmās izmaksas",IF('12a+c+n'!$Q28="N",'12a+c+n'!D28,0))</f>
        <v>0</v>
      </c>
      <c r="E28" s="59"/>
      <c r="F28" s="81"/>
      <c r="G28" s="28"/>
      <c r="H28" s="28">
        <f>IF($C$4="Neattiecināmās izmaksas",IF('12a+c+n'!$Q28="N",'12a+c+n'!H28,0))</f>
        <v>0</v>
      </c>
      <c r="I28" s="28"/>
      <c r="J28" s="28"/>
      <c r="K28" s="59">
        <f>IF($C$4="Neattiecināmās izmaksas",IF('12a+c+n'!$Q28="N",'12a+c+n'!K28,0))</f>
        <v>0</v>
      </c>
      <c r="L28" s="110">
        <f>IF($C$4="Neattiecināmās izmaksas",IF('12a+c+n'!$Q28="N",'12a+c+n'!L28,0))</f>
        <v>0</v>
      </c>
      <c r="M28" s="28">
        <f>IF($C$4="Neattiecināmās izmaksas",IF('12a+c+n'!$Q28="N",'12a+c+n'!M28,0))</f>
        <v>0</v>
      </c>
      <c r="N28" s="28">
        <f>IF($C$4="Neattiecināmās izmaksas",IF('12a+c+n'!$Q28="N",'12a+c+n'!N28,0))</f>
        <v>0</v>
      </c>
      <c r="O28" s="28">
        <f>IF($C$4="Neattiecināmās izmaksas",IF('12a+c+n'!$Q28="N",'12a+c+n'!O28,0))</f>
        <v>0</v>
      </c>
      <c r="P28" s="59">
        <f>IF($C$4="Neattiecināmās izmaksas",IF('12a+c+n'!$Q28="N",'12a+c+n'!P28,0))</f>
        <v>0</v>
      </c>
    </row>
    <row r="29" spans="1:16" x14ac:dyDescent="0.2">
      <c r="A29" s="64">
        <f>IF(P29=0,0,IF(COUNTBLANK(P29)=1,0,COUNTA($P$14:P29)))</f>
        <v>0</v>
      </c>
      <c r="B29" s="28">
        <f>IF($C$4="Neattiecināmās izmaksas",IF('12a+c+n'!$Q29="N",'12a+c+n'!B29,0))</f>
        <v>0</v>
      </c>
      <c r="C29" s="28">
        <f>IF($C$4="Neattiecināmās izmaksas",IF('12a+c+n'!$Q29="N",'12a+c+n'!C29,0))</f>
        <v>0</v>
      </c>
      <c r="D29" s="28">
        <f>IF($C$4="Neattiecināmās izmaksas",IF('12a+c+n'!$Q29="N",'12a+c+n'!D29,0))</f>
        <v>0</v>
      </c>
      <c r="E29" s="59"/>
      <c r="F29" s="81"/>
      <c r="G29" s="28"/>
      <c r="H29" s="28">
        <f>IF($C$4="Neattiecināmās izmaksas",IF('12a+c+n'!$Q29="N",'12a+c+n'!H29,0))</f>
        <v>0</v>
      </c>
      <c r="I29" s="28"/>
      <c r="J29" s="28"/>
      <c r="K29" s="59">
        <f>IF($C$4="Neattiecināmās izmaksas",IF('12a+c+n'!$Q29="N",'12a+c+n'!K29,0))</f>
        <v>0</v>
      </c>
      <c r="L29" s="110">
        <f>IF($C$4="Neattiecināmās izmaksas",IF('12a+c+n'!$Q29="N",'12a+c+n'!L29,0))</f>
        <v>0</v>
      </c>
      <c r="M29" s="28">
        <f>IF($C$4="Neattiecināmās izmaksas",IF('12a+c+n'!$Q29="N",'12a+c+n'!M29,0))</f>
        <v>0</v>
      </c>
      <c r="N29" s="28">
        <f>IF($C$4="Neattiecināmās izmaksas",IF('12a+c+n'!$Q29="N",'12a+c+n'!N29,0))</f>
        <v>0</v>
      </c>
      <c r="O29" s="28">
        <f>IF($C$4="Neattiecināmās izmaksas",IF('12a+c+n'!$Q29="N",'12a+c+n'!O29,0))</f>
        <v>0</v>
      </c>
      <c r="P29" s="59">
        <f>IF($C$4="Neattiecināmās izmaksas",IF('12a+c+n'!$Q29="N",'12a+c+n'!P29,0))</f>
        <v>0</v>
      </c>
    </row>
    <row r="30" spans="1:16" x14ac:dyDescent="0.2">
      <c r="A30" s="64">
        <f>IF(P30=0,0,IF(COUNTBLANK(P30)=1,0,COUNTA($P$14:P30)))</f>
        <v>0</v>
      </c>
      <c r="B30" s="28">
        <f>IF($C$4="Neattiecināmās izmaksas",IF('12a+c+n'!$Q30="N",'12a+c+n'!B30,0))</f>
        <v>0</v>
      </c>
      <c r="C30" s="28">
        <f>IF($C$4="Neattiecināmās izmaksas",IF('12a+c+n'!$Q30="N",'12a+c+n'!C30,0))</f>
        <v>0</v>
      </c>
      <c r="D30" s="28">
        <f>IF($C$4="Neattiecināmās izmaksas",IF('12a+c+n'!$Q30="N",'12a+c+n'!D30,0))</f>
        <v>0</v>
      </c>
      <c r="E30" s="59"/>
      <c r="F30" s="81"/>
      <c r="G30" s="28"/>
      <c r="H30" s="28">
        <f>IF($C$4="Neattiecināmās izmaksas",IF('12a+c+n'!$Q30="N",'12a+c+n'!H30,0))</f>
        <v>0</v>
      </c>
      <c r="I30" s="28"/>
      <c r="J30" s="28"/>
      <c r="K30" s="59">
        <f>IF($C$4="Neattiecināmās izmaksas",IF('12a+c+n'!$Q30="N",'12a+c+n'!K30,0))</f>
        <v>0</v>
      </c>
      <c r="L30" s="110">
        <f>IF($C$4="Neattiecināmās izmaksas",IF('12a+c+n'!$Q30="N",'12a+c+n'!L30,0))</f>
        <v>0</v>
      </c>
      <c r="M30" s="28">
        <f>IF($C$4="Neattiecināmās izmaksas",IF('12a+c+n'!$Q30="N",'12a+c+n'!M30,0))</f>
        <v>0</v>
      </c>
      <c r="N30" s="28">
        <f>IF($C$4="Neattiecināmās izmaksas",IF('12a+c+n'!$Q30="N",'12a+c+n'!N30,0))</f>
        <v>0</v>
      </c>
      <c r="O30" s="28">
        <f>IF($C$4="Neattiecināmās izmaksas",IF('12a+c+n'!$Q30="N",'12a+c+n'!O30,0))</f>
        <v>0</v>
      </c>
      <c r="P30" s="59">
        <f>IF($C$4="Neattiecināmās izmaksas",IF('12a+c+n'!$Q30="N",'12a+c+n'!P30,0))</f>
        <v>0</v>
      </c>
    </row>
    <row r="31" spans="1:16" x14ac:dyDescent="0.2">
      <c r="A31" s="64">
        <f>IF(P31=0,0,IF(COUNTBLANK(P31)=1,0,COUNTA($P$14:P31)))</f>
        <v>0</v>
      </c>
      <c r="B31" s="28">
        <f>IF($C$4="Neattiecināmās izmaksas",IF('12a+c+n'!$Q31="N",'12a+c+n'!B31,0))</f>
        <v>0</v>
      </c>
      <c r="C31" s="28">
        <f>IF($C$4="Neattiecināmās izmaksas",IF('12a+c+n'!$Q31="N",'12a+c+n'!C31,0))</f>
        <v>0</v>
      </c>
      <c r="D31" s="28">
        <f>IF($C$4="Neattiecināmās izmaksas",IF('12a+c+n'!$Q31="N",'12a+c+n'!D31,0))</f>
        <v>0</v>
      </c>
      <c r="E31" s="59"/>
      <c r="F31" s="81"/>
      <c r="G31" s="28"/>
      <c r="H31" s="28">
        <f>IF($C$4="Neattiecināmās izmaksas",IF('12a+c+n'!$Q31="N",'12a+c+n'!H31,0))</f>
        <v>0</v>
      </c>
      <c r="I31" s="28"/>
      <c r="J31" s="28"/>
      <c r="K31" s="59">
        <f>IF($C$4="Neattiecināmās izmaksas",IF('12a+c+n'!$Q31="N",'12a+c+n'!K31,0))</f>
        <v>0</v>
      </c>
      <c r="L31" s="110">
        <f>IF($C$4="Neattiecināmās izmaksas",IF('12a+c+n'!$Q31="N",'12a+c+n'!L31,0))</f>
        <v>0</v>
      </c>
      <c r="M31" s="28">
        <f>IF($C$4="Neattiecināmās izmaksas",IF('12a+c+n'!$Q31="N",'12a+c+n'!M31,0))</f>
        <v>0</v>
      </c>
      <c r="N31" s="28">
        <f>IF($C$4="Neattiecināmās izmaksas",IF('12a+c+n'!$Q31="N",'12a+c+n'!N31,0))</f>
        <v>0</v>
      </c>
      <c r="O31" s="28">
        <f>IF($C$4="Neattiecināmās izmaksas",IF('12a+c+n'!$Q31="N",'12a+c+n'!O31,0))</f>
        <v>0</v>
      </c>
      <c r="P31" s="59">
        <f>IF($C$4="Neattiecināmās izmaksas",IF('12a+c+n'!$Q31="N",'12a+c+n'!P31,0))</f>
        <v>0</v>
      </c>
    </row>
    <row r="32" spans="1:16" x14ac:dyDescent="0.2">
      <c r="A32" s="64">
        <f>IF(P32=0,0,IF(COUNTBLANK(P32)=1,0,COUNTA($P$14:P32)))</f>
        <v>0</v>
      </c>
      <c r="B32" s="28">
        <f>IF($C$4="Neattiecināmās izmaksas",IF('12a+c+n'!$Q32="N",'12a+c+n'!B32,0))</f>
        <v>0</v>
      </c>
      <c r="C32" s="28">
        <f>IF($C$4="Neattiecināmās izmaksas",IF('12a+c+n'!$Q32="N",'12a+c+n'!C32,0))</f>
        <v>0</v>
      </c>
      <c r="D32" s="28">
        <f>IF($C$4="Neattiecināmās izmaksas",IF('12a+c+n'!$Q32="N",'12a+c+n'!D32,0))</f>
        <v>0</v>
      </c>
      <c r="E32" s="59"/>
      <c r="F32" s="81"/>
      <c r="G32" s="28"/>
      <c r="H32" s="28">
        <f>IF($C$4="Neattiecināmās izmaksas",IF('12a+c+n'!$Q32="N",'12a+c+n'!H32,0))</f>
        <v>0</v>
      </c>
      <c r="I32" s="28"/>
      <c r="J32" s="28"/>
      <c r="K32" s="59">
        <f>IF($C$4="Neattiecināmās izmaksas",IF('12a+c+n'!$Q32="N",'12a+c+n'!K32,0))</f>
        <v>0</v>
      </c>
      <c r="L32" s="110">
        <f>IF($C$4="Neattiecināmās izmaksas",IF('12a+c+n'!$Q32="N",'12a+c+n'!L32,0))</f>
        <v>0</v>
      </c>
      <c r="M32" s="28">
        <f>IF($C$4="Neattiecināmās izmaksas",IF('12a+c+n'!$Q32="N",'12a+c+n'!M32,0))</f>
        <v>0</v>
      </c>
      <c r="N32" s="28">
        <f>IF($C$4="Neattiecināmās izmaksas",IF('12a+c+n'!$Q32="N",'12a+c+n'!N32,0))</f>
        <v>0</v>
      </c>
      <c r="O32" s="28">
        <f>IF($C$4="Neattiecināmās izmaksas",IF('12a+c+n'!$Q32="N",'12a+c+n'!O32,0))</f>
        <v>0</v>
      </c>
      <c r="P32" s="59">
        <f>IF($C$4="Neattiecināmās izmaksas",IF('12a+c+n'!$Q32="N",'12a+c+n'!P32,0))</f>
        <v>0</v>
      </c>
    </row>
    <row r="33" spans="1:16" x14ac:dyDescent="0.2">
      <c r="A33" s="64">
        <f>IF(P33=0,0,IF(COUNTBLANK(P33)=1,0,COUNTA($P$14:P33)))</f>
        <v>0</v>
      </c>
      <c r="B33" s="28">
        <f>IF($C$4="Neattiecināmās izmaksas",IF('12a+c+n'!$Q33="N",'12a+c+n'!B33,0))</f>
        <v>0</v>
      </c>
      <c r="C33" s="28">
        <f>IF($C$4="Neattiecināmās izmaksas",IF('12a+c+n'!$Q33="N",'12a+c+n'!C33,0))</f>
        <v>0</v>
      </c>
      <c r="D33" s="28">
        <f>IF($C$4="Neattiecināmās izmaksas",IF('12a+c+n'!$Q33="N",'12a+c+n'!D33,0))</f>
        <v>0</v>
      </c>
      <c r="E33" s="59"/>
      <c r="F33" s="81"/>
      <c r="G33" s="28"/>
      <c r="H33" s="28">
        <f>IF($C$4="Neattiecināmās izmaksas",IF('12a+c+n'!$Q33="N",'12a+c+n'!H33,0))</f>
        <v>0</v>
      </c>
      <c r="I33" s="28"/>
      <c r="J33" s="28"/>
      <c r="K33" s="59">
        <f>IF($C$4="Neattiecināmās izmaksas",IF('12a+c+n'!$Q33="N",'12a+c+n'!K33,0))</f>
        <v>0</v>
      </c>
      <c r="L33" s="110">
        <f>IF($C$4="Neattiecināmās izmaksas",IF('12a+c+n'!$Q33="N",'12a+c+n'!L33,0))</f>
        <v>0</v>
      </c>
      <c r="M33" s="28">
        <f>IF($C$4="Neattiecināmās izmaksas",IF('12a+c+n'!$Q33="N",'12a+c+n'!M33,0))</f>
        <v>0</v>
      </c>
      <c r="N33" s="28">
        <f>IF($C$4="Neattiecināmās izmaksas",IF('12a+c+n'!$Q33="N",'12a+c+n'!N33,0))</f>
        <v>0</v>
      </c>
      <c r="O33" s="28">
        <f>IF($C$4="Neattiecināmās izmaksas",IF('12a+c+n'!$Q33="N",'12a+c+n'!O33,0))</f>
        <v>0</v>
      </c>
      <c r="P33" s="59">
        <f>IF($C$4="Neattiecināmās izmaksas",IF('12a+c+n'!$Q33="N",'12a+c+n'!P33,0))</f>
        <v>0</v>
      </c>
    </row>
    <row r="34" spans="1:16" x14ac:dyDescent="0.2">
      <c r="A34" s="64">
        <f>IF(P34=0,0,IF(COUNTBLANK(P34)=1,0,COUNTA($P$14:P34)))</f>
        <v>0</v>
      </c>
      <c r="B34" s="28">
        <f>IF($C$4="Neattiecināmās izmaksas",IF('12a+c+n'!$Q34="N",'12a+c+n'!B34,0))</f>
        <v>0</v>
      </c>
      <c r="C34" s="28">
        <f>IF($C$4="Neattiecināmās izmaksas",IF('12a+c+n'!$Q34="N",'12a+c+n'!C34,0))</f>
        <v>0</v>
      </c>
      <c r="D34" s="28">
        <f>IF($C$4="Neattiecināmās izmaksas",IF('12a+c+n'!$Q34="N",'12a+c+n'!D34,0))</f>
        <v>0</v>
      </c>
      <c r="E34" s="59"/>
      <c r="F34" s="81"/>
      <c r="G34" s="28"/>
      <c r="H34" s="28">
        <f>IF($C$4="Neattiecināmās izmaksas",IF('12a+c+n'!$Q34="N",'12a+c+n'!H34,0))</f>
        <v>0</v>
      </c>
      <c r="I34" s="28"/>
      <c r="J34" s="28"/>
      <c r="K34" s="59">
        <f>IF($C$4="Neattiecināmās izmaksas",IF('12a+c+n'!$Q34="N",'12a+c+n'!K34,0))</f>
        <v>0</v>
      </c>
      <c r="L34" s="110">
        <f>IF($C$4="Neattiecināmās izmaksas",IF('12a+c+n'!$Q34="N",'12a+c+n'!L34,0))</f>
        <v>0</v>
      </c>
      <c r="M34" s="28">
        <f>IF($C$4="Neattiecināmās izmaksas",IF('12a+c+n'!$Q34="N",'12a+c+n'!M34,0))</f>
        <v>0</v>
      </c>
      <c r="N34" s="28">
        <f>IF($C$4="Neattiecināmās izmaksas",IF('12a+c+n'!$Q34="N",'12a+c+n'!N34,0))</f>
        <v>0</v>
      </c>
      <c r="O34" s="28">
        <f>IF($C$4="Neattiecināmās izmaksas",IF('12a+c+n'!$Q34="N",'12a+c+n'!O34,0))</f>
        <v>0</v>
      </c>
      <c r="P34" s="59">
        <f>IF($C$4="Neattiecināmās izmaksas",IF('12a+c+n'!$Q34="N",'12a+c+n'!P34,0))</f>
        <v>0</v>
      </c>
    </row>
    <row r="35" spans="1:16" x14ac:dyDescent="0.2">
      <c r="A35" s="64">
        <f>IF(P35=0,0,IF(COUNTBLANK(P35)=1,0,COUNTA($P$14:P35)))</f>
        <v>0</v>
      </c>
      <c r="B35" s="28">
        <f>IF($C$4="Neattiecināmās izmaksas",IF('12a+c+n'!$Q35="N",'12a+c+n'!B35,0))</f>
        <v>0</v>
      </c>
      <c r="C35" s="28">
        <f>IF($C$4="Neattiecināmās izmaksas",IF('12a+c+n'!$Q35="N",'12a+c+n'!C35,0))</f>
        <v>0</v>
      </c>
      <c r="D35" s="28">
        <f>IF($C$4="Neattiecināmās izmaksas",IF('12a+c+n'!$Q35="N",'12a+c+n'!D35,0))</f>
        <v>0</v>
      </c>
      <c r="E35" s="59"/>
      <c r="F35" s="81"/>
      <c r="G35" s="28"/>
      <c r="H35" s="28">
        <f>IF($C$4="Neattiecināmās izmaksas",IF('12a+c+n'!$Q35="N",'12a+c+n'!H35,0))</f>
        <v>0</v>
      </c>
      <c r="I35" s="28"/>
      <c r="J35" s="28"/>
      <c r="K35" s="59">
        <f>IF($C$4="Neattiecināmās izmaksas",IF('12a+c+n'!$Q35="N",'12a+c+n'!K35,0))</f>
        <v>0</v>
      </c>
      <c r="L35" s="110">
        <f>IF($C$4="Neattiecināmās izmaksas",IF('12a+c+n'!$Q35="N",'12a+c+n'!L35,0))</f>
        <v>0</v>
      </c>
      <c r="M35" s="28">
        <f>IF($C$4="Neattiecināmās izmaksas",IF('12a+c+n'!$Q35="N",'12a+c+n'!M35,0))</f>
        <v>0</v>
      </c>
      <c r="N35" s="28">
        <f>IF($C$4="Neattiecināmās izmaksas",IF('12a+c+n'!$Q35="N",'12a+c+n'!N35,0))</f>
        <v>0</v>
      </c>
      <c r="O35" s="28">
        <f>IF($C$4="Neattiecināmās izmaksas",IF('12a+c+n'!$Q35="N",'12a+c+n'!O35,0))</f>
        <v>0</v>
      </c>
      <c r="P35" s="59">
        <f>IF($C$4="Neattiecināmās izmaksas",IF('12a+c+n'!$Q35="N",'12a+c+n'!P35,0))</f>
        <v>0</v>
      </c>
    </row>
    <row r="36" spans="1:16" x14ac:dyDescent="0.2">
      <c r="A36" s="64">
        <f>IF(P36=0,0,IF(COUNTBLANK(P36)=1,0,COUNTA($P$14:P36)))</f>
        <v>0</v>
      </c>
      <c r="B36" s="28">
        <f>IF($C$4="Neattiecināmās izmaksas",IF('12a+c+n'!$Q36="N",'12a+c+n'!B36,0))</f>
        <v>0</v>
      </c>
      <c r="C36" s="28">
        <f>IF($C$4="Neattiecināmās izmaksas",IF('12a+c+n'!$Q36="N",'12a+c+n'!C36,0))</f>
        <v>0</v>
      </c>
      <c r="D36" s="28">
        <f>IF($C$4="Neattiecināmās izmaksas",IF('12a+c+n'!$Q36="N",'12a+c+n'!D36,0))</f>
        <v>0</v>
      </c>
      <c r="E36" s="59"/>
      <c r="F36" s="81"/>
      <c r="G36" s="28"/>
      <c r="H36" s="28">
        <f>IF($C$4="Neattiecināmās izmaksas",IF('12a+c+n'!$Q36="N",'12a+c+n'!H36,0))</f>
        <v>0</v>
      </c>
      <c r="I36" s="28"/>
      <c r="J36" s="28"/>
      <c r="K36" s="59">
        <f>IF($C$4="Neattiecināmās izmaksas",IF('12a+c+n'!$Q36="N",'12a+c+n'!K36,0))</f>
        <v>0</v>
      </c>
      <c r="L36" s="110">
        <f>IF($C$4="Neattiecināmās izmaksas",IF('12a+c+n'!$Q36="N",'12a+c+n'!L36,0))</f>
        <v>0</v>
      </c>
      <c r="M36" s="28">
        <f>IF($C$4="Neattiecināmās izmaksas",IF('12a+c+n'!$Q36="N",'12a+c+n'!M36,0))</f>
        <v>0</v>
      </c>
      <c r="N36" s="28">
        <f>IF($C$4="Neattiecināmās izmaksas",IF('12a+c+n'!$Q36="N",'12a+c+n'!N36,0))</f>
        <v>0</v>
      </c>
      <c r="O36" s="28">
        <f>IF($C$4="Neattiecināmās izmaksas",IF('12a+c+n'!$Q36="N",'12a+c+n'!O36,0))</f>
        <v>0</v>
      </c>
      <c r="P36" s="59">
        <f>IF($C$4="Neattiecināmās izmaksas",IF('12a+c+n'!$Q36="N",'12a+c+n'!P36,0))</f>
        <v>0</v>
      </c>
    </row>
    <row r="37" spans="1:16" x14ac:dyDescent="0.2">
      <c r="A37" s="64">
        <f>IF(P37=0,0,IF(COUNTBLANK(P37)=1,0,COUNTA($P$14:P37)))</f>
        <v>0</v>
      </c>
      <c r="B37" s="28">
        <f>IF($C$4="Neattiecināmās izmaksas",IF('12a+c+n'!$Q37="N",'12a+c+n'!B37,0))</f>
        <v>0</v>
      </c>
      <c r="C37" s="28">
        <f>IF($C$4="Neattiecināmās izmaksas",IF('12a+c+n'!$Q37="N",'12a+c+n'!C37,0))</f>
        <v>0</v>
      </c>
      <c r="D37" s="28">
        <f>IF($C$4="Neattiecināmās izmaksas",IF('12a+c+n'!$Q37="N",'12a+c+n'!D37,0))</f>
        <v>0</v>
      </c>
      <c r="E37" s="59"/>
      <c r="F37" s="81"/>
      <c r="G37" s="28"/>
      <c r="H37" s="28">
        <f>IF($C$4="Neattiecināmās izmaksas",IF('12a+c+n'!$Q37="N",'12a+c+n'!H37,0))</f>
        <v>0</v>
      </c>
      <c r="I37" s="28"/>
      <c r="J37" s="28"/>
      <c r="K37" s="59">
        <f>IF($C$4="Neattiecināmās izmaksas",IF('12a+c+n'!$Q37="N",'12a+c+n'!K37,0))</f>
        <v>0</v>
      </c>
      <c r="L37" s="110">
        <f>IF($C$4="Neattiecināmās izmaksas",IF('12a+c+n'!$Q37="N",'12a+c+n'!L37,0))</f>
        <v>0</v>
      </c>
      <c r="M37" s="28">
        <f>IF($C$4="Neattiecināmās izmaksas",IF('12a+c+n'!$Q37="N",'12a+c+n'!M37,0))</f>
        <v>0</v>
      </c>
      <c r="N37" s="28">
        <f>IF($C$4="Neattiecināmās izmaksas",IF('12a+c+n'!$Q37="N",'12a+c+n'!N37,0))</f>
        <v>0</v>
      </c>
      <c r="O37" s="28">
        <f>IF($C$4="Neattiecināmās izmaksas",IF('12a+c+n'!$Q37="N",'12a+c+n'!O37,0))</f>
        <v>0</v>
      </c>
      <c r="P37" s="59">
        <f>IF($C$4="Neattiecināmās izmaksas",IF('12a+c+n'!$Q37="N",'12a+c+n'!P37,0))</f>
        <v>0</v>
      </c>
    </row>
    <row r="38" spans="1:16" x14ac:dyDescent="0.2">
      <c r="A38" s="64">
        <f>IF(P38=0,0,IF(COUNTBLANK(P38)=1,0,COUNTA($P$14:P38)))</f>
        <v>0</v>
      </c>
      <c r="B38" s="28">
        <f>IF($C$4="Neattiecināmās izmaksas",IF('12a+c+n'!$Q38="N",'12a+c+n'!B38,0))</f>
        <v>0</v>
      </c>
      <c r="C38" s="28">
        <f>IF($C$4="Neattiecināmās izmaksas",IF('12a+c+n'!$Q38="N",'12a+c+n'!C38,0))</f>
        <v>0</v>
      </c>
      <c r="D38" s="28">
        <f>IF($C$4="Neattiecināmās izmaksas",IF('12a+c+n'!$Q38="N",'12a+c+n'!D38,0))</f>
        <v>0</v>
      </c>
      <c r="E38" s="59"/>
      <c r="F38" s="81"/>
      <c r="G38" s="28"/>
      <c r="H38" s="28">
        <f>IF($C$4="Neattiecināmās izmaksas",IF('12a+c+n'!$Q38="N",'12a+c+n'!H38,0))</f>
        <v>0</v>
      </c>
      <c r="I38" s="28"/>
      <c r="J38" s="28"/>
      <c r="K38" s="59">
        <f>IF($C$4="Neattiecināmās izmaksas",IF('12a+c+n'!$Q38="N",'12a+c+n'!K38,0))</f>
        <v>0</v>
      </c>
      <c r="L38" s="110">
        <f>IF($C$4="Neattiecināmās izmaksas",IF('12a+c+n'!$Q38="N",'12a+c+n'!L38,0))</f>
        <v>0</v>
      </c>
      <c r="M38" s="28">
        <f>IF($C$4="Neattiecināmās izmaksas",IF('12a+c+n'!$Q38="N",'12a+c+n'!M38,0))</f>
        <v>0</v>
      </c>
      <c r="N38" s="28">
        <f>IF($C$4="Neattiecināmās izmaksas",IF('12a+c+n'!$Q38="N",'12a+c+n'!N38,0))</f>
        <v>0</v>
      </c>
      <c r="O38" s="28">
        <f>IF($C$4="Neattiecināmās izmaksas",IF('12a+c+n'!$Q38="N",'12a+c+n'!O38,0))</f>
        <v>0</v>
      </c>
      <c r="P38" s="59">
        <f>IF($C$4="Neattiecināmās izmaksas",IF('12a+c+n'!$Q38="N",'12a+c+n'!P38,0))</f>
        <v>0</v>
      </c>
    </row>
    <row r="39" spans="1:16" x14ac:dyDescent="0.2">
      <c r="A39" s="64">
        <f>IF(P39=0,0,IF(COUNTBLANK(P39)=1,0,COUNTA($P$14:P39)))</f>
        <v>0</v>
      </c>
      <c r="B39" s="28">
        <f>IF($C$4="Neattiecināmās izmaksas",IF('12a+c+n'!$Q39="N",'12a+c+n'!B39,0))</f>
        <v>0</v>
      </c>
      <c r="C39" s="28">
        <f>IF($C$4="Neattiecināmās izmaksas",IF('12a+c+n'!$Q39="N",'12a+c+n'!C39,0))</f>
        <v>0</v>
      </c>
      <c r="D39" s="28">
        <f>IF($C$4="Neattiecināmās izmaksas",IF('12a+c+n'!$Q39="N",'12a+c+n'!D39,0))</f>
        <v>0</v>
      </c>
      <c r="E39" s="59"/>
      <c r="F39" s="81"/>
      <c r="G39" s="28"/>
      <c r="H39" s="28">
        <f>IF($C$4="Neattiecināmās izmaksas",IF('12a+c+n'!$Q39="N",'12a+c+n'!H39,0))</f>
        <v>0</v>
      </c>
      <c r="I39" s="28"/>
      <c r="J39" s="28"/>
      <c r="K39" s="59">
        <f>IF($C$4="Neattiecināmās izmaksas",IF('12a+c+n'!$Q39="N",'12a+c+n'!K39,0))</f>
        <v>0</v>
      </c>
      <c r="L39" s="110">
        <f>IF($C$4="Neattiecināmās izmaksas",IF('12a+c+n'!$Q39="N",'12a+c+n'!L39,0))</f>
        <v>0</v>
      </c>
      <c r="M39" s="28">
        <f>IF($C$4="Neattiecināmās izmaksas",IF('12a+c+n'!$Q39="N",'12a+c+n'!M39,0))</f>
        <v>0</v>
      </c>
      <c r="N39" s="28">
        <f>IF($C$4="Neattiecināmās izmaksas",IF('12a+c+n'!$Q39="N",'12a+c+n'!N39,0))</f>
        <v>0</v>
      </c>
      <c r="O39" s="28">
        <f>IF($C$4="Neattiecināmās izmaksas",IF('12a+c+n'!$Q39="N",'12a+c+n'!O39,0))</f>
        <v>0</v>
      </c>
      <c r="P39" s="59">
        <f>IF($C$4="Neattiecināmās izmaksas",IF('12a+c+n'!$Q39="N",'12a+c+n'!P39,0))</f>
        <v>0</v>
      </c>
    </row>
    <row r="40" spans="1:16" x14ac:dyDescent="0.2">
      <c r="A40" s="64">
        <f>IF(P40=0,0,IF(COUNTBLANK(P40)=1,0,COUNTA($P$14:P40)))</f>
        <v>0</v>
      </c>
      <c r="B40" s="28">
        <f>IF($C$4="Neattiecināmās izmaksas",IF('12a+c+n'!$Q40="N",'12a+c+n'!B40,0))</f>
        <v>0</v>
      </c>
      <c r="C40" s="28">
        <f>IF($C$4="Neattiecināmās izmaksas",IF('12a+c+n'!$Q40="N",'12a+c+n'!C40,0))</f>
        <v>0</v>
      </c>
      <c r="D40" s="28">
        <f>IF($C$4="Neattiecināmās izmaksas",IF('12a+c+n'!$Q40="N",'12a+c+n'!D40,0))</f>
        <v>0</v>
      </c>
      <c r="E40" s="59"/>
      <c r="F40" s="81"/>
      <c r="G40" s="28"/>
      <c r="H40" s="28">
        <f>IF($C$4="Neattiecināmās izmaksas",IF('12a+c+n'!$Q40="N",'12a+c+n'!H40,0))</f>
        <v>0</v>
      </c>
      <c r="I40" s="28"/>
      <c r="J40" s="28"/>
      <c r="K40" s="59">
        <f>IF($C$4="Neattiecināmās izmaksas",IF('12a+c+n'!$Q40="N",'12a+c+n'!K40,0))</f>
        <v>0</v>
      </c>
      <c r="L40" s="110">
        <f>IF($C$4="Neattiecināmās izmaksas",IF('12a+c+n'!$Q40="N",'12a+c+n'!L40,0))</f>
        <v>0</v>
      </c>
      <c r="M40" s="28">
        <f>IF($C$4="Neattiecināmās izmaksas",IF('12a+c+n'!$Q40="N",'12a+c+n'!M40,0))</f>
        <v>0</v>
      </c>
      <c r="N40" s="28">
        <f>IF($C$4="Neattiecināmās izmaksas",IF('12a+c+n'!$Q40="N",'12a+c+n'!N40,0))</f>
        <v>0</v>
      </c>
      <c r="O40" s="28">
        <f>IF($C$4="Neattiecināmās izmaksas",IF('12a+c+n'!$Q40="N",'12a+c+n'!O40,0))</f>
        <v>0</v>
      </c>
      <c r="P40" s="59">
        <f>IF($C$4="Neattiecināmās izmaksas",IF('12a+c+n'!$Q40="N",'12a+c+n'!P40,0))</f>
        <v>0</v>
      </c>
    </row>
    <row r="41" spans="1:16" x14ac:dyDescent="0.2">
      <c r="A41" s="64">
        <f>IF(P41=0,0,IF(COUNTBLANK(P41)=1,0,COUNTA($P$14:P41)))</f>
        <v>0</v>
      </c>
      <c r="B41" s="28">
        <f>IF($C$4="Neattiecināmās izmaksas",IF('12a+c+n'!$Q41="N",'12a+c+n'!B41,0))</f>
        <v>0</v>
      </c>
      <c r="C41" s="28">
        <f>IF($C$4="Neattiecināmās izmaksas",IF('12a+c+n'!$Q41="N",'12a+c+n'!C41,0))</f>
        <v>0</v>
      </c>
      <c r="D41" s="28">
        <f>IF($C$4="Neattiecināmās izmaksas",IF('12a+c+n'!$Q41="N",'12a+c+n'!D41,0))</f>
        <v>0</v>
      </c>
      <c r="E41" s="59"/>
      <c r="F41" s="81"/>
      <c r="G41" s="28"/>
      <c r="H41" s="28">
        <f>IF($C$4="Neattiecināmās izmaksas",IF('12a+c+n'!$Q41="N",'12a+c+n'!H41,0))</f>
        <v>0</v>
      </c>
      <c r="I41" s="28"/>
      <c r="J41" s="28"/>
      <c r="K41" s="59">
        <f>IF($C$4="Neattiecināmās izmaksas",IF('12a+c+n'!$Q41="N",'12a+c+n'!K41,0))</f>
        <v>0</v>
      </c>
      <c r="L41" s="110">
        <f>IF($C$4="Neattiecināmās izmaksas",IF('12a+c+n'!$Q41="N",'12a+c+n'!L41,0))</f>
        <v>0</v>
      </c>
      <c r="M41" s="28">
        <f>IF($C$4="Neattiecināmās izmaksas",IF('12a+c+n'!$Q41="N",'12a+c+n'!M41,0))</f>
        <v>0</v>
      </c>
      <c r="N41" s="28">
        <f>IF($C$4="Neattiecināmās izmaksas",IF('12a+c+n'!$Q41="N",'12a+c+n'!N41,0))</f>
        <v>0</v>
      </c>
      <c r="O41" s="28">
        <f>IF($C$4="Neattiecināmās izmaksas",IF('12a+c+n'!$Q41="N",'12a+c+n'!O41,0))</f>
        <v>0</v>
      </c>
      <c r="P41" s="59">
        <f>IF($C$4="Neattiecināmās izmaksas",IF('12a+c+n'!$Q41="N",'12a+c+n'!P41,0))</f>
        <v>0</v>
      </c>
    </row>
    <row r="42" spans="1:16" x14ac:dyDescent="0.2">
      <c r="A42" s="64">
        <f>IF(P42=0,0,IF(COUNTBLANK(P42)=1,0,COUNTA($P$14:P42)))</f>
        <v>0</v>
      </c>
      <c r="B42" s="28">
        <f>IF($C$4="Neattiecināmās izmaksas",IF('12a+c+n'!$Q42="N",'12a+c+n'!B42,0))</f>
        <v>0</v>
      </c>
      <c r="C42" s="28">
        <f>IF($C$4="Neattiecināmās izmaksas",IF('12a+c+n'!$Q42="N",'12a+c+n'!C42,0))</f>
        <v>0</v>
      </c>
      <c r="D42" s="28">
        <f>IF($C$4="Neattiecināmās izmaksas",IF('12a+c+n'!$Q42="N",'12a+c+n'!D42,0))</f>
        <v>0</v>
      </c>
      <c r="E42" s="59"/>
      <c r="F42" s="81"/>
      <c r="G42" s="28"/>
      <c r="H42" s="28">
        <f>IF($C$4="Neattiecināmās izmaksas",IF('12a+c+n'!$Q42="N",'12a+c+n'!H42,0))</f>
        <v>0</v>
      </c>
      <c r="I42" s="28"/>
      <c r="J42" s="28"/>
      <c r="K42" s="59">
        <f>IF($C$4="Neattiecināmās izmaksas",IF('12a+c+n'!$Q42="N",'12a+c+n'!K42,0))</f>
        <v>0</v>
      </c>
      <c r="L42" s="110">
        <f>IF($C$4="Neattiecināmās izmaksas",IF('12a+c+n'!$Q42="N",'12a+c+n'!L42,0))</f>
        <v>0</v>
      </c>
      <c r="M42" s="28">
        <f>IF($C$4="Neattiecināmās izmaksas",IF('12a+c+n'!$Q42="N",'12a+c+n'!M42,0))</f>
        <v>0</v>
      </c>
      <c r="N42" s="28">
        <f>IF($C$4="Neattiecināmās izmaksas",IF('12a+c+n'!$Q42="N",'12a+c+n'!N42,0))</f>
        <v>0</v>
      </c>
      <c r="O42" s="28">
        <f>IF($C$4="Neattiecināmās izmaksas",IF('12a+c+n'!$Q42="N",'12a+c+n'!O42,0))</f>
        <v>0</v>
      </c>
      <c r="P42" s="59">
        <f>IF($C$4="Neattiecināmās izmaksas",IF('12a+c+n'!$Q42="N",'12a+c+n'!P42,0))</f>
        <v>0</v>
      </c>
    </row>
    <row r="43" spans="1:16" x14ac:dyDescent="0.2">
      <c r="A43" s="64">
        <f>IF(P43=0,0,IF(COUNTBLANK(P43)=1,0,COUNTA($P$14:P43)))</f>
        <v>0</v>
      </c>
      <c r="B43" s="28">
        <f>IF($C$4="Neattiecināmās izmaksas",IF('12a+c+n'!$Q43="N",'12a+c+n'!B43,0))</f>
        <v>0</v>
      </c>
      <c r="C43" s="28">
        <f>IF($C$4="Neattiecināmās izmaksas",IF('12a+c+n'!$Q43="N",'12a+c+n'!C43,0))</f>
        <v>0</v>
      </c>
      <c r="D43" s="28">
        <f>IF($C$4="Neattiecināmās izmaksas",IF('12a+c+n'!$Q43="N",'12a+c+n'!D43,0))</f>
        <v>0</v>
      </c>
      <c r="E43" s="59"/>
      <c r="F43" s="81"/>
      <c r="G43" s="28"/>
      <c r="H43" s="28">
        <f>IF($C$4="Neattiecināmās izmaksas",IF('12a+c+n'!$Q43="N",'12a+c+n'!H43,0))</f>
        <v>0</v>
      </c>
      <c r="I43" s="28"/>
      <c r="J43" s="28"/>
      <c r="K43" s="59">
        <f>IF($C$4="Neattiecināmās izmaksas",IF('12a+c+n'!$Q43="N",'12a+c+n'!K43,0))</f>
        <v>0</v>
      </c>
      <c r="L43" s="110">
        <f>IF($C$4="Neattiecināmās izmaksas",IF('12a+c+n'!$Q43="N",'12a+c+n'!L43,0))</f>
        <v>0</v>
      </c>
      <c r="M43" s="28">
        <f>IF($C$4="Neattiecināmās izmaksas",IF('12a+c+n'!$Q43="N",'12a+c+n'!M43,0))</f>
        <v>0</v>
      </c>
      <c r="N43" s="28">
        <f>IF($C$4="Neattiecināmās izmaksas",IF('12a+c+n'!$Q43="N",'12a+c+n'!N43,0))</f>
        <v>0</v>
      </c>
      <c r="O43" s="28">
        <f>IF($C$4="Neattiecināmās izmaksas",IF('12a+c+n'!$Q43="N",'12a+c+n'!O43,0))</f>
        <v>0</v>
      </c>
      <c r="P43" s="59">
        <f>IF($C$4="Neattiecināmās izmaksas",IF('12a+c+n'!$Q43="N",'12a+c+n'!P43,0))</f>
        <v>0</v>
      </c>
    </row>
    <row r="44" spans="1:16" x14ac:dyDescent="0.2">
      <c r="A44" s="64">
        <f>IF(P44=0,0,IF(COUNTBLANK(P44)=1,0,COUNTA($P$14:P44)))</f>
        <v>0</v>
      </c>
      <c r="B44" s="28">
        <f>IF($C$4="Neattiecināmās izmaksas",IF('12a+c+n'!$Q44="N",'12a+c+n'!B44,0))</f>
        <v>0</v>
      </c>
      <c r="C44" s="28">
        <f>IF($C$4="Neattiecināmās izmaksas",IF('12a+c+n'!$Q44="N",'12a+c+n'!C44,0))</f>
        <v>0</v>
      </c>
      <c r="D44" s="28">
        <f>IF($C$4="Neattiecināmās izmaksas",IF('12a+c+n'!$Q44="N",'12a+c+n'!D44,0))</f>
        <v>0</v>
      </c>
      <c r="E44" s="59"/>
      <c r="F44" s="81"/>
      <c r="G44" s="28"/>
      <c r="H44" s="28">
        <f>IF($C$4="Neattiecināmās izmaksas",IF('12a+c+n'!$Q44="N",'12a+c+n'!H44,0))</f>
        <v>0</v>
      </c>
      <c r="I44" s="28"/>
      <c r="J44" s="28"/>
      <c r="K44" s="59">
        <f>IF($C$4="Neattiecināmās izmaksas",IF('12a+c+n'!$Q44="N",'12a+c+n'!K44,0))</f>
        <v>0</v>
      </c>
      <c r="L44" s="110">
        <f>IF($C$4="Neattiecināmās izmaksas",IF('12a+c+n'!$Q44="N",'12a+c+n'!L44,0))</f>
        <v>0</v>
      </c>
      <c r="M44" s="28">
        <f>IF($C$4="Neattiecināmās izmaksas",IF('12a+c+n'!$Q44="N",'12a+c+n'!M44,0))</f>
        <v>0</v>
      </c>
      <c r="N44" s="28">
        <f>IF($C$4="Neattiecināmās izmaksas",IF('12a+c+n'!$Q44="N",'12a+c+n'!N44,0))</f>
        <v>0</v>
      </c>
      <c r="O44" s="28">
        <f>IF($C$4="Neattiecināmās izmaksas",IF('12a+c+n'!$Q44="N",'12a+c+n'!O44,0))</f>
        <v>0</v>
      </c>
      <c r="P44" s="59">
        <f>IF($C$4="Neattiecināmās izmaksas",IF('12a+c+n'!$Q44="N",'12a+c+n'!P44,0))</f>
        <v>0</v>
      </c>
    </row>
    <row r="45" spans="1:16" x14ac:dyDescent="0.2">
      <c r="A45" s="64">
        <f>IF(P45=0,0,IF(COUNTBLANK(P45)=1,0,COUNTA($P$14:P45)))</f>
        <v>0</v>
      </c>
      <c r="B45" s="28">
        <f>IF($C$4="Neattiecināmās izmaksas",IF('12a+c+n'!$Q45="N",'12a+c+n'!B45,0))</f>
        <v>0</v>
      </c>
      <c r="C45" s="28">
        <f>IF($C$4="Neattiecināmās izmaksas",IF('12a+c+n'!$Q45="N",'12a+c+n'!C45,0))</f>
        <v>0</v>
      </c>
      <c r="D45" s="28">
        <f>IF($C$4="Neattiecināmās izmaksas",IF('12a+c+n'!$Q45="N",'12a+c+n'!D45,0))</f>
        <v>0</v>
      </c>
      <c r="E45" s="59"/>
      <c r="F45" s="81"/>
      <c r="G45" s="28"/>
      <c r="H45" s="28">
        <f>IF($C$4="Neattiecināmās izmaksas",IF('12a+c+n'!$Q45="N",'12a+c+n'!H45,0))</f>
        <v>0</v>
      </c>
      <c r="I45" s="28"/>
      <c r="J45" s="28"/>
      <c r="K45" s="59">
        <f>IF($C$4="Neattiecināmās izmaksas",IF('12a+c+n'!$Q45="N",'12a+c+n'!K45,0))</f>
        <v>0</v>
      </c>
      <c r="L45" s="110">
        <f>IF($C$4="Neattiecināmās izmaksas",IF('12a+c+n'!$Q45="N",'12a+c+n'!L45,0))</f>
        <v>0</v>
      </c>
      <c r="M45" s="28">
        <f>IF($C$4="Neattiecināmās izmaksas",IF('12a+c+n'!$Q45="N",'12a+c+n'!M45,0))</f>
        <v>0</v>
      </c>
      <c r="N45" s="28">
        <f>IF($C$4="Neattiecināmās izmaksas",IF('12a+c+n'!$Q45="N",'12a+c+n'!N45,0))</f>
        <v>0</v>
      </c>
      <c r="O45" s="28">
        <f>IF($C$4="Neattiecināmās izmaksas",IF('12a+c+n'!$Q45="N",'12a+c+n'!O45,0))</f>
        <v>0</v>
      </c>
      <c r="P45" s="59">
        <f>IF($C$4="Neattiecināmās izmaksas",IF('12a+c+n'!$Q45="N",'12a+c+n'!P45,0))</f>
        <v>0</v>
      </c>
    </row>
    <row r="46" spans="1:16" x14ac:dyDescent="0.2">
      <c r="A46" s="64">
        <f>IF(P46=0,0,IF(COUNTBLANK(P46)=1,0,COUNTA($P$14:P46)))</f>
        <v>0</v>
      </c>
      <c r="B46" s="28">
        <f>IF($C$4="Neattiecināmās izmaksas",IF('12a+c+n'!$Q46="N",'12a+c+n'!B46,0))</f>
        <v>0</v>
      </c>
      <c r="C46" s="28">
        <f>IF($C$4="Neattiecināmās izmaksas",IF('12a+c+n'!$Q46="N",'12a+c+n'!C46,0))</f>
        <v>0</v>
      </c>
      <c r="D46" s="28">
        <f>IF($C$4="Neattiecināmās izmaksas",IF('12a+c+n'!$Q46="N",'12a+c+n'!D46,0))</f>
        <v>0</v>
      </c>
      <c r="E46" s="59"/>
      <c r="F46" s="81"/>
      <c r="G46" s="28"/>
      <c r="H46" s="28">
        <f>IF($C$4="Neattiecināmās izmaksas",IF('12a+c+n'!$Q46="N",'12a+c+n'!H46,0))</f>
        <v>0</v>
      </c>
      <c r="I46" s="28"/>
      <c r="J46" s="28"/>
      <c r="K46" s="59">
        <f>IF($C$4="Neattiecināmās izmaksas",IF('12a+c+n'!$Q46="N",'12a+c+n'!K46,0))</f>
        <v>0</v>
      </c>
      <c r="L46" s="110">
        <f>IF($C$4="Neattiecināmās izmaksas",IF('12a+c+n'!$Q46="N",'12a+c+n'!L46,0))</f>
        <v>0</v>
      </c>
      <c r="M46" s="28">
        <f>IF($C$4="Neattiecināmās izmaksas",IF('12a+c+n'!$Q46="N",'12a+c+n'!M46,0))</f>
        <v>0</v>
      </c>
      <c r="N46" s="28">
        <f>IF($C$4="Neattiecināmās izmaksas",IF('12a+c+n'!$Q46="N",'12a+c+n'!N46,0))</f>
        <v>0</v>
      </c>
      <c r="O46" s="28">
        <f>IF($C$4="Neattiecināmās izmaksas",IF('12a+c+n'!$Q46="N",'12a+c+n'!O46,0))</f>
        <v>0</v>
      </c>
      <c r="P46" s="59">
        <f>IF($C$4="Neattiecināmās izmaksas",IF('12a+c+n'!$Q46="N",'12a+c+n'!P46,0))</f>
        <v>0</v>
      </c>
    </row>
    <row r="47" spans="1:16" x14ac:dyDescent="0.2">
      <c r="A47" s="64">
        <f>IF(P47=0,0,IF(COUNTBLANK(P47)=1,0,COUNTA($P$14:P47)))</f>
        <v>0</v>
      </c>
      <c r="B47" s="28">
        <f>IF($C$4="Neattiecināmās izmaksas",IF('12a+c+n'!$Q47="N",'12a+c+n'!B47,0))</f>
        <v>0</v>
      </c>
      <c r="C47" s="28">
        <f>IF($C$4="Neattiecināmās izmaksas",IF('12a+c+n'!$Q47="N",'12a+c+n'!C47,0))</f>
        <v>0</v>
      </c>
      <c r="D47" s="28">
        <f>IF($C$4="Neattiecināmās izmaksas",IF('12a+c+n'!$Q47="N",'12a+c+n'!D47,0))</f>
        <v>0</v>
      </c>
      <c r="E47" s="59"/>
      <c r="F47" s="81"/>
      <c r="G47" s="28"/>
      <c r="H47" s="28">
        <f>IF($C$4="Neattiecināmās izmaksas",IF('12a+c+n'!$Q47="N",'12a+c+n'!H47,0))</f>
        <v>0</v>
      </c>
      <c r="I47" s="28"/>
      <c r="J47" s="28"/>
      <c r="K47" s="59">
        <f>IF($C$4="Neattiecināmās izmaksas",IF('12a+c+n'!$Q47="N",'12a+c+n'!K47,0))</f>
        <v>0</v>
      </c>
      <c r="L47" s="110">
        <f>IF($C$4="Neattiecināmās izmaksas",IF('12a+c+n'!$Q47="N",'12a+c+n'!L47,0))</f>
        <v>0</v>
      </c>
      <c r="M47" s="28">
        <f>IF($C$4="Neattiecināmās izmaksas",IF('12a+c+n'!$Q47="N",'12a+c+n'!M47,0))</f>
        <v>0</v>
      </c>
      <c r="N47" s="28">
        <f>IF($C$4="Neattiecināmās izmaksas",IF('12a+c+n'!$Q47="N",'12a+c+n'!N47,0))</f>
        <v>0</v>
      </c>
      <c r="O47" s="28">
        <f>IF($C$4="Neattiecināmās izmaksas",IF('12a+c+n'!$Q47="N",'12a+c+n'!O47,0))</f>
        <v>0</v>
      </c>
      <c r="P47" s="59">
        <f>IF($C$4="Neattiecināmās izmaksas",IF('12a+c+n'!$Q47="N",'12a+c+n'!P47,0))</f>
        <v>0</v>
      </c>
    </row>
    <row r="48" spans="1:16" x14ac:dyDescent="0.2">
      <c r="A48" s="64">
        <f>IF(P48=0,0,IF(COUNTBLANK(P48)=1,0,COUNTA($P$14:P48)))</f>
        <v>0</v>
      </c>
      <c r="B48" s="28">
        <f>IF($C$4="Neattiecināmās izmaksas",IF('12a+c+n'!$Q48="N",'12a+c+n'!B48,0))</f>
        <v>0</v>
      </c>
      <c r="C48" s="28">
        <f>IF($C$4="Neattiecināmās izmaksas",IF('12a+c+n'!$Q48="N",'12a+c+n'!C48,0))</f>
        <v>0</v>
      </c>
      <c r="D48" s="28">
        <f>IF($C$4="Neattiecināmās izmaksas",IF('12a+c+n'!$Q48="N",'12a+c+n'!D48,0))</f>
        <v>0</v>
      </c>
      <c r="E48" s="59"/>
      <c r="F48" s="81"/>
      <c r="G48" s="28"/>
      <c r="H48" s="28">
        <f>IF($C$4="Neattiecināmās izmaksas",IF('12a+c+n'!$Q48="N",'12a+c+n'!H48,0))</f>
        <v>0</v>
      </c>
      <c r="I48" s="28"/>
      <c r="J48" s="28"/>
      <c r="K48" s="59">
        <f>IF($C$4="Neattiecināmās izmaksas",IF('12a+c+n'!$Q48="N",'12a+c+n'!K48,0))</f>
        <v>0</v>
      </c>
      <c r="L48" s="110">
        <f>IF($C$4="Neattiecināmās izmaksas",IF('12a+c+n'!$Q48="N",'12a+c+n'!L48,0))</f>
        <v>0</v>
      </c>
      <c r="M48" s="28">
        <f>IF($C$4="Neattiecināmās izmaksas",IF('12a+c+n'!$Q48="N",'12a+c+n'!M48,0))</f>
        <v>0</v>
      </c>
      <c r="N48" s="28">
        <f>IF($C$4="Neattiecināmās izmaksas",IF('12a+c+n'!$Q48="N",'12a+c+n'!N48,0))</f>
        <v>0</v>
      </c>
      <c r="O48" s="28">
        <f>IF($C$4="Neattiecināmās izmaksas",IF('12a+c+n'!$Q48="N",'12a+c+n'!O48,0))</f>
        <v>0</v>
      </c>
      <c r="P48" s="59">
        <f>IF($C$4="Neattiecināmās izmaksas",IF('12a+c+n'!$Q48="N",'12a+c+n'!P48,0))</f>
        <v>0</v>
      </c>
    </row>
    <row r="49" spans="1:16" x14ac:dyDescent="0.2">
      <c r="A49" s="64">
        <f>IF(P49=0,0,IF(COUNTBLANK(P49)=1,0,COUNTA($P$14:P49)))</f>
        <v>0</v>
      </c>
      <c r="B49" s="28">
        <f>IF($C$4="Neattiecināmās izmaksas",IF('12a+c+n'!$Q49="N",'12a+c+n'!B49,0))</f>
        <v>0</v>
      </c>
      <c r="C49" s="28">
        <f>IF($C$4="Neattiecināmās izmaksas",IF('12a+c+n'!$Q49="N",'12a+c+n'!C49,0))</f>
        <v>0</v>
      </c>
      <c r="D49" s="28">
        <f>IF($C$4="Neattiecināmās izmaksas",IF('12a+c+n'!$Q49="N",'12a+c+n'!D49,0))</f>
        <v>0</v>
      </c>
      <c r="E49" s="59"/>
      <c r="F49" s="81"/>
      <c r="G49" s="28"/>
      <c r="H49" s="28">
        <f>IF($C$4="Neattiecināmās izmaksas",IF('12a+c+n'!$Q49="N",'12a+c+n'!H49,0))</f>
        <v>0</v>
      </c>
      <c r="I49" s="28"/>
      <c r="J49" s="28"/>
      <c r="K49" s="59">
        <f>IF($C$4="Neattiecināmās izmaksas",IF('12a+c+n'!$Q49="N",'12a+c+n'!K49,0))</f>
        <v>0</v>
      </c>
      <c r="L49" s="110">
        <f>IF($C$4="Neattiecināmās izmaksas",IF('12a+c+n'!$Q49="N",'12a+c+n'!L49,0))</f>
        <v>0</v>
      </c>
      <c r="M49" s="28">
        <f>IF($C$4="Neattiecināmās izmaksas",IF('12a+c+n'!$Q49="N",'12a+c+n'!M49,0))</f>
        <v>0</v>
      </c>
      <c r="N49" s="28">
        <f>IF($C$4="Neattiecināmās izmaksas",IF('12a+c+n'!$Q49="N",'12a+c+n'!N49,0))</f>
        <v>0</v>
      </c>
      <c r="O49" s="28">
        <f>IF($C$4="Neattiecināmās izmaksas",IF('12a+c+n'!$Q49="N",'12a+c+n'!O49,0))</f>
        <v>0</v>
      </c>
      <c r="P49" s="59">
        <f>IF($C$4="Neattiecināmās izmaksas",IF('12a+c+n'!$Q49="N",'12a+c+n'!P49,0))</f>
        <v>0</v>
      </c>
    </row>
    <row r="50" spans="1:16" x14ac:dyDescent="0.2">
      <c r="A50" s="64">
        <f>IF(P50=0,0,IF(COUNTBLANK(P50)=1,0,COUNTA($P$14:P50)))</f>
        <v>0</v>
      </c>
      <c r="B50" s="28">
        <f>IF($C$4="Neattiecināmās izmaksas",IF('12a+c+n'!$Q50="N",'12a+c+n'!B50,0))</f>
        <v>0</v>
      </c>
      <c r="C50" s="28">
        <f>IF($C$4="Neattiecināmās izmaksas",IF('12a+c+n'!$Q50="N",'12a+c+n'!C50,0))</f>
        <v>0</v>
      </c>
      <c r="D50" s="28">
        <f>IF($C$4="Neattiecināmās izmaksas",IF('12a+c+n'!$Q50="N",'12a+c+n'!D50,0))</f>
        <v>0</v>
      </c>
      <c r="E50" s="59"/>
      <c r="F50" s="81"/>
      <c r="G50" s="28"/>
      <c r="H50" s="28">
        <f>IF($C$4="Neattiecināmās izmaksas",IF('12a+c+n'!$Q50="N",'12a+c+n'!H50,0))</f>
        <v>0</v>
      </c>
      <c r="I50" s="28"/>
      <c r="J50" s="28"/>
      <c r="K50" s="59">
        <f>IF($C$4="Neattiecināmās izmaksas",IF('12a+c+n'!$Q50="N",'12a+c+n'!K50,0))</f>
        <v>0</v>
      </c>
      <c r="L50" s="110">
        <f>IF($C$4="Neattiecināmās izmaksas",IF('12a+c+n'!$Q50="N",'12a+c+n'!L50,0))</f>
        <v>0</v>
      </c>
      <c r="M50" s="28">
        <f>IF($C$4="Neattiecināmās izmaksas",IF('12a+c+n'!$Q50="N",'12a+c+n'!M50,0))</f>
        <v>0</v>
      </c>
      <c r="N50" s="28">
        <f>IF($C$4="Neattiecināmās izmaksas",IF('12a+c+n'!$Q50="N",'12a+c+n'!N50,0))</f>
        <v>0</v>
      </c>
      <c r="O50" s="28">
        <f>IF($C$4="Neattiecināmās izmaksas",IF('12a+c+n'!$Q50="N",'12a+c+n'!O50,0))</f>
        <v>0</v>
      </c>
      <c r="P50" s="59">
        <f>IF($C$4="Neattiecināmās izmaksas",IF('12a+c+n'!$Q50="N",'12a+c+n'!P50,0))</f>
        <v>0</v>
      </c>
    </row>
    <row r="51" spans="1:16" x14ac:dyDescent="0.2">
      <c r="A51" s="64">
        <f>IF(P51=0,0,IF(COUNTBLANK(P51)=1,0,COUNTA($P$14:P51)))</f>
        <v>0</v>
      </c>
      <c r="B51" s="28">
        <f>IF($C$4="Neattiecināmās izmaksas",IF('12a+c+n'!$Q51="N",'12a+c+n'!B51,0))</f>
        <v>0</v>
      </c>
      <c r="C51" s="28">
        <f>IF($C$4="Neattiecināmās izmaksas",IF('12a+c+n'!$Q51="N",'12a+c+n'!C51,0))</f>
        <v>0</v>
      </c>
      <c r="D51" s="28">
        <f>IF($C$4="Neattiecināmās izmaksas",IF('12a+c+n'!$Q51="N",'12a+c+n'!D51,0))</f>
        <v>0</v>
      </c>
      <c r="E51" s="59"/>
      <c r="F51" s="81"/>
      <c r="G51" s="28"/>
      <c r="H51" s="28">
        <f>IF($C$4="Neattiecināmās izmaksas",IF('12a+c+n'!$Q51="N",'12a+c+n'!H51,0))</f>
        <v>0</v>
      </c>
      <c r="I51" s="28"/>
      <c r="J51" s="28"/>
      <c r="K51" s="59">
        <f>IF($C$4="Neattiecināmās izmaksas",IF('12a+c+n'!$Q51="N",'12a+c+n'!K51,0))</f>
        <v>0</v>
      </c>
      <c r="L51" s="110">
        <f>IF($C$4="Neattiecināmās izmaksas",IF('12a+c+n'!$Q51="N",'12a+c+n'!L51,0))</f>
        <v>0</v>
      </c>
      <c r="M51" s="28">
        <f>IF($C$4="Neattiecināmās izmaksas",IF('12a+c+n'!$Q51="N",'12a+c+n'!M51,0))</f>
        <v>0</v>
      </c>
      <c r="N51" s="28">
        <f>IF($C$4="Neattiecināmās izmaksas",IF('12a+c+n'!$Q51="N",'12a+c+n'!N51,0))</f>
        <v>0</v>
      </c>
      <c r="O51" s="28">
        <f>IF($C$4="Neattiecināmās izmaksas",IF('12a+c+n'!$Q51="N",'12a+c+n'!O51,0))</f>
        <v>0</v>
      </c>
      <c r="P51" s="59">
        <f>IF($C$4="Neattiecināmās izmaksas",IF('12a+c+n'!$Q51="N",'12a+c+n'!P51,0))</f>
        <v>0</v>
      </c>
    </row>
    <row r="52" spans="1:16" x14ac:dyDescent="0.2">
      <c r="A52" s="64">
        <f>IF(P52=0,0,IF(COUNTBLANK(P52)=1,0,COUNTA($P$14:P52)))</f>
        <v>0</v>
      </c>
      <c r="B52" s="28">
        <f>IF($C$4="Neattiecināmās izmaksas",IF('12a+c+n'!$Q52="N",'12a+c+n'!B52,0))</f>
        <v>0</v>
      </c>
      <c r="C52" s="28">
        <f>IF($C$4="Neattiecināmās izmaksas",IF('12a+c+n'!$Q52="N",'12a+c+n'!C52,0))</f>
        <v>0</v>
      </c>
      <c r="D52" s="28">
        <f>IF($C$4="Neattiecināmās izmaksas",IF('12a+c+n'!$Q52="N",'12a+c+n'!D52,0))</f>
        <v>0</v>
      </c>
      <c r="E52" s="59"/>
      <c r="F52" s="81"/>
      <c r="G52" s="28"/>
      <c r="H52" s="28">
        <f>IF($C$4="Neattiecināmās izmaksas",IF('12a+c+n'!$Q52="N",'12a+c+n'!H52,0))</f>
        <v>0</v>
      </c>
      <c r="I52" s="28"/>
      <c r="J52" s="28"/>
      <c r="K52" s="59">
        <f>IF($C$4="Neattiecināmās izmaksas",IF('12a+c+n'!$Q52="N",'12a+c+n'!K52,0))</f>
        <v>0</v>
      </c>
      <c r="L52" s="110">
        <f>IF($C$4="Neattiecināmās izmaksas",IF('12a+c+n'!$Q52="N",'12a+c+n'!L52,0))</f>
        <v>0</v>
      </c>
      <c r="M52" s="28">
        <f>IF($C$4="Neattiecināmās izmaksas",IF('12a+c+n'!$Q52="N",'12a+c+n'!M52,0))</f>
        <v>0</v>
      </c>
      <c r="N52" s="28">
        <f>IF($C$4="Neattiecināmās izmaksas",IF('12a+c+n'!$Q52="N",'12a+c+n'!N52,0))</f>
        <v>0</v>
      </c>
      <c r="O52" s="28">
        <f>IF($C$4="Neattiecināmās izmaksas",IF('12a+c+n'!$Q52="N",'12a+c+n'!O52,0))</f>
        <v>0</v>
      </c>
      <c r="P52" s="59">
        <f>IF($C$4="Neattiecināmās izmaksas",IF('12a+c+n'!$Q52="N",'12a+c+n'!P52,0))</f>
        <v>0</v>
      </c>
    </row>
    <row r="53" spans="1:16" x14ac:dyDescent="0.2">
      <c r="A53" s="64">
        <f>IF(P53=0,0,IF(COUNTBLANK(P53)=1,0,COUNTA($P$14:P53)))</f>
        <v>0</v>
      </c>
      <c r="B53" s="28">
        <f>IF($C$4="Neattiecināmās izmaksas",IF('12a+c+n'!$Q53="N",'12a+c+n'!B53,0))</f>
        <v>0</v>
      </c>
      <c r="C53" s="28">
        <f>IF($C$4="Neattiecināmās izmaksas",IF('12a+c+n'!$Q53="N",'12a+c+n'!C53,0))</f>
        <v>0</v>
      </c>
      <c r="D53" s="28">
        <f>IF($C$4="Neattiecināmās izmaksas",IF('12a+c+n'!$Q53="N",'12a+c+n'!D53,0))</f>
        <v>0</v>
      </c>
      <c r="E53" s="59"/>
      <c r="F53" s="81"/>
      <c r="G53" s="28"/>
      <c r="H53" s="28">
        <f>IF($C$4="Neattiecināmās izmaksas",IF('12a+c+n'!$Q53="N",'12a+c+n'!H53,0))</f>
        <v>0</v>
      </c>
      <c r="I53" s="28"/>
      <c r="J53" s="28"/>
      <c r="K53" s="59">
        <f>IF($C$4="Neattiecināmās izmaksas",IF('12a+c+n'!$Q53="N",'12a+c+n'!K53,0))</f>
        <v>0</v>
      </c>
      <c r="L53" s="110">
        <f>IF($C$4="Neattiecināmās izmaksas",IF('12a+c+n'!$Q53="N",'12a+c+n'!L53,0))</f>
        <v>0</v>
      </c>
      <c r="M53" s="28">
        <f>IF($C$4="Neattiecināmās izmaksas",IF('12a+c+n'!$Q53="N",'12a+c+n'!M53,0))</f>
        <v>0</v>
      </c>
      <c r="N53" s="28">
        <f>IF($C$4="Neattiecināmās izmaksas",IF('12a+c+n'!$Q53="N",'12a+c+n'!N53,0))</f>
        <v>0</v>
      </c>
      <c r="O53" s="28">
        <f>IF($C$4="Neattiecināmās izmaksas",IF('12a+c+n'!$Q53="N",'12a+c+n'!O53,0))</f>
        <v>0</v>
      </c>
      <c r="P53" s="59">
        <f>IF($C$4="Neattiecināmās izmaksas",IF('12a+c+n'!$Q53="N",'12a+c+n'!P53,0))</f>
        <v>0</v>
      </c>
    </row>
    <row r="54" spans="1:16" x14ac:dyDescent="0.2">
      <c r="A54" s="64">
        <f>IF(P54=0,0,IF(COUNTBLANK(P54)=1,0,COUNTA($P$14:P54)))</f>
        <v>0</v>
      </c>
      <c r="B54" s="28">
        <f>IF($C$4="Neattiecināmās izmaksas",IF('12a+c+n'!$Q54="N",'12a+c+n'!B54,0))</f>
        <v>0</v>
      </c>
      <c r="C54" s="28">
        <f>IF($C$4="Neattiecināmās izmaksas",IF('12a+c+n'!$Q54="N",'12a+c+n'!C54,0))</f>
        <v>0</v>
      </c>
      <c r="D54" s="28">
        <f>IF($C$4="Neattiecināmās izmaksas",IF('12a+c+n'!$Q54="N",'12a+c+n'!D54,0))</f>
        <v>0</v>
      </c>
      <c r="E54" s="59"/>
      <c r="F54" s="81"/>
      <c r="G54" s="28"/>
      <c r="H54" s="28">
        <f>IF($C$4="Neattiecināmās izmaksas",IF('12a+c+n'!$Q54="N",'12a+c+n'!H54,0))</f>
        <v>0</v>
      </c>
      <c r="I54" s="28"/>
      <c r="J54" s="28"/>
      <c r="K54" s="59">
        <f>IF($C$4="Neattiecināmās izmaksas",IF('12a+c+n'!$Q54="N",'12a+c+n'!K54,0))</f>
        <v>0</v>
      </c>
      <c r="L54" s="110">
        <f>IF($C$4="Neattiecināmās izmaksas",IF('12a+c+n'!$Q54="N",'12a+c+n'!L54,0))</f>
        <v>0</v>
      </c>
      <c r="M54" s="28">
        <f>IF($C$4="Neattiecināmās izmaksas",IF('12a+c+n'!$Q54="N",'12a+c+n'!M54,0))</f>
        <v>0</v>
      </c>
      <c r="N54" s="28">
        <f>IF($C$4="Neattiecināmās izmaksas",IF('12a+c+n'!$Q54="N",'12a+c+n'!N54,0))</f>
        <v>0</v>
      </c>
      <c r="O54" s="28">
        <f>IF($C$4="Neattiecināmās izmaksas",IF('12a+c+n'!$Q54="N",'12a+c+n'!O54,0))</f>
        <v>0</v>
      </c>
      <c r="P54" s="59">
        <f>IF($C$4="Neattiecināmās izmaksas",IF('12a+c+n'!$Q54="N",'12a+c+n'!P54,0))</f>
        <v>0</v>
      </c>
    </row>
    <row r="55" spans="1:16" x14ac:dyDescent="0.2">
      <c r="A55" s="64">
        <f>IF(P55=0,0,IF(COUNTBLANK(P55)=1,0,COUNTA($P$14:P55)))</f>
        <v>0</v>
      </c>
      <c r="B55" s="28">
        <f>IF($C$4="Neattiecināmās izmaksas",IF('12a+c+n'!$Q55="N",'12a+c+n'!B55,0))</f>
        <v>0</v>
      </c>
      <c r="C55" s="28">
        <f>IF($C$4="Neattiecināmās izmaksas",IF('12a+c+n'!$Q55="N",'12a+c+n'!C55,0))</f>
        <v>0</v>
      </c>
      <c r="D55" s="28">
        <f>IF($C$4="Neattiecināmās izmaksas",IF('12a+c+n'!$Q55="N",'12a+c+n'!D55,0))</f>
        <v>0</v>
      </c>
      <c r="E55" s="59"/>
      <c r="F55" s="81"/>
      <c r="G55" s="28"/>
      <c r="H55" s="28">
        <f>IF($C$4="Neattiecināmās izmaksas",IF('12a+c+n'!$Q55="N",'12a+c+n'!H55,0))</f>
        <v>0</v>
      </c>
      <c r="I55" s="28"/>
      <c r="J55" s="28"/>
      <c r="K55" s="59">
        <f>IF($C$4="Neattiecināmās izmaksas",IF('12a+c+n'!$Q55="N",'12a+c+n'!K55,0))</f>
        <v>0</v>
      </c>
      <c r="L55" s="110">
        <f>IF($C$4="Neattiecināmās izmaksas",IF('12a+c+n'!$Q55="N",'12a+c+n'!L55,0))</f>
        <v>0</v>
      </c>
      <c r="M55" s="28">
        <f>IF($C$4="Neattiecināmās izmaksas",IF('12a+c+n'!$Q55="N",'12a+c+n'!M55,0))</f>
        <v>0</v>
      </c>
      <c r="N55" s="28">
        <f>IF($C$4="Neattiecināmās izmaksas",IF('12a+c+n'!$Q55="N",'12a+c+n'!N55,0))</f>
        <v>0</v>
      </c>
      <c r="O55" s="28">
        <f>IF($C$4="Neattiecināmās izmaksas",IF('12a+c+n'!$Q55="N",'12a+c+n'!O55,0))</f>
        <v>0</v>
      </c>
      <c r="P55" s="59">
        <f>IF($C$4="Neattiecināmās izmaksas",IF('12a+c+n'!$Q55="N",'12a+c+n'!P55,0))</f>
        <v>0</v>
      </c>
    </row>
    <row r="56" spans="1:16" x14ac:dyDescent="0.2">
      <c r="A56" s="64">
        <f>IF(P56=0,0,IF(COUNTBLANK(P56)=1,0,COUNTA($P$14:P56)))</f>
        <v>0</v>
      </c>
      <c r="B56" s="28">
        <f>IF($C$4="Neattiecināmās izmaksas",IF('12a+c+n'!$Q56="N",'12a+c+n'!B56,0))</f>
        <v>0</v>
      </c>
      <c r="C56" s="28">
        <f>IF($C$4="Neattiecināmās izmaksas",IF('12a+c+n'!$Q56="N",'12a+c+n'!C56,0))</f>
        <v>0</v>
      </c>
      <c r="D56" s="28">
        <f>IF($C$4="Neattiecināmās izmaksas",IF('12a+c+n'!$Q56="N",'12a+c+n'!D56,0))</f>
        <v>0</v>
      </c>
      <c r="E56" s="59"/>
      <c r="F56" s="81"/>
      <c r="G56" s="28"/>
      <c r="H56" s="28">
        <f>IF($C$4="Neattiecināmās izmaksas",IF('12a+c+n'!$Q56="N",'12a+c+n'!H56,0))</f>
        <v>0</v>
      </c>
      <c r="I56" s="28"/>
      <c r="J56" s="28"/>
      <c r="K56" s="59">
        <f>IF($C$4="Neattiecināmās izmaksas",IF('12a+c+n'!$Q56="N",'12a+c+n'!K56,0))</f>
        <v>0</v>
      </c>
      <c r="L56" s="110">
        <f>IF($C$4="Neattiecināmās izmaksas",IF('12a+c+n'!$Q56="N",'12a+c+n'!L56,0))</f>
        <v>0</v>
      </c>
      <c r="M56" s="28">
        <f>IF($C$4="Neattiecināmās izmaksas",IF('12a+c+n'!$Q56="N",'12a+c+n'!M56,0))</f>
        <v>0</v>
      </c>
      <c r="N56" s="28">
        <f>IF($C$4="Neattiecināmās izmaksas",IF('12a+c+n'!$Q56="N",'12a+c+n'!N56,0))</f>
        <v>0</v>
      </c>
      <c r="O56" s="28">
        <f>IF($C$4="Neattiecināmās izmaksas",IF('12a+c+n'!$Q56="N",'12a+c+n'!O56,0))</f>
        <v>0</v>
      </c>
      <c r="P56" s="59">
        <f>IF($C$4="Neattiecināmās izmaksas",IF('12a+c+n'!$Q56="N",'12a+c+n'!P56,0))</f>
        <v>0</v>
      </c>
    </row>
    <row r="57" spans="1:16" x14ac:dyDescent="0.2">
      <c r="A57" s="64">
        <f>IF(P57=0,0,IF(COUNTBLANK(P57)=1,0,COUNTA($P$14:P57)))</f>
        <v>0</v>
      </c>
      <c r="B57" s="28">
        <f>IF($C$4="Neattiecināmās izmaksas",IF('12a+c+n'!$Q57="N",'12a+c+n'!B57,0))</f>
        <v>0</v>
      </c>
      <c r="C57" s="28">
        <f>IF($C$4="Neattiecināmās izmaksas",IF('12a+c+n'!$Q57="N",'12a+c+n'!C57,0))</f>
        <v>0</v>
      </c>
      <c r="D57" s="28">
        <f>IF($C$4="Neattiecināmās izmaksas",IF('12a+c+n'!$Q57="N",'12a+c+n'!D57,0))</f>
        <v>0</v>
      </c>
      <c r="E57" s="59"/>
      <c r="F57" s="81"/>
      <c r="G57" s="28"/>
      <c r="H57" s="28">
        <f>IF($C$4="Neattiecināmās izmaksas",IF('12a+c+n'!$Q57="N",'12a+c+n'!H57,0))</f>
        <v>0</v>
      </c>
      <c r="I57" s="28"/>
      <c r="J57" s="28"/>
      <c r="K57" s="59">
        <f>IF($C$4="Neattiecināmās izmaksas",IF('12a+c+n'!$Q57="N",'12a+c+n'!K57,0))</f>
        <v>0</v>
      </c>
      <c r="L57" s="110">
        <f>IF($C$4="Neattiecināmās izmaksas",IF('12a+c+n'!$Q57="N",'12a+c+n'!L57,0))</f>
        <v>0</v>
      </c>
      <c r="M57" s="28">
        <f>IF($C$4="Neattiecināmās izmaksas",IF('12a+c+n'!$Q57="N",'12a+c+n'!M57,0))</f>
        <v>0</v>
      </c>
      <c r="N57" s="28">
        <f>IF($C$4="Neattiecināmās izmaksas",IF('12a+c+n'!$Q57="N",'12a+c+n'!N57,0))</f>
        <v>0</v>
      </c>
      <c r="O57" s="28">
        <f>IF($C$4="Neattiecināmās izmaksas",IF('12a+c+n'!$Q57="N",'12a+c+n'!O57,0))</f>
        <v>0</v>
      </c>
      <c r="P57" s="59">
        <f>IF($C$4="Neattiecināmās izmaksas",IF('12a+c+n'!$Q57="N",'12a+c+n'!P57,0))</f>
        <v>0</v>
      </c>
    </row>
    <row r="58" spans="1:16" x14ac:dyDescent="0.2">
      <c r="A58" s="64">
        <f>IF(P58=0,0,IF(COUNTBLANK(P58)=1,0,COUNTA($P$14:P58)))</f>
        <v>0</v>
      </c>
      <c r="B58" s="28">
        <f>IF($C$4="Neattiecināmās izmaksas",IF('12a+c+n'!$Q58="N",'12a+c+n'!B58,0))</f>
        <v>0</v>
      </c>
      <c r="C58" s="28">
        <f>IF($C$4="Neattiecināmās izmaksas",IF('12a+c+n'!$Q58="N",'12a+c+n'!C58,0))</f>
        <v>0</v>
      </c>
      <c r="D58" s="28">
        <f>IF($C$4="Neattiecināmās izmaksas",IF('12a+c+n'!$Q58="N",'12a+c+n'!D58,0))</f>
        <v>0</v>
      </c>
      <c r="E58" s="59"/>
      <c r="F58" s="81"/>
      <c r="G58" s="28"/>
      <c r="H58" s="28">
        <f>IF($C$4="Neattiecināmās izmaksas",IF('12a+c+n'!$Q58="N",'12a+c+n'!H58,0))</f>
        <v>0</v>
      </c>
      <c r="I58" s="28"/>
      <c r="J58" s="28"/>
      <c r="K58" s="59">
        <f>IF($C$4="Neattiecināmās izmaksas",IF('12a+c+n'!$Q58="N",'12a+c+n'!K58,0))</f>
        <v>0</v>
      </c>
      <c r="L58" s="110">
        <f>IF($C$4="Neattiecināmās izmaksas",IF('12a+c+n'!$Q58="N",'12a+c+n'!L58,0))</f>
        <v>0</v>
      </c>
      <c r="M58" s="28">
        <f>IF($C$4="Neattiecināmās izmaksas",IF('12a+c+n'!$Q58="N",'12a+c+n'!M58,0))</f>
        <v>0</v>
      </c>
      <c r="N58" s="28">
        <f>IF($C$4="Neattiecināmās izmaksas",IF('12a+c+n'!$Q58="N",'12a+c+n'!N58,0))</f>
        <v>0</v>
      </c>
      <c r="O58" s="28">
        <f>IF($C$4="Neattiecināmās izmaksas",IF('12a+c+n'!$Q58="N",'12a+c+n'!O58,0))</f>
        <v>0</v>
      </c>
      <c r="P58" s="59">
        <f>IF($C$4="Neattiecināmās izmaksas",IF('12a+c+n'!$Q58="N",'12a+c+n'!P58,0))</f>
        <v>0</v>
      </c>
    </row>
    <row r="59" spans="1:16" x14ac:dyDescent="0.2">
      <c r="A59" s="64">
        <f>IF(P59=0,0,IF(COUNTBLANK(P59)=1,0,COUNTA($P$14:P59)))</f>
        <v>0</v>
      </c>
      <c r="B59" s="28">
        <f>IF($C$4="Neattiecināmās izmaksas",IF('12a+c+n'!$Q59="N",'12a+c+n'!B59,0))</f>
        <v>0</v>
      </c>
      <c r="C59" s="28">
        <f>IF($C$4="Neattiecināmās izmaksas",IF('12a+c+n'!$Q59="N",'12a+c+n'!C59,0))</f>
        <v>0</v>
      </c>
      <c r="D59" s="28">
        <f>IF($C$4="Neattiecināmās izmaksas",IF('12a+c+n'!$Q59="N",'12a+c+n'!D59,0))</f>
        <v>0</v>
      </c>
      <c r="E59" s="59"/>
      <c r="F59" s="81"/>
      <c r="G59" s="28"/>
      <c r="H59" s="28">
        <f>IF($C$4="Neattiecināmās izmaksas",IF('12a+c+n'!$Q59="N",'12a+c+n'!H59,0))</f>
        <v>0</v>
      </c>
      <c r="I59" s="28"/>
      <c r="J59" s="28"/>
      <c r="K59" s="59">
        <f>IF($C$4="Neattiecināmās izmaksas",IF('12a+c+n'!$Q59="N",'12a+c+n'!K59,0))</f>
        <v>0</v>
      </c>
      <c r="L59" s="110">
        <f>IF($C$4="Neattiecināmās izmaksas",IF('12a+c+n'!$Q59="N",'12a+c+n'!L59,0))</f>
        <v>0</v>
      </c>
      <c r="M59" s="28">
        <f>IF($C$4="Neattiecināmās izmaksas",IF('12a+c+n'!$Q59="N",'12a+c+n'!M59,0))</f>
        <v>0</v>
      </c>
      <c r="N59" s="28">
        <f>IF($C$4="Neattiecināmās izmaksas",IF('12a+c+n'!$Q59="N",'12a+c+n'!N59,0))</f>
        <v>0</v>
      </c>
      <c r="O59" s="28">
        <f>IF($C$4="Neattiecināmās izmaksas",IF('12a+c+n'!$Q59="N",'12a+c+n'!O59,0))</f>
        <v>0</v>
      </c>
      <c r="P59" s="59">
        <f>IF($C$4="Neattiecināmās izmaksas",IF('12a+c+n'!$Q59="N",'12a+c+n'!P59,0))</f>
        <v>0</v>
      </c>
    </row>
    <row r="60" spans="1:16" x14ac:dyDescent="0.2">
      <c r="A60" s="64">
        <f>IF(P60=0,0,IF(COUNTBLANK(P60)=1,0,COUNTA($P$14:P60)))</f>
        <v>0</v>
      </c>
      <c r="B60" s="28">
        <f>IF($C$4="Neattiecināmās izmaksas",IF('12a+c+n'!$Q60="N",'12a+c+n'!B60,0))</f>
        <v>0</v>
      </c>
      <c r="C60" s="28">
        <f>IF($C$4="Neattiecināmās izmaksas",IF('12a+c+n'!$Q60="N",'12a+c+n'!C60,0))</f>
        <v>0</v>
      </c>
      <c r="D60" s="28">
        <f>IF($C$4="Neattiecināmās izmaksas",IF('12a+c+n'!$Q60="N",'12a+c+n'!D60,0))</f>
        <v>0</v>
      </c>
      <c r="E60" s="59"/>
      <c r="F60" s="81"/>
      <c r="G60" s="28"/>
      <c r="H60" s="28">
        <f>IF($C$4="Neattiecināmās izmaksas",IF('12a+c+n'!$Q60="N",'12a+c+n'!H60,0))</f>
        <v>0</v>
      </c>
      <c r="I60" s="28"/>
      <c r="J60" s="28"/>
      <c r="K60" s="59">
        <f>IF($C$4="Neattiecināmās izmaksas",IF('12a+c+n'!$Q60="N",'12a+c+n'!K60,0))</f>
        <v>0</v>
      </c>
      <c r="L60" s="110">
        <f>IF($C$4="Neattiecināmās izmaksas",IF('12a+c+n'!$Q60="N",'12a+c+n'!L60,0))</f>
        <v>0</v>
      </c>
      <c r="M60" s="28">
        <f>IF($C$4="Neattiecināmās izmaksas",IF('12a+c+n'!$Q60="N",'12a+c+n'!M60,0))</f>
        <v>0</v>
      </c>
      <c r="N60" s="28">
        <f>IF($C$4="Neattiecināmās izmaksas",IF('12a+c+n'!$Q60="N",'12a+c+n'!N60,0))</f>
        <v>0</v>
      </c>
      <c r="O60" s="28">
        <f>IF($C$4="Neattiecināmās izmaksas",IF('12a+c+n'!$Q60="N",'12a+c+n'!O60,0))</f>
        <v>0</v>
      </c>
      <c r="P60" s="59">
        <f>IF($C$4="Neattiecināmās izmaksas",IF('12a+c+n'!$Q60="N",'12a+c+n'!P60,0))</f>
        <v>0</v>
      </c>
    </row>
    <row r="61" spans="1:16" x14ac:dyDescent="0.2">
      <c r="A61" s="64">
        <f>IF(P61=0,0,IF(COUNTBLANK(P61)=1,0,COUNTA($P$14:P61)))</f>
        <v>0</v>
      </c>
      <c r="B61" s="28">
        <f>IF($C$4="Neattiecināmās izmaksas",IF('12a+c+n'!$Q61="N",'12a+c+n'!B61,0))</f>
        <v>0</v>
      </c>
      <c r="C61" s="28">
        <f>IF($C$4="Neattiecināmās izmaksas",IF('12a+c+n'!$Q61="N",'12a+c+n'!C61,0))</f>
        <v>0</v>
      </c>
      <c r="D61" s="28">
        <f>IF($C$4="Neattiecināmās izmaksas",IF('12a+c+n'!$Q61="N",'12a+c+n'!D61,0))</f>
        <v>0</v>
      </c>
      <c r="E61" s="59"/>
      <c r="F61" s="81"/>
      <c r="G61" s="28"/>
      <c r="H61" s="28">
        <f>IF($C$4="Neattiecināmās izmaksas",IF('12a+c+n'!$Q61="N",'12a+c+n'!H61,0))</f>
        <v>0</v>
      </c>
      <c r="I61" s="28"/>
      <c r="J61" s="28"/>
      <c r="K61" s="59">
        <f>IF($C$4="Neattiecināmās izmaksas",IF('12a+c+n'!$Q61="N",'12a+c+n'!K61,0))</f>
        <v>0</v>
      </c>
      <c r="L61" s="110">
        <f>IF($C$4="Neattiecināmās izmaksas",IF('12a+c+n'!$Q61="N",'12a+c+n'!L61,0))</f>
        <v>0</v>
      </c>
      <c r="M61" s="28">
        <f>IF($C$4="Neattiecināmās izmaksas",IF('12a+c+n'!$Q61="N",'12a+c+n'!M61,0))</f>
        <v>0</v>
      </c>
      <c r="N61" s="28">
        <f>IF($C$4="Neattiecināmās izmaksas",IF('12a+c+n'!$Q61="N",'12a+c+n'!N61,0))</f>
        <v>0</v>
      </c>
      <c r="O61" s="28">
        <f>IF($C$4="Neattiecināmās izmaksas",IF('12a+c+n'!$Q61="N",'12a+c+n'!O61,0))</f>
        <v>0</v>
      </c>
      <c r="P61" s="59">
        <f>IF($C$4="Neattiecināmās izmaksas",IF('12a+c+n'!$Q61="N",'12a+c+n'!P61,0))</f>
        <v>0</v>
      </c>
    </row>
    <row r="62" spans="1:16" x14ac:dyDescent="0.2">
      <c r="A62" s="64">
        <f>IF(P62=0,0,IF(COUNTBLANK(P62)=1,0,COUNTA($P$14:P62)))</f>
        <v>0</v>
      </c>
      <c r="B62" s="28">
        <f>IF($C$4="Neattiecināmās izmaksas",IF('12a+c+n'!$Q62="N",'12a+c+n'!B62,0))</f>
        <v>0</v>
      </c>
      <c r="C62" s="28">
        <f>IF($C$4="Neattiecināmās izmaksas",IF('12a+c+n'!$Q62="N",'12a+c+n'!C62,0))</f>
        <v>0</v>
      </c>
      <c r="D62" s="28">
        <f>IF($C$4="Neattiecināmās izmaksas",IF('12a+c+n'!$Q62="N",'12a+c+n'!D62,0))</f>
        <v>0</v>
      </c>
      <c r="E62" s="59"/>
      <c r="F62" s="81"/>
      <c r="G62" s="28"/>
      <c r="H62" s="28">
        <f>IF($C$4="Neattiecināmās izmaksas",IF('12a+c+n'!$Q62="N",'12a+c+n'!H62,0))</f>
        <v>0</v>
      </c>
      <c r="I62" s="28"/>
      <c r="J62" s="28"/>
      <c r="K62" s="59">
        <f>IF($C$4="Neattiecināmās izmaksas",IF('12a+c+n'!$Q62="N",'12a+c+n'!K62,0))</f>
        <v>0</v>
      </c>
      <c r="L62" s="110">
        <f>IF($C$4="Neattiecināmās izmaksas",IF('12a+c+n'!$Q62="N",'12a+c+n'!L62,0))</f>
        <v>0</v>
      </c>
      <c r="M62" s="28">
        <f>IF($C$4="Neattiecināmās izmaksas",IF('12a+c+n'!$Q62="N",'12a+c+n'!M62,0))</f>
        <v>0</v>
      </c>
      <c r="N62" s="28">
        <f>IF($C$4="Neattiecināmās izmaksas",IF('12a+c+n'!$Q62="N",'12a+c+n'!N62,0))</f>
        <v>0</v>
      </c>
      <c r="O62" s="28">
        <f>IF($C$4="Neattiecināmās izmaksas",IF('12a+c+n'!$Q62="N",'12a+c+n'!O62,0))</f>
        <v>0</v>
      </c>
      <c r="P62" s="59">
        <f>IF($C$4="Neattiecināmās izmaksas",IF('12a+c+n'!$Q62="N",'12a+c+n'!P62,0))</f>
        <v>0</v>
      </c>
    </row>
    <row r="63" spans="1:16" x14ac:dyDescent="0.2">
      <c r="A63" s="64">
        <f>IF(P63=0,0,IF(COUNTBLANK(P63)=1,0,COUNTA($P$14:P63)))</f>
        <v>0</v>
      </c>
      <c r="B63" s="28">
        <f>IF($C$4="Neattiecināmās izmaksas",IF('12a+c+n'!$Q63="N",'12a+c+n'!B63,0))</f>
        <v>0</v>
      </c>
      <c r="C63" s="28">
        <f>IF($C$4="Neattiecināmās izmaksas",IF('12a+c+n'!$Q63="N",'12a+c+n'!C63,0))</f>
        <v>0</v>
      </c>
      <c r="D63" s="28">
        <f>IF($C$4="Neattiecināmās izmaksas",IF('12a+c+n'!$Q63="N",'12a+c+n'!D63,0))</f>
        <v>0</v>
      </c>
      <c r="E63" s="59"/>
      <c r="F63" s="81"/>
      <c r="G63" s="28"/>
      <c r="H63" s="28">
        <f>IF($C$4="Neattiecināmās izmaksas",IF('12a+c+n'!$Q63="N",'12a+c+n'!H63,0))</f>
        <v>0</v>
      </c>
      <c r="I63" s="28"/>
      <c r="J63" s="28"/>
      <c r="K63" s="59">
        <f>IF($C$4="Neattiecināmās izmaksas",IF('12a+c+n'!$Q63="N",'12a+c+n'!K63,0))</f>
        <v>0</v>
      </c>
      <c r="L63" s="110">
        <f>IF($C$4="Neattiecināmās izmaksas",IF('12a+c+n'!$Q63="N",'12a+c+n'!L63,0))</f>
        <v>0</v>
      </c>
      <c r="M63" s="28">
        <f>IF($C$4="Neattiecināmās izmaksas",IF('12a+c+n'!$Q63="N",'12a+c+n'!M63,0))</f>
        <v>0</v>
      </c>
      <c r="N63" s="28">
        <f>IF($C$4="Neattiecināmās izmaksas",IF('12a+c+n'!$Q63="N",'12a+c+n'!N63,0))</f>
        <v>0</v>
      </c>
      <c r="O63" s="28">
        <f>IF($C$4="Neattiecināmās izmaksas",IF('12a+c+n'!$Q63="N",'12a+c+n'!O63,0))</f>
        <v>0</v>
      </c>
      <c r="P63" s="59">
        <f>IF($C$4="Neattiecināmās izmaksas",IF('12a+c+n'!$Q63="N",'12a+c+n'!P63,0))</f>
        <v>0</v>
      </c>
    </row>
    <row r="64" spans="1:16" x14ac:dyDescent="0.2">
      <c r="A64" s="64">
        <f>IF(P64=0,0,IF(COUNTBLANK(P64)=1,0,COUNTA($P$14:P64)))</f>
        <v>0</v>
      </c>
      <c r="B64" s="28">
        <f>IF($C$4="Neattiecināmās izmaksas",IF('12a+c+n'!$Q64="N",'12a+c+n'!B64,0))</f>
        <v>0</v>
      </c>
      <c r="C64" s="28">
        <f>IF($C$4="Neattiecināmās izmaksas",IF('12a+c+n'!$Q64="N",'12a+c+n'!C64,0))</f>
        <v>0</v>
      </c>
      <c r="D64" s="28">
        <f>IF($C$4="Neattiecināmās izmaksas",IF('12a+c+n'!$Q64="N",'12a+c+n'!D64,0))</f>
        <v>0</v>
      </c>
      <c r="E64" s="59"/>
      <c r="F64" s="81"/>
      <c r="G64" s="28"/>
      <c r="H64" s="28">
        <f>IF($C$4="Neattiecināmās izmaksas",IF('12a+c+n'!$Q64="N",'12a+c+n'!H64,0))</f>
        <v>0</v>
      </c>
      <c r="I64" s="28"/>
      <c r="J64" s="28"/>
      <c r="K64" s="59">
        <f>IF($C$4="Neattiecināmās izmaksas",IF('12a+c+n'!$Q64="N",'12a+c+n'!K64,0))</f>
        <v>0</v>
      </c>
      <c r="L64" s="110">
        <f>IF($C$4="Neattiecināmās izmaksas",IF('12a+c+n'!$Q64="N",'12a+c+n'!L64,0))</f>
        <v>0</v>
      </c>
      <c r="M64" s="28">
        <f>IF($C$4="Neattiecināmās izmaksas",IF('12a+c+n'!$Q64="N",'12a+c+n'!M64,0))</f>
        <v>0</v>
      </c>
      <c r="N64" s="28">
        <f>IF($C$4="Neattiecināmās izmaksas",IF('12a+c+n'!$Q64="N",'12a+c+n'!N64,0))</f>
        <v>0</v>
      </c>
      <c r="O64" s="28">
        <f>IF($C$4="Neattiecināmās izmaksas",IF('12a+c+n'!$Q64="N",'12a+c+n'!O64,0))</f>
        <v>0</v>
      </c>
      <c r="P64" s="59">
        <f>IF($C$4="Neattiecināmās izmaksas",IF('12a+c+n'!$Q64="N",'12a+c+n'!P64,0))</f>
        <v>0</v>
      </c>
    </row>
    <row r="65" spans="1:16" x14ac:dyDescent="0.2">
      <c r="A65" s="64">
        <f>IF(P65=0,0,IF(COUNTBLANK(P65)=1,0,COUNTA($P$14:P65)))</f>
        <v>0</v>
      </c>
      <c r="B65" s="28">
        <f>IF($C$4="Neattiecināmās izmaksas",IF('12a+c+n'!$Q65="N",'12a+c+n'!B65,0))</f>
        <v>0</v>
      </c>
      <c r="C65" s="28">
        <f>IF($C$4="Neattiecināmās izmaksas",IF('12a+c+n'!$Q65="N",'12a+c+n'!C65,0))</f>
        <v>0</v>
      </c>
      <c r="D65" s="28">
        <f>IF($C$4="Neattiecināmās izmaksas",IF('12a+c+n'!$Q65="N",'12a+c+n'!D65,0))</f>
        <v>0</v>
      </c>
      <c r="E65" s="59"/>
      <c r="F65" s="81"/>
      <c r="G65" s="28"/>
      <c r="H65" s="28">
        <f>IF($C$4="Neattiecināmās izmaksas",IF('12a+c+n'!$Q65="N",'12a+c+n'!H65,0))</f>
        <v>0</v>
      </c>
      <c r="I65" s="28"/>
      <c r="J65" s="28"/>
      <c r="K65" s="59">
        <f>IF($C$4="Neattiecināmās izmaksas",IF('12a+c+n'!$Q65="N",'12a+c+n'!K65,0))</f>
        <v>0</v>
      </c>
      <c r="L65" s="110">
        <f>IF($C$4="Neattiecināmās izmaksas",IF('12a+c+n'!$Q65="N",'12a+c+n'!L65,0))</f>
        <v>0</v>
      </c>
      <c r="M65" s="28">
        <f>IF($C$4="Neattiecināmās izmaksas",IF('12a+c+n'!$Q65="N",'12a+c+n'!M65,0))</f>
        <v>0</v>
      </c>
      <c r="N65" s="28">
        <f>IF($C$4="Neattiecināmās izmaksas",IF('12a+c+n'!$Q65="N",'12a+c+n'!N65,0))</f>
        <v>0</v>
      </c>
      <c r="O65" s="28">
        <f>IF($C$4="Neattiecināmās izmaksas",IF('12a+c+n'!$Q65="N",'12a+c+n'!O65,0))</f>
        <v>0</v>
      </c>
      <c r="P65" s="59">
        <f>IF($C$4="Neattiecināmās izmaksas",IF('12a+c+n'!$Q65="N",'12a+c+n'!P65,0))</f>
        <v>0</v>
      </c>
    </row>
    <row r="66" spans="1:16" x14ac:dyDescent="0.2">
      <c r="A66" s="64">
        <f>IF(P66=0,0,IF(COUNTBLANK(P66)=1,0,COUNTA($P$14:P66)))</f>
        <v>0</v>
      </c>
      <c r="B66" s="28">
        <f>IF($C$4="Neattiecināmās izmaksas",IF('12a+c+n'!$Q66="N",'12a+c+n'!B66,0))</f>
        <v>0</v>
      </c>
      <c r="C66" s="28">
        <f>IF($C$4="Neattiecināmās izmaksas",IF('12a+c+n'!$Q66="N",'12a+c+n'!C66,0))</f>
        <v>0</v>
      </c>
      <c r="D66" s="28">
        <f>IF($C$4="Neattiecināmās izmaksas",IF('12a+c+n'!$Q66="N",'12a+c+n'!D66,0))</f>
        <v>0</v>
      </c>
      <c r="E66" s="59"/>
      <c r="F66" s="81"/>
      <c r="G66" s="28"/>
      <c r="H66" s="28">
        <f>IF($C$4="Neattiecināmās izmaksas",IF('12a+c+n'!$Q66="N",'12a+c+n'!H66,0))</f>
        <v>0</v>
      </c>
      <c r="I66" s="28"/>
      <c r="J66" s="28"/>
      <c r="K66" s="59">
        <f>IF($C$4="Neattiecināmās izmaksas",IF('12a+c+n'!$Q66="N",'12a+c+n'!K66,0))</f>
        <v>0</v>
      </c>
      <c r="L66" s="110">
        <f>IF($C$4="Neattiecināmās izmaksas",IF('12a+c+n'!$Q66="N",'12a+c+n'!L66,0))</f>
        <v>0</v>
      </c>
      <c r="M66" s="28">
        <f>IF($C$4="Neattiecināmās izmaksas",IF('12a+c+n'!$Q66="N",'12a+c+n'!M66,0))</f>
        <v>0</v>
      </c>
      <c r="N66" s="28">
        <f>IF($C$4="Neattiecināmās izmaksas",IF('12a+c+n'!$Q66="N",'12a+c+n'!N66,0))</f>
        <v>0</v>
      </c>
      <c r="O66" s="28">
        <f>IF($C$4="Neattiecināmās izmaksas",IF('12a+c+n'!$Q66="N",'12a+c+n'!O66,0))</f>
        <v>0</v>
      </c>
      <c r="P66" s="59">
        <f>IF($C$4="Neattiecināmās izmaksas",IF('12a+c+n'!$Q66="N",'12a+c+n'!P66,0))</f>
        <v>0</v>
      </c>
    </row>
    <row r="67" spans="1:16" x14ac:dyDescent="0.2">
      <c r="A67" s="64">
        <f>IF(P67=0,0,IF(COUNTBLANK(P67)=1,0,COUNTA($P$14:P67)))</f>
        <v>0</v>
      </c>
      <c r="B67" s="28">
        <f>IF($C$4="Neattiecināmās izmaksas",IF('12a+c+n'!$Q67="N",'12a+c+n'!B67,0))</f>
        <v>0</v>
      </c>
      <c r="C67" s="28">
        <f>IF($C$4="Neattiecināmās izmaksas",IF('12a+c+n'!$Q67="N",'12a+c+n'!C67,0))</f>
        <v>0</v>
      </c>
      <c r="D67" s="28">
        <f>IF($C$4="Neattiecināmās izmaksas",IF('12a+c+n'!$Q67="N",'12a+c+n'!D67,0))</f>
        <v>0</v>
      </c>
      <c r="E67" s="59"/>
      <c r="F67" s="81"/>
      <c r="G67" s="28"/>
      <c r="H67" s="28">
        <f>IF($C$4="Neattiecināmās izmaksas",IF('12a+c+n'!$Q67="N",'12a+c+n'!H67,0))</f>
        <v>0</v>
      </c>
      <c r="I67" s="28"/>
      <c r="J67" s="28"/>
      <c r="K67" s="59">
        <f>IF($C$4="Neattiecināmās izmaksas",IF('12a+c+n'!$Q67="N",'12a+c+n'!K67,0))</f>
        <v>0</v>
      </c>
      <c r="L67" s="110">
        <f>IF($C$4="Neattiecināmās izmaksas",IF('12a+c+n'!$Q67="N",'12a+c+n'!L67,0))</f>
        <v>0</v>
      </c>
      <c r="M67" s="28">
        <f>IF($C$4="Neattiecināmās izmaksas",IF('12a+c+n'!$Q67="N",'12a+c+n'!M67,0))</f>
        <v>0</v>
      </c>
      <c r="N67" s="28">
        <f>IF($C$4="Neattiecināmās izmaksas",IF('12a+c+n'!$Q67="N",'12a+c+n'!N67,0))</f>
        <v>0</v>
      </c>
      <c r="O67" s="28">
        <f>IF($C$4="Neattiecināmās izmaksas",IF('12a+c+n'!$Q67="N",'12a+c+n'!O67,0))</f>
        <v>0</v>
      </c>
      <c r="P67" s="59">
        <f>IF($C$4="Neattiecināmās izmaksas",IF('12a+c+n'!$Q67="N",'12a+c+n'!P67,0))</f>
        <v>0</v>
      </c>
    </row>
    <row r="68" spans="1:16" x14ac:dyDescent="0.2">
      <c r="A68" s="64">
        <f>IF(P68=0,0,IF(COUNTBLANK(P68)=1,0,COUNTA($P$14:P68)))</f>
        <v>0</v>
      </c>
      <c r="B68" s="28">
        <f>IF($C$4="Neattiecināmās izmaksas",IF('12a+c+n'!$Q68="N",'12a+c+n'!B68,0))</f>
        <v>0</v>
      </c>
      <c r="C68" s="28">
        <f>IF($C$4="Neattiecināmās izmaksas",IF('12a+c+n'!$Q68="N",'12a+c+n'!C68,0))</f>
        <v>0</v>
      </c>
      <c r="D68" s="28">
        <f>IF($C$4="Neattiecināmās izmaksas",IF('12a+c+n'!$Q68="N",'12a+c+n'!D68,0))</f>
        <v>0</v>
      </c>
      <c r="E68" s="59"/>
      <c r="F68" s="81"/>
      <c r="G68" s="28"/>
      <c r="H68" s="28">
        <f>IF($C$4="Neattiecināmās izmaksas",IF('12a+c+n'!$Q68="N",'12a+c+n'!H68,0))</f>
        <v>0</v>
      </c>
      <c r="I68" s="28"/>
      <c r="J68" s="28"/>
      <c r="K68" s="59">
        <f>IF($C$4="Neattiecināmās izmaksas",IF('12a+c+n'!$Q68="N",'12a+c+n'!K68,0))</f>
        <v>0</v>
      </c>
      <c r="L68" s="110">
        <f>IF($C$4="Neattiecināmās izmaksas",IF('12a+c+n'!$Q68="N",'12a+c+n'!L68,0))</f>
        <v>0</v>
      </c>
      <c r="M68" s="28">
        <f>IF($C$4="Neattiecināmās izmaksas",IF('12a+c+n'!$Q68="N",'12a+c+n'!M68,0))</f>
        <v>0</v>
      </c>
      <c r="N68" s="28">
        <f>IF($C$4="Neattiecināmās izmaksas",IF('12a+c+n'!$Q68="N",'12a+c+n'!N68,0))</f>
        <v>0</v>
      </c>
      <c r="O68" s="28">
        <f>IF($C$4="Neattiecināmās izmaksas",IF('12a+c+n'!$Q68="N",'12a+c+n'!O68,0))</f>
        <v>0</v>
      </c>
      <c r="P68" s="59">
        <f>IF($C$4="Neattiecināmās izmaksas",IF('12a+c+n'!$Q68="N",'12a+c+n'!P68,0))</f>
        <v>0</v>
      </c>
    </row>
    <row r="69" spans="1:16" x14ac:dyDescent="0.2">
      <c r="A69" s="64">
        <f>IF(P69=0,0,IF(COUNTBLANK(P69)=1,0,COUNTA($P$14:P69)))</f>
        <v>0</v>
      </c>
      <c r="B69" s="28">
        <f>IF($C$4="Neattiecināmās izmaksas",IF('12a+c+n'!$Q69="N",'12a+c+n'!B69,0))</f>
        <v>0</v>
      </c>
      <c r="C69" s="28">
        <f>IF($C$4="Neattiecināmās izmaksas",IF('12a+c+n'!$Q69="N",'12a+c+n'!C69,0))</f>
        <v>0</v>
      </c>
      <c r="D69" s="28">
        <f>IF($C$4="Neattiecināmās izmaksas",IF('12a+c+n'!$Q69="N",'12a+c+n'!D69,0))</f>
        <v>0</v>
      </c>
      <c r="E69" s="59"/>
      <c r="F69" s="81"/>
      <c r="G69" s="28"/>
      <c r="H69" s="28">
        <f>IF($C$4="Neattiecināmās izmaksas",IF('12a+c+n'!$Q69="N",'12a+c+n'!H69,0))</f>
        <v>0</v>
      </c>
      <c r="I69" s="28"/>
      <c r="J69" s="28"/>
      <c r="K69" s="59">
        <f>IF($C$4="Neattiecināmās izmaksas",IF('12a+c+n'!$Q69="N",'12a+c+n'!K69,0))</f>
        <v>0</v>
      </c>
      <c r="L69" s="110">
        <f>IF($C$4="Neattiecināmās izmaksas",IF('12a+c+n'!$Q69="N",'12a+c+n'!L69,0))</f>
        <v>0</v>
      </c>
      <c r="M69" s="28">
        <f>IF($C$4="Neattiecināmās izmaksas",IF('12a+c+n'!$Q69="N",'12a+c+n'!M69,0))</f>
        <v>0</v>
      </c>
      <c r="N69" s="28">
        <f>IF($C$4="Neattiecināmās izmaksas",IF('12a+c+n'!$Q69="N",'12a+c+n'!N69,0))</f>
        <v>0</v>
      </c>
      <c r="O69" s="28">
        <f>IF($C$4="Neattiecināmās izmaksas",IF('12a+c+n'!$Q69="N",'12a+c+n'!O69,0))</f>
        <v>0</v>
      </c>
      <c r="P69" s="59">
        <f>IF($C$4="Neattiecināmās izmaksas",IF('12a+c+n'!$Q69="N",'12a+c+n'!P69,0))</f>
        <v>0</v>
      </c>
    </row>
    <row r="70" spans="1:16" x14ac:dyDescent="0.2">
      <c r="A70" s="64">
        <f>IF(P70=0,0,IF(COUNTBLANK(P70)=1,0,COUNTA($P$14:P70)))</f>
        <v>0</v>
      </c>
      <c r="B70" s="28">
        <f>IF($C$4="Neattiecināmās izmaksas",IF('12a+c+n'!$Q70="N",'12a+c+n'!B70,0))</f>
        <v>0</v>
      </c>
      <c r="C70" s="28">
        <f>IF($C$4="Neattiecināmās izmaksas",IF('12a+c+n'!$Q70="N",'12a+c+n'!C70,0))</f>
        <v>0</v>
      </c>
      <c r="D70" s="28">
        <f>IF($C$4="Neattiecināmās izmaksas",IF('12a+c+n'!$Q70="N",'12a+c+n'!D70,0))</f>
        <v>0</v>
      </c>
      <c r="E70" s="59"/>
      <c r="F70" s="81"/>
      <c r="G70" s="28"/>
      <c r="H70" s="28">
        <f>IF($C$4="Neattiecināmās izmaksas",IF('12a+c+n'!$Q70="N",'12a+c+n'!H70,0))</f>
        <v>0</v>
      </c>
      <c r="I70" s="28"/>
      <c r="J70" s="28"/>
      <c r="K70" s="59">
        <f>IF($C$4="Neattiecināmās izmaksas",IF('12a+c+n'!$Q70="N",'12a+c+n'!K70,0))</f>
        <v>0</v>
      </c>
      <c r="L70" s="110">
        <f>IF($C$4="Neattiecināmās izmaksas",IF('12a+c+n'!$Q70="N",'12a+c+n'!L70,0))</f>
        <v>0</v>
      </c>
      <c r="M70" s="28">
        <f>IF($C$4="Neattiecināmās izmaksas",IF('12a+c+n'!$Q70="N",'12a+c+n'!M70,0))</f>
        <v>0</v>
      </c>
      <c r="N70" s="28">
        <f>IF($C$4="Neattiecināmās izmaksas",IF('12a+c+n'!$Q70="N",'12a+c+n'!N70,0))</f>
        <v>0</v>
      </c>
      <c r="O70" s="28">
        <f>IF($C$4="Neattiecināmās izmaksas",IF('12a+c+n'!$Q70="N",'12a+c+n'!O70,0))</f>
        <v>0</v>
      </c>
      <c r="P70" s="59">
        <f>IF($C$4="Neattiecināmās izmaksas",IF('12a+c+n'!$Q70="N",'12a+c+n'!P70,0))</f>
        <v>0</v>
      </c>
    </row>
    <row r="71" spans="1:16" x14ac:dyDescent="0.2">
      <c r="A71" s="64">
        <f>IF(P71=0,0,IF(COUNTBLANK(P71)=1,0,COUNTA($P$14:P71)))</f>
        <v>0</v>
      </c>
      <c r="B71" s="28">
        <f>IF($C$4="Neattiecināmās izmaksas",IF('12a+c+n'!$Q71="N",'12a+c+n'!B71,0))</f>
        <v>0</v>
      </c>
      <c r="C71" s="28">
        <f>IF($C$4="Neattiecināmās izmaksas",IF('12a+c+n'!$Q71="N",'12a+c+n'!C71,0))</f>
        <v>0</v>
      </c>
      <c r="D71" s="28">
        <f>IF($C$4="Neattiecināmās izmaksas",IF('12a+c+n'!$Q71="N",'12a+c+n'!D71,0))</f>
        <v>0</v>
      </c>
      <c r="E71" s="59"/>
      <c r="F71" s="81"/>
      <c r="G71" s="28"/>
      <c r="H71" s="28">
        <f>IF($C$4="Neattiecināmās izmaksas",IF('12a+c+n'!$Q71="N",'12a+c+n'!H71,0))</f>
        <v>0</v>
      </c>
      <c r="I71" s="28"/>
      <c r="J71" s="28"/>
      <c r="K71" s="59">
        <f>IF($C$4="Neattiecināmās izmaksas",IF('12a+c+n'!$Q71="N",'12a+c+n'!K71,0))</f>
        <v>0</v>
      </c>
      <c r="L71" s="110">
        <f>IF($C$4="Neattiecināmās izmaksas",IF('12a+c+n'!$Q71="N",'12a+c+n'!L71,0))</f>
        <v>0</v>
      </c>
      <c r="M71" s="28">
        <f>IF($C$4="Neattiecināmās izmaksas",IF('12a+c+n'!$Q71="N",'12a+c+n'!M71,0))</f>
        <v>0</v>
      </c>
      <c r="N71" s="28">
        <f>IF($C$4="Neattiecināmās izmaksas",IF('12a+c+n'!$Q71="N",'12a+c+n'!N71,0))</f>
        <v>0</v>
      </c>
      <c r="O71" s="28">
        <f>IF($C$4="Neattiecināmās izmaksas",IF('12a+c+n'!$Q71="N",'12a+c+n'!O71,0))</f>
        <v>0</v>
      </c>
      <c r="P71" s="59">
        <f>IF($C$4="Neattiecināmās izmaksas",IF('12a+c+n'!$Q71="N",'12a+c+n'!P71,0))</f>
        <v>0</v>
      </c>
    </row>
    <row r="72" spans="1:16" x14ac:dyDescent="0.2">
      <c r="A72" s="64">
        <f>IF(P72=0,0,IF(COUNTBLANK(P72)=1,0,COUNTA($P$14:P72)))</f>
        <v>0</v>
      </c>
      <c r="B72" s="28">
        <f>IF($C$4="Neattiecināmās izmaksas",IF('12a+c+n'!$Q72="N",'12a+c+n'!B72,0))</f>
        <v>0</v>
      </c>
      <c r="C72" s="28">
        <f>IF($C$4="Neattiecināmās izmaksas",IF('12a+c+n'!$Q72="N",'12a+c+n'!C72,0))</f>
        <v>0</v>
      </c>
      <c r="D72" s="28">
        <f>IF($C$4="Neattiecināmās izmaksas",IF('12a+c+n'!$Q72="N",'12a+c+n'!D72,0))</f>
        <v>0</v>
      </c>
      <c r="E72" s="59"/>
      <c r="F72" s="81"/>
      <c r="G72" s="28"/>
      <c r="H72" s="28">
        <f>IF($C$4="Neattiecināmās izmaksas",IF('12a+c+n'!$Q72="N",'12a+c+n'!H72,0))</f>
        <v>0</v>
      </c>
      <c r="I72" s="28"/>
      <c r="J72" s="28"/>
      <c r="K72" s="59">
        <f>IF($C$4="Neattiecināmās izmaksas",IF('12a+c+n'!$Q72="N",'12a+c+n'!K72,0))</f>
        <v>0</v>
      </c>
      <c r="L72" s="110">
        <f>IF($C$4="Neattiecināmās izmaksas",IF('12a+c+n'!$Q72="N",'12a+c+n'!L72,0))</f>
        <v>0</v>
      </c>
      <c r="M72" s="28">
        <f>IF($C$4="Neattiecināmās izmaksas",IF('12a+c+n'!$Q72="N",'12a+c+n'!M72,0))</f>
        <v>0</v>
      </c>
      <c r="N72" s="28">
        <f>IF($C$4="Neattiecināmās izmaksas",IF('12a+c+n'!$Q72="N",'12a+c+n'!N72,0))</f>
        <v>0</v>
      </c>
      <c r="O72" s="28">
        <f>IF($C$4="Neattiecināmās izmaksas",IF('12a+c+n'!$Q72="N",'12a+c+n'!O72,0))</f>
        <v>0</v>
      </c>
      <c r="P72" s="59">
        <f>IF($C$4="Neattiecināmās izmaksas",IF('12a+c+n'!$Q72="N",'12a+c+n'!P72,0))</f>
        <v>0</v>
      </c>
    </row>
    <row r="73" spans="1:16" x14ac:dyDescent="0.2">
      <c r="A73" s="64">
        <f>IF(P73=0,0,IF(COUNTBLANK(P73)=1,0,COUNTA($P$14:P73)))</f>
        <v>0</v>
      </c>
      <c r="B73" s="28">
        <f>IF($C$4="Neattiecināmās izmaksas",IF('12a+c+n'!$Q73="N",'12a+c+n'!B73,0))</f>
        <v>0</v>
      </c>
      <c r="C73" s="28">
        <f>IF($C$4="Neattiecināmās izmaksas",IF('12a+c+n'!$Q73="N",'12a+c+n'!C73,0))</f>
        <v>0</v>
      </c>
      <c r="D73" s="28">
        <f>IF($C$4="Neattiecināmās izmaksas",IF('12a+c+n'!$Q73="N",'12a+c+n'!D73,0))</f>
        <v>0</v>
      </c>
      <c r="E73" s="59"/>
      <c r="F73" s="81"/>
      <c r="G73" s="28"/>
      <c r="H73" s="28">
        <f>IF($C$4="Neattiecināmās izmaksas",IF('12a+c+n'!$Q73="N",'12a+c+n'!H73,0))</f>
        <v>0</v>
      </c>
      <c r="I73" s="28"/>
      <c r="J73" s="28"/>
      <c r="K73" s="59">
        <f>IF($C$4="Neattiecināmās izmaksas",IF('12a+c+n'!$Q73="N",'12a+c+n'!K73,0))</f>
        <v>0</v>
      </c>
      <c r="L73" s="110">
        <f>IF($C$4="Neattiecināmās izmaksas",IF('12a+c+n'!$Q73="N",'12a+c+n'!L73,0))</f>
        <v>0</v>
      </c>
      <c r="M73" s="28">
        <f>IF($C$4="Neattiecināmās izmaksas",IF('12a+c+n'!$Q73="N",'12a+c+n'!M73,0))</f>
        <v>0</v>
      </c>
      <c r="N73" s="28">
        <f>IF($C$4="Neattiecināmās izmaksas",IF('12a+c+n'!$Q73="N",'12a+c+n'!N73,0))</f>
        <v>0</v>
      </c>
      <c r="O73" s="28">
        <f>IF($C$4="Neattiecināmās izmaksas",IF('12a+c+n'!$Q73="N",'12a+c+n'!O73,0))</f>
        <v>0</v>
      </c>
      <c r="P73" s="59">
        <f>IF($C$4="Neattiecināmās izmaksas",IF('12a+c+n'!$Q73="N",'12a+c+n'!P73,0))</f>
        <v>0</v>
      </c>
    </row>
    <row r="74" spans="1:16" x14ac:dyDescent="0.2">
      <c r="A74" s="64">
        <f>IF(P74=0,0,IF(COUNTBLANK(P74)=1,0,COUNTA($P$14:P74)))</f>
        <v>0</v>
      </c>
      <c r="B74" s="28">
        <f>IF($C$4="Neattiecināmās izmaksas",IF('12a+c+n'!$Q74="N",'12a+c+n'!B74,0))</f>
        <v>0</v>
      </c>
      <c r="C74" s="28">
        <f>IF($C$4="Neattiecināmās izmaksas",IF('12a+c+n'!$Q74="N",'12a+c+n'!C74,0))</f>
        <v>0</v>
      </c>
      <c r="D74" s="28">
        <f>IF($C$4="Neattiecināmās izmaksas",IF('12a+c+n'!$Q74="N",'12a+c+n'!D74,0))</f>
        <v>0</v>
      </c>
      <c r="E74" s="59"/>
      <c r="F74" s="81"/>
      <c r="G74" s="28"/>
      <c r="H74" s="28">
        <f>IF($C$4="Neattiecināmās izmaksas",IF('12a+c+n'!$Q74="N",'12a+c+n'!H74,0))</f>
        <v>0</v>
      </c>
      <c r="I74" s="28"/>
      <c r="J74" s="28"/>
      <c r="K74" s="59">
        <f>IF($C$4="Neattiecināmās izmaksas",IF('12a+c+n'!$Q74="N",'12a+c+n'!K74,0))</f>
        <v>0</v>
      </c>
      <c r="L74" s="110">
        <f>IF($C$4="Neattiecināmās izmaksas",IF('12a+c+n'!$Q74="N",'12a+c+n'!L74,0))</f>
        <v>0</v>
      </c>
      <c r="M74" s="28">
        <f>IF($C$4="Neattiecināmās izmaksas",IF('12a+c+n'!$Q74="N",'12a+c+n'!M74,0))</f>
        <v>0</v>
      </c>
      <c r="N74" s="28">
        <f>IF($C$4="Neattiecināmās izmaksas",IF('12a+c+n'!$Q74="N",'12a+c+n'!N74,0))</f>
        <v>0</v>
      </c>
      <c r="O74" s="28">
        <f>IF($C$4="Neattiecināmās izmaksas",IF('12a+c+n'!$Q74="N",'12a+c+n'!O74,0))</f>
        <v>0</v>
      </c>
      <c r="P74" s="59">
        <f>IF($C$4="Neattiecināmās izmaksas",IF('12a+c+n'!$Q74="N",'12a+c+n'!P74,0))</f>
        <v>0</v>
      </c>
    </row>
    <row r="75" spans="1:16" x14ac:dyDescent="0.2">
      <c r="A75" s="64">
        <f>IF(P75=0,0,IF(COUNTBLANK(P75)=1,0,COUNTA($P$14:P75)))</f>
        <v>0</v>
      </c>
      <c r="B75" s="28">
        <f>IF($C$4="Neattiecināmās izmaksas",IF('12a+c+n'!$Q75="N",'12a+c+n'!B75,0))</f>
        <v>0</v>
      </c>
      <c r="C75" s="28">
        <f>IF($C$4="Neattiecināmās izmaksas",IF('12a+c+n'!$Q75="N",'12a+c+n'!C75,0))</f>
        <v>0</v>
      </c>
      <c r="D75" s="28">
        <f>IF($C$4="Neattiecināmās izmaksas",IF('12a+c+n'!$Q75="N",'12a+c+n'!D75,0))</f>
        <v>0</v>
      </c>
      <c r="E75" s="59"/>
      <c r="F75" s="81"/>
      <c r="G75" s="28"/>
      <c r="H75" s="28">
        <f>IF($C$4="Neattiecināmās izmaksas",IF('12a+c+n'!$Q75="N",'12a+c+n'!H75,0))</f>
        <v>0</v>
      </c>
      <c r="I75" s="28"/>
      <c r="J75" s="28"/>
      <c r="K75" s="59">
        <f>IF($C$4="Neattiecināmās izmaksas",IF('12a+c+n'!$Q75="N",'12a+c+n'!K75,0))</f>
        <v>0</v>
      </c>
      <c r="L75" s="110">
        <f>IF($C$4="Neattiecināmās izmaksas",IF('12a+c+n'!$Q75="N",'12a+c+n'!L75,0))</f>
        <v>0</v>
      </c>
      <c r="M75" s="28">
        <f>IF($C$4="Neattiecināmās izmaksas",IF('12a+c+n'!$Q75="N",'12a+c+n'!M75,0))</f>
        <v>0</v>
      </c>
      <c r="N75" s="28">
        <f>IF($C$4="Neattiecināmās izmaksas",IF('12a+c+n'!$Q75="N",'12a+c+n'!N75,0))</f>
        <v>0</v>
      </c>
      <c r="O75" s="28">
        <f>IF($C$4="Neattiecināmās izmaksas",IF('12a+c+n'!$Q75="N",'12a+c+n'!O75,0))</f>
        <v>0</v>
      </c>
      <c r="P75" s="59">
        <f>IF($C$4="Neattiecināmās izmaksas",IF('12a+c+n'!$Q75="N",'12a+c+n'!P75,0))</f>
        <v>0</v>
      </c>
    </row>
    <row r="76" spans="1:16" x14ac:dyDescent="0.2">
      <c r="A76" s="64">
        <f>IF(P76=0,0,IF(COUNTBLANK(P76)=1,0,COUNTA($P$14:P76)))</f>
        <v>0</v>
      </c>
      <c r="B76" s="28">
        <f>IF($C$4="Neattiecināmās izmaksas",IF('12a+c+n'!$Q76="N",'12a+c+n'!B76,0))</f>
        <v>0</v>
      </c>
      <c r="C76" s="28">
        <f>IF($C$4="Neattiecināmās izmaksas",IF('12a+c+n'!$Q76="N",'12a+c+n'!C76,0))</f>
        <v>0</v>
      </c>
      <c r="D76" s="28">
        <f>IF($C$4="Neattiecināmās izmaksas",IF('12a+c+n'!$Q76="N",'12a+c+n'!D76,0))</f>
        <v>0</v>
      </c>
      <c r="E76" s="59"/>
      <c r="F76" s="81"/>
      <c r="G76" s="28"/>
      <c r="H76" s="28">
        <f>IF($C$4="Neattiecināmās izmaksas",IF('12a+c+n'!$Q76="N",'12a+c+n'!H76,0))</f>
        <v>0</v>
      </c>
      <c r="I76" s="28"/>
      <c r="J76" s="28"/>
      <c r="K76" s="59">
        <f>IF($C$4="Neattiecināmās izmaksas",IF('12a+c+n'!$Q76="N",'12a+c+n'!K76,0))</f>
        <v>0</v>
      </c>
      <c r="L76" s="110">
        <f>IF($C$4="Neattiecināmās izmaksas",IF('12a+c+n'!$Q76="N",'12a+c+n'!L76,0))</f>
        <v>0</v>
      </c>
      <c r="M76" s="28">
        <f>IF($C$4="Neattiecināmās izmaksas",IF('12a+c+n'!$Q76="N",'12a+c+n'!M76,0))</f>
        <v>0</v>
      </c>
      <c r="N76" s="28">
        <f>IF($C$4="Neattiecināmās izmaksas",IF('12a+c+n'!$Q76="N",'12a+c+n'!N76,0))</f>
        <v>0</v>
      </c>
      <c r="O76" s="28">
        <f>IF($C$4="Neattiecināmās izmaksas",IF('12a+c+n'!$Q76="N",'12a+c+n'!O76,0))</f>
        <v>0</v>
      </c>
      <c r="P76" s="59">
        <f>IF($C$4="Neattiecināmās izmaksas",IF('12a+c+n'!$Q76="N",'12a+c+n'!P76,0))</f>
        <v>0</v>
      </c>
    </row>
    <row r="77" spans="1:16" x14ac:dyDescent="0.2">
      <c r="A77" s="64">
        <f>IF(P77=0,0,IF(COUNTBLANK(P77)=1,0,COUNTA($P$14:P77)))</f>
        <v>0</v>
      </c>
      <c r="B77" s="28">
        <f>IF($C$4="Neattiecināmās izmaksas",IF('12a+c+n'!$Q77="N",'12a+c+n'!B77,0))</f>
        <v>0</v>
      </c>
      <c r="C77" s="28">
        <f>IF($C$4="Neattiecināmās izmaksas",IF('12a+c+n'!$Q77="N",'12a+c+n'!C77,0))</f>
        <v>0</v>
      </c>
      <c r="D77" s="28">
        <f>IF($C$4="Neattiecināmās izmaksas",IF('12a+c+n'!$Q77="N",'12a+c+n'!D77,0))</f>
        <v>0</v>
      </c>
      <c r="E77" s="59"/>
      <c r="F77" s="81"/>
      <c r="G77" s="28"/>
      <c r="H77" s="28">
        <f>IF($C$4="Neattiecināmās izmaksas",IF('12a+c+n'!$Q77="N",'12a+c+n'!H77,0))</f>
        <v>0</v>
      </c>
      <c r="I77" s="28"/>
      <c r="J77" s="28"/>
      <c r="K77" s="59">
        <f>IF($C$4="Neattiecināmās izmaksas",IF('12a+c+n'!$Q77="N",'12a+c+n'!K77,0))</f>
        <v>0</v>
      </c>
      <c r="L77" s="110">
        <f>IF($C$4="Neattiecināmās izmaksas",IF('12a+c+n'!$Q77="N",'12a+c+n'!L77,0))</f>
        <v>0</v>
      </c>
      <c r="M77" s="28">
        <f>IF($C$4="Neattiecināmās izmaksas",IF('12a+c+n'!$Q77="N",'12a+c+n'!M77,0))</f>
        <v>0</v>
      </c>
      <c r="N77" s="28">
        <f>IF($C$4="Neattiecināmās izmaksas",IF('12a+c+n'!$Q77="N",'12a+c+n'!N77,0))</f>
        <v>0</v>
      </c>
      <c r="O77" s="28">
        <f>IF($C$4="Neattiecināmās izmaksas",IF('12a+c+n'!$Q77="N",'12a+c+n'!O77,0))</f>
        <v>0</v>
      </c>
      <c r="P77" s="59">
        <f>IF($C$4="Neattiecināmās izmaksas",IF('12a+c+n'!$Q77="N",'12a+c+n'!P77,0))</f>
        <v>0</v>
      </c>
    </row>
    <row r="78" spans="1:16" x14ac:dyDescent="0.2">
      <c r="A78" s="64">
        <f>IF(P78=0,0,IF(COUNTBLANK(P78)=1,0,COUNTA($P$14:P78)))</f>
        <v>0</v>
      </c>
      <c r="B78" s="28">
        <f>IF($C$4="Neattiecināmās izmaksas",IF('12a+c+n'!$Q78="N",'12a+c+n'!B78,0))</f>
        <v>0</v>
      </c>
      <c r="C78" s="28">
        <f>IF($C$4="Neattiecināmās izmaksas",IF('12a+c+n'!$Q78="N",'12a+c+n'!C78,0))</f>
        <v>0</v>
      </c>
      <c r="D78" s="28">
        <f>IF($C$4="Neattiecināmās izmaksas",IF('12a+c+n'!$Q78="N",'12a+c+n'!D78,0))</f>
        <v>0</v>
      </c>
      <c r="E78" s="59"/>
      <c r="F78" s="81"/>
      <c r="G78" s="28"/>
      <c r="H78" s="28">
        <f>IF($C$4="Neattiecināmās izmaksas",IF('12a+c+n'!$Q78="N",'12a+c+n'!H78,0))</f>
        <v>0</v>
      </c>
      <c r="I78" s="28"/>
      <c r="J78" s="28"/>
      <c r="K78" s="59">
        <f>IF($C$4="Neattiecināmās izmaksas",IF('12a+c+n'!$Q78="N",'12a+c+n'!K78,0))</f>
        <v>0</v>
      </c>
      <c r="L78" s="110">
        <f>IF($C$4="Neattiecināmās izmaksas",IF('12a+c+n'!$Q78="N",'12a+c+n'!L78,0))</f>
        <v>0</v>
      </c>
      <c r="M78" s="28">
        <f>IF($C$4="Neattiecināmās izmaksas",IF('12a+c+n'!$Q78="N",'12a+c+n'!M78,0))</f>
        <v>0</v>
      </c>
      <c r="N78" s="28">
        <f>IF($C$4="Neattiecināmās izmaksas",IF('12a+c+n'!$Q78="N",'12a+c+n'!N78,0))</f>
        <v>0</v>
      </c>
      <c r="O78" s="28">
        <f>IF($C$4="Neattiecināmās izmaksas",IF('12a+c+n'!$Q78="N",'12a+c+n'!O78,0))</f>
        <v>0</v>
      </c>
      <c r="P78" s="59">
        <f>IF($C$4="Neattiecināmās izmaksas",IF('12a+c+n'!$Q78="N",'12a+c+n'!P78,0))</f>
        <v>0</v>
      </c>
    </row>
    <row r="79" spans="1:16" x14ac:dyDescent="0.2">
      <c r="A79" s="64">
        <f>IF(P79=0,0,IF(COUNTBLANK(P79)=1,0,COUNTA($P$14:P79)))</f>
        <v>0</v>
      </c>
      <c r="B79" s="28">
        <f>IF($C$4="Neattiecināmās izmaksas",IF('12a+c+n'!$Q79="N",'12a+c+n'!B79,0))</f>
        <v>0</v>
      </c>
      <c r="C79" s="28">
        <f>IF($C$4="Neattiecināmās izmaksas",IF('12a+c+n'!$Q79="N",'12a+c+n'!C79,0))</f>
        <v>0</v>
      </c>
      <c r="D79" s="28">
        <f>IF($C$4="Neattiecināmās izmaksas",IF('12a+c+n'!$Q79="N",'12a+c+n'!D79,0))</f>
        <v>0</v>
      </c>
      <c r="E79" s="59"/>
      <c r="F79" s="81"/>
      <c r="G79" s="28"/>
      <c r="H79" s="28">
        <f>IF($C$4="Neattiecināmās izmaksas",IF('12a+c+n'!$Q79="N",'12a+c+n'!H79,0))</f>
        <v>0</v>
      </c>
      <c r="I79" s="28"/>
      <c r="J79" s="28"/>
      <c r="K79" s="59">
        <f>IF($C$4="Neattiecināmās izmaksas",IF('12a+c+n'!$Q79="N",'12a+c+n'!K79,0))</f>
        <v>0</v>
      </c>
      <c r="L79" s="110">
        <f>IF($C$4="Neattiecināmās izmaksas",IF('12a+c+n'!$Q79="N",'12a+c+n'!L79,0))</f>
        <v>0</v>
      </c>
      <c r="M79" s="28">
        <f>IF($C$4="Neattiecināmās izmaksas",IF('12a+c+n'!$Q79="N",'12a+c+n'!M79,0))</f>
        <v>0</v>
      </c>
      <c r="N79" s="28">
        <f>IF($C$4="Neattiecināmās izmaksas",IF('12a+c+n'!$Q79="N",'12a+c+n'!N79,0))</f>
        <v>0</v>
      </c>
      <c r="O79" s="28">
        <f>IF($C$4="Neattiecināmās izmaksas",IF('12a+c+n'!$Q79="N",'12a+c+n'!O79,0))</f>
        <v>0</v>
      </c>
      <c r="P79" s="59">
        <f>IF($C$4="Neattiecināmās izmaksas",IF('12a+c+n'!$Q79="N",'12a+c+n'!P79,0))</f>
        <v>0</v>
      </c>
    </row>
    <row r="80" spans="1:16" x14ac:dyDescent="0.2">
      <c r="A80" s="64">
        <f>IF(P80=0,0,IF(COUNTBLANK(P80)=1,0,COUNTA($P$14:P80)))</f>
        <v>0</v>
      </c>
      <c r="B80" s="28">
        <f>IF($C$4="Neattiecināmās izmaksas",IF('12a+c+n'!$Q80="N",'12a+c+n'!B80,0))</f>
        <v>0</v>
      </c>
      <c r="C80" s="28">
        <f>IF($C$4="Neattiecināmās izmaksas",IF('12a+c+n'!$Q80="N",'12a+c+n'!C80,0))</f>
        <v>0</v>
      </c>
      <c r="D80" s="28">
        <f>IF($C$4="Neattiecināmās izmaksas",IF('12a+c+n'!$Q80="N",'12a+c+n'!D80,0))</f>
        <v>0</v>
      </c>
      <c r="E80" s="59"/>
      <c r="F80" s="81"/>
      <c r="G80" s="28"/>
      <c r="H80" s="28">
        <f>IF($C$4="Neattiecināmās izmaksas",IF('12a+c+n'!$Q80="N",'12a+c+n'!H80,0))</f>
        <v>0</v>
      </c>
      <c r="I80" s="28"/>
      <c r="J80" s="28"/>
      <c r="K80" s="59">
        <f>IF($C$4="Neattiecināmās izmaksas",IF('12a+c+n'!$Q80="N",'12a+c+n'!K80,0))</f>
        <v>0</v>
      </c>
      <c r="L80" s="110">
        <f>IF($C$4="Neattiecināmās izmaksas",IF('12a+c+n'!$Q80="N",'12a+c+n'!L80,0))</f>
        <v>0</v>
      </c>
      <c r="M80" s="28">
        <f>IF($C$4="Neattiecināmās izmaksas",IF('12a+c+n'!$Q80="N",'12a+c+n'!M80,0))</f>
        <v>0</v>
      </c>
      <c r="N80" s="28">
        <f>IF($C$4="Neattiecināmās izmaksas",IF('12a+c+n'!$Q80="N",'12a+c+n'!N80,0))</f>
        <v>0</v>
      </c>
      <c r="O80" s="28">
        <f>IF($C$4="Neattiecināmās izmaksas",IF('12a+c+n'!$Q80="N",'12a+c+n'!O80,0))</f>
        <v>0</v>
      </c>
      <c r="P80" s="59">
        <f>IF($C$4="Neattiecināmās izmaksas",IF('12a+c+n'!$Q80="N",'12a+c+n'!P80,0))</f>
        <v>0</v>
      </c>
    </row>
    <row r="81" spans="1:16" x14ac:dyDescent="0.2">
      <c r="A81" s="64">
        <f>IF(P81=0,0,IF(COUNTBLANK(P81)=1,0,COUNTA($P$14:P81)))</f>
        <v>0</v>
      </c>
      <c r="B81" s="28">
        <f>IF($C$4="Neattiecināmās izmaksas",IF('12a+c+n'!$Q81="N",'12a+c+n'!B81,0))</f>
        <v>0</v>
      </c>
      <c r="C81" s="28">
        <f>IF($C$4="Neattiecināmās izmaksas",IF('12a+c+n'!$Q81="N",'12a+c+n'!C81,0))</f>
        <v>0</v>
      </c>
      <c r="D81" s="28">
        <f>IF($C$4="Neattiecināmās izmaksas",IF('12a+c+n'!$Q81="N",'12a+c+n'!D81,0))</f>
        <v>0</v>
      </c>
      <c r="E81" s="59"/>
      <c r="F81" s="81"/>
      <c r="G81" s="28"/>
      <c r="H81" s="28">
        <f>IF($C$4="Neattiecināmās izmaksas",IF('12a+c+n'!$Q81="N",'12a+c+n'!H81,0))</f>
        <v>0</v>
      </c>
      <c r="I81" s="28"/>
      <c r="J81" s="28"/>
      <c r="K81" s="59">
        <f>IF($C$4="Neattiecināmās izmaksas",IF('12a+c+n'!$Q81="N",'12a+c+n'!K81,0))</f>
        <v>0</v>
      </c>
      <c r="L81" s="110">
        <f>IF($C$4="Neattiecināmās izmaksas",IF('12a+c+n'!$Q81="N",'12a+c+n'!L81,0))</f>
        <v>0</v>
      </c>
      <c r="M81" s="28">
        <f>IF($C$4="Neattiecināmās izmaksas",IF('12a+c+n'!$Q81="N",'12a+c+n'!M81,0))</f>
        <v>0</v>
      </c>
      <c r="N81" s="28">
        <f>IF($C$4="Neattiecināmās izmaksas",IF('12a+c+n'!$Q81="N",'12a+c+n'!N81,0))</f>
        <v>0</v>
      </c>
      <c r="O81" s="28">
        <f>IF($C$4="Neattiecināmās izmaksas",IF('12a+c+n'!$Q81="N",'12a+c+n'!O81,0))</f>
        <v>0</v>
      </c>
      <c r="P81" s="59">
        <f>IF($C$4="Neattiecināmās izmaksas",IF('12a+c+n'!$Q81="N",'12a+c+n'!P81,0))</f>
        <v>0</v>
      </c>
    </row>
    <row r="82" spans="1:16" x14ac:dyDescent="0.2">
      <c r="A82" s="64">
        <f>IF(P82=0,0,IF(COUNTBLANK(P82)=1,0,COUNTA($P$14:P82)))</f>
        <v>0</v>
      </c>
      <c r="B82" s="28">
        <f>IF($C$4="Neattiecināmās izmaksas",IF('12a+c+n'!$Q82="N",'12a+c+n'!B82,0))</f>
        <v>0</v>
      </c>
      <c r="C82" s="28">
        <f>IF($C$4="Neattiecināmās izmaksas",IF('12a+c+n'!$Q82="N",'12a+c+n'!C82,0))</f>
        <v>0</v>
      </c>
      <c r="D82" s="28">
        <f>IF($C$4="Neattiecināmās izmaksas",IF('12a+c+n'!$Q82="N",'12a+c+n'!D82,0))</f>
        <v>0</v>
      </c>
      <c r="E82" s="59"/>
      <c r="F82" s="81"/>
      <c r="G82" s="28"/>
      <c r="H82" s="28">
        <f>IF($C$4="Neattiecināmās izmaksas",IF('12a+c+n'!$Q82="N",'12a+c+n'!H82,0))</f>
        <v>0</v>
      </c>
      <c r="I82" s="28"/>
      <c r="J82" s="28"/>
      <c r="K82" s="59">
        <f>IF($C$4="Neattiecināmās izmaksas",IF('12a+c+n'!$Q82="N",'12a+c+n'!K82,0))</f>
        <v>0</v>
      </c>
      <c r="L82" s="110">
        <f>IF($C$4="Neattiecināmās izmaksas",IF('12a+c+n'!$Q82="N",'12a+c+n'!L82,0))</f>
        <v>0</v>
      </c>
      <c r="M82" s="28">
        <f>IF($C$4="Neattiecināmās izmaksas",IF('12a+c+n'!$Q82="N",'12a+c+n'!M82,0))</f>
        <v>0</v>
      </c>
      <c r="N82" s="28">
        <f>IF($C$4="Neattiecināmās izmaksas",IF('12a+c+n'!$Q82="N",'12a+c+n'!N82,0))</f>
        <v>0</v>
      </c>
      <c r="O82" s="28">
        <f>IF($C$4="Neattiecināmās izmaksas",IF('12a+c+n'!$Q82="N",'12a+c+n'!O82,0))</f>
        <v>0</v>
      </c>
      <c r="P82" s="59">
        <f>IF($C$4="Neattiecināmās izmaksas",IF('12a+c+n'!$Q82="N",'12a+c+n'!P82,0))</f>
        <v>0</v>
      </c>
    </row>
    <row r="83" spans="1:16" x14ac:dyDescent="0.2">
      <c r="A83" s="64">
        <f>IF(P83=0,0,IF(COUNTBLANK(P83)=1,0,COUNTA($P$14:P83)))</f>
        <v>0</v>
      </c>
      <c r="B83" s="28">
        <f>IF($C$4="Neattiecināmās izmaksas",IF('12a+c+n'!$Q83="N",'12a+c+n'!B83,0))</f>
        <v>0</v>
      </c>
      <c r="C83" s="28">
        <f>IF($C$4="Neattiecināmās izmaksas",IF('12a+c+n'!$Q83="N",'12a+c+n'!C83,0))</f>
        <v>0</v>
      </c>
      <c r="D83" s="28">
        <f>IF($C$4="Neattiecināmās izmaksas",IF('12a+c+n'!$Q83="N",'12a+c+n'!D83,0))</f>
        <v>0</v>
      </c>
      <c r="E83" s="59"/>
      <c r="F83" s="81"/>
      <c r="G83" s="28"/>
      <c r="H83" s="28">
        <f>IF($C$4="Neattiecināmās izmaksas",IF('12a+c+n'!$Q83="N",'12a+c+n'!H83,0))</f>
        <v>0</v>
      </c>
      <c r="I83" s="28"/>
      <c r="J83" s="28"/>
      <c r="K83" s="59">
        <f>IF($C$4="Neattiecināmās izmaksas",IF('12a+c+n'!$Q83="N",'12a+c+n'!K83,0))</f>
        <v>0</v>
      </c>
      <c r="L83" s="110">
        <f>IF($C$4="Neattiecināmās izmaksas",IF('12a+c+n'!$Q83="N",'12a+c+n'!L83,0))</f>
        <v>0</v>
      </c>
      <c r="M83" s="28">
        <f>IF($C$4="Neattiecināmās izmaksas",IF('12a+c+n'!$Q83="N",'12a+c+n'!M83,0))</f>
        <v>0</v>
      </c>
      <c r="N83" s="28">
        <f>IF($C$4="Neattiecināmās izmaksas",IF('12a+c+n'!$Q83="N",'12a+c+n'!N83,0))</f>
        <v>0</v>
      </c>
      <c r="O83" s="28">
        <f>IF($C$4="Neattiecināmās izmaksas",IF('12a+c+n'!$Q83="N",'12a+c+n'!O83,0))</f>
        <v>0</v>
      </c>
      <c r="P83" s="59">
        <f>IF($C$4="Neattiecināmās izmaksas",IF('12a+c+n'!$Q83="N",'12a+c+n'!P83,0))</f>
        <v>0</v>
      </c>
    </row>
    <row r="84" spans="1:16" x14ac:dyDescent="0.2">
      <c r="A84" s="64">
        <f>IF(P84=0,0,IF(COUNTBLANK(P84)=1,0,COUNTA($P$14:P84)))</f>
        <v>0</v>
      </c>
      <c r="B84" s="28">
        <f>IF($C$4="Neattiecināmās izmaksas",IF('12a+c+n'!$Q84="N",'12a+c+n'!B84,0))</f>
        <v>0</v>
      </c>
      <c r="C84" s="28">
        <f>IF($C$4="Neattiecināmās izmaksas",IF('12a+c+n'!$Q84="N",'12a+c+n'!C84,0))</f>
        <v>0</v>
      </c>
      <c r="D84" s="28">
        <f>IF($C$4="Neattiecināmās izmaksas",IF('12a+c+n'!$Q84="N",'12a+c+n'!D84,0))</f>
        <v>0</v>
      </c>
      <c r="E84" s="59"/>
      <c r="F84" s="81"/>
      <c r="G84" s="28"/>
      <c r="H84" s="28">
        <f>IF($C$4="Neattiecināmās izmaksas",IF('12a+c+n'!$Q84="N",'12a+c+n'!H84,0))</f>
        <v>0</v>
      </c>
      <c r="I84" s="28"/>
      <c r="J84" s="28"/>
      <c r="K84" s="59">
        <f>IF($C$4="Neattiecināmās izmaksas",IF('12a+c+n'!$Q84="N",'12a+c+n'!K84,0))</f>
        <v>0</v>
      </c>
      <c r="L84" s="110">
        <f>IF($C$4="Neattiecināmās izmaksas",IF('12a+c+n'!$Q84="N",'12a+c+n'!L84,0))</f>
        <v>0</v>
      </c>
      <c r="M84" s="28">
        <f>IF($C$4="Neattiecināmās izmaksas",IF('12a+c+n'!$Q84="N",'12a+c+n'!M84,0))</f>
        <v>0</v>
      </c>
      <c r="N84" s="28">
        <f>IF($C$4="Neattiecināmās izmaksas",IF('12a+c+n'!$Q84="N",'12a+c+n'!N84,0))</f>
        <v>0</v>
      </c>
      <c r="O84" s="28">
        <f>IF($C$4="Neattiecināmās izmaksas",IF('12a+c+n'!$Q84="N",'12a+c+n'!O84,0))</f>
        <v>0</v>
      </c>
      <c r="P84" s="59">
        <f>IF($C$4="Neattiecināmās izmaksas",IF('12a+c+n'!$Q84="N",'12a+c+n'!P84,0))</f>
        <v>0</v>
      </c>
    </row>
    <row r="85" spans="1:16" x14ac:dyDescent="0.2">
      <c r="A85" s="64">
        <f>IF(P85=0,0,IF(COUNTBLANK(P85)=1,0,COUNTA($P$14:P85)))</f>
        <v>0</v>
      </c>
      <c r="B85" s="28">
        <f>IF($C$4="Neattiecināmās izmaksas",IF('12a+c+n'!$Q85="N",'12a+c+n'!B85,0))</f>
        <v>0</v>
      </c>
      <c r="C85" s="28">
        <f>IF($C$4="Neattiecināmās izmaksas",IF('12a+c+n'!$Q85="N",'12a+c+n'!C85,0))</f>
        <v>0</v>
      </c>
      <c r="D85" s="28">
        <f>IF($C$4="Neattiecināmās izmaksas",IF('12a+c+n'!$Q85="N",'12a+c+n'!D85,0))</f>
        <v>0</v>
      </c>
      <c r="E85" s="59"/>
      <c r="F85" s="81"/>
      <c r="G85" s="28"/>
      <c r="H85" s="28">
        <f>IF($C$4="Neattiecināmās izmaksas",IF('12a+c+n'!$Q85="N",'12a+c+n'!H85,0))</f>
        <v>0</v>
      </c>
      <c r="I85" s="28"/>
      <c r="J85" s="28"/>
      <c r="K85" s="59">
        <f>IF($C$4="Neattiecināmās izmaksas",IF('12a+c+n'!$Q85="N",'12a+c+n'!K85,0))</f>
        <v>0</v>
      </c>
      <c r="L85" s="110">
        <f>IF($C$4="Neattiecināmās izmaksas",IF('12a+c+n'!$Q85="N",'12a+c+n'!L85,0))</f>
        <v>0</v>
      </c>
      <c r="M85" s="28">
        <f>IF($C$4="Neattiecināmās izmaksas",IF('12a+c+n'!$Q85="N",'12a+c+n'!M85,0))</f>
        <v>0</v>
      </c>
      <c r="N85" s="28">
        <f>IF($C$4="Neattiecināmās izmaksas",IF('12a+c+n'!$Q85="N",'12a+c+n'!N85,0))</f>
        <v>0</v>
      </c>
      <c r="O85" s="28">
        <f>IF($C$4="Neattiecināmās izmaksas",IF('12a+c+n'!$Q85="N",'12a+c+n'!O85,0))</f>
        <v>0</v>
      </c>
      <c r="P85" s="59">
        <f>IF($C$4="Neattiecināmās izmaksas",IF('12a+c+n'!$Q85="N",'12a+c+n'!P85,0))</f>
        <v>0</v>
      </c>
    </row>
    <row r="86" spans="1:16" x14ac:dyDescent="0.2">
      <c r="A86" s="64">
        <f>IF(P86=0,0,IF(COUNTBLANK(P86)=1,0,COUNTA($P$14:P86)))</f>
        <v>0</v>
      </c>
      <c r="B86" s="28">
        <f>IF($C$4="Neattiecināmās izmaksas",IF('12a+c+n'!$Q86="N",'12a+c+n'!B86,0))</f>
        <v>0</v>
      </c>
      <c r="C86" s="28">
        <f>IF($C$4="Neattiecināmās izmaksas",IF('12a+c+n'!$Q86="N",'12a+c+n'!C86,0))</f>
        <v>0</v>
      </c>
      <c r="D86" s="28">
        <f>IF($C$4="Neattiecināmās izmaksas",IF('12a+c+n'!$Q86="N",'12a+c+n'!D86,0))</f>
        <v>0</v>
      </c>
      <c r="E86" s="59"/>
      <c r="F86" s="81"/>
      <c r="G86" s="28"/>
      <c r="H86" s="28">
        <f>IF($C$4="Neattiecināmās izmaksas",IF('12a+c+n'!$Q86="N",'12a+c+n'!H86,0))</f>
        <v>0</v>
      </c>
      <c r="I86" s="28"/>
      <c r="J86" s="28"/>
      <c r="K86" s="59">
        <f>IF($C$4="Neattiecināmās izmaksas",IF('12a+c+n'!$Q86="N",'12a+c+n'!K86,0))</f>
        <v>0</v>
      </c>
      <c r="L86" s="110">
        <f>IF($C$4="Neattiecināmās izmaksas",IF('12a+c+n'!$Q86="N",'12a+c+n'!L86,0))</f>
        <v>0</v>
      </c>
      <c r="M86" s="28">
        <f>IF($C$4="Neattiecināmās izmaksas",IF('12a+c+n'!$Q86="N",'12a+c+n'!M86,0))</f>
        <v>0</v>
      </c>
      <c r="N86" s="28">
        <f>IF($C$4="Neattiecināmās izmaksas",IF('12a+c+n'!$Q86="N",'12a+c+n'!N86,0))</f>
        <v>0</v>
      </c>
      <c r="O86" s="28">
        <f>IF($C$4="Neattiecināmās izmaksas",IF('12a+c+n'!$Q86="N",'12a+c+n'!O86,0))</f>
        <v>0</v>
      </c>
      <c r="P86" s="59">
        <f>IF($C$4="Neattiecināmās izmaksas",IF('12a+c+n'!$Q86="N",'12a+c+n'!P86,0))</f>
        <v>0</v>
      </c>
    </row>
    <row r="87" spans="1:16" x14ac:dyDescent="0.2">
      <c r="A87" s="64">
        <f>IF(P87=0,0,IF(COUNTBLANK(P87)=1,0,COUNTA($P$14:P87)))</f>
        <v>0</v>
      </c>
      <c r="B87" s="28">
        <f>IF($C$4="Neattiecināmās izmaksas",IF('12a+c+n'!$Q87="N",'12a+c+n'!B87,0))</f>
        <v>0</v>
      </c>
      <c r="C87" s="28">
        <f>IF($C$4="Neattiecināmās izmaksas",IF('12a+c+n'!$Q87="N",'12a+c+n'!C87,0))</f>
        <v>0</v>
      </c>
      <c r="D87" s="28">
        <f>IF($C$4="Neattiecināmās izmaksas",IF('12a+c+n'!$Q87="N",'12a+c+n'!D87,0))</f>
        <v>0</v>
      </c>
      <c r="E87" s="59"/>
      <c r="F87" s="81"/>
      <c r="G87" s="28"/>
      <c r="H87" s="28">
        <f>IF($C$4="Neattiecināmās izmaksas",IF('12a+c+n'!$Q87="N",'12a+c+n'!H87,0))</f>
        <v>0</v>
      </c>
      <c r="I87" s="28"/>
      <c r="J87" s="28"/>
      <c r="K87" s="59">
        <f>IF($C$4="Neattiecināmās izmaksas",IF('12a+c+n'!$Q87="N",'12a+c+n'!K87,0))</f>
        <v>0</v>
      </c>
      <c r="L87" s="110">
        <f>IF($C$4="Neattiecināmās izmaksas",IF('12a+c+n'!$Q87="N",'12a+c+n'!L87,0))</f>
        <v>0</v>
      </c>
      <c r="M87" s="28">
        <f>IF($C$4="Neattiecināmās izmaksas",IF('12a+c+n'!$Q87="N",'12a+c+n'!M87,0))</f>
        <v>0</v>
      </c>
      <c r="N87" s="28">
        <f>IF($C$4="Neattiecināmās izmaksas",IF('12a+c+n'!$Q87="N",'12a+c+n'!N87,0))</f>
        <v>0</v>
      </c>
      <c r="O87" s="28">
        <f>IF($C$4="Neattiecināmās izmaksas",IF('12a+c+n'!$Q87="N",'12a+c+n'!O87,0))</f>
        <v>0</v>
      </c>
      <c r="P87" s="59">
        <f>IF($C$4="Neattiecināmās izmaksas",IF('12a+c+n'!$Q87="N",'12a+c+n'!P87,0))</f>
        <v>0</v>
      </c>
    </row>
    <row r="88" spans="1:16" x14ac:dyDescent="0.2">
      <c r="A88" s="64">
        <f>IF(P88=0,0,IF(COUNTBLANK(P88)=1,0,COUNTA($P$14:P88)))</f>
        <v>0</v>
      </c>
      <c r="B88" s="28">
        <f>IF($C$4="Neattiecināmās izmaksas",IF('12a+c+n'!$Q88="N",'12a+c+n'!B88,0))</f>
        <v>0</v>
      </c>
      <c r="C88" s="28">
        <f>IF($C$4="Neattiecināmās izmaksas",IF('12a+c+n'!$Q88="N",'12a+c+n'!C88,0))</f>
        <v>0</v>
      </c>
      <c r="D88" s="28">
        <f>IF($C$4="Neattiecināmās izmaksas",IF('12a+c+n'!$Q88="N",'12a+c+n'!D88,0))</f>
        <v>0</v>
      </c>
      <c r="E88" s="59"/>
      <c r="F88" s="81"/>
      <c r="G88" s="28"/>
      <c r="H88" s="28">
        <f>IF($C$4="Neattiecināmās izmaksas",IF('12a+c+n'!$Q88="N",'12a+c+n'!H88,0))</f>
        <v>0</v>
      </c>
      <c r="I88" s="28"/>
      <c r="J88" s="28"/>
      <c r="K88" s="59">
        <f>IF($C$4="Neattiecināmās izmaksas",IF('12a+c+n'!$Q88="N",'12a+c+n'!K88,0))</f>
        <v>0</v>
      </c>
      <c r="L88" s="110">
        <f>IF($C$4="Neattiecināmās izmaksas",IF('12a+c+n'!$Q88="N",'12a+c+n'!L88,0))</f>
        <v>0</v>
      </c>
      <c r="M88" s="28">
        <f>IF($C$4="Neattiecināmās izmaksas",IF('12a+c+n'!$Q88="N",'12a+c+n'!M88,0))</f>
        <v>0</v>
      </c>
      <c r="N88" s="28">
        <f>IF($C$4="Neattiecināmās izmaksas",IF('12a+c+n'!$Q88="N",'12a+c+n'!N88,0))</f>
        <v>0</v>
      </c>
      <c r="O88" s="28">
        <f>IF($C$4="Neattiecināmās izmaksas",IF('12a+c+n'!$Q88="N",'12a+c+n'!O88,0))</f>
        <v>0</v>
      </c>
      <c r="P88" s="59">
        <f>IF($C$4="Neattiecināmās izmaksas",IF('12a+c+n'!$Q88="N",'12a+c+n'!P88,0))</f>
        <v>0</v>
      </c>
    </row>
    <row r="89" spans="1:16" x14ac:dyDescent="0.2">
      <c r="A89" s="64">
        <f>IF(P89=0,0,IF(COUNTBLANK(P89)=1,0,COUNTA($P$14:P89)))</f>
        <v>0</v>
      </c>
      <c r="B89" s="28">
        <f>IF($C$4="Neattiecināmās izmaksas",IF('12a+c+n'!$Q89="N",'12a+c+n'!B89,0))</f>
        <v>0</v>
      </c>
      <c r="C89" s="28">
        <f>IF($C$4="Neattiecināmās izmaksas",IF('12a+c+n'!$Q89="N",'12a+c+n'!C89,0))</f>
        <v>0</v>
      </c>
      <c r="D89" s="28">
        <f>IF($C$4="Neattiecināmās izmaksas",IF('12a+c+n'!$Q89="N",'12a+c+n'!D89,0))</f>
        <v>0</v>
      </c>
      <c r="E89" s="59"/>
      <c r="F89" s="81"/>
      <c r="G89" s="28"/>
      <c r="H89" s="28">
        <f>IF($C$4="Neattiecināmās izmaksas",IF('12a+c+n'!$Q89="N",'12a+c+n'!H89,0))</f>
        <v>0</v>
      </c>
      <c r="I89" s="28"/>
      <c r="J89" s="28"/>
      <c r="K89" s="59">
        <f>IF($C$4="Neattiecināmās izmaksas",IF('12a+c+n'!$Q89="N",'12a+c+n'!K89,0))</f>
        <v>0</v>
      </c>
      <c r="L89" s="110">
        <f>IF($C$4="Neattiecināmās izmaksas",IF('12a+c+n'!$Q89="N",'12a+c+n'!L89,0))</f>
        <v>0</v>
      </c>
      <c r="M89" s="28">
        <f>IF($C$4="Neattiecināmās izmaksas",IF('12a+c+n'!$Q89="N",'12a+c+n'!M89,0))</f>
        <v>0</v>
      </c>
      <c r="N89" s="28">
        <f>IF($C$4="Neattiecināmās izmaksas",IF('12a+c+n'!$Q89="N",'12a+c+n'!N89,0))</f>
        <v>0</v>
      </c>
      <c r="O89" s="28">
        <f>IF($C$4="Neattiecināmās izmaksas",IF('12a+c+n'!$Q89="N",'12a+c+n'!O89,0))</f>
        <v>0</v>
      </c>
      <c r="P89" s="59">
        <f>IF($C$4="Neattiecināmās izmaksas",IF('12a+c+n'!$Q89="N",'12a+c+n'!P89,0))</f>
        <v>0</v>
      </c>
    </row>
    <row r="90" spans="1:16" x14ac:dyDescent="0.2">
      <c r="A90" s="64">
        <f>IF(P90=0,0,IF(COUNTBLANK(P90)=1,0,COUNTA($P$14:P90)))</f>
        <v>0</v>
      </c>
      <c r="B90" s="28">
        <f>IF($C$4="Neattiecināmās izmaksas",IF('12a+c+n'!$Q90="N",'12a+c+n'!B90,0))</f>
        <v>0</v>
      </c>
      <c r="C90" s="28">
        <f>IF($C$4="Neattiecināmās izmaksas",IF('12a+c+n'!$Q90="N",'12a+c+n'!C90,0))</f>
        <v>0</v>
      </c>
      <c r="D90" s="28">
        <f>IF($C$4="Neattiecināmās izmaksas",IF('12a+c+n'!$Q90="N",'12a+c+n'!D90,0))</f>
        <v>0</v>
      </c>
      <c r="E90" s="59"/>
      <c r="F90" s="81"/>
      <c r="G90" s="28"/>
      <c r="H90" s="28">
        <f>IF($C$4="Neattiecināmās izmaksas",IF('12a+c+n'!$Q90="N",'12a+c+n'!H90,0))</f>
        <v>0</v>
      </c>
      <c r="I90" s="28"/>
      <c r="J90" s="28"/>
      <c r="K90" s="59">
        <f>IF($C$4="Neattiecināmās izmaksas",IF('12a+c+n'!$Q90="N",'12a+c+n'!K90,0))</f>
        <v>0</v>
      </c>
      <c r="L90" s="110">
        <f>IF($C$4="Neattiecināmās izmaksas",IF('12a+c+n'!$Q90="N",'12a+c+n'!L90,0))</f>
        <v>0</v>
      </c>
      <c r="M90" s="28">
        <f>IF($C$4="Neattiecināmās izmaksas",IF('12a+c+n'!$Q90="N",'12a+c+n'!M90,0))</f>
        <v>0</v>
      </c>
      <c r="N90" s="28">
        <f>IF($C$4="Neattiecināmās izmaksas",IF('12a+c+n'!$Q90="N",'12a+c+n'!N90,0))</f>
        <v>0</v>
      </c>
      <c r="O90" s="28">
        <f>IF($C$4="Neattiecināmās izmaksas",IF('12a+c+n'!$Q90="N",'12a+c+n'!O90,0))</f>
        <v>0</v>
      </c>
      <c r="P90" s="59">
        <f>IF($C$4="Neattiecināmās izmaksas",IF('12a+c+n'!$Q90="N",'12a+c+n'!P90,0))</f>
        <v>0</v>
      </c>
    </row>
    <row r="91" spans="1:16" x14ac:dyDescent="0.2">
      <c r="A91" s="64">
        <f>IF(P91=0,0,IF(COUNTBLANK(P91)=1,0,COUNTA($P$14:P91)))</f>
        <v>0</v>
      </c>
      <c r="B91" s="28">
        <f>IF($C$4="Neattiecināmās izmaksas",IF('12a+c+n'!$Q91="N",'12a+c+n'!B91,0))</f>
        <v>0</v>
      </c>
      <c r="C91" s="28">
        <f>IF($C$4="Neattiecināmās izmaksas",IF('12a+c+n'!$Q91="N",'12a+c+n'!C91,0))</f>
        <v>0</v>
      </c>
      <c r="D91" s="28">
        <f>IF($C$4="Neattiecināmās izmaksas",IF('12a+c+n'!$Q91="N",'12a+c+n'!D91,0))</f>
        <v>0</v>
      </c>
      <c r="E91" s="59"/>
      <c r="F91" s="81"/>
      <c r="G91" s="28"/>
      <c r="H91" s="28">
        <f>IF($C$4="Neattiecināmās izmaksas",IF('12a+c+n'!$Q91="N",'12a+c+n'!H91,0))</f>
        <v>0</v>
      </c>
      <c r="I91" s="28"/>
      <c r="J91" s="28"/>
      <c r="K91" s="59">
        <f>IF($C$4="Neattiecināmās izmaksas",IF('12a+c+n'!$Q91="N",'12a+c+n'!K91,0))</f>
        <v>0</v>
      </c>
      <c r="L91" s="110">
        <f>IF($C$4="Neattiecināmās izmaksas",IF('12a+c+n'!$Q91="N",'12a+c+n'!L91,0))</f>
        <v>0</v>
      </c>
      <c r="M91" s="28">
        <f>IF($C$4="Neattiecināmās izmaksas",IF('12a+c+n'!$Q91="N",'12a+c+n'!M91,0))</f>
        <v>0</v>
      </c>
      <c r="N91" s="28">
        <f>IF($C$4="Neattiecināmās izmaksas",IF('12a+c+n'!$Q91="N",'12a+c+n'!N91,0))</f>
        <v>0</v>
      </c>
      <c r="O91" s="28">
        <f>IF($C$4="Neattiecināmās izmaksas",IF('12a+c+n'!$Q91="N",'12a+c+n'!O91,0))</f>
        <v>0</v>
      </c>
      <c r="P91" s="59">
        <f>IF($C$4="Neattiecināmās izmaksas",IF('12a+c+n'!$Q91="N",'12a+c+n'!P91,0))</f>
        <v>0</v>
      </c>
    </row>
    <row r="92" spans="1:16" x14ac:dyDescent="0.2">
      <c r="A92" s="64">
        <f>IF(P92=0,0,IF(COUNTBLANK(P92)=1,0,COUNTA($P$14:P92)))</f>
        <v>0</v>
      </c>
      <c r="B92" s="28">
        <f>IF($C$4="Neattiecināmās izmaksas",IF('12a+c+n'!$Q92="N",'12a+c+n'!B92,0))</f>
        <v>0</v>
      </c>
      <c r="C92" s="28">
        <f>IF($C$4="Neattiecināmās izmaksas",IF('12a+c+n'!$Q92="N",'12a+c+n'!C92,0))</f>
        <v>0</v>
      </c>
      <c r="D92" s="28">
        <f>IF($C$4="Neattiecināmās izmaksas",IF('12a+c+n'!$Q92="N",'12a+c+n'!D92,0))</f>
        <v>0</v>
      </c>
      <c r="E92" s="59"/>
      <c r="F92" s="81"/>
      <c r="G92" s="28"/>
      <c r="H92" s="28">
        <f>IF($C$4="Neattiecināmās izmaksas",IF('12a+c+n'!$Q92="N",'12a+c+n'!H92,0))</f>
        <v>0</v>
      </c>
      <c r="I92" s="28"/>
      <c r="J92" s="28"/>
      <c r="K92" s="59">
        <f>IF($C$4="Neattiecināmās izmaksas",IF('12a+c+n'!$Q92="N",'12a+c+n'!K92,0))</f>
        <v>0</v>
      </c>
      <c r="L92" s="110">
        <f>IF($C$4="Neattiecināmās izmaksas",IF('12a+c+n'!$Q92="N",'12a+c+n'!L92,0))</f>
        <v>0</v>
      </c>
      <c r="M92" s="28">
        <f>IF($C$4="Neattiecināmās izmaksas",IF('12a+c+n'!$Q92="N",'12a+c+n'!M92,0))</f>
        <v>0</v>
      </c>
      <c r="N92" s="28">
        <f>IF($C$4="Neattiecināmās izmaksas",IF('12a+c+n'!$Q92="N",'12a+c+n'!N92,0))</f>
        <v>0</v>
      </c>
      <c r="O92" s="28">
        <f>IF($C$4="Neattiecināmās izmaksas",IF('12a+c+n'!$Q92="N",'12a+c+n'!O92,0))</f>
        <v>0</v>
      </c>
      <c r="P92" s="59">
        <f>IF($C$4="Neattiecināmās izmaksas",IF('12a+c+n'!$Q92="N",'12a+c+n'!P92,0))</f>
        <v>0</v>
      </c>
    </row>
    <row r="93" spans="1:16" x14ac:dyDescent="0.2">
      <c r="A93" s="64">
        <f>IF(P93=0,0,IF(COUNTBLANK(P93)=1,0,COUNTA($P$14:P93)))</f>
        <v>0</v>
      </c>
      <c r="B93" s="28">
        <f>IF($C$4="Neattiecināmās izmaksas",IF('12a+c+n'!$Q93="N",'12a+c+n'!B93,0))</f>
        <v>0</v>
      </c>
      <c r="C93" s="28">
        <f>IF($C$4="Neattiecināmās izmaksas",IF('12a+c+n'!$Q93="N",'12a+c+n'!C93,0))</f>
        <v>0</v>
      </c>
      <c r="D93" s="28">
        <f>IF($C$4="Neattiecināmās izmaksas",IF('12a+c+n'!$Q93="N",'12a+c+n'!D93,0))</f>
        <v>0</v>
      </c>
      <c r="E93" s="59"/>
      <c r="F93" s="81"/>
      <c r="G93" s="28"/>
      <c r="H93" s="28">
        <f>IF($C$4="Neattiecināmās izmaksas",IF('12a+c+n'!$Q93="N",'12a+c+n'!H93,0))</f>
        <v>0</v>
      </c>
      <c r="I93" s="28"/>
      <c r="J93" s="28"/>
      <c r="K93" s="59">
        <f>IF($C$4="Neattiecināmās izmaksas",IF('12a+c+n'!$Q93="N",'12a+c+n'!K93,0))</f>
        <v>0</v>
      </c>
      <c r="L93" s="110">
        <f>IF($C$4="Neattiecināmās izmaksas",IF('12a+c+n'!$Q93="N",'12a+c+n'!L93,0))</f>
        <v>0</v>
      </c>
      <c r="M93" s="28">
        <f>IF($C$4="Neattiecināmās izmaksas",IF('12a+c+n'!$Q93="N",'12a+c+n'!M93,0))</f>
        <v>0</v>
      </c>
      <c r="N93" s="28">
        <f>IF($C$4="Neattiecināmās izmaksas",IF('12a+c+n'!$Q93="N",'12a+c+n'!N93,0))</f>
        <v>0</v>
      </c>
      <c r="O93" s="28">
        <f>IF($C$4="Neattiecināmās izmaksas",IF('12a+c+n'!$Q93="N",'12a+c+n'!O93,0))</f>
        <v>0</v>
      </c>
      <c r="P93" s="59">
        <f>IF($C$4="Neattiecināmās izmaksas",IF('12a+c+n'!$Q93="N",'12a+c+n'!P93,0))</f>
        <v>0</v>
      </c>
    </row>
    <row r="94" spans="1:16" x14ac:dyDescent="0.2">
      <c r="A94" s="64">
        <f>IF(P94=0,0,IF(COUNTBLANK(P94)=1,0,COUNTA($P$14:P94)))</f>
        <v>0</v>
      </c>
      <c r="B94" s="28">
        <f>IF($C$4="Neattiecināmās izmaksas",IF('12a+c+n'!$Q94="N",'12a+c+n'!B94,0))</f>
        <v>0</v>
      </c>
      <c r="C94" s="28">
        <f>IF($C$4="Neattiecināmās izmaksas",IF('12a+c+n'!$Q94="N",'12a+c+n'!C94,0))</f>
        <v>0</v>
      </c>
      <c r="D94" s="28">
        <f>IF($C$4="Neattiecināmās izmaksas",IF('12a+c+n'!$Q94="N",'12a+c+n'!D94,0))</f>
        <v>0</v>
      </c>
      <c r="E94" s="59"/>
      <c r="F94" s="81"/>
      <c r="G94" s="28"/>
      <c r="H94" s="28">
        <f>IF($C$4="Neattiecināmās izmaksas",IF('12a+c+n'!$Q94="N",'12a+c+n'!H94,0))</f>
        <v>0</v>
      </c>
      <c r="I94" s="28"/>
      <c r="J94" s="28"/>
      <c r="K94" s="59">
        <f>IF($C$4="Neattiecināmās izmaksas",IF('12a+c+n'!$Q94="N",'12a+c+n'!K94,0))</f>
        <v>0</v>
      </c>
      <c r="L94" s="110">
        <f>IF($C$4="Neattiecināmās izmaksas",IF('12a+c+n'!$Q94="N",'12a+c+n'!L94,0))</f>
        <v>0</v>
      </c>
      <c r="M94" s="28">
        <f>IF($C$4="Neattiecināmās izmaksas",IF('12a+c+n'!$Q94="N",'12a+c+n'!M94,0))</f>
        <v>0</v>
      </c>
      <c r="N94" s="28">
        <f>IF($C$4="Neattiecināmās izmaksas",IF('12a+c+n'!$Q94="N",'12a+c+n'!N94,0))</f>
        <v>0</v>
      </c>
      <c r="O94" s="28">
        <f>IF($C$4="Neattiecināmās izmaksas",IF('12a+c+n'!$Q94="N",'12a+c+n'!O94,0))</f>
        <v>0</v>
      </c>
      <c r="P94" s="59">
        <f>IF($C$4="Neattiecināmās izmaksas",IF('12a+c+n'!$Q94="N",'12a+c+n'!P94,0))</f>
        <v>0</v>
      </c>
    </row>
    <row r="95" spans="1:16" x14ac:dyDescent="0.2">
      <c r="A95" s="64">
        <f>IF(P95=0,0,IF(COUNTBLANK(P95)=1,0,COUNTA($P$14:P95)))</f>
        <v>0</v>
      </c>
      <c r="B95" s="28">
        <f>IF($C$4="Neattiecināmās izmaksas",IF('12a+c+n'!$Q95="N",'12a+c+n'!B95,0))</f>
        <v>0</v>
      </c>
      <c r="C95" s="28">
        <f>IF($C$4="Neattiecināmās izmaksas",IF('12a+c+n'!$Q95="N",'12a+c+n'!C95,0))</f>
        <v>0</v>
      </c>
      <c r="D95" s="28">
        <f>IF($C$4="Neattiecināmās izmaksas",IF('12a+c+n'!$Q95="N",'12a+c+n'!D95,0))</f>
        <v>0</v>
      </c>
      <c r="E95" s="59"/>
      <c r="F95" s="81"/>
      <c r="G95" s="28"/>
      <c r="H95" s="28">
        <f>IF($C$4="Neattiecināmās izmaksas",IF('12a+c+n'!$Q95="N",'12a+c+n'!H95,0))</f>
        <v>0</v>
      </c>
      <c r="I95" s="28"/>
      <c r="J95" s="28"/>
      <c r="K95" s="59">
        <f>IF($C$4="Neattiecināmās izmaksas",IF('12a+c+n'!$Q95="N",'12a+c+n'!K95,0))</f>
        <v>0</v>
      </c>
      <c r="L95" s="110">
        <f>IF($C$4="Neattiecināmās izmaksas",IF('12a+c+n'!$Q95="N",'12a+c+n'!L95,0))</f>
        <v>0</v>
      </c>
      <c r="M95" s="28">
        <f>IF($C$4="Neattiecināmās izmaksas",IF('12a+c+n'!$Q95="N",'12a+c+n'!M95,0))</f>
        <v>0</v>
      </c>
      <c r="N95" s="28">
        <f>IF($C$4="Neattiecināmās izmaksas",IF('12a+c+n'!$Q95="N",'12a+c+n'!N95,0))</f>
        <v>0</v>
      </c>
      <c r="O95" s="28">
        <f>IF($C$4="Neattiecināmās izmaksas",IF('12a+c+n'!$Q95="N",'12a+c+n'!O95,0))</f>
        <v>0</v>
      </c>
      <c r="P95" s="59">
        <f>IF($C$4="Neattiecināmās izmaksas",IF('12a+c+n'!$Q95="N",'12a+c+n'!P95,0))</f>
        <v>0</v>
      </c>
    </row>
    <row r="96" spans="1:16" x14ac:dyDescent="0.2">
      <c r="A96" s="64">
        <f>IF(P96=0,0,IF(COUNTBLANK(P96)=1,0,COUNTA($P$14:P96)))</f>
        <v>0</v>
      </c>
      <c r="B96" s="28">
        <f>IF($C$4="Neattiecināmās izmaksas",IF('12a+c+n'!$Q96="N",'12a+c+n'!B96,0))</f>
        <v>0</v>
      </c>
      <c r="C96" s="28">
        <f>IF($C$4="Neattiecināmās izmaksas",IF('12a+c+n'!$Q96="N",'12a+c+n'!C96,0))</f>
        <v>0</v>
      </c>
      <c r="D96" s="28">
        <f>IF($C$4="Neattiecināmās izmaksas",IF('12a+c+n'!$Q96="N",'12a+c+n'!D96,0))</f>
        <v>0</v>
      </c>
      <c r="E96" s="59"/>
      <c r="F96" s="81"/>
      <c r="G96" s="28"/>
      <c r="H96" s="28">
        <f>IF($C$4="Neattiecināmās izmaksas",IF('12a+c+n'!$Q96="N",'12a+c+n'!H96,0))</f>
        <v>0</v>
      </c>
      <c r="I96" s="28"/>
      <c r="J96" s="28"/>
      <c r="K96" s="59">
        <f>IF($C$4="Neattiecināmās izmaksas",IF('12a+c+n'!$Q96="N",'12a+c+n'!K96,0))</f>
        <v>0</v>
      </c>
      <c r="L96" s="110">
        <f>IF($C$4="Neattiecināmās izmaksas",IF('12a+c+n'!$Q96="N",'12a+c+n'!L96,0))</f>
        <v>0</v>
      </c>
      <c r="M96" s="28">
        <f>IF($C$4="Neattiecināmās izmaksas",IF('12a+c+n'!$Q96="N",'12a+c+n'!M96,0))</f>
        <v>0</v>
      </c>
      <c r="N96" s="28">
        <f>IF($C$4="Neattiecināmās izmaksas",IF('12a+c+n'!$Q96="N",'12a+c+n'!N96,0))</f>
        <v>0</v>
      </c>
      <c r="O96" s="28">
        <f>IF($C$4="Neattiecināmās izmaksas",IF('12a+c+n'!$Q96="N",'12a+c+n'!O96,0))</f>
        <v>0</v>
      </c>
      <c r="P96" s="59">
        <f>IF($C$4="Neattiecināmās izmaksas",IF('12a+c+n'!$Q96="N",'12a+c+n'!P96,0))</f>
        <v>0</v>
      </c>
    </row>
    <row r="97" spans="1:16" x14ac:dyDescent="0.2">
      <c r="A97" s="64">
        <f>IF(P97=0,0,IF(COUNTBLANK(P97)=1,0,COUNTA($P$14:P97)))</f>
        <v>0</v>
      </c>
      <c r="B97" s="28">
        <f>IF($C$4="Neattiecināmās izmaksas",IF('12a+c+n'!$Q97="N",'12a+c+n'!B97,0))</f>
        <v>0</v>
      </c>
      <c r="C97" s="28">
        <f>IF($C$4="Neattiecināmās izmaksas",IF('12a+c+n'!$Q97="N",'12a+c+n'!C97,0))</f>
        <v>0</v>
      </c>
      <c r="D97" s="28">
        <f>IF($C$4="Neattiecināmās izmaksas",IF('12a+c+n'!$Q97="N",'12a+c+n'!D97,0))</f>
        <v>0</v>
      </c>
      <c r="E97" s="59"/>
      <c r="F97" s="81"/>
      <c r="G97" s="28"/>
      <c r="H97" s="28">
        <f>IF($C$4="Neattiecināmās izmaksas",IF('12a+c+n'!$Q97="N",'12a+c+n'!H97,0))</f>
        <v>0</v>
      </c>
      <c r="I97" s="28"/>
      <c r="J97" s="28"/>
      <c r="K97" s="59">
        <f>IF($C$4="Neattiecināmās izmaksas",IF('12a+c+n'!$Q97="N",'12a+c+n'!K97,0))</f>
        <v>0</v>
      </c>
      <c r="L97" s="110">
        <f>IF($C$4="Neattiecināmās izmaksas",IF('12a+c+n'!$Q97="N",'12a+c+n'!L97,0))</f>
        <v>0</v>
      </c>
      <c r="M97" s="28">
        <f>IF($C$4="Neattiecināmās izmaksas",IF('12a+c+n'!$Q97="N",'12a+c+n'!M97,0))</f>
        <v>0</v>
      </c>
      <c r="N97" s="28">
        <f>IF($C$4="Neattiecināmās izmaksas",IF('12a+c+n'!$Q97="N",'12a+c+n'!N97,0))</f>
        <v>0</v>
      </c>
      <c r="O97" s="28">
        <f>IF($C$4="Neattiecināmās izmaksas",IF('12a+c+n'!$Q97="N",'12a+c+n'!O97,0))</f>
        <v>0</v>
      </c>
      <c r="P97" s="59">
        <f>IF($C$4="Neattiecināmās izmaksas",IF('12a+c+n'!$Q97="N",'12a+c+n'!P97,0))</f>
        <v>0</v>
      </c>
    </row>
    <row r="98" spans="1:16" x14ac:dyDescent="0.2">
      <c r="A98" s="64">
        <f>IF(P98=0,0,IF(COUNTBLANK(P98)=1,0,COUNTA($P$14:P98)))</f>
        <v>0</v>
      </c>
      <c r="B98" s="28">
        <f>IF($C$4="Neattiecināmās izmaksas",IF('12a+c+n'!$Q98="N",'12a+c+n'!B98,0))</f>
        <v>0</v>
      </c>
      <c r="C98" s="28">
        <f>IF($C$4="Neattiecināmās izmaksas",IF('12a+c+n'!$Q98="N",'12a+c+n'!C98,0))</f>
        <v>0</v>
      </c>
      <c r="D98" s="28">
        <f>IF($C$4="Neattiecināmās izmaksas",IF('12a+c+n'!$Q98="N",'12a+c+n'!D98,0))</f>
        <v>0</v>
      </c>
      <c r="E98" s="59"/>
      <c r="F98" s="81"/>
      <c r="G98" s="28"/>
      <c r="H98" s="28">
        <f>IF($C$4="Neattiecināmās izmaksas",IF('12a+c+n'!$Q98="N",'12a+c+n'!H98,0))</f>
        <v>0</v>
      </c>
      <c r="I98" s="28"/>
      <c r="J98" s="28"/>
      <c r="K98" s="59">
        <f>IF($C$4="Neattiecināmās izmaksas",IF('12a+c+n'!$Q98="N",'12a+c+n'!K98,0))</f>
        <v>0</v>
      </c>
      <c r="L98" s="110">
        <f>IF($C$4="Neattiecināmās izmaksas",IF('12a+c+n'!$Q98="N",'12a+c+n'!L98,0))</f>
        <v>0</v>
      </c>
      <c r="M98" s="28">
        <f>IF($C$4="Neattiecināmās izmaksas",IF('12a+c+n'!$Q98="N",'12a+c+n'!M98,0))</f>
        <v>0</v>
      </c>
      <c r="N98" s="28">
        <f>IF($C$4="Neattiecināmās izmaksas",IF('12a+c+n'!$Q98="N",'12a+c+n'!N98,0))</f>
        <v>0</v>
      </c>
      <c r="O98" s="28">
        <f>IF($C$4="Neattiecināmās izmaksas",IF('12a+c+n'!$Q98="N",'12a+c+n'!O98,0))</f>
        <v>0</v>
      </c>
      <c r="P98" s="59">
        <f>IF($C$4="Neattiecināmās izmaksas",IF('12a+c+n'!$Q98="N",'12a+c+n'!P98,0))</f>
        <v>0</v>
      </c>
    </row>
    <row r="99" spans="1:16" x14ac:dyDescent="0.2">
      <c r="A99" s="64">
        <f>IF(P99=0,0,IF(COUNTBLANK(P99)=1,0,COUNTA($P$14:P99)))</f>
        <v>0</v>
      </c>
      <c r="B99" s="28">
        <f>IF($C$4="Neattiecināmās izmaksas",IF('12a+c+n'!$Q99="N",'12a+c+n'!B99,0))</f>
        <v>0</v>
      </c>
      <c r="C99" s="28">
        <f>IF($C$4="Neattiecināmās izmaksas",IF('12a+c+n'!$Q99="N",'12a+c+n'!C99,0))</f>
        <v>0</v>
      </c>
      <c r="D99" s="28">
        <f>IF($C$4="Neattiecināmās izmaksas",IF('12a+c+n'!$Q99="N",'12a+c+n'!D99,0))</f>
        <v>0</v>
      </c>
      <c r="E99" s="59"/>
      <c r="F99" s="81"/>
      <c r="G99" s="28"/>
      <c r="H99" s="28">
        <f>IF($C$4="Neattiecināmās izmaksas",IF('12a+c+n'!$Q99="N",'12a+c+n'!H99,0))</f>
        <v>0</v>
      </c>
      <c r="I99" s="28"/>
      <c r="J99" s="28"/>
      <c r="K99" s="59">
        <f>IF($C$4="Neattiecināmās izmaksas",IF('12a+c+n'!$Q99="N",'12a+c+n'!K99,0))</f>
        <v>0</v>
      </c>
      <c r="L99" s="110">
        <f>IF($C$4="Neattiecināmās izmaksas",IF('12a+c+n'!$Q99="N",'12a+c+n'!L99,0))</f>
        <v>0</v>
      </c>
      <c r="M99" s="28">
        <f>IF($C$4="Neattiecināmās izmaksas",IF('12a+c+n'!$Q99="N",'12a+c+n'!M99,0))</f>
        <v>0</v>
      </c>
      <c r="N99" s="28">
        <f>IF($C$4="Neattiecināmās izmaksas",IF('12a+c+n'!$Q99="N",'12a+c+n'!N99,0))</f>
        <v>0</v>
      </c>
      <c r="O99" s="28">
        <f>IF($C$4="Neattiecināmās izmaksas",IF('12a+c+n'!$Q99="N",'12a+c+n'!O99,0))</f>
        <v>0</v>
      </c>
      <c r="P99" s="59">
        <f>IF($C$4="Neattiecināmās izmaksas",IF('12a+c+n'!$Q99="N",'12a+c+n'!P99,0))</f>
        <v>0</v>
      </c>
    </row>
    <row r="100" spans="1:16" ht="12" thickBot="1" x14ac:dyDescent="0.25">
      <c r="A100" s="64">
        <f>IF(P100=0,0,IF(COUNTBLANK(P100)=1,0,COUNTA($P$14:P100)))</f>
        <v>0</v>
      </c>
      <c r="B100" s="28">
        <f>IF($C$4="Neattiecināmās izmaksas",IF('12a+c+n'!$Q100="N",'12a+c+n'!B100,0))</f>
        <v>0</v>
      </c>
      <c r="C100" s="28">
        <f>IF($C$4="Neattiecināmās izmaksas",IF('12a+c+n'!$Q100="N",'12a+c+n'!C100,0))</f>
        <v>0</v>
      </c>
      <c r="D100" s="28">
        <f>IF($C$4="Neattiecināmās izmaksas",IF('12a+c+n'!$Q100="N",'12a+c+n'!D100,0))</f>
        <v>0</v>
      </c>
      <c r="E100" s="59"/>
      <c r="F100" s="81"/>
      <c r="G100" s="28"/>
      <c r="H100" s="28">
        <f>IF($C$4="Neattiecināmās izmaksas",IF('12a+c+n'!$Q100="N",'12a+c+n'!H100,0))</f>
        <v>0</v>
      </c>
      <c r="I100" s="28"/>
      <c r="J100" s="28"/>
      <c r="K100" s="59">
        <f>IF($C$4="Neattiecināmās izmaksas",IF('12a+c+n'!$Q100="N",'12a+c+n'!K100,0))</f>
        <v>0</v>
      </c>
      <c r="L100" s="110">
        <f>IF($C$4="Neattiecināmās izmaksas",IF('12a+c+n'!$Q100="N",'12a+c+n'!L100,0))</f>
        <v>0</v>
      </c>
      <c r="M100" s="28">
        <f>IF($C$4="Neattiecināmās izmaksas",IF('12a+c+n'!$Q100="N",'12a+c+n'!M100,0))</f>
        <v>0</v>
      </c>
      <c r="N100" s="28">
        <f>IF($C$4="Neattiecināmās izmaksas",IF('12a+c+n'!$Q100="N",'12a+c+n'!N100,0))</f>
        <v>0</v>
      </c>
      <c r="O100" s="28">
        <f>IF($C$4="Neattiecināmās izmaksas",IF('12a+c+n'!$Q100="N",'12a+c+n'!O100,0))</f>
        <v>0</v>
      </c>
      <c r="P100" s="59">
        <f>IF($C$4="Neattiecināmās izmaksas",IF('12a+c+n'!$Q100="N",'12a+c+n'!P100,0))</f>
        <v>0</v>
      </c>
    </row>
    <row r="101" spans="1:16" ht="12" customHeight="1" thickBot="1" x14ac:dyDescent="0.25">
      <c r="A101" s="261" t="s">
        <v>63</v>
      </c>
      <c r="B101" s="262"/>
      <c r="C101" s="262"/>
      <c r="D101" s="262"/>
      <c r="E101" s="262"/>
      <c r="F101" s="262"/>
      <c r="G101" s="262"/>
      <c r="H101" s="262"/>
      <c r="I101" s="262"/>
      <c r="J101" s="262"/>
      <c r="K101" s="263"/>
      <c r="L101" s="111">
        <f>SUM(L14:L100)</f>
        <v>0</v>
      </c>
      <c r="M101" s="112">
        <f>SUM(M14:M100)</f>
        <v>0</v>
      </c>
      <c r="N101" s="112">
        <f>SUM(N14:N100)</f>
        <v>0</v>
      </c>
      <c r="O101" s="112">
        <f>SUM(O14:O100)</f>
        <v>0</v>
      </c>
      <c r="P101" s="113">
        <f>SUM(P14:P100)</f>
        <v>0</v>
      </c>
    </row>
    <row r="102" spans="1:16" x14ac:dyDescent="0.2">
      <c r="A102" s="20"/>
      <c r="B102" s="20"/>
      <c r="C102" s="20"/>
      <c r="D102" s="20"/>
      <c r="E102" s="20"/>
      <c r="F102" s="20"/>
      <c r="G102" s="20"/>
      <c r="H102" s="20"/>
      <c r="I102" s="20"/>
      <c r="J102" s="20"/>
      <c r="K102" s="20"/>
      <c r="L102" s="20"/>
      <c r="M102" s="20"/>
      <c r="N102" s="20"/>
      <c r="O102" s="20"/>
      <c r="P102" s="20"/>
    </row>
    <row r="103" spans="1:16" x14ac:dyDescent="0.2">
      <c r="A103" s="20"/>
      <c r="B103" s="20"/>
      <c r="C103" s="20"/>
      <c r="D103" s="20"/>
      <c r="E103" s="20"/>
      <c r="F103" s="20"/>
      <c r="G103" s="20"/>
      <c r="H103" s="20"/>
      <c r="I103" s="20"/>
      <c r="J103" s="20"/>
      <c r="K103" s="20"/>
      <c r="L103" s="20"/>
      <c r="M103" s="20"/>
      <c r="N103" s="20"/>
      <c r="O103" s="20"/>
      <c r="P103" s="20"/>
    </row>
    <row r="104" spans="1:16" x14ac:dyDescent="0.2">
      <c r="A104" s="1" t="s">
        <v>14</v>
      </c>
      <c r="B104" s="20"/>
      <c r="C104" s="264">
        <f>'Kops n'!C36:H36</f>
        <v>0</v>
      </c>
      <c r="D104" s="264"/>
      <c r="E104" s="264"/>
      <c r="F104" s="264"/>
      <c r="G104" s="264"/>
      <c r="H104" s="264"/>
      <c r="I104" s="20"/>
      <c r="J104" s="20"/>
      <c r="K104" s="20"/>
      <c r="L104" s="20"/>
      <c r="M104" s="20"/>
      <c r="N104" s="20"/>
      <c r="O104" s="20"/>
      <c r="P104" s="20"/>
    </row>
    <row r="105" spans="1:16" x14ac:dyDescent="0.2">
      <c r="A105" s="20"/>
      <c r="B105" s="20"/>
      <c r="C105" s="186" t="s">
        <v>15</v>
      </c>
      <c r="D105" s="186"/>
      <c r="E105" s="186"/>
      <c r="F105" s="186"/>
      <c r="G105" s="186"/>
      <c r="H105" s="186"/>
      <c r="I105" s="20"/>
      <c r="J105" s="20"/>
      <c r="K105" s="20"/>
      <c r="L105" s="20"/>
      <c r="M105" s="20"/>
      <c r="N105" s="20"/>
      <c r="O105" s="20"/>
      <c r="P105" s="20"/>
    </row>
    <row r="106" spans="1:16" x14ac:dyDescent="0.2">
      <c r="A106" s="20"/>
      <c r="B106" s="20"/>
      <c r="C106" s="20"/>
      <c r="D106" s="20"/>
      <c r="E106" s="20"/>
      <c r="F106" s="20"/>
      <c r="G106" s="20"/>
      <c r="H106" s="20"/>
      <c r="I106" s="20"/>
      <c r="J106" s="20"/>
      <c r="K106" s="20"/>
      <c r="L106" s="20"/>
      <c r="M106" s="20"/>
      <c r="N106" s="20"/>
      <c r="O106" s="20"/>
      <c r="P106" s="20"/>
    </row>
    <row r="107" spans="1:16" x14ac:dyDescent="0.2">
      <c r="A107" s="227" t="str">
        <f>'Kops n'!A39:D39</f>
        <v>Tāme sastādīta 2023. gada __._________</v>
      </c>
      <c r="B107" s="228"/>
      <c r="C107" s="228"/>
      <c r="D107" s="228"/>
      <c r="E107" s="20"/>
      <c r="F107" s="20"/>
      <c r="G107" s="20"/>
      <c r="H107" s="20"/>
      <c r="I107" s="20"/>
      <c r="J107" s="20"/>
      <c r="K107" s="20"/>
      <c r="L107" s="20"/>
      <c r="M107" s="20"/>
      <c r="N107" s="20"/>
      <c r="O107" s="20"/>
      <c r="P107" s="20"/>
    </row>
    <row r="108" spans="1:16" x14ac:dyDescent="0.2">
      <c r="A108" s="20"/>
      <c r="B108" s="20"/>
      <c r="C108" s="20"/>
      <c r="D108" s="20"/>
      <c r="E108" s="20"/>
      <c r="F108" s="20"/>
      <c r="G108" s="20"/>
      <c r="H108" s="20"/>
      <c r="I108" s="20"/>
      <c r="J108" s="20"/>
      <c r="K108" s="20"/>
      <c r="L108" s="20"/>
      <c r="M108" s="20"/>
      <c r="N108" s="20"/>
      <c r="O108" s="20"/>
      <c r="P108" s="20"/>
    </row>
    <row r="109" spans="1:16" x14ac:dyDescent="0.2">
      <c r="A109" s="1" t="s">
        <v>41</v>
      </c>
      <c r="B109" s="20"/>
      <c r="C109" s="264">
        <f>'Kops n'!C41:H41</f>
        <v>0</v>
      </c>
      <c r="D109" s="264"/>
      <c r="E109" s="264"/>
      <c r="F109" s="264"/>
      <c r="G109" s="264"/>
      <c r="H109" s="264"/>
      <c r="I109" s="20"/>
      <c r="J109" s="20"/>
      <c r="K109" s="20"/>
      <c r="L109" s="20"/>
      <c r="M109" s="20"/>
      <c r="N109" s="20"/>
      <c r="O109" s="20"/>
      <c r="P109" s="20"/>
    </row>
    <row r="110" spans="1:16" x14ac:dyDescent="0.2">
      <c r="A110" s="20"/>
      <c r="B110" s="20"/>
      <c r="C110" s="186" t="s">
        <v>15</v>
      </c>
      <c r="D110" s="186"/>
      <c r="E110" s="186"/>
      <c r="F110" s="186"/>
      <c r="G110" s="186"/>
      <c r="H110" s="186"/>
      <c r="I110" s="20"/>
      <c r="J110" s="20"/>
      <c r="K110" s="20"/>
      <c r="L110" s="20"/>
      <c r="M110" s="20"/>
      <c r="N110" s="20"/>
      <c r="O110" s="20"/>
      <c r="P110" s="20"/>
    </row>
    <row r="111" spans="1:16" x14ac:dyDescent="0.2">
      <c r="A111" s="20"/>
      <c r="B111" s="20"/>
      <c r="C111" s="20"/>
      <c r="D111" s="20"/>
      <c r="E111" s="20"/>
      <c r="F111" s="20"/>
      <c r="G111" s="20"/>
      <c r="H111" s="20"/>
      <c r="I111" s="20"/>
      <c r="J111" s="20"/>
      <c r="K111" s="20"/>
      <c r="L111" s="20"/>
      <c r="M111" s="20"/>
      <c r="N111" s="20"/>
      <c r="O111" s="20"/>
      <c r="P111" s="20"/>
    </row>
    <row r="112" spans="1:16" x14ac:dyDescent="0.2">
      <c r="A112" s="104" t="s">
        <v>16</v>
      </c>
      <c r="B112" s="52"/>
      <c r="C112" s="116">
        <f>'Kops n'!C44</f>
        <v>0</v>
      </c>
      <c r="D112" s="52"/>
      <c r="E112" s="20"/>
      <c r="F112" s="20"/>
      <c r="G112" s="20"/>
      <c r="H112" s="20"/>
      <c r="I112" s="20"/>
      <c r="J112" s="20"/>
      <c r="K112" s="20"/>
      <c r="L112" s="20"/>
      <c r="M112" s="20"/>
      <c r="N112" s="20"/>
      <c r="O112" s="20"/>
      <c r="P112" s="20"/>
    </row>
    <row r="113" spans="1:16" x14ac:dyDescent="0.2">
      <c r="A113" s="20"/>
      <c r="B113" s="20"/>
      <c r="C113" s="20"/>
      <c r="D113" s="20"/>
      <c r="E113" s="20"/>
      <c r="F113" s="20"/>
      <c r="G113" s="20"/>
      <c r="H113" s="20"/>
      <c r="I113" s="20"/>
      <c r="J113" s="20"/>
      <c r="K113" s="20"/>
      <c r="L113" s="20"/>
      <c r="M113" s="20"/>
      <c r="N113" s="20"/>
      <c r="O113" s="20"/>
      <c r="P113" s="20"/>
    </row>
  </sheetData>
  <mergeCells count="23">
    <mergeCell ref="C110:H110"/>
    <mergeCell ref="L12:P12"/>
    <mergeCell ref="A101:K101"/>
    <mergeCell ref="C104:H104"/>
    <mergeCell ref="C105:H105"/>
    <mergeCell ref="A107:D107"/>
    <mergeCell ref="C109:H109"/>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conditionalFormatting sqref="A101:K101">
    <cfRule type="containsText" dxfId="4" priority="3" operator="containsText" text="Tiešās izmaksas kopā, t. sk. darba devēja sociālais nodoklis __.__% ">
      <formula>NOT(ISERROR(SEARCH("Tiešās izmaksas kopā, t. sk. darba devēja sociālais nodoklis __.__% ",A101)))</formula>
    </cfRule>
  </conditionalFormatting>
  <conditionalFormatting sqref="A14:P100">
    <cfRule type="cellIs" dxfId="3" priority="1" operator="equal">
      <formula>0</formula>
    </cfRule>
  </conditionalFormatting>
  <conditionalFormatting sqref="C2:I2 D5:L8 N9:O9 L101:P101 C104:H104 C109:H109 C112">
    <cfRule type="cellIs" dxfId="2" priority="2"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2E3DE-2F8D-41DD-AD06-C0A35E3C2EEA}">
  <sheetPr codeName="Sheet5">
    <tabColor theme="9" tint="0.39997558519241921"/>
  </sheetPr>
  <dimension ref="A1:I67"/>
  <sheetViews>
    <sheetView workbookViewId="0">
      <selection activeCell="P22" sqref="P22"/>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54" width="9.140625" style="1" customWidth="1"/>
    <col min="155" max="155" width="3.7109375" style="1"/>
    <col min="156" max="156" width="4.5703125" style="1" customWidth="1"/>
    <col min="157" max="157" width="5.85546875" style="1" customWidth="1"/>
    <col min="158" max="158" width="36" style="1" customWidth="1"/>
    <col min="159" max="159" width="9.7109375" style="1" customWidth="1"/>
    <col min="160" max="160" width="11.85546875" style="1" customWidth="1"/>
    <col min="161" max="161" width="9" style="1" customWidth="1"/>
    <col min="162" max="162" width="9.7109375" style="1" customWidth="1"/>
    <col min="163" max="163" width="9.28515625" style="1" customWidth="1"/>
    <col min="164" max="164" width="8.7109375" style="1" customWidth="1"/>
    <col min="165" max="165" width="6.85546875" style="1" customWidth="1"/>
    <col min="166" max="410" width="9.140625" style="1" customWidth="1"/>
    <col min="411" max="411" width="3.7109375" style="1"/>
    <col min="412" max="412" width="4.5703125" style="1" customWidth="1"/>
    <col min="413" max="413" width="5.85546875" style="1" customWidth="1"/>
    <col min="414" max="414" width="36" style="1" customWidth="1"/>
    <col min="415" max="415" width="9.7109375" style="1" customWidth="1"/>
    <col min="416" max="416" width="11.85546875" style="1" customWidth="1"/>
    <col min="417" max="417" width="9" style="1" customWidth="1"/>
    <col min="418" max="418" width="9.7109375" style="1" customWidth="1"/>
    <col min="419" max="419" width="9.28515625" style="1" customWidth="1"/>
    <col min="420" max="420" width="8.7109375" style="1" customWidth="1"/>
    <col min="421" max="421" width="6.85546875" style="1" customWidth="1"/>
    <col min="422" max="666" width="9.140625" style="1" customWidth="1"/>
    <col min="667" max="667" width="3.7109375" style="1"/>
    <col min="668" max="668" width="4.5703125" style="1" customWidth="1"/>
    <col min="669" max="669" width="5.85546875" style="1" customWidth="1"/>
    <col min="670" max="670" width="36" style="1" customWidth="1"/>
    <col min="671" max="671" width="9.7109375" style="1" customWidth="1"/>
    <col min="672" max="672" width="11.85546875" style="1" customWidth="1"/>
    <col min="673" max="673" width="9" style="1" customWidth="1"/>
    <col min="674" max="674" width="9.7109375" style="1" customWidth="1"/>
    <col min="675" max="675" width="9.28515625" style="1" customWidth="1"/>
    <col min="676" max="676" width="8.7109375" style="1" customWidth="1"/>
    <col min="677" max="677" width="6.85546875" style="1" customWidth="1"/>
    <col min="678" max="922" width="9.140625" style="1" customWidth="1"/>
    <col min="923" max="923" width="3.7109375" style="1"/>
    <col min="924" max="924" width="4.5703125" style="1" customWidth="1"/>
    <col min="925" max="925" width="5.85546875" style="1" customWidth="1"/>
    <col min="926" max="926" width="36" style="1" customWidth="1"/>
    <col min="927" max="927" width="9.7109375" style="1" customWidth="1"/>
    <col min="928" max="928" width="11.85546875" style="1" customWidth="1"/>
    <col min="929" max="929" width="9" style="1" customWidth="1"/>
    <col min="930" max="930" width="9.7109375" style="1" customWidth="1"/>
    <col min="931" max="931" width="9.28515625" style="1" customWidth="1"/>
    <col min="932" max="932" width="8.7109375" style="1" customWidth="1"/>
    <col min="933" max="933" width="6.85546875" style="1" customWidth="1"/>
    <col min="934" max="1178" width="9.140625" style="1" customWidth="1"/>
    <col min="1179" max="1179" width="3.7109375" style="1"/>
    <col min="1180" max="1180" width="4.5703125" style="1" customWidth="1"/>
    <col min="1181" max="1181" width="5.85546875" style="1" customWidth="1"/>
    <col min="1182" max="1182" width="36" style="1" customWidth="1"/>
    <col min="1183" max="1183" width="9.7109375" style="1" customWidth="1"/>
    <col min="1184" max="1184" width="11.85546875" style="1" customWidth="1"/>
    <col min="1185" max="1185" width="9" style="1" customWidth="1"/>
    <col min="1186" max="1186" width="9.7109375" style="1" customWidth="1"/>
    <col min="1187" max="1187" width="9.28515625" style="1" customWidth="1"/>
    <col min="1188" max="1188" width="8.7109375" style="1" customWidth="1"/>
    <col min="1189" max="1189" width="6.85546875" style="1" customWidth="1"/>
    <col min="1190" max="1434" width="9.140625" style="1" customWidth="1"/>
    <col min="1435" max="1435" width="3.7109375" style="1"/>
    <col min="1436" max="1436" width="4.5703125" style="1" customWidth="1"/>
    <col min="1437" max="1437" width="5.85546875" style="1" customWidth="1"/>
    <col min="1438" max="1438" width="36" style="1" customWidth="1"/>
    <col min="1439" max="1439" width="9.7109375" style="1" customWidth="1"/>
    <col min="1440" max="1440" width="11.85546875" style="1" customWidth="1"/>
    <col min="1441" max="1441" width="9" style="1" customWidth="1"/>
    <col min="1442" max="1442" width="9.7109375" style="1" customWidth="1"/>
    <col min="1443" max="1443" width="9.28515625" style="1" customWidth="1"/>
    <col min="1444" max="1444" width="8.7109375" style="1" customWidth="1"/>
    <col min="1445" max="1445" width="6.85546875" style="1" customWidth="1"/>
    <col min="1446" max="1690" width="9.140625" style="1" customWidth="1"/>
    <col min="1691" max="1691" width="3.7109375" style="1"/>
    <col min="1692" max="1692" width="4.5703125" style="1" customWidth="1"/>
    <col min="1693" max="1693" width="5.85546875" style="1" customWidth="1"/>
    <col min="1694" max="1694" width="36" style="1" customWidth="1"/>
    <col min="1695" max="1695" width="9.7109375" style="1" customWidth="1"/>
    <col min="1696" max="1696" width="11.85546875" style="1" customWidth="1"/>
    <col min="1697" max="1697" width="9" style="1" customWidth="1"/>
    <col min="1698" max="1698" width="9.7109375" style="1" customWidth="1"/>
    <col min="1699" max="1699" width="9.28515625" style="1" customWidth="1"/>
    <col min="1700" max="1700" width="8.7109375" style="1" customWidth="1"/>
    <col min="1701" max="1701" width="6.85546875" style="1" customWidth="1"/>
    <col min="1702" max="1946" width="9.140625" style="1" customWidth="1"/>
    <col min="1947" max="1947" width="3.7109375" style="1"/>
    <col min="1948" max="1948" width="4.5703125" style="1" customWidth="1"/>
    <col min="1949" max="1949" width="5.85546875" style="1" customWidth="1"/>
    <col min="1950" max="1950" width="36" style="1" customWidth="1"/>
    <col min="1951" max="1951" width="9.7109375" style="1" customWidth="1"/>
    <col min="1952" max="1952" width="11.85546875" style="1" customWidth="1"/>
    <col min="1953" max="1953" width="9" style="1" customWidth="1"/>
    <col min="1954" max="1954" width="9.7109375" style="1" customWidth="1"/>
    <col min="1955" max="1955" width="9.28515625" style="1" customWidth="1"/>
    <col min="1956" max="1956" width="8.7109375" style="1" customWidth="1"/>
    <col min="1957" max="1957" width="6.85546875" style="1" customWidth="1"/>
    <col min="1958" max="2202" width="9.140625" style="1" customWidth="1"/>
    <col min="2203" max="2203" width="3.7109375" style="1"/>
    <col min="2204" max="2204" width="4.5703125" style="1" customWidth="1"/>
    <col min="2205" max="2205" width="5.85546875" style="1" customWidth="1"/>
    <col min="2206" max="2206" width="36" style="1" customWidth="1"/>
    <col min="2207" max="2207" width="9.7109375" style="1" customWidth="1"/>
    <col min="2208" max="2208" width="11.85546875" style="1" customWidth="1"/>
    <col min="2209" max="2209" width="9" style="1" customWidth="1"/>
    <col min="2210" max="2210" width="9.7109375" style="1" customWidth="1"/>
    <col min="2211" max="2211" width="9.28515625" style="1" customWidth="1"/>
    <col min="2212" max="2212" width="8.7109375" style="1" customWidth="1"/>
    <col min="2213" max="2213" width="6.85546875" style="1" customWidth="1"/>
    <col min="2214" max="2458" width="9.140625" style="1" customWidth="1"/>
    <col min="2459" max="2459" width="3.7109375" style="1"/>
    <col min="2460" max="2460" width="4.5703125" style="1" customWidth="1"/>
    <col min="2461" max="2461" width="5.85546875" style="1" customWidth="1"/>
    <col min="2462" max="2462" width="36" style="1" customWidth="1"/>
    <col min="2463" max="2463" width="9.7109375" style="1" customWidth="1"/>
    <col min="2464" max="2464" width="11.85546875" style="1" customWidth="1"/>
    <col min="2465" max="2465" width="9" style="1" customWidth="1"/>
    <col min="2466" max="2466" width="9.7109375" style="1" customWidth="1"/>
    <col min="2467" max="2467" width="9.28515625" style="1" customWidth="1"/>
    <col min="2468" max="2468" width="8.7109375" style="1" customWidth="1"/>
    <col min="2469" max="2469" width="6.85546875" style="1" customWidth="1"/>
    <col min="2470" max="2714" width="9.140625" style="1" customWidth="1"/>
    <col min="2715" max="2715" width="3.7109375" style="1"/>
    <col min="2716" max="2716" width="4.5703125" style="1" customWidth="1"/>
    <col min="2717" max="2717" width="5.85546875" style="1" customWidth="1"/>
    <col min="2718" max="2718" width="36" style="1" customWidth="1"/>
    <col min="2719" max="2719" width="9.7109375" style="1" customWidth="1"/>
    <col min="2720" max="2720" width="11.85546875" style="1" customWidth="1"/>
    <col min="2721" max="2721" width="9" style="1" customWidth="1"/>
    <col min="2722" max="2722" width="9.7109375" style="1" customWidth="1"/>
    <col min="2723" max="2723" width="9.28515625" style="1" customWidth="1"/>
    <col min="2724" max="2724" width="8.7109375" style="1" customWidth="1"/>
    <col min="2725" max="2725" width="6.85546875" style="1" customWidth="1"/>
    <col min="2726" max="2970" width="9.140625" style="1" customWidth="1"/>
    <col min="2971" max="2971" width="3.7109375" style="1"/>
    <col min="2972" max="2972" width="4.5703125" style="1" customWidth="1"/>
    <col min="2973" max="2973" width="5.85546875" style="1" customWidth="1"/>
    <col min="2974" max="2974" width="36" style="1" customWidth="1"/>
    <col min="2975" max="2975" width="9.7109375" style="1" customWidth="1"/>
    <col min="2976" max="2976" width="11.85546875" style="1" customWidth="1"/>
    <col min="2977" max="2977" width="9" style="1" customWidth="1"/>
    <col min="2978" max="2978" width="9.7109375" style="1" customWidth="1"/>
    <col min="2979" max="2979" width="9.28515625" style="1" customWidth="1"/>
    <col min="2980" max="2980" width="8.7109375" style="1" customWidth="1"/>
    <col min="2981" max="2981" width="6.85546875" style="1" customWidth="1"/>
    <col min="2982" max="3226" width="9.140625" style="1" customWidth="1"/>
    <col min="3227" max="3227" width="3.7109375" style="1"/>
    <col min="3228" max="3228" width="4.5703125" style="1" customWidth="1"/>
    <col min="3229" max="3229" width="5.85546875" style="1" customWidth="1"/>
    <col min="3230" max="3230" width="36" style="1" customWidth="1"/>
    <col min="3231" max="3231" width="9.7109375" style="1" customWidth="1"/>
    <col min="3232" max="3232" width="11.85546875" style="1" customWidth="1"/>
    <col min="3233" max="3233" width="9" style="1" customWidth="1"/>
    <col min="3234" max="3234" width="9.7109375" style="1" customWidth="1"/>
    <col min="3235" max="3235" width="9.28515625" style="1" customWidth="1"/>
    <col min="3236" max="3236" width="8.7109375" style="1" customWidth="1"/>
    <col min="3237" max="3237" width="6.85546875" style="1" customWidth="1"/>
    <col min="3238" max="3482" width="9.140625" style="1" customWidth="1"/>
    <col min="3483" max="3483" width="3.7109375" style="1"/>
    <col min="3484" max="3484" width="4.5703125" style="1" customWidth="1"/>
    <col min="3485" max="3485" width="5.85546875" style="1" customWidth="1"/>
    <col min="3486" max="3486" width="36" style="1" customWidth="1"/>
    <col min="3487" max="3487" width="9.7109375" style="1" customWidth="1"/>
    <col min="3488" max="3488" width="11.85546875" style="1" customWidth="1"/>
    <col min="3489" max="3489" width="9" style="1" customWidth="1"/>
    <col min="3490" max="3490" width="9.7109375" style="1" customWidth="1"/>
    <col min="3491" max="3491" width="9.28515625" style="1" customWidth="1"/>
    <col min="3492" max="3492" width="8.7109375" style="1" customWidth="1"/>
    <col min="3493" max="3493" width="6.85546875" style="1" customWidth="1"/>
    <col min="3494" max="3738" width="9.140625" style="1" customWidth="1"/>
    <col min="3739" max="3739" width="3.7109375" style="1"/>
    <col min="3740" max="3740" width="4.5703125" style="1" customWidth="1"/>
    <col min="3741" max="3741" width="5.85546875" style="1" customWidth="1"/>
    <col min="3742" max="3742" width="36" style="1" customWidth="1"/>
    <col min="3743" max="3743" width="9.7109375" style="1" customWidth="1"/>
    <col min="3744" max="3744" width="11.85546875" style="1" customWidth="1"/>
    <col min="3745" max="3745" width="9" style="1" customWidth="1"/>
    <col min="3746" max="3746" width="9.7109375" style="1" customWidth="1"/>
    <col min="3747" max="3747" width="9.28515625" style="1" customWidth="1"/>
    <col min="3748" max="3748" width="8.7109375" style="1" customWidth="1"/>
    <col min="3749" max="3749" width="6.85546875" style="1" customWidth="1"/>
    <col min="3750" max="3994" width="9.140625" style="1" customWidth="1"/>
    <col min="3995" max="3995" width="3.7109375" style="1"/>
    <col min="3996" max="3996" width="4.5703125" style="1" customWidth="1"/>
    <col min="3997" max="3997" width="5.85546875" style="1" customWidth="1"/>
    <col min="3998" max="3998" width="36" style="1" customWidth="1"/>
    <col min="3999" max="3999" width="9.7109375" style="1" customWidth="1"/>
    <col min="4000" max="4000" width="11.85546875" style="1" customWidth="1"/>
    <col min="4001" max="4001" width="9" style="1" customWidth="1"/>
    <col min="4002" max="4002" width="9.7109375" style="1" customWidth="1"/>
    <col min="4003" max="4003" width="9.28515625" style="1" customWidth="1"/>
    <col min="4004" max="4004" width="8.7109375" style="1" customWidth="1"/>
    <col min="4005" max="4005" width="6.85546875" style="1" customWidth="1"/>
    <col min="4006" max="4250" width="9.140625" style="1" customWidth="1"/>
    <col min="4251" max="4251" width="3.7109375" style="1"/>
    <col min="4252" max="4252" width="4.5703125" style="1" customWidth="1"/>
    <col min="4253" max="4253" width="5.85546875" style="1" customWidth="1"/>
    <col min="4254" max="4254" width="36" style="1" customWidth="1"/>
    <col min="4255" max="4255" width="9.7109375" style="1" customWidth="1"/>
    <col min="4256" max="4256" width="11.85546875" style="1" customWidth="1"/>
    <col min="4257" max="4257" width="9" style="1" customWidth="1"/>
    <col min="4258" max="4258" width="9.7109375" style="1" customWidth="1"/>
    <col min="4259" max="4259" width="9.28515625" style="1" customWidth="1"/>
    <col min="4260" max="4260" width="8.7109375" style="1" customWidth="1"/>
    <col min="4261" max="4261" width="6.85546875" style="1" customWidth="1"/>
    <col min="4262" max="4506" width="9.140625" style="1" customWidth="1"/>
    <col min="4507" max="4507" width="3.7109375" style="1"/>
    <col min="4508" max="4508" width="4.5703125" style="1" customWidth="1"/>
    <col min="4509" max="4509" width="5.85546875" style="1" customWidth="1"/>
    <col min="4510" max="4510" width="36" style="1" customWidth="1"/>
    <col min="4511" max="4511" width="9.7109375" style="1" customWidth="1"/>
    <col min="4512" max="4512" width="11.85546875" style="1" customWidth="1"/>
    <col min="4513" max="4513" width="9" style="1" customWidth="1"/>
    <col min="4514" max="4514" width="9.7109375" style="1" customWidth="1"/>
    <col min="4515" max="4515" width="9.28515625" style="1" customWidth="1"/>
    <col min="4516" max="4516" width="8.7109375" style="1" customWidth="1"/>
    <col min="4517" max="4517" width="6.85546875" style="1" customWidth="1"/>
    <col min="4518" max="4762" width="9.140625" style="1" customWidth="1"/>
    <col min="4763" max="4763" width="3.7109375" style="1"/>
    <col min="4764" max="4764" width="4.5703125" style="1" customWidth="1"/>
    <col min="4765" max="4765" width="5.85546875" style="1" customWidth="1"/>
    <col min="4766" max="4766" width="36" style="1" customWidth="1"/>
    <col min="4767" max="4767" width="9.7109375" style="1" customWidth="1"/>
    <col min="4768" max="4768" width="11.85546875" style="1" customWidth="1"/>
    <col min="4769" max="4769" width="9" style="1" customWidth="1"/>
    <col min="4770" max="4770" width="9.7109375" style="1" customWidth="1"/>
    <col min="4771" max="4771" width="9.28515625" style="1" customWidth="1"/>
    <col min="4772" max="4772" width="8.7109375" style="1" customWidth="1"/>
    <col min="4773" max="4773" width="6.85546875" style="1" customWidth="1"/>
    <col min="4774" max="5018" width="9.140625" style="1" customWidth="1"/>
    <col min="5019" max="5019" width="3.7109375" style="1"/>
    <col min="5020" max="5020" width="4.5703125" style="1" customWidth="1"/>
    <col min="5021" max="5021" width="5.85546875" style="1" customWidth="1"/>
    <col min="5022" max="5022" width="36" style="1" customWidth="1"/>
    <col min="5023" max="5023" width="9.7109375" style="1" customWidth="1"/>
    <col min="5024" max="5024" width="11.85546875" style="1" customWidth="1"/>
    <col min="5025" max="5025" width="9" style="1" customWidth="1"/>
    <col min="5026" max="5026" width="9.7109375" style="1" customWidth="1"/>
    <col min="5027" max="5027" width="9.28515625" style="1" customWidth="1"/>
    <col min="5028" max="5028" width="8.7109375" style="1" customWidth="1"/>
    <col min="5029" max="5029" width="6.85546875" style="1" customWidth="1"/>
    <col min="5030" max="5274" width="9.140625" style="1" customWidth="1"/>
    <col min="5275" max="5275" width="3.7109375" style="1"/>
    <col min="5276" max="5276" width="4.5703125" style="1" customWidth="1"/>
    <col min="5277" max="5277" width="5.85546875" style="1" customWidth="1"/>
    <col min="5278" max="5278" width="36" style="1" customWidth="1"/>
    <col min="5279" max="5279" width="9.7109375" style="1" customWidth="1"/>
    <col min="5280" max="5280" width="11.85546875" style="1" customWidth="1"/>
    <col min="5281" max="5281" width="9" style="1" customWidth="1"/>
    <col min="5282" max="5282" width="9.7109375" style="1" customWidth="1"/>
    <col min="5283" max="5283" width="9.28515625" style="1" customWidth="1"/>
    <col min="5284" max="5284" width="8.7109375" style="1" customWidth="1"/>
    <col min="5285" max="5285" width="6.85546875" style="1" customWidth="1"/>
    <col min="5286" max="5530" width="9.140625" style="1" customWidth="1"/>
    <col min="5531" max="5531" width="3.7109375" style="1"/>
    <col min="5532" max="5532" width="4.5703125" style="1" customWidth="1"/>
    <col min="5533" max="5533" width="5.85546875" style="1" customWidth="1"/>
    <col min="5534" max="5534" width="36" style="1" customWidth="1"/>
    <col min="5535" max="5535" width="9.7109375" style="1" customWidth="1"/>
    <col min="5536" max="5536" width="11.85546875" style="1" customWidth="1"/>
    <col min="5537" max="5537" width="9" style="1" customWidth="1"/>
    <col min="5538" max="5538" width="9.7109375" style="1" customWidth="1"/>
    <col min="5539" max="5539" width="9.28515625" style="1" customWidth="1"/>
    <col min="5540" max="5540" width="8.7109375" style="1" customWidth="1"/>
    <col min="5541" max="5541" width="6.85546875" style="1" customWidth="1"/>
    <col min="5542" max="5786" width="9.140625" style="1" customWidth="1"/>
    <col min="5787" max="5787" width="3.7109375" style="1"/>
    <col min="5788" max="5788" width="4.5703125" style="1" customWidth="1"/>
    <col min="5789" max="5789" width="5.85546875" style="1" customWidth="1"/>
    <col min="5790" max="5790" width="36" style="1" customWidth="1"/>
    <col min="5791" max="5791" width="9.7109375" style="1" customWidth="1"/>
    <col min="5792" max="5792" width="11.85546875" style="1" customWidth="1"/>
    <col min="5793" max="5793" width="9" style="1" customWidth="1"/>
    <col min="5794" max="5794" width="9.7109375" style="1" customWidth="1"/>
    <col min="5795" max="5795" width="9.28515625" style="1" customWidth="1"/>
    <col min="5796" max="5796" width="8.7109375" style="1" customWidth="1"/>
    <col min="5797" max="5797" width="6.85546875" style="1" customWidth="1"/>
    <col min="5798" max="6042" width="9.140625" style="1" customWidth="1"/>
    <col min="6043" max="6043" width="3.7109375" style="1"/>
    <col min="6044" max="6044" width="4.5703125" style="1" customWidth="1"/>
    <col min="6045" max="6045" width="5.85546875" style="1" customWidth="1"/>
    <col min="6046" max="6046" width="36" style="1" customWidth="1"/>
    <col min="6047" max="6047" width="9.7109375" style="1" customWidth="1"/>
    <col min="6048" max="6048" width="11.85546875" style="1" customWidth="1"/>
    <col min="6049" max="6049" width="9" style="1" customWidth="1"/>
    <col min="6050" max="6050" width="9.7109375" style="1" customWidth="1"/>
    <col min="6051" max="6051" width="9.28515625" style="1" customWidth="1"/>
    <col min="6052" max="6052" width="8.7109375" style="1" customWidth="1"/>
    <col min="6053" max="6053" width="6.85546875" style="1" customWidth="1"/>
    <col min="6054" max="6298" width="9.140625" style="1" customWidth="1"/>
    <col min="6299" max="6299" width="3.7109375" style="1"/>
    <col min="6300" max="6300" width="4.5703125" style="1" customWidth="1"/>
    <col min="6301" max="6301" width="5.85546875" style="1" customWidth="1"/>
    <col min="6302" max="6302" width="36" style="1" customWidth="1"/>
    <col min="6303" max="6303" width="9.7109375" style="1" customWidth="1"/>
    <col min="6304" max="6304" width="11.85546875" style="1" customWidth="1"/>
    <col min="6305" max="6305" width="9" style="1" customWidth="1"/>
    <col min="6306" max="6306" width="9.7109375" style="1" customWidth="1"/>
    <col min="6307" max="6307" width="9.28515625" style="1" customWidth="1"/>
    <col min="6308" max="6308" width="8.7109375" style="1" customWidth="1"/>
    <col min="6309" max="6309" width="6.85546875" style="1" customWidth="1"/>
    <col min="6310" max="6554" width="9.140625" style="1" customWidth="1"/>
    <col min="6555" max="6555" width="3.7109375" style="1"/>
    <col min="6556" max="6556" width="4.5703125" style="1" customWidth="1"/>
    <col min="6557" max="6557" width="5.85546875" style="1" customWidth="1"/>
    <col min="6558" max="6558" width="36" style="1" customWidth="1"/>
    <col min="6559" max="6559" width="9.7109375" style="1" customWidth="1"/>
    <col min="6560" max="6560" width="11.85546875" style="1" customWidth="1"/>
    <col min="6561" max="6561" width="9" style="1" customWidth="1"/>
    <col min="6562" max="6562" width="9.7109375" style="1" customWidth="1"/>
    <col min="6563" max="6563" width="9.28515625" style="1" customWidth="1"/>
    <col min="6564" max="6564" width="8.7109375" style="1" customWidth="1"/>
    <col min="6565" max="6565" width="6.85546875" style="1" customWidth="1"/>
    <col min="6566" max="6810" width="9.140625" style="1" customWidth="1"/>
    <col min="6811" max="6811" width="3.7109375" style="1"/>
    <col min="6812" max="6812" width="4.5703125" style="1" customWidth="1"/>
    <col min="6813" max="6813" width="5.85546875" style="1" customWidth="1"/>
    <col min="6814" max="6814" width="36" style="1" customWidth="1"/>
    <col min="6815" max="6815" width="9.7109375" style="1" customWidth="1"/>
    <col min="6816" max="6816" width="11.85546875" style="1" customWidth="1"/>
    <col min="6817" max="6817" width="9" style="1" customWidth="1"/>
    <col min="6818" max="6818" width="9.7109375" style="1" customWidth="1"/>
    <col min="6819" max="6819" width="9.28515625" style="1" customWidth="1"/>
    <col min="6820" max="6820" width="8.7109375" style="1" customWidth="1"/>
    <col min="6821" max="6821" width="6.85546875" style="1" customWidth="1"/>
    <col min="6822" max="7066" width="9.140625" style="1" customWidth="1"/>
    <col min="7067" max="7067" width="3.7109375" style="1"/>
    <col min="7068" max="7068" width="4.5703125" style="1" customWidth="1"/>
    <col min="7069" max="7069" width="5.85546875" style="1" customWidth="1"/>
    <col min="7070" max="7070" width="36" style="1" customWidth="1"/>
    <col min="7071" max="7071" width="9.7109375" style="1" customWidth="1"/>
    <col min="7072" max="7072" width="11.85546875" style="1" customWidth="1"/>
    <col min="7073" max="7073" width="9" style="1" customWidth="1"/>
    <col min="7074" max="7074" width="9.7109375" style="1" customWidth="1"/>
    <col min="7075" max="7075" width="9.28515625" style="1" customWidth="1"/>
    <col min="7076" max="7076" width="8.7109375" style="1" customWidth="1"/>
    <col min="7077" max="7077" width="6.85546875" style="1" customWidth="1"/>
    <col min="7078" max="7322" width="9.140625" style="1" customWidth="1"/>
    <col min="7323" max="7323" width="3.7109375" style="1"/>
    <col min="7324" max="7324" width="4.5703125" style="1" customWidth="1"/>
    <col min="7325" max="7325" width="5.85546875" style="1" customWidth="1"/>
    <col min="7326" max="7326" width="36" style="1" customWidth="1"/>
    <col min="7327" max="7327" width="9.7109375" style="1" customWidth="1"/>
    <col min="7328" max="7328" width="11.85546875" style="1" customWidth="1"/>
    <col min="7329" max="7329" width="9" style="1" customWidth="1"/>
    <col min="7330" max="7330" width="9.7109375" style="1" customWidth="1"/>
    <col min="7331" max="7331" width="9.28515625" style="1" customWidth="1"/>
    <col min="7332" max="7332" width="8.7109375" style="1" customWidth="1"/>
    <col min="7333" max="7333" width="6.85546875" style="1" customWidth="1"/>
    <col min="7334" max="7578" width="9.140625" style="1" customWidth="1"/>
    <col min="7579" max="7579" width="3.7109375" style="1"/>
    <col min="7580" max="7580" width="4.5703125" style="1" customWidth="1"/>
    <col min="7581" max="7581" width="5.85546875" style="1" customWidth="1"/>
    <col min="7582" max="7582" width="36" style="1" customWidth="1"/>
    <col min="7583" max="7583" width="9.7109375" style="1" customWidth="1"/>
    <col min="7584" max="7584" width="11.85546875" style="1" customWidth="1"/>
    <col min="7585" max="7585" width="9" style="1" customWidth="1"/>
    <col min="7586" max="7586" width="9.7109375" style="1" customWidth="1"/>
    <col min="7587" max="7587" width="9.28515625" style="1" customWidth="1"/>
    <col min="7588" max="7588" width="8.7109375" style="1" customWidth="1"/>
    <col min="7589" max="7589" width="6.85546875" style="1" customWidth="1"/>
    <col min="7590" max="7834" width="9.140625" style="1" customWidth="1"/>
    <col min="7835" max="7835" width="3.7109375" style="1"/>
    <col min="7836" max="7836" width="4.5703125" style="1" customWidth="1"/>
    <col min="7837" max="7837" width="5.85546875" style="1" customWidth="1"/>
    <col min="7838" max="7838" width="36" style="1" customWidth="1"/>
    <col min="7839" max="7839" width="9.7109375" style="1" customWidth="1"/>
    <col min="7840" max="7840" width="11.85546875" style="1" customWidth="1"/>
    <col min="7841" max="7841" width="9" style="1" customWidth="1"/>
    <col min="7842" max="7842" width="9.7109375" style="1" customWidth="1"/>
    <col min="7843" max="7843" width="9.28515625" style="1" customWidth="1"/>
    <col min="7844" max="7844" width="8.7109375" style="1" customWidth="1"/>
    <col min="7845" max="7845" width="6.85546875" style="1" customWidth="1"/>
    <col min="7846" max="8090" width="9.140625" style="1" customWidth="1"/>
    <col min="8091" max="8091" width="3.7109375" style="1"/>
    <col min="8092" max="8092" width="4.5703125" style="1" customWidth="1"/>
    <col min="8093" max="8093" width="5.85546875" style="1" customWidth="1"/>
    <col min="8094" max="8094" width="36" style="1" customWidth="1"/>
    <col min="8095" max="8095" width="9.7109375" style="1" customWidth="1"/>
    <col min="8096" max="8096" width="11.85546875" style="1" customWidth="1"/>
    <col min="8097" max="8097" width="9" style="1" customWidth="1"/>
    <col min="8098" max="8098" width="9.7109375" style="1" customWidth="1"/>
    <col min="8099" max="8099" width="9.28515625" style="1" customWidth="1"/>
    <col min="8100" max="8100" width="8.7109375" style="1" customWidth="1"/>
    <col min="8101" max="8101" width="6.85546875" style="1" customWidth="1"/>
    <col min="8102" max="8346" width="9.140625" style="1" customWidth="1"/>
    <col min="8347" max="8347" width="3.7109375" style="1"/>
    <col min="8348" max="8348" width="4.5703125" style="1" customWidth="1"/>
    <col min="8349" max="8349" width="5.85546875" style="1" customWidth="1"/>
    <col min="8350" max="8350" width="36" style="1" customWidth="1"/>
    <col min="8351" max="8351" width="9.7109375" style="1" customWidth="1"/>
    <col min="8352" max="8352" width="11.85546875" style="1" customWidth="1"/>
    <col min="8353" max="8353" width="9" style="1" customWidth="1"/>
    <col min="8354" max="8354" width="9.7109375" style="1" customWidth="1"/>
    <col min="8355" max="8355" width="9.28515625" style="1" customWidth="1"/>
    <col min="8356" max="8356" width="8.7109375" style="1" customWidth="1"/>
    <col min="8357" max="8357" width="6.85546875" style="1" customWidth="1"/>
    <col min="8358" max="8602" width="9.140625" style="1" customWidth="1"/>
    <col min="8603" max="8603" width="3.7109375" style="1"/>
    <col min="8604" max="8604" width="4.5703125" style="1" customWidth="1"/>
    <col min="8605" max="8605" width="5.85546875" style="1" customWidth="1"/>
    <col min="8606" max="8606" width="36" style="1" customWidth="1"/>
    <col min="8607" max="8607" width="9.7109375" style="1" customWidth="1"/>
    <col min="8608" max="8608" width="11.85546875" style="1" customWidth="1"/>
    <col min="8609" max="8609" width="9" style="1" customWidth="1"/>
    <col min="8610" max="8610" width="9.7109375" style="1" customWidth="1"/>
    <col min="8611" max="8611" width="9.28515625" style="1" customWidth="1"/>
    <col min="8612" max="8612" width="8.7109375" style="1" customWidth="1"/>
    <col min="8613" max="8613" width="6.85546875" style="1" customWidth="1"/>
    <col min="8614" max="8858" width="9.140625" style="1" customWidth="1"/>
    <col min="8859" max="8859" width="3.7109375" style="1"/>
    <col min="8860" max="8860" width="4.5703125" style="1" customWidth="1"/>
    <col min="8861" max="8861" width="5.85546875" style="1" customWidth="1"/>
    <col min="8862" max="8862" width="36" style="1" customWidth="1"/>
    <col min="8863" max="8863" width="9.7109375" style="1" customWidth="1"/>
    <col min="8864" max="8864" width="11.85546875" style="1" customWidth="1"/>
    <col min="8865" max="8865" width="9" style="1" customWidth="1"/>
    <col min="8866" max="8866" width="9.7109375" style="1" customWidth="1"/>
    <col min="8867" max="8867" width="9.28515625" style="1" customWidth="1"/>
    <col min="8868" max="8868" width="8.7109375" style="1" customWidth="1"/>
    <col min="8869" max="8869" width="6.85546875" style="1" customWidth="1"/>
    <col min="8870" max="9114" width="9.140625" style="1" customWidth="1"/>
    <col min="9115" max="9115" width="3.7109375" style="1"/>
    <col min="9116" max="9116" width="4.5703125" style="1" customWidth="1"/>
    <col min="9117" max="9117" width="5.85546875" style="1" customWidth="1"/>
    <col min="9118" max="9118" width="36" style="1" customWidth="1"/>
    <col min="9119" max="9119" width="9.7109375" style="1" customWidth="1"/>
    <col min="9120" max="9120" width="11.85546875" style="1" customWidth="1"/>
    <col min="9121" max="9121" width="9" style="1" customWidth="1"/>
    <col min="9122" max="9122" width="9.7109375" style="1" customWidth="1"/>
    <col min="9123" max="9123" width="9.28515625" style="1" customWidth="1"/>
    <col min="9124" max="9124" width="8.7109375" style="1" customWidth="1"/>
    <col min="9125" max="9125" width="6.85546875" style="1" customWidth="1"/>
    <col min="9126" max="9370" width="9.140625" style="1" customWidth="1"/>
    <col min="9371" max="9371" width="3.7109375" style="1"/>
    <col min="9372" max="9372" width="4.5703125" style="1" customWidth="1"/>
    <col min="9373" max="9373" width="5.85546875" style="1" customWidth="1"/>
    <col min="9374" max="9374" width="36" style="1" customWidth="1"/>
    <col min="9375" max="9375" width="9.7109375" style="1" customWidth="1"/>
    <col min="9376" max="9376" width="11.85546875" style="1" customWidth="1"/>
    <col min="9377" max="9377" width="9" style="1" customWidth="1"/>
    <col min="9378" max="9378" width="9.7109375" style="1" customWidth="1"/>
    <col min="9379" max="9379" width="9.28515625" style="1" customWidth="1"/>
    <col min="9380" max="9380" width="8.7109375" style="1" customWidth="1"/>
    <col min="9381" max="9381" width="6.85546875" style="1" customWidth="1"/>
    <col min="9382" max="9626" width="9.140625" style="1" customWidth="1"/>
    <col min="9627" max="9627" width="3.7109375" style="1"/>
    <col min="9628" max="9628" width="4.5703125" style="1" customWidth="1"/>
    <col min="9629" max="9629" width="5.85546875" style="1" customWidth="1"/>
    <col min="9630" max="9630" width="36" style="1" customWidth="1"/>
    <col min="9631" max="9631" width="9.7109375" style="1" customWidth="1"/>
    <col min="9632" max="9632" width="11.85546875" style="1" customWidth="1"/>
    <col min="9633" max="9633" width="9" style="1" customWidth="1"/>
    <col min="9634" max="9634" width="9.7109375" style="1" customWidth="1"/>
    <col min="9635" max="9635" width="9.28515625" style="1" customWidth="1"/>
    <col min="9636" max="9636" width="8.7109375" style="1" customWidth="1"/>
    <col min="9637" max="9637" width="6.85546875" style="1" customWidth="1"/>
    <col min="9638" max="9882" width="9.140625" style="1" customWidth="1"/>
    <col min="9883" max="9883" width="3.7109375" style="1"/>
    <col min="9884" max="9884" width="4.5703125" style="1" customWidth="1"/>
    <col min="9885" max="9885" width="5.85546875" style="1" customWidth="1"/>
    <col min="9886" max="9886" width="36" style="1" customWidth="1"/>
    <col min="9887" max="9887" width="9.7109375" style="1" customWidth="1"/>
    <col min="9888" max="9888" width="11.85546875" style="1" customWidth="1"/>
    <col min="9889" max="9889" width="9" style="1" customWidth="1"/>
    <col min="9890" max="9890" width="9.7109375" style="1" customWidth="1"/>
    <col min="9891" max="9891" width="9.28515625" style="1" customWidth="1"/>
    <col min="9892" max="9892" width="8.7109375" style="1" customWidth="1"/>
    <col min="9893" max="9893" width="6.85546875" style="1" customWidth="1"/>
    <col min="9894" max="10138" width="9.140625" style="1" customWidth="1"/>
    <col min="10139" max="10139" width="3.7109375" style="1"/>
    <col min="10140" max="10140" width="4.5703125" style="1" customWidth="1"/>
    <col min="10141" max="10141" width="5.85546875" style="1" customWidth="1"/>
    <col min="10142" max="10142" width="36" style="1" customWidth="1"/>
    <col min="10143" max="10143" width="9.7109375" style="1" customWidth="1"/>
    <col min="10144" max="10144" width="11.85546875" style="1" customWidth="1"/>
    <col min="10145" max="10145" width="9" style="1" customWidth="1"/>
    <col min="10146" max="10146" width="9.7109375" style="1" customWidth="1"/>
    <col min="10147" max="10147" width="9.28515625" style="1" customWidth="1"/>
    <col min="10148" max="10148" width="8.7109375" style="1" customWidth="1"/>
    <col min="10149" max="10149" width="6.85546875" style="1" customWidth="1"/>
    <col min="10150" max="10394" width="9.140625" style="1" customWidth="1"/>
    <col min="10395" max="10395" width="3.7109375" style="1"/>
    <col min="10396" max="10396" width="4.5703125" style="1" customWidth="1"/>
    <col min="10397" max="10397" width="5.85546875" style="1" customWidth="1"/>
    <col min="10398" max="10398" width="36" style="1" customWidth="1"/>
    <col min="10399" max="10399" width="9.7109375" style="1" customWidth="1"/>
    <col min="10400" max="10400" width="11.85546875" style="1" customWidth="1"/>
    <col min="10401" max="10401" width="9" style="1" customWidth="1"/>
    <col min="10402" max="10402" width="9.7109375" style="1" customWidth="1"/>
    <col min="10403" max="10403" width="9.28515625" style="1" customWidth="1"/>
    <col min="10404" max="10404" width="8.7109375" style="1" customWidth="1"/>
    <col min="10405" max="10405" width="6.85546875" style="1" customWidth="1"/>
    <col min="10406" max="10650" width="9.140625" style="1" customWidth="1"/>
    <col min="10651" max="10651" width="3.7109375" style="1"/>
    <col min="10652" max="10652" width="4.5703125" style="1" customWidth="1"/>
    <col min="10653" max="10653" width="5.85546875" style="1" customWidth="1"/>
    <col min="10654" max="10654" width="36" style="1" customWidth="1"/>
    <col min="10655" max="10655" width="9.7109375" style="1" customWidth="1"/>
    <col min="10656" max="10656" width="11.85546875" style="1" customWidth="1"/>
    <col min="10657" max="10657" width="9" style="1" customWidth="1"/>
    <col min="10658" max="10658" width="9.7109375" style="1" customWidth="1"/>
    <col min="10659" max="10659" width="9.28515625" style="1" customWidth="1"/>
    <col min="10660" max="10660" width="8.7109375" style="1" customWidth="1"/>
    <col min="10661" max="10661" width="6.85546875" style="1" customWidth="1"/>
    <col min="10662" max="10906" width="9.140625" style="1" customWidth="1"/>
    <col min="10907" max="10907" width="3.7109375" style="1"/>
    <col min="10908" max="10908" width="4.5703125" style="1" customWidth="1"/>
    <col min="10909" max="10909" width="5.85546875" style="1" customWidth="1"/>
    <col min="10910" max="10910" width="36" style="1" customWidth="1"/>
    <col min="10911" max="10911" width="9.7109375" style="1" customWidth="1"/>
    <col min="10912" max="10912" width="11.85546875" style="1" customWidth="1"/>
    <col min="10913" max="10913" width="9" style="1" customWidth="1"/>
    <col min="10914" max="10914" width="9.7109375" style="1" customWidth="1"/>
    <col min="10915" max="10915" width="9.28515625" style="1" customWidth="1"/>
    <col min="10916" max="10916" width="8.7109375" style="1" customWidth="1"/>
    <col min="10917" max="10917" width="6.85546875" style="1" customWidth="1"/>
    <col min="10918" max="11162" width="9.140625" style="1" customWidth="1"/>
    <col min="11163" max="11163" width="3.7109375" style="1"/>
    <col min="11164" max="11164" width="4.5703125" style="1" customWidth="1"/>
    <col min="11165" max="11165" width="5.85546875" style="1" customWidth="1"/>
    <col min="11166" max="11166" width="36" style="1" customWidth="1"/>
    <col min="11167" max="11167" width="9.7109375" style="1" customWidth="1"/>
    <col min="11168" max="11168" width="11.85546875" style="1" customWidth="1"/>
    <col min="11169" max="11169" width="9" style="1" customWidth="1"/>
    <col min="11170" max="11170" width="9.7109375" style="1" customWidth="1"/>
    <col min="11171" max="11171" width="9.28515625" style="1" customWidth="1"/>
    <col min="11172" max="11172" width="8.7109375" style="1" customWidth="1"/>
    <col min="11173" max="11173" width="6.85546875" style="1" customWidth="1"/>
    <col min="11174" max="11418" width="9.140625" style="1" customWidth="1"/>
    <col min="11419" max="11419" width="3.7109375" style="1"/>
    <col min="11420" max="11420" width="4.5703125" style="1" customWidth="1"/>
    <col min="11421" max="11421" width="5.85546875" style="1" customWidth="1"/>
    <col min="11422" max="11422" width="36" style="1" customWidth="1"/>
    <col min="11423" max="11423" width="9.7109375" style="1" customWidth="1"/>
    <col min="11424" max="11424" width="11.85546875" style="1" customWidth="1"/>
    <col min="11425" max="11425" width="9" style="1" customWidth="1"/>
    <col min="11426" max="11426" width="9.7109375" style="1" customWidth="1"/>
    <col min="11427" max="11427" width="9.28515625" style="1" customWidth="1"/>
    <col min="11428" max="11428" width="8.7109375" style="1" customWidth="1"/>
    <col min="11429" max="11429" width="6.85546875" style="1" customWidth="1"/>
    <col min="11430" max="11674" width="9.140625" style="1" customWidth="1"/>
    <col min="11675" max="11675" width="3.7109375" style="1"/>
    <col min="11676" max="11676" width="4.5703125" style="1" customWidth="1"/>
    <col min="11677" max="11677" width="5.85546875" style="1" customWidth="1"/>
    <col min="11678" max="11678" width="36" style="1" customWidth="1"/>
    <col min="11679" max="11679" width="9.7109375" style="1" customWidth="1"/>
    <col min="11680" max="11680" width="11.85546875" style="1" customWidth="1"/>
    <col min="11681" max="11681" width="9" style="1" customWidth="1"/>
    <col min="11682" max="11682" width="9.7109375" style="1" customWidth="1"/>
    <col min="11683" max="11683" width="9.28515625" style="1" customWidth="1"/>
    <col min="11684" max="11684" width="8.7109375" style="1" customWidth="1"/>
    <col min="11685" max="11685" width="6.85546875" style="1" customWidth="1"/>
    <col min="11686" max="11930" width="9.140625" style="1" customWidth="1"/>
    <col min="11931" max="11931" width="3.7109375" style="1"/>
    <col min="11932" max="11932" width="4.5703125" style="1" customWidth="1"/>
    <col min="11933" max="11933" width="5.85546875" style="1" customWidth="1"/>
    <col min="11934" max="11934" width="36" style="1" customWidth="1"/>
    <col min="11935" max="11935" width="9.7109375" style="1" customWidth="1"/>
    <col min="11936" max="11936" width="11.85546875" style="1" customWidth="1"/>
    <col min="11937" max="11937" width="9" style="1" customWidth="1"/>
    <col min="11938" max="11938" width="9.7109375" style="1" customWidth="1"/>
    <col min="11939" max="11939" width="9.28515625" style="1" customWidth="1"/>
    <col min="11940" max="11940" width="8.7109375" style="1" customWidth="1"/>
    <col min="11941" max="11941" width="6.85546875" style="1" customWidth="1"/>
    <col min="11942" max="12186" width="9.140625" style="1" customWidth="1"/>
    <col min="12187" max="12187" width="3.7109375" style="1"/>
    <col min="12188" max="12188" width="4.5703125" style="1" customWidth="1"/>
    <col min="12189" max="12189" width="5.85546875" style="1" customWidth="1"/>
    <col min="12190" max="12190" width="36" style="1" customWidth="1"/>
    <col min="12191" max="12191" width="9.7109375" style="1" customWidth="1"/>
    <col min="12192" max="12192" width="11.85546875" style="1" customWidth="1"/>
    <col min="12193" max="12193" width="9" style="1" customWidth="1"/>
    <col min="12194" max="12194" width="9.7109375" style="1" customWidth="1"/>
    <col min="12195" max="12195" width="9.28515625" style="1" customWidth="1"/>
    <col min="12196" max="12196" width="8.7109375" style="1" customWidth="1"/>
    <col min="12197" max="12197" width="6.85546875" style="1" customWidth="1"/>
    <col min="12198" max="12442" width="9.140625" style="1" customWidth="1"/>
    <col min="12443" max="12443" width="3.7109375" style="1"/>
    <col min="12444" max="12444" width="4.5703125" style="1" customWidth="1"/>
    <col min="12445" max="12445" width="5.85546875" style="1" customWidth="1"/>
    <col min="12446" max="12446" width="36" style="1" customWidth="1"/>
    <col min="12447" max="12447" width="9.7109375" style="1" customWidth="1"/>
    <col min="12448" max="12448" width="11.85546875" style="1" customWidth="1"/>
    <col min="12449" max="12449" width="9" style="1" customWidth="1"/>
    <col min="12450" max="12450" width="9.7109375" style="1" customWidth="1"/>
    <col min="12451" max="12451" width="9.28515625" style="1" customWidth="1"/>
    <col min="12452" max="12452" width="8.7109375" style="1" customWidth="1"/>
    <col min="12453" max="12453" width="6.85546875" style="1" customWidth="1"/>
    <col min="12454" max="12698" width="9.140625" style="1" customWidth="1"/>
    <col min="12699" max="12699" width="3.7109375" style="1"/>
    <col min="12700" max="12700" width="4.5703125" style="1" customWidth="1"/>
    <col min="12701" max="12701" width="5.85546875" style="1" customWidth="1"/>
    <col min="12702" max="12702" width="36" style="1" customWidth="1"/>
    <col min="12703" max="12703" width="9.7109375" style="1" customWidth="1"/>
    <col min="12704" max="12704" width="11.85546875" style="1" customWidth="1"/>
    <col min="12705" max="12705" width="9" style="1" customWidth="1"/>
    <col min="12706" max="12706" width="9.7109375" style="1" customWidth="1"/>
    <col min="12707" max="12707" width="9.28515625" style="1" customWidth="1"/>
    <col min="12708" max="12708" width="8.7109375" style="1" customWidth="1"/>
    <col min="12709" max="12709" width="6.85546875" style="1" customWidth="1"/>
    <col min="12710" max="12954" width="9.140625" style="1" customWidth="1"/>
    <col min="12955" max="12955" width="3.7109375" style="1"/>
    <col min="12956" max="12956" width="4.5703125" style="1" customWidth="1"/>
    <col min="12957" max="12957" width="5.85546875" style="1" customWidth="1"/>
    <col min="12958" max="12958" width="36" style="1" customWidth="1"/>
    <col min="12959" max="12959" width="9.7109375" style="1" customWidth="1"/>
    <col min="12960" max="12960" width="11.85546875" style="1" customWidth="1"/>
    <col min="12961" max="12961" width="9" style="1" customWidth="1"/>
    <col min="12962" max="12962" width="9.7109375" style="1" customWidth="1"/>
    <col min="12963" max="12963" width="9.28515625" style="1" customWidth="1"/>
    <col min="12964" max="12964" width="8.7109375" style="1" customWidth="1"/>
    <col min="12965" max="12965" width="6.85546875" style="1" customWidth="1"/>
    <col min="12966" max="13210" width="9.140625" style="1" customWidth="1"/>
    <col min="13211" max="13211" width="3.7109375" style="1"/>
    <col min="13212" max="13212" width="4.5703125" style="1" customWidth="1"/>
    <col min="13213" max="13213" width="5.85546875" style="1" customWidth="1"/>
    <col min="13214" max="13214" width="36" style="1" customWidth="1"/>
    <col min="13215" max="13215" width="9.7109375" style="1" customWidth="1"/>
    <col min="13216" max="13216" width="11.85546875" style="1" customWidth="1"/>
    <col min="13217" max="13217" width="9" style="1" customWidth="1"/>
    <col min="13218" max="13218" width="9.7109375" style="1" customWidth="1"/>
    <col min="13219" max="13219" width="9.28515625" style="1" customWidth="1"/>
    <col min="13220" max="13220" width="8.7109375" style="1" customWidth="1"/>
    <col min="13221" max="13221" width="6.85546875" style="1" customWidth="1"/>
    <col min="13222" max="13466" width="9.140625" style="1" customWidth="1"/>
    <col min="13467" max="13467" width="3.7109375" style="1"/>
    <col min="13468" max="13468" width="4.5703125" style="1" customWidth="1"/>
    <col min="13469" max="13469" width="5.85546875" style="1" customWidth="1"/>
    <col min="13470" max="13470" width="36" style="1" customWidth="1"/>
    <col min="13471" max="13471" width="9.7109375" style="1" customWidth="1"/>
    <col min="13472" max="13472" width="11.85546875" style="1" customWidth="1"/>
    <col min="13473" max="13473" width="9" style="1" customWidth="1"/>
    <col min="13474" max="13474" width="9.7109375" style="1" customWidth="1"/>
    <col min="13475" max="13475" width="9.28515625" style="1" customWidth="1"/>
    <col min="13476" max="13476" width="8.7109375" style="1" customWidth="1"/>
    <col min="13477" max="13477" width="6.85546875" style="1" customWidth="1"/>
    <col min="13478" max="13722" width="9.140625" style="1" customWidth="1"/>
    <col min="13723" max="13723" width="3.7109375" style="1"/>
    <col min="13724" max="13724" width="4.5703125" style="1" customWidth="1"/>
    <col min="13725" max="13725" width="5.85546875" style="1" customWidth="1"/>
    <col min="13726" max="13726" width="36" style="1" customWidth="1"/>
    <col min="13727" max="13727" width="9.7109375" style="1" customWidth="1"/>
    <col min="13728" max="13728" width="11.85546875" style="1" customWidth="1"/>
    <col min="13729" max="13729" width="9" style="1" customWidth="1"/>
    <col min="13730" max="13730" width="9.7109375" style="1" customWidth="1"/>
    <col min="13731" max="13731" width="9.28515625" style="1" customWidth="1"/>
    <col min="13732" max="13732" width="8.7109375" style="1" customWidth="1"/>
    <col min="13733" max="13733" width="6.85546875" style="1" customWidth="1"/>
    <col min="13734" max="13978" width="9.140625" style="1" customWidth="1"/>
    <col min="13979" max="13979" width="3.7109375" style="1"/>
    <col min="13980" max="13980" width="4.5703125" style="1" customWidth="1"/>
    <col min="13981" max="13981" width="5.85546875" style="1" customWidth="1"/>
    <col min="13982" max="13982" width="36" style="1" customWidth="1"/>
    <col min="13983" max="13983" width="9.7109375" style="1" customWidth="1"/>
    <col min="13984" max="13984" width="11.85546875" style="1" customWidth="1"/>
    <col min="13985" max="13985" width="9" style="1" customWidth="1"/>
    <col min="13986" max="13986" width="9.7109375" style="1" customWidth="1"/>
    <col min="13987" max="13987" width="9.28515625" style="1" customWidth="1"/>
    <col min="13988" max="13988" width="8.7109375" style="1" customWidth="1"/>
    <col min="13989" max="13989" width="6.85546875" style="1" customWidth="1"/>
    <col min="13990" max="14234" width="9.140625" style="1" customWidth="1"/>
    <col min="14235" max="14235" width="3.7109375" style="1"/>
    <col min="14236" max="14236" width="4.5703125" style="1" customWidth="1"/>
    <col min="14237" max="14237" width="5.85546875" style="1" customWidth="1"/>
    <col min="14238" max="14238" width="36" style="1" customWidth="1"/>
    <col min="14239" max="14239" width="9.7109375" style="1" customWidth="1"/>
    <col min="14240" max="14240" width="11.85546875" style="1" customWidth="1"/>
    <col min="14241" max="14241" width="9" style="1" customWidth="1"/>
    <col min="14242" max="14242" width="9.7109375" style="1" customWidth="1"/>
    <col min="14243" max="14243" width="9.28515625" style="1" customWidth="1"/>
    <col min="14244" max="14244" width="8.7109375" style="1" customWidth="1"/>
    <col min="14245" max="14245" width="6.85546875" style="1" customWidth="1"/>
    <col min="14246" max="14490" width="9.140625" style="1" customWidth="1"/>
    <col min="14491" max="14491" width="3.7109375" style="1"/>
    <col min="14492" max="14492" width="4.5703125" style="1" customWidth="1"/>
    <col min="14493" max="14493" width="5.85546875" style="1" customWidth="1"/>
    <col min="14494" max="14494" width="36" style="1" customWidth="1"/>
    <col min="14495" max="14495" width="9.7109375" style="1" customWidth="1"/>
    <col min="14496" max="14496" width="11.85546875" style="1" customWidth="1"/>
    <col min="14497" max="14497" width="9" style="1" customWidth="1"/>
    <col min="14498" max="14498" width="9.7109375" style="1" customWidth="1"/>
    <col min="14499" max="14499" width="9.28515625" style="1" customWidth="1"/>
    <col min="14500" max="14500" width="8.7109375" style="1" customWidth="1"/>
    <col min="14501" max="14501" width="6.85546875" style="1" customWidth="1"/>
    <col min="14502" max="14746" width="9.140625" style="1" customWidth="1"/>
    <col min="14747" max="14747" width="3.7109375" style="1"/>
    <col min="14748" max="14748" width="4.5703125" style="1" customWidth="1"/>
    <col min="14749" max="14749" width="5.85546875" style="1" customWidth="1"/>
    <col min="14750" max="14750" width="36" style="1" customWidth="1"/>
    <col min="14751" max="14751" width="9.7109375" style="1" customWidth="1"/>
    <col min="14752" max="14752" width="11.85546875" style="1" customWidth="1"/>
    <col min="14753" max="14753" width="9" style="1" customWidth="1"/>
    <col min="14754" max="14754" width="9.7109375" style="1" customWidth="1"/>
    <col min="14755" max="14755" width="9.28515625" style="1" customWidth="1"/>
    <col min="14756" max="14756" width="8.7109375" style="1" customWidth="1"/>
    <col min="14757" max="14757" width="6.85546875" style="1" customWidth="1"/>
    <col min="14758" max="15002" width="9.140625" style="1" customWidth="1"/>
    <col min="15003" max="15003" width="3.7109375" style="1"/>
    <col min="15004" max="15004" width="4.5703125" style="1" customWidth="1"/>
    <col min="15005" max="15005" width="5.85546875" style="1" customWidth="1"/>
    <col min="15006" max="15006" width="36" style="1" customWidth="1"/>
    <col min="15007" max="15007" width="9.7109375" style="1" customWidth="1"/>
    <col min="15008" max="15008" width="11.85546875" style="1" customWidth="1"/>
    <col min="15009" max="15009" width="9" style="1" customWidth="1"/>
    <col min="15010" max="15010" width="9.7109375" style="1" customWidth="1"/>
    <col min="15011" max="15011" width="9.28515625" style="1" customWidth="1"/>
    <col min="15012" max="15012" width="8.7109375" style="1" customWidth="1"/>
    <col min="15013" max="15013" width="6.85546875" style="1" customWidth="1"/>
    <col min="15014" max="15258" width="9.140625" style="1" customWidth="1"/>
    <col min="15259" max="15259" width="3.7109375" style="1"/>
    <col min="15260" max="15260" width="4.5703125" style="1" customWidth="1"/>
    <col min="15261" max="15261" width="5.85546875" style="1" customWidth="1"/>
    <col min="15262" max="15262" width="36" style="1" customWidth="1"/>
    <col min="15263" max="15263" width="9.7109375" style="1" customWidth="1"/>
    <col min="15264" max="15264" width="11.85546875" style="1" customWidth="1"/>
    <col min="15265" max="15265" width="9" style="1" customWidth="1"/>
    <col min="15266" max="15266" width="9.7109375" style="1" customWidth="1"/>
    <col min="15267" max="15267" width="9.28515625" style="1" customWidth="1"/>
    <col min="15268" max="15268" width="8.7109375" style="1" customWidth="1"/>
    <col min="15269" max="15269" width="6.85546875" style="1" customWidth="1"/>
    <col min="15270" max="15514" width="9.140625" style="1" customWidth="1"/>
    <col min="15515" max="15515" width="3.7109375" style="1"/>
    <col min="15516" max="15516" width="4.5703125" style="1" customWidth="1"/>
    <col min="15517" max="15517" width="5.85546875" style="1" customWidth="1"/>
    <col min="15518" max="15518" width="36" style="1" customWidth="1"/>
    <col min="15519" max="15519" width="9.7109375" style="1" customWidth="1"/>
    <col min="15520" max="15520" width="11.85546875" style="1" customWidth="1"/>
    <col min="15521" max="15521" width="9" style="1" customWidth="1"/>
    <col min="15522" max="15522" width="9.7109375" style="1" customWidth="1"/>
    <col min="15523" max="15523" width="9.28515625" style="1" customWidth="1"/>
    <col min="15524" max="15524" width="8.7109375" style="1" customWidth="1"/>
    <col min="15525" max="15525" width="6.85546875" style="1" customWidth="1"/>
    <col min="15526" max="15770" width="9.140625" style="1" customWidth="1"/>
    <col min="15771" max="15771" width="3.7109375" style="1"/>
    <col min="15772" max="15772" width="4.5703125" style="1" customWidth="1"/>
    <col min="15773" max="15773" width="5.85546875" style="1" customWidth="1"/>
    <col min="15774" max="15774" width="36" style="1" customWidth="1"/>
    <col min="15775" max="15775" width="9.7109375" style="1" customWidth="1"/>
    <col min="15776" max="15776" width="11.85546875" style="1" customWidth="1"/>
    <col min="15777" max="15777" width="9" style="1" customWidth="1"/>
    <col min="15778" max="15778" width="9.7109375" style="1" customWidth="1"/>
    <col min="15779" max="15779" width="9.28515625" style="1" customWidth="1"/>
    <col min="15780" max="15780" width="8.7109375" style="1" customWidth="1"/>
    <col min="15781" max="15781" width="6.85546875" style="1" customWidth="1"/>
    <col min="15782" max="16026" width="9.140625" style="1" customWidth="1"/>
    <col min="16027" max="16027" width="3.7109375" style="1"/>
    <col min="16028" max="16028" width="4.5703125" style="1" customWidth="1"/>
    <col min="16029" max="16029" width="5.85546875" style="1" customWidth="1"/>
    <col min="16030" max="16030" width="36" style="1" customWidth="1"/>
    <col min="16031" max="16031" width="9.7109375" style="1" customWidth="1"/>
    <col min="16032" max="16032" width="11.85546875" style="1" customWidth="1"/>
    <col min="16033" max="16033" width="9" style="1" customWidth="1"/>
    <col min="16034" max="16034" width="9.7109375" style="1" customWidth="1"/>
    <col min="16035" max="16035" width="9.28515625" style="1" customWidth="1"/>
    <col min="16036" max="16036" width="8.7109375" style="1" customWidth="1"/>
    <col min="16037" max="16037" width="6.85546875" style="1" customWidth="1"/>
    <col min="16038" max="16282" width="9.140625" style="1" customWidth="1"/>
    <col min="16283" max="16384" width="3.7109375" style="1"/>
  </cols>
  <sheetData>
    <row r="1" spans="1:9" x14ac:dyDescent="0.2">
      <c r="C1" s="4"/>
      <c r="G1" s="188"/>
      <c r="H1" s="188"/>
      <c r="I1" s="188"/>
    </row>
    <row r="2" spans="1:9" x14ac:dyDescent="0.2">
      <c r="A2" s="215" t="s">
        <v>20</v>
      </c>
      <c r="B2" s="215"/>
      <c r="C2" s="215"/>
      <c r="D2" s="215"/>
      <c r="E2" s="215"/>
      <c r="F2" s="215"/>
      <c r="G2" s="215"/>
      <c r="H2" s="215"/>
      <c r="I2" s="215"/>
    </row>
    <row r="3" spans="1:9" x14ac:dyDescent="0.2">
      <c r="A3" s="2"/>
      <c r="B3" s="2"/>
      <c r="C3" s="2"/>
      <c r="D3" s="2"/>
      <c r="E3" s="2"/>
      <c r="F3" s="2"/>
      <c r="G3" s="2"/>
      <c r="H3" s="2"/>
      <c r="I3" s="2"/>
    </row>
    <row r="4" spans="1:9" x14ac:dyDescent="0.2">
      <c r="A4" s="2"/>
      <c r="B4" s="2"/>
      <c r="C4" s="216" t="s">
        <v>21</v>
      </c>
      <c r="D4" s="216"/>
      <c r="E4" s="216"/>
      <c r="F4" s="216"/>
      <c r="G4" s="216"/>
      <c r="H4" s="216"/>
      <c r="I4" s="216"/>
    </row>
    <row r="5" spans="1:9" ht="11.25" customHeight="1" x14ac:dyDescent="0.2">
      <c r="A5" s="130"/>
      <c r="B5" s="130"/>
      <c r="C5" s="218" t="s">
        <v>17</v>
      </c>
      <c r="D5" s="218"/>
      <c r="E5" s="218"/>
      <c r="F5" s="218"/>
      <c r="G5" s="218"/>
      <c r="H5" s="218"/>
      <c r="I5" s="218"/>
    </row>
    <row r="6" spans="1:9" x14ac:dyDescent="0.2">
      <c r="A6" s="217" t="s">
        <v>22</v>
      </c>
      <c r="B6" s="217"/>
      <c r="C6" s="217"/>
      <c r="D6" s="196" t="str">
        <f>'Kopt a+c+n'!B13</f>
        <v>Daudzdzīvokļu dzīvojamā ēka</v>
      </c>
      <c r="E6" s="196"/>
      <c r="F6" s="196"/>
      <c r="G6" s="196"/>
      <c r="H6" s="196"/>
      <c r="I6" s="196"/>
    </row>
    <row r="7" spans="1:9" x14ac:dyDescent="0.2">
      <c r="A7" s="217" t="s">
        <v>6</v>
      </c>
      <c r="B7" s="217"/>
      <c r="C7" s="217"/>
      <c r="D7" s="197" t="str">
        <f>'Kopt a+c+n'!B14</f>
        <v>Daudzdzīvokļu dzīvojamās ēkas energoefektivitātes paaugstināšana</v>
      </c>
      <c r="E7" s="197"/>
      <c r="F7" s="197"/>
      <c r="G7" s="197"/>
      <c r="H7" s="197"/>
      <c r="I7" s="197"/>
    </row>
    <row r="8" spans="1:9" x14ac:dyDescent="0.2">
      <c r="A8" s="223" t="s">
        <v>23</v>
      </c>
      <c r="B8" s="223"/>
      <c r="C8" s="223"/>
      <c r="D8" s="197" t="str">
        <f>'Kopt a+c+n'!B15</f>
        <v>Baznīcas iela 5, Jaunolaine, Olaines novads, LV-2127</v>
      </c>
      <c r="E8" s="197"/>
      <c r="F8" s="197"/>
      <c r="G8" s="197"/>
      <c r="H8" s="197"/>
      <c r="I8" s="197"/>
    </row>
    <row r="9" spans="1:9" x14ac:dyDescent="0.2">
      <c r="A9" s="223" t="s">
        <v>24</v>
      </c>
      <c r="B9" s="223"/>
      <c r="C9" s="223"/>
      <c r="D9" s="197" t="str">
        <f>'Kopt a+c+n'!B16</f>
        <v>Iepirkums Nr.AS OŪS 2023/03_E</v>
      </c>
      <c r="E9" s="197"/>
      <c r="F9" s="197"/>
      <c r="G9" s="197"/>
      <c r="H9" s="197"/>
      <c r="I9" s="197"/>
    </row>
    <row r="10" spans="1:9" x14ac:dyDescent="0.2">
      <c r="C10" s="4" t="s">
        <v>25</v>
      </c>
      <c r="D10" s="200" t="e">
        <f>E31</f>
        <v>#VALUE!</v>
      </c>
      <c r="E10" s="200"/>
      <c r="F10" s="67"/>
      <c r="G10" s="67"/>
      <c r="H10" s="67"/>
      <c r="I10" s="67"/>
    </row>
    <row r="11" spans="1:9" x14ac:dyDescent="0.2">
      <c r="C11" s="4" t="s">
        <v>26</v>
      </c>
      <c r="D11" s="200">
        <f>I27</f>
        <v>0</v>
      </c>
      <c r="E11" s="200"/>
      <c r="F11" s="67"/>
      <c r="G11" s="67"/>
      <c r="H11" s="67"/>
      <c r="I11" s="67"/>
    </row>
    <row r="12" spans="1:9" ht="12" thickBot="1" x14ac:dyDescent="0.25">
      <c r="F12" s="21"/>
      <c r="G12" s="21"/>
      <c r="H12" s="21"/>
      <c r="I12" s="21"/>
    </row>
    <row r="13" spans="1:9" x14ac:dyDescent="0.2">
      <c r="A13" s="203" t="s">
        <v>27</v>
      </c>
      <c r="B13" s="205" t="s">
        <v>28</v>
      </c>
      <c r="C13" s="207" t="s">
        <v>29</v>
      </c>
      <c r="D13" s="208"/>
      <c r="E13" s="201" t="s">
        <v>30</v>
      </c>
      <c r="F13" s="219" t="s">
        <v>31</v>
      </c>
      <c r="G13" s="220"/>
      <c r="H13" s="220"/>
      <c r="I13" s="221" t="s">
        <v>32</v>
      </c>
    </row>
    <row r="14" spans="1:9" ht="23.25" thickBot="1" x14ac:dyDescent="0.25">
      <c r="A14" s="204"/>
      <c r="B14" s="206"/>
      <c r="C14" s="209"/>
      <c r="D14" s="210"/>
      <c r="E14" s="202"/>
      <c r="F14" s="22" t="s">
        <v>33</v>
      </c>
      <c r="G14" s="23" t="s">
        <v>34</v>
      </c>
      <c r="H14" s="23" t="s">
        <v>35</v>
      </c>
      <c r="I14" s="222"/>
    </row>
    <row r="15" spans="1:9" x14ac:dyDescent="0.2">
      <c r="A15" s="63">
        <f>IF(E15=0,0,IF(COUNTBLANK(E15)=1,0,COUNTA($E$15:E15)))</f>
        <v>0</v>
      </c>
      <c r="B15" s="27">
        <f>IF(A15=0,0,CONCATENATE("A-",A15))</f>
        <v>0</v>
      </c>
      <c r="C15" s="224" t="str">
        <f>'1a'!C2:I2</f>
        <v>Būvlaukuma sagatavošana</v>
      </c>
      <c r="D15" s="225"/>
      <c r="E15" s="70">
        <f>'1a'!P25</f>
        <v>0</v>
      </c>
      <c r="F15" s="124">
        <f>'1a'!M25</f>
        <v>0</v>
      </c>
      <c r="G15" s="56">
        <f>'1a'!N25</f>
        <v>0</v>
      </c>
      <c r="H15" s="56">
        <f>'1a'!O25</f>
        <v>0</v>
      </c>
      <c r="I15" s="57">
        <f>'1a'!L25</f>
        <v>0</v>
      </c>
    </row>
    <row r="16" spans="1:9" x14ac:dyDescent="0.2">
      <c r="A16" s="64">
        <f>IF(E16=0,0,IF(COUNTBLANK(E16)=1,0,COUNTA($E$15:E16)))</f>
        <v>0</v>
      </c>
      <c r="B16" s="28">
        <f t="shared" ref="B16:B26" si="0">IF(A16=0,0,CONCATENATE("A-",A16))</f>
        <v>0</v>
      </c>
      <c r="C16" s="211" t="str">
        <f>'2a'!C2:I2</f>
        <v>Demontāžas darbi</v>
      </c>
      <c r="D16" s="212"/>
      <c r="E16" s="127">
        <f>'2a'!P25</f>
        <v>0</v>
      </c>
      <c r="F16" s="125">
        <f>'2a'!M25</f>
        <v>0</v>
      </c>
      <c r="G16" s="58">
        <f>'2a'!N25</f>
        <v>0</v>
      </c>
      <c r="H16" s="58">
        <f>'2a'!O25</f>
        <v>0</v>
      </c>
      <c r="I16" s="59">
        <f>'2a'!L25</f>
        <v>0</v>
      </c>
    </row>
    <row r="17" spans="1:9" x14ac:dyDescent="0.2">
      <c r="A17" s="64">
        <f>IF(E17=0,0,IF(COUNTBLANK(E17)=1,0,COUNTA($E$15:E17)))</f>
        <v>0</v>
      </c>
      <c r="B17" s="28">
        <f t="shared" si="0"/>
        <v>0</v>
      </c>
      <c r="C17" s="211" t="str">
        <f>'3a'!C2:I2</f>
        <v>Fasādes</v>
      </c>
      <c r="D17" s="212"/>
      <c r="E17" s="128">
        <f>'3a'!P101</f>
        <v>0</v>
      </c>
      <c r="F17" s="125">
        <f>'3a'!M101</f>
        <v>0</v>
      </c>
      <c r="G17" s="58">
        <f>'3a'!N101</f>
        <v>0</v>
      </c>
      <c r="H17" s="58">
        <f>'3a'!O101</f>
        <v>0</v>
      </c>
      <c r="I17" s="59">
        <f>'3a'!L101</f>
        <v>0</v>
      </c>
    </row>
    <row r="18" spans="1:9" ht="11.25" customHeight="1" x14ac:dyDescent="0.2">
      <c r="A18" s="64">
        <f>IF(E18=0,0,IF(COUNTBLANK(E18)=1,0,COUNTA($E$15:E18)))</f>
        <v>0</v>
      </c>
      <c r="B18" s="28">
        <f t="shared" si="0"/>
        <v>0</v>
      </c>
      <c r="C18" s="211" t="str">
        <f>'4a'!C2:I2</f>
        <v>Logi un durvis</v>
      </c>
      <c r="D18" s="212"/>
      <c r="E18" s="128">
        <f>'4a'!P39</f>
        <v>0</v>
      </c>
      <c r="F18" s="125">
        <f>'4a'!M39</f>
        <v>0</v>
      </c>
      <c r="G18" s="58">
        <f>'4a'!N39</f>
        <v>0</v>
      </c>
      <c r="H18" s="58">
        <f>'4a'!O39</f>
        <v>0</v>
      </c>
      <c r="I18" s="59">
        <f>'4a'!L39</f>
        <v>0</v>
      </c>
    </row>
    <row r="19" spans="1:9" x14ac:dyDescent="0.2">
      <c r="A19" s="64">
        <f>IF(E19=0,0,IF(COUNTBLANK(E19)=1,0,COUNTA($E$15:E19)))</f>
        <v>0</v>
      </c>
      <c r="B19" s="28">
        <f t="shared" si="0"/>
        <v>0</v>
      </c>
      <c r="C19" s="211" t="str">
        <f>'5a'!C2:I2</f>
        <v>Pagraba pārseguma siltināšana</v>
      </c>
      <c r="D19" s="212"/>
      <c r="E19" s="128">
        <f>'5a'!P30</f>
        <v>0</v>
      </c>
      <c r="F19" s="125">
        <f>'5a'!M30</f>
        <v>0</v>
      </c>
      <c r="G19" s="58">
        <f>'5a'!N30</f>
        <v>0</v>
      </c>
      <c r="H19" s="58">
        <f>'5a'!O30</f>
        <v>0</v>
      </c>
      <c r="I19" s="59">
        <f>'5a'!L30</f>
        <v>0</v>
      </c>
    </row>
    <row r="20" spans="1:9" x14ac:dyDescent="0.2">
      <c r="A20" s="64">
        <f>IF(E20=0,0,IF(COUNTBLANK(E20)=1,0,COUNTA($E$15:E20)))</f>
        <v>0</v>
      </c>
      <c r="B20" s="28">
        <f t="shared" si="0"/>
        <v>0</v>
      </c>
      <c r="C20" s="211" t="str">
        <f>'6a'!C2:I2</f>
        <v>Jumta darbi</v>
      </c>
      <c r="D20" s="212"/>
      <c r="E20" s="128">
        <f>'6a'!P24</f>
        <v>0</v>
      </c>
      <c r="F20" s="125">
        <f>'6a'!M24</f>
        <v>0</v>
      </c>
      <c r="G20" s="58">
        <f>'6a'!N24</f>
        <v>0</v>
      </c>
      <c r="H20" s="58">
        <f>'6a'!O24</f>
        <v>0</v>
      </c>
      <c r="I20" s="59">
        <f>'6a'!L24</f>
        <v>0</v>
      </c>
    </row>
    <row r="21" spans="1:9" x14ac:dyDescent="0.2">
      <c r="A21" s="64">
        <f>IF(E21=0,0,IF(COUNTBLANK(E21)=1,0,COUNTA($E$15:E21)))</f>
        <v>0</v>
      </c>
      <c r="B21" s="28">
        <f t="shared" si="0"/>
        <v>0</v>
      </c>
      <c r="C21" s="211" t="str">
        <f>'7a'!C2:I2</f>
        <v>Iekštelpu darbi</v>
      </c>
      <c r="D21" s="212"/>
      <c r="E21" s="128">
        <f>'7a'!P20</f>
        <v>0</v>
      </c>
      <c r="F21" s="125">
        <f>'7a'!M20</f>
        <v>0</v>
      </c>
      <c r="G21" s="58">
        <f>'7a'!N20</f>
        <v>0</v>
      </c>
      <c r="H21" s="58">
        <f>'7a'!O20</f>
        <v>0</v>
      </c>
      <c r="I21" s="59">
        <f>'7a'!L20</f>
        <v>0</v>
      </c>
    </row>
    <row r="22" spans="1:9" x14ac:dyDescent="0.2">
      <c r="A22" s="64">
        <f>IF(E22=0,0,IF(COUNTBLANK(E22)=1,0,COUNTA($E$15:E22)))</f>
        <v>0</v>
      </c>
      <c r="B22" s="28">
        <f t="shared" si="0"/>
        <v>0</v>
      </c>
      <c r="C22" s="211" t="str">
        <f>'8a'!C2:I2</f>
        <v>Bēniņu siltināšana</v>
      </c>
      <c r="D22" s="212"/>
      <c r="E22" s="128">
        <f>'8a'!P26</f>
        <v>0</v>
      </c>
      <c r="F22" s="125">
        <f>'8a'!M26</f>
        <v>0</v>
      </c>
      <c r="G22" s="58">
        <f>'8a'!N26</f>
        <v>0</v>
      </c>
      <c r="H22" s="58">
        <f>'8a'!O26</f>
        <v>0</v>
      </c>
      <c r="I22" s="59">
        <f>'8a'!L26</f>
        <v>0</v>
      </c>
    </row>
    <row r="23" spans="1:9" x14ac:dyDescent="0.2">
      <c r="A23" s="64">
        <f>IF(E23=0,0,IF(COUNTBLANK(E23)=1,0,COUNTA($E$15:E23)))</f>
        <v>0</v>
      </c>
      <c r="B23" s="28">
        <f t="shared" si="0"/>
        <v>0</v>
      </c>
      <c r="C23" s="211" t="str">
        <f>'9a'!C2:I2</f>
        <v>Labiekārtošana</v>
      </c>
      <c r="D23" s="212"/>
      <c r="E23" s="128">
        <f>'9a'!P23</f>
        <v>0</v>
      </c>
      <c r="F23" s="125">
        <f>'9a'!M23</f>
        <v>0</v>
      </c>
      <c r="G23" s="58">
        <f>'9a'!N23</f>
        <v>0</v>
      </c>
      <c r="H23" s="58">
        <f>'9a'!O23</f>
        <v>0</v>
      </c>
      <c r="I23" s="59">
        <f>'9a'!L23</f>
        <v>0</v>
      </c>
    </row>
    <row r="24" spans="1:9" x14ac:dyDescent="0.2">
      <c r="A24" s="64">
        <f>IF(E24=0,0,IF(COUNTBLANK(E24)=1,0,COUNTA($E$15:E24)))</f>
        <v>0</v>
      </c>
      <c r="B24" s="28">
        <f t="shared" si="0"/>
        <v>0</v>
      </c>
      <c r="C24" s="211" t="str">
        <f>'10a'!C2:I2</f>
        <v>Apkure, vēdināšana un gaisa kondicionēšana</v>
      </c>
      <c r="D24" s="212"/>
      <c r="E24" s="128">
        <f>'10a'!P63</f>
        <v>0</v>
      </c>
      <c r="F24" s="125">
        <f>'10a'!M63</f>
        <v>0</v>
      </c>
      <c r="G24" s="58">
        <f>'10a'!N63</f>
        <v>0</v>
      </c>
      <c r="H24" s="58">
        <f>'10a'!O63</f>
        <v>0</v>
      </c>
      <c r="I24" s="59">
        <f>'10a'!L63</f>
        <v>0</v>
      </c>
    </row>
    <row r="25" spans="1:9" ht="11.25" customHeight="1" x14ac:dyDescent="0.2">
      <c r="A25" s="64">
        <f>IF(E25=0,0,IF(COUNTBLANK(E25)=1,0,COUNTA($E$15:E25)))</f>
        <v>0</v>
      </c>
      <c r="B25" s="28">
        <f t="shared" si="0"/>
        <v>0</v>
      </c>
      <c r="C25" s="211" t="str">
        <f>'11a'!C2:I2</f>
        <v>Ārējie elektrības tīkli</v>
      </c>
      <c r="D25" s="212"/>
      <c r="E25" s="128">
        <f>'11a'!P38</f>
        <v>0</v>
      </c>
      <c r="F25" s="125">
        <f>'11a'!M38</f>
        <v>0</v>
      </c>
      <c r="G25" s="58">
        <f>'11a'!N38</f>
        <v>0</v>
      </c>
      <c r="H25" s="58">
        <f>'11a'!O38</f>
        <v>0</v>
      </c>
      <c r="I25" s="59">
        <f>'11a'!L38</f>
        <v>0</v>
      </c>
    </row>
    <row r="26" spans="1:9" ht="12" thickBot="1" x14ac:dyDescent="0.25">
      <c r="A26" s="64">
        <f>IF(E26=0,0,IF(COUNTBLANK(E26)=1,0,COUNTA($E$15:E26)))</f>
        <v>0</v>
      </c>
      <c r="B26" s="28">
        <f t="shared" si="0"/>
        <v>0</v>
      </c>
      <c r="C26" s="211" t="str">
        <f>'12a'!C2:I2</f>
        <v>Iekšējais ūdensvads, kanalizācija un to aprīkojums</v>
      </c>
      <c r="D26" s="212"/>
      <c r="E26" s="128">
        <f>'12a'!P101</f>
        <v>0</v>
      </c>
      <c r="F26" s="125">
        <f>'12a'!M101</f>
        <v>0</v>
      </c>
      <c r="G26" s="58">
        <f>'12a'!N101</f>
        <v>0</v>
      </c>
      <c r="H26" s="58">
        <f>'12a'!O101</f>
        <v>0</v>
      </c>
      <c r="I26" s="59">
        <f>'12a'!L101</f>
        <v>0</v>
      </c>
    </row>
    <row r="27" spans="1:9" ht="12" thickBot="1" x14ac:dyDescent="0.25">
      <c r="A27" s="229" t="s">
        <v>36</v>
      </c>
      <c r="B27" s="230"/>
      <c r="C27" s="230"/>
      <c r="D27" s="223"/>
      <c r="E27" s="43">
        <f>SUM(E15:E26)</f>
        <v>0</v>
      </c>
      <c r="F27" s="126">
        <f>SUM(F15:F26)</f>
        <v>0</v>
      </c>
      <c r="G27" s="42">
        <f>SUM(G15:G26)</f>
        <v>0</v>
      </c>
      <c r="H27" s="42">
        <f>SUM(H15:H26)</f>
        <v>0</v>
      </c>
      <c r="I27" s="43">
        <f>SUM(I15:I26)</f>
        <v>0</v>
      </c>
    </row>
    <row r="28" spans="1:9" x14ac:dyDescent="0.2">
      <c r="A28" s="231" t="s">
        <v>37</v>
      </c>
      <c r="B28" s="232"/>
      <c r="C28" s="246"/>
      <c r="D28" s="118" t="str">
        <f>'Kops a+c+n'!D53</f>
        <v>%</v>
      </c>
      <c r="E28" s="44" t="e">
        <f>ROUND(E27*$D28,2)</f>
        <v>#VALUE!</v>
      </c>
      <c r="F28" s="45"/>
      <c r="G28" s="45"/>
      <c r="H28" s="45"/>
      <c r="I28" s="45"/>
    </row>
    <row r="29" spans="1:9" x14ac:dyDescent="0.2">
      <c r="A29" s="234" t="s">
        <v>38</v>
      </c>
      <c r="B29" s="235"/>
      <c r="C29" s="248"/>
      <c r="D29" s="119" t="str">
        <f>'Kops a+c+n'!D54</f>
        <v>%</v>
      </c>
      <c r="E29" s="46" t="e">
        <f>ROUND(E28*$D29,2)</f>
        <v>#VALUE!</v>
      </c>
      <c r="F29" s="45"/>
      <c r="G29" s="45"/>
      <c r="H29" s="45"/>
      <c r="I29" s="45"/>
    </row>
    <row r="30" spans="1:9" x14ac:dyDescent="0.2">
      <c r="A30" s="237" t="s">
        <v>39</v>
      </c>
      <c r="B30" s="238"/>
      <c r="C30" s="249"/>
      <c r="D30" s="119" t="str">
        <f>'Kops a+c+n'!D55</f>
        <v>%</v>
      </c>
      <c r="E30" s="46" t="e">
        <f>ROUND(E27*$D30,2)</f>
        <v>#VALUE!</v>
      </c>
      <c r="F30" s="45"/>
      <c r="G30" s="45"/>
      <c r="H30" s="45"/>
      <c r="I30" s="45"/>
    </row>
    <row r="31" spans="1:9" ht="12" thickBot="1" x14ac:dyDescent="0.25">
      <c r="A31" s="240" t="s">
        <v>40</v>
      </c>
      <c r="B31" s="241"/>
      <c r="C31" s="250"/>
      <c r="D31" s="25"/>
      <c r="E31" s="47" t="e">
        <f>SUM(E27:E30)-E29</f>
        <v>#VALUE!</v>
      </c>
      <c r="F31" s="45"/>
      <c r="G31" s="45"/>
      <c r="H31" s="45"/>
      <c r="I31" s="45"/>
    </row>
    <row r="32" spans="1:9" x14ac:dyDescent="0.2">
      <c r="G32" s="24"/>
    </row>
    <row r="33" spans="1:9" x14ac:dyDescent="0.2">
      <c r="C33" s="20"/>
      <c r="D33" s="20"/>
      <c r="E33" s="20"/>
      <c r="F33" s="26"/>
      <c r="G33" s="26"/>
      <c r="H33" s="26"/>
      <c r="I33" s="26"/>
    </row>
    <row r="36" spans="1:9" x14ac:dyDescent="0.2">
      <c r="A36" s="1" t="s">
        <v>14</v>
      </c>
      <c r="B36" s="20"/>
      <c r="C36" s="251">
        <f>'Kops a+c+n'!C61:H61</f>
        <v>0</v>
      </c>
      <c r="D36" s="251"/>
      <c r="E36" s="251"/>
      <c r="F36" s="251"/>
      <c r="G36" s="251"/>
      <c r="H36" s="251"/>
    </row>
    <row r="37" spans="1:9" x14ac:dyDescent="0.2">
      <c r="A37" s="20"/>
      <c r="B37" s="20"/>
      <c r="C37" s="186" t="s">
        <v>15</v>
      </c>
      <c r="D37" s="186"/>
      <c r="E37" s="186"/>
      <c r="F37" s="186"/>
      <c r="G37" s="186"/>
      <c r="H37" s="186"/>
    </row>
    <row r="38" spans="1:9" x14ac:dyDescent="0.2">
      <c r="A38" s="20"/>
      <c r="B38" s="20"/>
      <c r="C38" s="20"/>
      <c r="D38" s="20"/>
      <c r="E38" s="20"/>
      <c r="F38" s="20"/>
      <c r="G38" s="20"/>
      <c r="H38" s="20"/>
    </row>
    <row r="39" spans="1:9" x14ac:dyDescent="0.2">
      <c r="A39" s="227" t="str">
        <f>'Kops a+c+n'!A64:D64</f>
        <v>Tāme sastādīta 2023. gada __._________</v>
      </c>
      <c r="B39" s="228"/>
      <c r="C39" s="228"/>
      <c r="D39" s="228"/>
      <c r="F39" s="20"/>
      <c r="G39" s="20"/>
      <c r="H39" s="20"/>
    </row>
    <row r="40" spans="1:9" x14ac:dyDescent="0.2">
      <c r="A40" s="20"/>
      <c r="B40" s="20"/>
      <c r="C40" s="20"/>
      <c r="D40" s="20"/>
      <c r="E40" s="20"/>
      <c r="F40" s="20"/>
      <c r="G40" s="20"/>
      <c r="H40" s="20"/>
    </row>
    <row r="41" spans="1:9" x14ac:dyDescent="0.2">
      <c r="A41" s="1" t="s">
        <v>41</v>
      </c>
      <c r="B41" s="20"/>
      <c r="C41" s="247">
        <f>'Kops a+c+n'!C66:H66</f>
        <v>0</v>
      </c>
      <c r="D41" s="247"/>
      <c r="E41" s="247"/>
      <c r="F41" s="247"/>
      <c r="G41" s="247"/>
      <c r="H41" s="247"/>
    </row>
    <row r="42" spans="1:9" x14ac:dyDescent="0.2">
      <c r="A42" s="20"/>
      <c r="B42" s="20"/>
      <c r="C42" s="186" t="s">
        <v>15</v>
      </c>
      <c r="D42" s="186"/>
      <c r="E42" s="186"/>
      <c r="F42" s="186"/>
      <c r="G42" s="186"/>
      <c r="H42" s="186"/>
    </row>
    <row r="43" spans="1:9" x14ac:dyDescent="0.2">
      <c r="A43" s="20"/>
      <c r="B43" s="20"/>
      <c r="C43" s="20"/>
      <c r="D43" s="20"/>
      <c r="E43" s="20"/>
      <c r="F43" s="20"/>
      <c r="G43" s="20"/>
      <c r="H43" s="20"/>
    </row>
    <row r="44" spans="1:9" x14ac:dyDescent="0.2">
      <c r="A44" s="104" t="s">
        <v>43</v>
      </c>
      <c r="B44" s="52"/>
      <c r="C44" s="116">
        <f>'Kops a+c+n'!C69</f>
        <v>0</v>
      </c>
      <c r="D44" s="52"/>
      <c r="F44" s="20"/>
      <c r="G44" s="20"/>
      <c r="H44" s="20"/>
    </row>
    <row r="54" spans="5:9" x14ac:dyDescent="0.2">
      <c r="E54" s="24"/>
      <c r="F54" s="24"/>
      <c r="G54" s="24"/>
      <c r="H54" s="24"/>
      <c r="I54" s="24"/>
    </row>
    <row r="67" spans="3:3" x14ac:dyDescent="0.2">
      <c r="C67" s="1">
        <f>'Kopt a+c+n'!B30:C30</f>
        <v>0</v>
      </c>
    </row>
  </sheetData>
  <mergeCells count="42">
    <mergeCell ref="C37:H37"/>
    <mergeCell ref="A39:D39"/>
    <mergeCell ref="C41:H41"/>
    <mergeCell ref="C42:H42"/>
    <mergeCell ref="A29:C29"/>
    <mergeCell ref="A30:C30"/>
    <mergeCell ref="A31:C31"/>
    <mergeCell ref="C36:H36"/>
    <mergeCell ref="A28:C28"/>
    <mergeCell ref="A27:D27"/>
    <mergeCell ref="C16:D16"/>
    <mergeCell ref="C17:D17"/>
    <mergeCell ref="C18:D18"/>
    <mergeCell ref="C21:D21"/>
    <mergeCell ref="C20:D20"/>
    <mergeCell ref="C19:D19"/>
    <mergeCell ref="C22:D22"/>
    <mergeCell ref="C23:D23"/>
    <mergeCell ref="C24:D24"/>
    <mergeCell ref="C26:D26"/>
    <mergeCell ref="C25:D25"/>
    <mergeCell ref="D11:E11"/>
    <mergeCell ref="E13:E14"/>
    <mergeCell ref="A13:A14"/>
    <mergeCell ref="B13:B14"/>
    <mergeCell ref="C13:D14"/>
    <mergeCell ref="C5:I5"/>
    <mergeCell ref="C15:D15"/>
    <mergeCell ref="A7:C7"/>
    <mergeCell ref="D7:I7"/>
    <mergeCell ref="G1:I1"/>
    <mergeCell ref="A2:I2"/>
    <mergeCell ref="C4:I4"/>
    <mergeCell ref="A6:C6"/>
    <mergeCell ref="D6:I6"/>
    <mergeCell ref="F13:H13"/>
    <mergeCell ref="I13:I14"/>
    <mergeCell ref="A8:C8"/>
    <mergeCell ref="D8:I8"/>
    <mergeCell ref="A9:C9"/>
    <mergeCell ref="D9:I9"/>
    <mergeCell ref="D10:E10"/>
  </mergeCells>
  <conditionalFormatting sqref="A15:B26">
    <cfRule type="cellIs" dxfId="392" priority="2" operator="equal">
      <formula>0</formula>
    </cfRule>
  </conditionalFormatting>
  <conditionalFormatting sqref="A39:D39">
    <cfRule type="cellIs" dxfId="391" priority="5" operator="equal">
      <formula>"0__"</formula>
    </cfRule>
  </conditionalFormatting>
  <conditionalFormatting sqref="A15:I26">
    <cfRule type="cellIs" dxfId="390" priority="1" operator="equal">
      <formula>0</formula>
    </cfRule>
  </conditionalFormatting>
  <conditionalFormatting sqref="C36:H36 C41:H41 C44">
    <cfRule type="cellIs" dxfId="389" priority="6" operator="equal">
      <formula>0</formula>
    </cfRule>
  </conditionalFormatting>
  <conditionalFormatting sqref="C41:H41">
    <cfRule type="cellIs" dxfId="388" priority="7" operator="equal">
      <formula>0</formula>
    </cfRule>
  </conditionalFormatting>
  <conditionalFormatting sqref="D28:D30">
    <cfRule type="cellIs" dxfId="387" priority="12" operator="equal">
      <formula>0</formula>
    </cfRule>
    <cfRule type="cellIs" dxfId="386" priority="13" operator="equal">
      <formula>0.075</formula>
    </cfRule>
  </conditionalFormatting>
  <conditionalFormatting sqref="D10:E11">
    <cfRule type="cellIs" dxfId="385" priority="11" operator="equal">
      <formula>0</formula>
    </cfRule>
  </conditionalFormatting>
  <conditionalFormatting sqref="D6:I9">
    <cfRule type="cellIs" dxfId="384" priority="10" operator="equal">
      <formula>0</formula>
    </cfRule>
  </conditionalFormatting>
  <conditionalFormatting sqref="E27:I27 E28:E31">
    <cfRule type="cellIs" dxfId="383" priority="14"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8E663-3011-448E-9ADC-73E65F75CB7E}">
  <sheetPr>
    <tabColor theme="9" tint="0.39997558519241921"/>
  </sheetPr>
  <dimension ref="A1:I67"/>
  <sheetViews>
    <sheetView zoomScaleNormal="100" workbookViewId="0">
      <selection activeCell="M35" sqref="M35"/>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76" width="9.140625" style="1" customWidth="1"/>
    <col min="177" max="177" width="3.7109375" style="1"/>
    <col min="178" max="178" width="4.5703125" style="1" customWidth="1"/>
    <col min="179" max="179" width="5.85546875" style="1" customWidth="1"/>
    <col min="180" max="180" width="36" style="1" customWidth="1"/>
    <col min="181" max="181" width="9.7109375" style="1" customWidth="1"/>
    <col min="182" max="182" width="11.85546875" style="1" customWidth="1"/>
    <col min="183" max="183" width="9" style="1" customWidth="1"/>
    <col min="184" max="184" width="9.7109375" style="1" customWidth="1"/>
    <col min="185" max="185" width="9.28515625" style="1" customWidth="1"/>
    <col min="186" max="186" width="8.7109375" style="1" customWidth="1"/>
    <col min="187" max="187" width="6.85546875" style="1" customWidth="1"/>
    <col min="188" max="432" width="9.140625" style="1" customWidth="1"/>
    <col min="433" max="433" width="3.7109375" style="1"/>
    <col min="434" max="434" width="4.5703125" style="1" customWidth="1"/>
    <col min="435" max="435" width="5.85546875" style="1" customWidth="1"/>
    <col min="436" max="436" width="36" style="1" customWidth="1"/>
    <col min="437" max="437" width="9.7109375" style="1" customWidth="1"/>
    <col min="438" max="438" width="11.85546875" style="1" customWidth="1"/>
    <col min="439" max="439" width="9" style="1" customWidth="1"/>
    <col min="440" max="440" width="9.7109375" style="1" customWidth="1"/>
    <col min="441" max="441" width="9.28515625" style="1" customWidth="1"/>
    <col min="442" max="442" width="8.7109375" style="1" customWidth="1"/>
    <col min="443" max="443" width="6.85546875" style="1" customWidth="1"/>
    <col min="444" max="688" width="9.140625" style="1" customWidth="1"/>
    <col min="689" max="689" width="3.7109375" style="1"/>
    <col min="690" max="690" width="4.5703125" style="1" customWidth="1"/>
    <col min="691" max="691" width="5.85546875" style="1" customWidth="1"/>
    <col min="692" max="692" width="36" style="1" customWidth="1"/>
    <col min="693" max="693" width="9.7109375" style="1" customWidth="1"/>
    <col min="694" max="694" width="11.85546875" style="1" customWidth="1"/>
    <col min="695" max="695" width="9" style="1" customWidth="1"/>
    <col min="696" max="696" width="9.7109375" style="1" customWidth="1"/>
    <col min="697" max="697" width="9.28515625" style="1" customWidth="1"/>
    <col min="698" max="698" width="8.7109375" style="1" customWidth="1"/>
    <col min="699" max="699" width="6.85546875" style="1" customWidth="1"/>
    <col min="700" max="944" width="9.140625" style="1" customWidth="1"/>
    <col min="945" max="945" width="3.7109375" style="1"/>
    <col min="946" max="946" width="4.5703125" style="1" customWidth="1"/>
    <col min="947" max="947" width="5.85546875" style="1" customWidth="1"/>
    <col min="948" max="948" width="36" style="1" customWidth="1"/>
    <col min="949" max="949" width="9.7109375" style="1" customWidth="1"/>
    <col min="950" max="950" width="11.85546875" style="1" customWidth="1"/>
    <col min="951" max="951" width="9" style="1" customWidth="1"/>
    <col min="952" max="952" width="9.7109375" style="1" customWidth="1"/>
    <col min="953" max="953" width="9.28515625" style="1" customWidth="1"/>
    <col min="954" max="954" width="8.7109375" style="1" customWidth="1"/>
    <col min="955" max="955" width="6.85546875" style="1" customWidth="1"/>
    <col min="956" max="1200" width="9.140625" style="1" customWidth="1"/>
    <col min="1201" max="1201" width="3.7109375" style="1"/>
    <col min="1202" max="1202" width="4.5703125" style="1" customWidth="1"/>
    <col min="1203" max="1203" width="5.85546875" style="1" customWidth="1"/>
    <col min="1204" max="1204" width="36" style="1" customWidth="1"/>
    <col min="1205" max="1205" width="9.7109375" style="1" customWidth="1"/>
    <col min="1206" max="1206" width="11.85546875" style="1" customWidth="1"/>
    <col min="1207" max="1207" width="9" style="1" customWidth="1"/>
    <col min="1208" max="1208" width="9.7109375" style="1" customWidth="1"/>
    <col min="1209" max="1209" width="9.28515625" style="1" customWidth="1"/>
    <col min="1210" max="1210" width="8.7109375" style="1" customWidth="1"/>
    <col min="1211" max="1211" width="6.85546875" style="1" customWidth="1"/>
    <col min="1212" max="1456" width="9.140625" style="1" customWidth="1"/>
    <col min="1457" max="1457" width="3.7109375" style="1"/>
    <col min="1458" max="1458" width="4.5703125" style="1" customWidth="1"/>
    <col min="1459" max="1459" width="5.85546875" style="1" customWidth="1"/>
    <col min="1460" max="1460" width="36" style="1" customWidth="1"/>
    <col min="1461" max="1461" width="9.7109375" style="1" customWidth="1"/>
    <col min="1462" max="1462" width="11.85546875" style="1" customWidth="1"/>
    <col min="1463" max="1463" width="9" style="1" customWidth="1"/>
    <col min="1464" max="1464" width="9.7109375" style="1" customWidth="1"/>
    <col min="1465" max="1465" width="9.28515625" style="1" customWidth="1"/>
    <col min="1466" max="1466" width="8.7109375" style="1" customWidth="1"/>
    <col min="1467" max="1467" width="6.85546875" style="1" customWidth="1"/>
    <col min="1468" max="1712" width="9.140625" style="1" customWidth="1"/>
    <col min="1713" max="1713" width="3.7109375" style="1"/>
    <col min="1714" max="1714" width="4.5703125" style="1" customWidth="1"/>
    <col min="1715" max="1715" width="5.85546875" style="1" customWidth="1"/>
    <col min="1716" max="1716" width="36" style="1" customWidth="1"/>
    <col min="1717" max="1717" width="9.7109375" style="1" customWidth="1"/>
    <col min="1718" max="1718" width="11.85546875" style="1" customWidth="1"/>
    <col min="1719" max="1719" width="9" style="1" customWidth="1"/>
    <col min="1720" max="1720" width="9.7109375" style="1" customWidth="1"/>
    <col min="1721" max="1721" width="9.28515625" style="1" customWidth="1"/>
    <col min="1722" max="1722" width="8.7109375" style="1" customWidth="1"/>
    <col min="1723" max="1723" width="6.85546875" style="1" customWidth="1"/>
    <col min="1724" max="1968" width="9.140625" style="1" customWidth="1"/>
    <col min="1969" max="1969" width="3.7109375" style="1"/>
    <col min="1970" max="1970" width="4.5703125" style="1" customWidth="1"/>
    <col min="1971" max="1971" width="5.85546875" style="1" customWidth="1"/>
    <col min="1972" max="1972" width="36" style="1" customWidth="1"/>
    <col min="1973" max="1973" width="9.7109375" style="1" customWidth="1"/>
    <col min="1974" max="1974" width="11.85546875" style="1" customWidth="1"/>
    <col min="1975" max="1975" width="9" style="1" customWidth="1"/>
    <col min="1976" max="1976" width="9.7109375" style="1" customWidth="1"/>
    <col min="1977" max="1977" width="9.28515625" style="1" customWidth="1"/>
    <col min="1978" max="1978" width="8.7109375" style="1" customWidth="1"/>
    <col min="1979" max="1979" width="6.85546875" style="1" customWidth="1"/>
    <col min="1980" max="2224" width="9.140625" style="1" customWidth="1"/>
    <col min="2225" max="2225" width="3.7109375" style="1"/>
    <col min="2226" max="2226" width="4.5703125" style="1" customWidth="1"/>
    <col min="2227" max="2227" width="5.85546875" style="1" customWidth="1"/>
    <col min="2228" max="2228" width="36" style="1" customWidth="1"/>
    <col min="2229" max="2229" width="9.7109375" style="1" customWidth="1"/>
    <col min="2230" max="2230" width="11.85546875" style="1" customWidth="1"/>
    <col min="2231" max="2231" width="9" style="1" customWidth="1"/>
    <col min="2232" max="2232" width="9.7109375" style="1" customWidth="1"/>
    <col min="2233" max="2233" width="9.28515625" style="1" customWidth="1"/>
    <col min="2234" max="2234" width="8.7109375" style="1" customWidth="1"/>
    <col min="2235" max="2235" width="6.85546875" style="1" customWidth="1"/>
    <col min="2236" max="2480" width="9.140625" style="1" customWidth="1"/>
    <col min="2481" max="2481" width="3.7109375" style="1"/>
    <col min="2482" max="2482" width="4.5703125" style="1" customWidth="1"/>
    <col min="2483" max="2483" width="5.85546875" style="1" customWidth="1"/>
    <col min="2484" max="2484" width="36" style="1" customWidth="1"/>
    <col min="2485" max="2485" width="9.7109375" style="1" customWidth="1"/>
    <col min="2486" max="2486" width="11.85546875" style="1" customWidth="1"/>
    <col min="2487" max="2487" width="9" style="1" customWidth="1"/>
    <col min="2488" max="2488" width="9.7109375" style="1" customWidth="1"/>
    <col min="2489" max="2489" width="9.28515625" style="1" customWidth="1"/>
    <col min="2490" max="2490" width="8.7109375" style="1" customWidth="1"/>
    <col min="2491" max="2491" width="6.85546875" style="1" customWidth="1"/>
    <col min="2492" max="2736" width="9.140625" style="1" customWidth="1"/>
    <col min="2737" max="2737" width="3.7109375" style="1"/>
    <col min="2738" max="2738" width="4.5703125" style="1" customWidth="1"/>
    <col min="2739" max="2739" width="5.85546875" style="1" customWidth="1"/>
    <col min="2740" max="2740" width="36" style="1" customWidth="1"/>
    <col min="2741" max="2741" width="9.7109375" style="1" customWidth="1"/>
    <col min="2742" max="2742" width="11.85546875" style="1" customWidth="1"/>
    <col min="2743" max="2743" width="9" style="1" customWidth="1"/>
    <col min="2744" max="2744" width="9.7109375" style="1" customWidth="1"/>
    <col min="2745" max="2745" width="9.28515625" style="1" customWidth="1"/>
    <col min="2746" max="2746" width="8.7109375" style="1" customWidth="1"/>
    <col min="2747" max="2747" width="6.85546875" style="1" customWidth="1"/>
    <col min="2748" max="2992" width="9.140625" style="1" customWidth="1"/>
    <col min="2993" max="2993" width="3.7109375" style="1"/>
    <col min="2994" max="2994" width="4.5703125" style="1" customWidth="1"/>
    <col min="2995" max="2995" width="5.85546875" style="1" customWidth="1"/>
    <col min="2996" max="2996" width="36" style="1" customWidth="1"/>
    <col min="2997" max="2997" width="9.7109375" style="1" customWidth="1"/>
    <col min="2998" max="2998" width="11.85546875" style="1" customWidth="1"/>
    <col min="2999" max="2999" width="9" style="1" customWidth="1"/>
    <col min="3000" max="3000" width="9.7109375" style="1" customWidth="1"/>
    <col min="3001" max="3001" width="9.28515625" style="1" customWidth="1"/>
    <col min="3002" max="3002" width="8.7109375" style="1" customWidth="1"/>
    <col min="3003" max="3003" width="6.85546875" style="1" customWidth="1"/>
    <col min="3004" max="3248" width="9.140625" style="1" customWidth="1"/>
    <col min="3249" max="3249" width="3.7109375" style="1"/>
    <col min="3250" max="3250" width="4.5703125" style="1" customWidth="1"/>
    <col min="3251" max="3251" width="5.85546875" style="1" customWidth="1"/>
    <col min="3252" max="3252" width="36" style="1" customWidth="1"/>
    <col min="3253" max="3253" width="9.7109375" style="1" customWidth="1"/>
    <col min="3254" max="3254" width="11.85546875" style="1" customWidth="1"/>
    <col min="3255" max="3255" width="9" style="1" customWidth="1"/>
    <col min="3256" max="3256" width="9.7109375" style="1" customWidth="1"/>
    <col min="3257" max="3257" width="9.28515625" style="1" customWidth="1"/>
    <col min="3258" max="3258" width="8.7109375" style="1" customWidth="1"/>
    <col min="3259" max="3259" width="6.85546875" style="1" customWidth="1"/>
    <col min="3260" max="3504" width="9.140625" style="1" customWidth="1"/>
    <col min="3505" max="3505" width="3.7109375" style="1"/>
    <col min="3506" max="3506" width="4.5703125" style="1" customWidth="1"/>
    <col min="3507" max="3507" width="5.85546875" style="1" customWidth="1"/>
    <col min="3508" max="3508" width="36" style="1" customWidth="1"/>
    <col min="3509" max="3509" width="9.7109375" style="1" customWidth="1"/>
    <col min="3510" max="3510" width="11.85546875" style="1" customWidth="1"/>
    <col min="3511" max="3511" width="9" style="1" customWidth="1"/>
    <col min="3512" max="3512" width="9.7109375" style="1" customWidth="1"/>
    <col min="3513" max="3513" width="9.28515625" style="1" customWidth="1"/>
    <col min="3514" max="3514" width="8.7109375" style="1" customWidth="1"/>
    <col min="3515" max="3515" width="6.85546875" style="1" customWidth="1"/>
    <col min="3516" max="3760" width="9.140625" style="1" customWidth="1"/>
    <col min="3761" max="3761" width="3.7109375" style="1"/>
    <col min="3762" max="3762" width="4.5703125" style="1" customWidth="1"/>
    <col min="3763" max="3763" width="5.85546875" style="1" customWidth="1"/>
    <col min="3764" max="3764" width="36" style="1" customWidth="1"/>
    <col min="3765" max="3765" width="9.7109375" style="1" customWidth="1"/>
    <col min="3766" max="3766" width="11.85546875" style="1" customWidth="1"/>
    <col min="3767" max="3767" width="9" style="1" customWidth="1"/>
    <col min="3768" max="3768" width="9.7109375" style="1" customWidth="1"/>
    <col min="3769" max="3769" width="9.28515625" style="1" customWidth="1"/>
    <col min="3770" max="3770" width="8.7109375" style="1" customWidth="1"/>
    <col min="3771" max="3771" width="6.85546875" style="1" customWidth="1"/>
    <col min="3772" max="4016" width="9.140625" style="1" customWidth="1"/>
    <col min="4017" max="4017" width="3.7109375" style="1"/>
    <col min="4018" max="4018" width="4.5703125" style="1" customWidth="1"/>
    <col min="4019" max="4019" width="5.85546875" style="1" customWidth="1"/>
    <col min="4020" max="4020" width="36" style="1" customWidth="1"/>
    <col min="4021" max="4021" width="9.7109375" style="1" customWidth="1"/>
    <col min="4022" max="4022" width="11.85546875" style="1" customWidth="1"/>
    <col min="4023" max="4023" width="9" style="1" customWidth="1"/>
    <col min="4024" max="4024" width="9.7109375" style="1" customWidth="1"/>
    <col min="4025" max="4025" width="9.28515625" style="1" customWidth="1"/>
    <col min="4026" max="4026" width="8.7109375" style="1" customWidth="1"/>
    <col min="4027" max="4027" width="6.85546875" style="1" customWidth="1"/>
    <col min="4028" max="4272" width="9.140625" style="1" customWidth="1"/>
    <col min="4273" max="4273" width="3.7109375" style="1"/>
    <col min="4274" max="4274" width="4.5703125" style="1" customWidth="1"/>
    <col min="4275" max="4275" width="5.85546875" style="1" customWidth="1"/>
    <col min="4276" max="4276" width="36" style="1" customWidth="1"/>
    <col min="4277" max="4277" width="9.7109375" style="1" customWidth="1"/>
    <col min="4278" max="4278" width="11.85546875" style="1" customWidth="1"/>
    <col min="4279" max="4279" width="9" style="1" customWidth="1"/>
    <col min="4280" max="4280" width="9.7109375" style="1" customWidth="1"/>
    <col min="4281" max="4281" width="9.28515625" style="1" customWidth="1"/>
    <col min="4282" max="4282" width="8.7109375" style="1" customWidth="1"/>
    <col min="4283" max="4283" width="6.85546875" style="1" customWidth="1"/>
    <col min="4284" max="4528" width="9.140625" style="1" customWidth="1"/>
    <col min="4529" max="4529" width="3.7109375" style="1"/>
    <col min="4530" max="4530" width="4.5703125" style="1" customWidth="1"/>
    <col min="4531" max="4531" width="5.85546875" style="1" customWidth="1"/>
    <col min="4532" max="4532" width="36" style="1" customWidth="1"/>
    <col min="4533" max="4533" width="9.7109375" style="1" customWidth="1"/>
    <col min="4534" max="4534" width="11.85546875" style="1" customWidth="1"/>
    <col min="4535" max="4535" width="9" style="1" customWidth="1"/>
    <col min="4536" max="4536" width="9.7109375" style="1" customWidth="1"/>
    <col min="4537" max="4537" width="9.28515625" style="1" customWidth="1"/>
    <col min="4538" max="4538" width="8.7109375" style="1" customWidth="1"/>
    <col min="4539" max="4539" width="6.85546875" style="1" customWidth="1"/>
    <col min="4540" max="4784" width="9.140625" style="1" customWidth="1"/>
    <col min="4785" max="4785" width="3.7109375" style="1"/>
    <col min="4786" max="4786" width="4.5703125" style="1" customWidth="1"/>
    <col min="4787" max="4787" width="5.85546875" style="1" customWidth="1"/>
    <col min="4788" max="4788" width="36" style="1" customWidth="1"/>
    <col min="4789" max="4789" width="9.7109375" style="1" customWidth="1"/>
    <col min="4790" max="4790" width="11.85546875" style="1" customWidth="1"/>
    <col min="4791" max="4791" width="9" style="1" customWidth="1"/>
    <col min="4792" max="4792" width="9.7109375" style="1" customWidth="1"/>
    <col min="4793" max="4793" width="9.28515625" style="1" customWidth="1"/>
    <col min="4794" max="4794" width="8.7109375" style="1" customWidth="1"/>
    <col min="4795" max="4795" width="6.85546875" style="1" customWidth="1"/>
    <col min="4796" max="5040" width="9.140625" style="1" customWidth="1"/>
    <col min="5041" max="5041" width="3.7109375" style="1"/>
    <col min="5042" max="5042" width="4.5703125" style="1" customWidth="1"/>
    <col min="5043" max="5043" width="5.85546875" style="1" customWidth="1"/>
    <col min="5044" max="5044" width="36" style="1" customWidth="1"/>
    <col min="5045" max="5045" width="9.7109375" style="1" customWidth="1"/>
    <col min="5046" max="5046" width="11.85546875" style="1" customWidth="1"/>
    <col min="5047" max="5047" width="9" style="1" customWidth="1"/>
    <col min="5048" max="5048" width="9.7109375" style="1" customWidth="1"/>
    <col min="5049" max="5049" width="9.28515625" style="1" customWidth="1"/>
    <col min="5050" max="5050" width="8.7109375" style="1" customWidth="1"/>
    <col min="5051" max="5051" width="6.85546875" style="1" customWidth="1"/>
    <col min="5052" max="5296" width="9.140625" style="1" customWidth="1"/>
    <col min="5297" max="5297" width="3.7109375" style="1"/>
    <col min="5298" max="5298" width="4.5703125" style="1" customWidth="1"/>
    <col min="5299" max="5299" width="5.85546875" style="1" customWidth="1"/>
    <col min="5300" max="5300" width="36" style="1" customWidth="1"/>
    <col min="5301" max="5301" width="9.7109375" style="1" customWidth="1"/>
    <col min="5302" max="5302" width="11.85546875" style="1" customWidth="1"/>
    <col min="5303" max="5303" width="9" style="1" customWidth="1"/>
    <col min="5304" max="5304" width="9.7109375" style="1" customWidth="1"/>
    <col min="5305" max="5305" width="9.28515625" style="1" customWidth="1"/>
    <col min="5306" max="5306" width="8.7109375" style="1" customWidth="1"/>
    <col min="5307" max="5307" width="6.85546875" style="1" customWidth="1"/>
    <col min="5308" max="5552" width="9.140625" style="1" customWidth="1"/>
    <col min="5553" max="5553" width="3.7109375" style="1"/>
    <col min="5554" max="5554" width="4.5703125" style="1" customWidth="1"/>
    <col min="5555" max="5555" width="5.85546875" style="1" customWidth="1"/>
    <col min="5556" max="5556" width="36" style="1" customWidth="1"/>
    <col min="5557" max="5557" width="9.7109375" style="1" customWidth="1"/>
    <col min="5558" max="5558" width="11.85546875" style="1" customWidth="1"/>
    <col min="5559" max="5559" width="9" style="1" customWidth="1"/>
    <col min="5560" max="5560" width="9.7109375" style="1" customWidth="1"/>
    <col min="5561" max="5561" width="9.28515625" style="1" customWidth="1"/>
    <col min="5562" max="5562" width="8.7109375" style="1" customWidth="1"/>
    <col min="5563" max="5563" width="6.85546875" style="1" customWidth="1"/>
    <col min="5564" max="5808" width="9.140625" style="1" customWidth="1"/>
    <col min="5809" max="5809" width="3.7109375" style="1"/>
    <col min="5810" max="5810" width="4.5703125" style="1" customWidth="1"/>
    <col min="5811" max="5811" width="5.85546875" style="1" customWidth="1"/>
    <col min="5812" max="5812" width="36" style="1" customWidth="1"/>
    <col min="5813" max="5813" width="9.7109375" style="1" customWidth="1"/>
    <col min="5814" max="5814" width="11.85546875" style="1" customWidth="1"/>
    <col min="5815" max="5815" width="9" style="1" customWidth="1"/>
    <col min="5816" max="5816" width="9.7109375" style="1" customWidth="1"/>
    <col min="5817" max="5817" width="9.28515625" style="1" customWidth="1"/>
    <col min="5818" max="5818" width="8.7109375" style="1" customWidth="1"/>
    <col min="5819" max="5819" width="6.85546875" style="1" customWidth="1"/>
    <col min="5820" max="6064" width="9.140625" style="1" customWidth="1"/>
    <col min="6065" max="6065" width="3.7109375" style="1"/>
    <col min="6066" max="6066" width="4.5703125" style="1" customWidth="1"/>
    <col min="6067" max="6067" width="5.85546875" style="1" customWidth="1"/>
    <col min="6068" max="6068" width="36" style="1" customWidth="1"/>
    <col min="6069" max="6069" width="9.7109375" style="1" customWidth="1"/>
    <col min="6070" max="6070" width="11.85546875" style="1" customWidth="1"/>
    <col min="6071" max="6071" width="9" style="1" customWidth="1"/>
    <col min="6072" max="6072" width="9.7109375" style="1" customWidth="1"/>
    <col min="6073" max="6073" width="9.28515625" style="1" customWidth="1"/>
    <col min="6074" max="6074" width="8.7109375" style="1" customWidth="1"/>
    <col min="6075" max="6075" width="6.85546875" style="1" customWidth="1"/>
    <col min="6076" max="6320" width="9.140625" style="1" customWidth="1"/>
    <col min="6321" max="6321" width="3.7109375" style="1"/>
    <col min="6322" max="6322" width="4.5703125" style="1" customWidth="1"/>
    <col min="6323" max="6323" width="5.85546875" style="1" customWidth="1"/>
    <col min="6324" max="6324" width="36" style="1" customWidth="1"/>
    <col min="6325" max="6325" width="9.7109375" style="1" customWidth="1"/>
    <col min="6326" max="6326" width="11.85546875" style="1" customWidth="1"/>
    <col min="6327" max="6327" width="9" style="1" customWidth="1"/>
    <col min="6328" max="6328" width="9.7109375" style="1" customWidth="1"/>
    <col min="6329" max="6329" width="9.28515625" style="1" customWidth="1"/>
    <col min="6330" max="6330" width="8.7109375" style="1" customWidth="1"/>
    <col min="6331" max="6331" width="6.85546875" style="1" customWidth="1"/>
    <col min="6332" max="6576" width="9.140625" style="1" customWidth="1"/>
    <col min="6577" max="6577" width="3.7109375" style="1"/>
    <col min="6578" max="6578" width="4.5703125" style="1" customWidth="1"/>
    <col min="6579" max="6579" width="5.85546875" style="1" customWidth="1"/>
    <col min="6580" max="6580" width="36" style="1" customWidth="1"/>
    <col min="6581" max="6581" width="9.7109375" style="1" customWidth="1"/>
    <col min="6582" max="6582" width="11.85546875" style="1" customWidth="1"/>
    <col min="6583" max="6583" width="9" style="1" customWidth="1"/>
    <col min="6584" max="6584" width="9.7109375" style="1" customWidth="1"/>
    <col min="6585" max="6585" width="9.28515625" style="1" customWidth="1"/>
    <col min="6586" max="6586" width="8.7109375" style="1" customWidth="1"/>
    <col min="6587" max="6587" width="6.85546875" style="1" customWidth="1"/>
    <col min="6588" max="6832" width="9.140625" style="1" customWidth="1"/>
    <col min="6833" max="6833" width="3.7109375" style="1"/>
    <col min="6834" max="6834" width="4.5703125" style="1" customWidth="1"/>
    <col min="6835" max="6835" width="5.85546875" style="1" customWidth="1"/>
    <col min="6836" max="6836" width="36" style="1" customWidth="1"/>
    <col min="6837" max="6837" width="9.7109375" style="1" customWidth="1"/>
    <col min="6838" max="6838" width="11.85546875" style="1" customWidth="1"/>
    <col min="6839" max="6839" width="9" style="1" customWidth="1"/>
    <col min="6840" max="6840" width="9.7109375" style="1" customWidth="1"/>
    <col min="6841" max="6841" width="9.28515625" style="1" customWidth="1"/>
    <col min="6842" max="6842" width="8.7109375" style="1" customWidth="1"/>
    <col min="6843" max="6843" width="6.85546875" style="1" customWidth="1"/>
    <col min="6844" max="7088" width="9.140625" style="1" customWidth="1"/>
    <col min="7089" max="7089" width="3.7109375" style="1"/>
    <col min="7090" max="7090" width="4.5703125" style="1" customWidth="1"/>
    <col min="7091" max="7091" width="5.85546875" style="1" customWidth="1"/>
    <col min="7092" max="7092" width="36" style="1" customWidth="1"/>
    <col min="7093" max="7093" width="9.7109375" style="1" customWidth="1"/>
    <col min="7094" max="7094" width="11.85546875" style="1" customWidth="1"/>
    <col min="7095" max="7095" width="9" style="1" customWidth="1"/>
    <col min="7096" max="7096" width="9.7109375" style="1" customWidth="1"/>
    <col min="7097" max="7097" width="9.28515625" style="1" customWidth="1"/>
    <col min="7098" max="7098" width="8.7109375" style="1" customWidth="1"/>
    <col min="7099" max="7099" width="6.85546875" style="1" customWidth="1"/>
    <col min="7100" max="7344" width="9.140625" style="1" customWidth="1"/>
    <col min="7345" max="7345" width="3.7109375" style="1"/>
    <col min="7346" max="7346" width="4.5703125" style="1" customWidth="1"/>
    <col min="7347" max="7347" width="5.85546875" style="1" customWidth="1"/>
    <col min="7348" max="7348" width="36" style="1" customWidth="1"/>
    <col min="7349" max="7349" width="9.7109375" style="1" customWidth="1"/>
    <col min="7350" max="7350" width="11.85546875" style="1" customWidth="1"/>
    <col min="7351" max="7351" width="9" style="1" customWidth="1"/>
    <col min="7352" max="7352" width="9.7109375" style="1" customWidth="1"/>
    <col min="7353" max="7353" width="9.28515625" style="1" customWidth="1"/>
    <col min="7354" max="7354" width="8.7109375" style="1" customWidth="1"/>
    <col min="7355" max="7355" width="6.85546875" style="1" customWidth="1"/>
    <col min="7356" max="7600" width="9.140625" style="1" customWidth="1"/>
    <col min="7601" max="7601" width="3.7109375" style="1"/>
    <col min="7602" max="7602" width="4.5703125" style="1" customWidth="1"/>
    <col min="7603" max="7603" width="5.85546875" style="1" customWidth="1"/>
    <col min="7604" max="7604" width="36" style="1" customWidth="1"/>
    <col min="7605" max="7605" width="9.7109375" style="1" customWidth="1"/>
    <col min="7606" max="7606" width="11.85546875" style="1" customWidth="1"/>
    <col min="7607" max="7607" width="9" style="1" customWidth="1"/>
    <col min="7608" max="7608" width="9.7109375" style="1" customWidth="1"/>
    <col min="7609" max="7609" width="9.28515625" style="1" customWidth="1"/>
    <col min="7610" max="7610" width="8.7109375" style="1" customWidth="1"/>
    <col min="7611" max="7611" width="6.85546875" style="1" customWidth="1"/>
    <col min="7612" max="7856" width="9.140625" style="1" customWidth="1"/>
    <col min="7857" max="7857" width="3.7109375" style="1"/>
    <col min="7858" max="7858" width="4.5703125" style="1" customWidth="1"/>
    <col min="7859" max="7859" width="5.85546875" style="1" customWidth="1"/>
    <col min="7860" max="7860" width="36" style="1" customWidth="1"/>
    <col min="7861" max="7861" width="9.7109375" style="1" customWidth="1"/>
    <col min="7862" max="7862" width="11.85546875" style="1" customWidth="1"/>
    <col min="7863" max="7863" width="9" style="1" customWidth="1"/>
    <col min="7864" max="7864" width="9.7109375" style="1" customWidth="1"/>
    <col min="7865" max="7865" width="9.28515625" style="1" customWidth="1"/>
    <col min="7866" max="7866" width="8.7109375" style="1" customWidth="1"/>
    <col min="7867" max="7867" width="6.85546875" style="1" customWidth="1"/>
    <col min="7868" max="8112" width="9.140625" style="1" customWidth="1"/>
    <col min="8113" max="8113" width="3.7109375" style="1"/>
    <col min="8114" max="8114" width="4.5703125" style="1" customWidth="1"/>
    <col min="8115" max="8115" width="5.85546875" style="1" customWidth="1"/>
    <col min="8116" max="8116" width="36" style="1" customWidth="1"/>
    <col min="8117" max="8117" width="9.7109375" style="1" customWidth="1"/>
    <col min="8118" max="8118" width="11.85546875" style="1" customWidth="1"/>
    <col min="8119" max="8119" width="9" style="1" customWidth="1"/>
    <col min="8120" max="8120" width="9.7109375" style="1" customWidth="1"/>
    <col min="8121" max="8121" width="9.28515625" style="1" customWidth="1"/>
    <col min="8122" max="8122" width="8.7109375" style="1" customWidth="1"/>
    <col min="8123" max="8123" width="6.85546875" style="1" customWidth="1"/>
    <col min="8124" max="8368" width="9.140625" style="1" customWidth="1"/>
    <col min="8369" max="8369" width="3.7109375" style="1"/>
    <col min="8370" max="8370" width="4.5703125" style="1" customWidth="1"/>
    <col min="8371" max="8371" width="5.85546875" style="1" customWidth="1"/>
    <col min="8372" max="8372" width="36" style="1" customWidth="1"/>
    <col min="8373" max="8373" width="9.7109375" style="1" customWidth="1"/>
    <col min="8374" max="8374" width="11.85546875" style="1" customWidth="1"/>
    <col min="8375" max="8375" width="9" style="1" customWidth="1"/>
    <col min="8376" max="8376" width="9.7109375" style="1" customWidth="1"/>
    <col min="8377" max="8377" width="9.28515625" style="1" customWidth="1"/>
    <col min="8378" max="8378" width="8.7109375" style="1" customWidth="1"/>
    <col min="8379" max="8379" width="6.85546875" style="1" customWidth="1"/>
    <col min="8380" max="8624" width="9.140625" style="1" customWidth="1"/>
    <col min="8625" max="8625" width="3.7109375" style="1"/>
    <col min="8626" max="8626" width="4.5703125" style="1" customWidth="1"/>
    <col min="8627" max="8627" width="5.85546875" style="1" customWidth="1"/>
    <col min="8628" max="8628" width="36" style="1" customWidth="1"/>
    <col min="8629" max="8629" width="9.7109375" style="1" customWidth="1"/>
    <col min="8630" max="8630" width="11.85546875" style="1" customWidth="1"/>
    <col min="8631" max="8631" width="9" style="1" customWidth="1"/>
    <col min="8632" max="8632" width="9.7109375" style="1" customWidth="1"/>
    <col min="8633" max="8633" width="9.28515625" style="1" customWidth="1"/>
    <col min="8634" max="8634" width="8.7109375" style="1" customWidth="1"/>
    <col min="8635" max="8635" width="6.85546875" style="1" customWidth="1"/>
    <col min="8636" max="8880" width="9.140625" style="1" customWidth="1"/>
    <col min="8881" max="8881" width="3.7109375" style="1"/>
    <col min="8882" max="8882" width="4.5703125" style="1" customWidth="1"/>
    <col min="8883" max="8883" width="5.85546875" style="1" customWidth="1"/>
    <col min="8884" max="8884" width="36" style="1" customWidth="1"/>
    <col min="8885" max="8885" width="9.7109375" style="1" customWidth="1"/>
    <col min="8886" max="8886" width="11.85546875" style="1" customWidth="1"/>
    <col min="8887" max="8887" width="9" style="1" customWidth="1"/>
    <col min="8888" max="8888" width="9.7109375" style="1" customWidth="1"/>
    <col min="8889" max="8889" width="9.28515625" style="1" customWidth="1"/>
    <col min="8890" max="8890" width="8.7109375" style="1" customWidth="1"/>
    <col min="8891" max="8891" width="6.85546875" style="1" customWidth="1"/>
    <col min="8892" max="9136" width="9.140625" style="1" customWidth="1"/>
    <col min="9137" max="9137" width="3.7109375" style="1"/>
    <col min="9138" max="9138" width="4.5703125" style="1" customWidth="1"/>
    <col min="9139" max="9139" width="5.85546875" style="1" customWidth="1"/>
    <col min="9140" max="9140" width="36" style="1" customWidth="1"/>
    <col min="9141" max="9141" width="9.7109375" style="1" customWidth="1"/>
    <col min="9142" max="9142" width="11.85546875" style="1" customWidth="1"/>
    <col min="9143" max="9143" width="9" style="1" customWidth="1"/>
    <col min="9144" max="9144" width="9.7109375" style="1" customWidth="1"/>
    <col min="9145" max="9145" width="9.28515625" style="1" customWidth="1"/>
    <col min="9146" max="9146" width="8.7109375" style="1" customWidth="1"/>
    <col min="9147" max="9147" width="6.85546875" style="1" customWidth="1"/>
    <col min="9148" max="9392" width="9.140625" style="1" customWidth="1"/>
    <col min="9393" max="9393" width="3.7109375" style="1"/>
    <col min="9394" max="9394" width="4.5703125" style="1" customWidth="1"/>
    <col min="9395" max="9395" width="5.85546875" style="1" customWidth="1"/>
    <col min="9396" max="9396" width="36" style="1" customWidth="1"/>
    <col min="9397" max="9397" width="9.7109375" style="1" customWidth="1"/>
    <col min="9398" max="9398" width="11.85546875" style="1" customWidth="1"/>
    <col min="9399" max="9399" width="9" style="1" customWidth="1"/>
    <col min="9400" max="9400" width="9.7109375" style="1" customWidth="1"/>
    <col min="9401" max="9401" width="9.28515625" style="1" customWidth="1"/>
    <col min="9402" max="9402" width="8.7109375" style="1" customWidth="1"/>
    <col min="9403" max="9403" width="6.85546875" style="1" customWidth="1"/>
    <col min="9404" max="9648" width="9.140625" style="1" customWidth="1"/>
    <col min="9649" max="9649" width="3.7109375" style="1"/>
    <col min="9650" max="9650" width="4.5703125" style="1" customWidth="1"/>
    <col min="9651" max="9651" width="5.85546875" style="1" customWidth="1"/>
    <col min="9652" max="9652" width="36" style="1" customWidth="1"/>
    <col min="9653" max="9653" width="9.7109375" style="1" customWidth="1"/>
    <col min="9654" max="9654" width="11.85546875" style="1" customWidth="1"/>
    <col min="9655" max="9655" width="9" style="1" customWidth="1"/>
    <col min="9656" max="9656" width="9.7109375" style="1" customWidth="1"/>
    <col min="9657" max="9657" width="9.28515625" style="1" customWidth="1"/>
    <col min="9658" max="9658" width="8.7109375" style="1" customWidth="1"/>
    <col min="9659" max="9659" width="6.85546875" style="1" customWidth="1"/>
    <col min="9660" max="9904" width="9.140625" style="1" customWidth="1"/>
    <col min="9905" max="9905" width="3.7109375" style="1"/>
    <col min="9906" max="9906" width="4.5703125" style="1" customWidth="1"/>
    <col min="9907" max="9907" width="5.85546875" style="1" customWidth="1"/>
    <col min="9908" max="9908" width="36" style="1" customWidth="1"/>
    <col min="9909" max="9909" width="9.7109375" style="1" customWidth="1"/>
    <col min="9910" max="9910" width="11.85546875" style="1" customWidth="1"/>
    <col min="9911" max="9911" width="9" style="1" customWidth="1"/>
    <col min="9912" max="9912" width="9.7109375" style="1" customWidth="1"/>
    <col min="9913" max="9913" width="9.28515625" style="1" customWidth="1"/>
    <col min="9914" max="9914" width="8.7109375" style="1" customWidth="1"/>
    <col min="9915" max="9915" width="6.85546875" style="1" customWidth="1"/>
    <col min="9916" max="10160" width="9.140625" style="1" customWidth="1"/>
    <col min="10161" max="10161" width="3.7109375" style="1"/>
    <col min="10162" max="10162" width="4.5703125" style="1" customWidth="1"/>
    <col min="10163" max="10163" width="5.85546875" style="1" customWidth="1"/>
    <col min="10164" max="10164" width="36" style="1" customWidth="1"/>
    <col min="10165" max="10165" width="9.7109375" style="1" customWidth="1"/>
    <col min="10166" max="10166" width="11.85546875" style="1" customWidth="1"/>
    <col min="10167" max="10167" width="9" style="1" customWidth="1"/>
    <col min="10168" max="10168" width="9.7109375" style="1" customWidth="1"/>
    <col min="10169" max="10169" width="9.28515625" style="1" customWidth="1"/>
    <col min="10170" max="10170" width="8.7109375" style="1" customWidth="1"/>
    <col min="10171" max="10171" width="6.85546875" style="1" customWidth="1"/>
    <col min="10172" max="10416" width="9.140625" style="1" customWidth="1"/>
    <col min="10417" max="10417" width="3.7109375" style="1"/>
    <col min="10418" max="10418" width="4.5703125" style="1" customWidth="1"/>
    <col min="10419" max="10419" width="5.85546875" style="1" customWidth="1"/>
    <col min="10420" max="10420" width="36" style="1" customWidth="1"/>
    <col min="10421" max="10421" width="9.7109375" style="1" customWidth="1"/>
    <col min="10422" max="10422" width="11.85546875" style="1" customWidth="1"/>
    <col min="10423" max="10423" width="9" style="1" customWidth="1"/>
    <col min="10424" max="10424" width="9.7109375" style="1" customWidth="1"/>
    <col min="10425" max="10425" width="9.28515625" style="1" customWidth="1"/>
    <col min="10426" max="10426" width="8.7109375" style="1" customWidth="1"/>
    <col min="10427" max="10427" width="6.85546875" style="1" customWidth="1"/>
    <col min="10428" max="10672" width="9.140625" style="1" customWidth="1"/>
    <col min="10673" max="10673" width="3.7109375" style="1"/>
    <col min="10674" max="10674" width="4.5703125" style="1" customWidth="1"/>
    <col min="10675" max="10675" width="5.85546875" style="1" customWidth="1"/>
    <col min="10676" max="10676" width="36" style="1" customWidth="1"/>
    <col min="10677" max="10677" width="9.7109375" style="1" customWidth="1"/>
    <col min="10678" max="10678" width="11.85546875" style="1" customWidth="1"/>
    <col min="10679" max="10679" width="9" style="1" customWidth="1"/>
    <col min="10680" max="10680" width="9.7109375" style="1" customWidth="1"/>
    <col min="10681" max="10681" width="9.28515625" style="1" customWidth="1"/>
    <col min="10682" max="10682" width="8.7109375" style="1" customWidth="1"/>
    <col min="10683" max="10683" width="6.85546875" style="1" customWidth="1"/>
    <col min="10684" max="10928" width="9.140625" style="1" customWidth="1"/>
    <col min="10929" max="10929" width="3.7109375" style="1"/>
    <col min="10930" max="10930" width="4.5703125" style="1" customWidth="1"/>
    <col min="10931" max="10931" width="5.85546875" style="1" customWidth="1"/>
    <col min="10932" max="10932" width="36" style="1" customWidth="1"/>
    <col min="10933" max="10933" width="9.7109375" style="1" customWidth="1"/>
    <col min="10934" max="10934" width="11.85546875" style="1" customWidth="1"/>
    <col min="10935" max="10935" width="9" style="1" customWidth="1"/>
    <col min="10936" max="10936" width="9.7109375" style="1" customWidth="1"/>
    <col min="10937" max="10937" width="9.28515625" style="1" customWidth="1"/>
    <col min="10938" max="10938" width="8.7109375" style="1" customWidth="1"/>
    <col min="10939" max="10939" width="6.85546875" style="1" customWidth="1"/>
    <col min="10940" max="11184" width="9.140625" style="1" customWidth="1"/>
    <col min="11185" max="11185" width="3.7109375" style="1"/>
    <col min="11186" max="11186" width="4.5703125" style="1" customWidth="1"/>
    <col min="11187" max="11187" width="5.85546875" style="1" customWidth="1"/>
    <col min="11188" max="11188" width="36" style="1" customWidth="1"/>
    <col min="11189" max="11189" width="9.7109375" style="1" customWidth="1"/>
    <col min="11190" max="11190" width="11.85546875" style="1" customWidth="1"/>
    <col min="11191" max="11191" width="9" style="1" customWidth="1"/>
    <col min="11192" max="11192" width="9.7109375" style="1" customWidth="1"/>
    <col min="11193" max="11193" width="9.28515625" style="1" customWidth="1"/>
    <col min="11194" max="11194" width="8.7109375" style="1" customWidth="1"/>
    <col min="11195" max="11195" width="6.85546875" style="1" customWidth="1"/>
    <col min="11196" max="11440" width="9.140625" style="1" customWidth="1"/>
    <col min="11441" max="11441" width="3.7109375" style="1"/>
    <col min="11442" max="11442" width="4.5703125" style="1" customWidth="1"/>
    <col min="11443" max="11443" width="5.85546875" style="1" customWidth="1"/>
    <col min="11444" max="11444" width="36" style="1" customWidth="1"/>
    <col min="11445" max="11445" width="9.7109375" style="1" customWidth="1"/>
    <col min="11446" max="11446" width="11.85546875" style="1" customWidth="1"/>
    <col min="11447" max="11447" width="9" style="1" customWidth="1"/>
    <col min="11448" max="11448" width="9.7109375" style="1" customWidth="1"/>
    <col min="11449" max="11449" width="9.28515625" style="1" customWidth="1"/>
    <col min="11450" max="11450" width="8.7109375" style="1" customWidth="1"/>
    <col min="11451" max="11451" width="6.85546875" style="1" customWidth="1"/>
    <col min="11452" max="11696" width="9.140625" style="1" customWidth="1"/>
    <col min="11697" max="11697" width="3.7109375" style="1"/>
    <col min="11698" max="11698" width="4.5703125" style="1" customWidth="1"/>
    <col min="11699" max="11699" width="5.85546875" style="1" customWidth="1"/>
    <col min="11700" max="11700" width="36" style="1" customWidth="1"/>
    <col min="11701" max="11701" width="9.7109375" style="1" customWidth="1"/>
    <col min="11702" max="11702" width="11.85546875" style="1" customWidth="1"/>
    <col min="11703" max="11703" width="9" style="1" customWidth="1"/>
    <col min="11704" max="11704" width="9.7109375" style="1" customWidth="1"/>
    <col min="11705" max="11705" width="9.28515625" style="1" customWidth="1"/>
    <col min="11706" max="11706" width="8.7109375" style="1" customWidth="1"/>
    <col min="11707" max="11707" width="6.85546875" style="1" customWidth="1"/>
    <col min="11708" max="11952" width="9.140625" style="1" customWidth="1"/>
    <col min="11953" max="11953" width="3.7109375" style="1"/>
    <col min="11954" max="11954" width="4.5703125" style="1" customWidth="1"/>
    <col min="11955" max="11955" width="5.85546875" style="1" customWidth="1"/>
    <col min="11956" max="11956" width="36" style="1" customWidth="1"/>
    <col min="11957" max="11957" width="9.7109375" style="1" customWidth="1"/>
    <col min="11958" max="11958" width="11.85546875" style="1" customWidth="1"/>
    <col min="11959" max="11959" width="9" style="1" customWidth="1"/>
    <col min="11960" max="11960" width="9.7109375" style="1" customWidth="1"/>
    <col min="11961" max="11961" width="9.28515625" style="1" customWidth="1"/>
    <col min="11962" max="11962" width="8.7109375" style="1" customWidth="1"/>
    <col min="11963" max="11963" width="6.85546875" style="1" customWidth="1"/>
    <col min="11964" max="12208" width="9.140625" style="1" customWidth="1"/>
    <col min="12209" max="12209" width="3.7109375" style="1"/>
    <col min="12210" max="12210" width="4.5703125" style="1" customWidth="1"/>
    <col min="12211" max="12211" width="5.85546875" style="1" customWidth="1"/>
    <col min="12212" max="12212" width="36" style="1" customWidth="1"/>
    <col min="12213" max="12213" width="9.7109375" style="1" customWidth="1"/>
    <col min="12214" max="12214" width="11.85546875" style="1" customWidth="1"/>
    <col min="12215" max="12215" width="9" style="1" customWidth="1"/>
    <col min="12216" max="12216" width="9.7109375" style="1" customWidth="1"/>
    <col min="12217" max="12217" width="9.28515625" style="1" customWidth="1"/>
    <col min="12218" max="12218" width="8.7109375" style="1" customWidth="1"/>
    <col min="12219" max="12219" width="6.85546875" style="1" customWidth="1"/>
    <col min="12220" max="12464" width="9.140625" style="1" customWidth="1"/>
    <col min="12465" max="12465" width="3.7109375" style="1"/>
    <col min="12466" max="12466" width="4.5703125" style="1" customWidth="1"/>
    <col min="12467" max="12467" width="5.85546875" style="1" customWidth="1"/>
    <col min="12468" max="12468" width="36" style="1" customWidth="1"/>
    <col min="12469" max="12469" width="9.7109375" style="1" customWidth="1"/>
    <col min="12470" max="12470" width="11.85546875" style="1" customWidth="1"/>
    <col min="12471" max="12471" width="9" style="1" customWidth="1"/>
    <col min="12472" max="12472" width="9.7109375" style="1" customWidth="1"/>
    <col min="12473" max="12473" width="9.28515625" style="1" customWidth="1"/>
    <col min="12474" max="12474" width="8.7109375" style="1" customWidth="1"/>
    <col min="12475" max="12475" width="6.85546875" style="1" customWidth="1"/>
    <col min="12476" max="12720" width="9.140625" style="1" customWidth="1"/>
    <col min="12721" max="12721" width="3.7109375" style="1"/>
    <col min="12722" max="12722" width="4.5703125" style="1" customWidth="1"/>
    <col min="12723" max="12723" width="5.85546875" style="1" customWidth="1"/>
    <col min="12724" max="12724" width="36" style="1" customWidth="1"/>
    <col min="12725" max="12725" width="9.7109375" style="1" customWidth="1"/>
    <col min="12726" max="12726" width="11.85546875" style="1" customWidth="1"/>
    <col min="12727" max="12727" width="9" style="1" customWidth="1"/>
    <col min="12728" max="12728" width="9.7109375" style="1" customWidth="1"/>
    <col min="12729" max="12729" width="9.28515625" style="1" customWidth="1"/>
    <col min="12730" max="12730" width="8.7109375" style="1" customWidth="1"/>
    <col min="12731" max="12731" width="6.85546875" style="1" customWidth="1"/>
    <col min="12732" max="12976" width="9.140625" style="1" customWidth="1"/>
    <col min="12977" max="12977" width="3.7109375" style="1"/>
    <col min="12978" max="12978" width="4.5703125" style="1" customWidth="1"/>
    <col min="12979" max="12979" width="5.85546875" style="1" customWidth="1"/>
    <col min="12980" max="12980" width="36" style="1" customWidth="1"/>
    <col min="12981" max="12981" width="9.7109375" style="1" customWidth="1"/>
    <col min="12982" max="12982" width="11.85546875" style="1" customWidth="1"/>
    <col min="12983" max="12983" width="9" style="1" customWidth="1"/>
    <col min="12984" max="12984" width="9.7109375" style="1" customWidth="1"/>
    <col min="12985" max="12985" width="9.28515625" style="1" customWidth="1"/>
    <col min="12986" max="12986" width="8.7109375" style="1" customWidth="1"/>
    <col min="12987" max="12987" width="6.85546875" style="1" customWidth="1"/>
    <col min="12988" max="13232" width="9.140625" style="1" customWidth="1"/>
    <col min="13233" max="13233" width="3.7109375" style="1"/>
    <col min="13234" max="13234" width="4.5703125" style="1" customWidth="1"/>
    <col min="13235" max="13235" width="5.85546875" style="1" customWidth="1"/>
    <col min="13236" max="13236" width="36" style="1" customWidth="1"/>
    <col min="13237" max="13237" width="9.7109375" style="1" customWidth="1"/>
    <col min="13238" max="13238" width="11.85546875" style="1" customWidth="1"/>
    <col min="13239" max="13239" width="9" style="1" customWidth="1"/>
    <col min="13240" max="13240" width="9.7109375" style="1" customWidth="1"/>
    <col min="13241" max="13241" width="9.28515625" style="1" customWidth="1"/>
    <col min="13242" max="13242" width="8.7109375" style="1" customWidth="1"/>
    <col min="13243" max="13243" width="6.85546875" style="1" customWidth="1"/>
    <col min="13244" max="13488" width="9.140625" style="1" customWidth="1"/>
    <col min="13489" max="13489" width="3.7109375" style="1"/>
    <col min="13490" max="13490" width="4.5703125" style="1" customWidth="1"/>
    <col min="13491" max="13491" width="5.85546875" style="1" customWidth="1"/>
    <col min="13492" max="13492" width="36" style="1" customWidth="1"/>
    <col min="13493" max="13493" width="9.7109375" style="1" customWidth="1"/>
    <col min="13494" max="13494" width="11.85546875" style="1" customWidth="1"/>
    <col min="13495" max="13495" width="9" style="1" customWidth="1"/>
    <col min="13496" max="13496" width="9.7109375" style="1" customWidth="1"/>
    <col min="13497" max="13497" width="9.28515625" style="1" customWidth="1"/>
    <col min="13498" max="13498" width="8.7109375" style="1" customWidth="1"/>
    <col min="13499" max="13499" width="6.85546875" style="1" customWidth="1"/>
    <col min="13500" max="13744" width="9.140625" style="1" customWidth="1"/>
    <col min="13745" max="13745" width="3.7109375" style="1"/>
    <col min="13746" max="13746" width="4.5703125" style="1" customWidth="1"/>
    <col min="13747" max="13747" width="5.85546875" style="1" customWidth="1"/>
    <col min="13748" max="13748" width="36" style="1" customWidth="1"/>
    <col min="13749" max="13749" width="9.7109375" style="1" customWidth="1"/>
    <col min="13750" max="13750" width="11.85546875" style="1" customWidth="1"/>
    <col min="13751" max="13751" width="9" style="1" customWidth="1"/>
    <col min="13752" max="13752" width="9.7109375" style="1" customWidth="1"/>
    <col min="13753" max="13753" width="9.28515625" style="1" customWidth="1"/>
    <col min="13754" max="13754" width="8.7109375" style="1" customWidth="1"/>
    <col min="13755" max="13755" width="6.85546875" style="1" customWidth="1"/>
    <col min="13756" max="14000" width="9.140625" style="1" customWidth="1"/>
    <col min="14001" max="14001" width="3.7109375" style="1"/>
    <col min="14002" max="14002" width="4.5703125" style="1" customWidth="1"/>
    <col min="14003" max="14003" width="5.85546875" style="1" customWidth="1"/>
    <col min="14004" max="14004" width="36" style="1" customWidth="1"/>
    <col min="14005" max="14005" width="9.7109375" style="1" customWidth="1"/>
    <col min="14006" max="14006" width="11.85546875" style="1" customWidth="1"/>
    <col min="14007" max="14007" width="9" style="1" customWidth="1"/>
    <col min="14008" max="14008" width="9.7109375" style="1" customWidth="1"/>
    <col min="14009" max="14009" width="9.28515625" style="1" customWidth="1"/>
    <col min="14010" max="14010" width="8.7109375" style="1" customWidth="1"/>
    <col min="14011" max="14011" width="6.85546875" style="1" customWidth="1"/>
    <col min="14012" max="14256" width="9.140625" style="1" customWidth="1"/>
    <col min="14257" max="14257" width="3.7109375" style="1"/>
    <col min="14258" max="14258" width="4.5703125" style="1" customWidth="1"/>
    <col min="14259" max="14259" width="5.85546875" style="1" customWidth="1"/>
    <col min="14260" max="14260" width="36" style="1" customWidth="1"/>
    <col min="14261" max="14261" width="9.7109375" style="1" customWidth="1"/>
    <col min="14262" max="14262" width="11.85546875" style="1" customWidth="1"/>
    <col min="14263" max="14263" width="9" style="1" customWidth="1"/>
    <col min="14264" max="14264" width="9.7109375" style="1" customWidth="1"/>
    <col min="14265" max="14265" width="9.28515625" style="1" customWidth="1"/>
    <col min="14266" max="14266" width="8.7109375" style="1" customWidth="1"/>
    <col min="14267" max="14267" width="6.85546875" style="1" customWidth="1"/>
    <col min="14268" max="14512" width="9.140625" style="1" customWidth="1"/>
    <col min="14513" max="14513" width="3.7109375" style="1"/>
    <col min="14514" max="14514" width="4.5703125" style="1" customWidth="1"/>
    <col min="14515" max="14515" width="5.85546875" style="1" customWidth="1"/>
    <col min="14516" max="14516" width="36" style="1" customWidth="1"/>
    <col min="14517" max="14517" width="9.7109375" style="1" customWidth="1"/>
    <col min="14518" max="14518" width="11.85546875" style="1" customWidth="1"/>
    <col min="14519" max="14519" width="9" style="1" customWidth="1"/>
    <col min="14520" max="14520" width="9.7109375" style="1" customWidth="1"/>
    <col min="14521" max="14521" width="9.28515625" style="1" customWidth="1"/>
    <col min="14522" max="14522" width="8.7109375" style="1" customWidth="1"/>
    <col min="14523" max="14523" width="6.85546875" style="1" customWidth="1"/>
    <col min="14524" max="14768" width="9.140625" style="1" customWidth="1"/>
    <col min="14769" max="14769" width="3.7109375" style="1"/>
    <col min="14770" max="14770" width="4.5703125" style="1" customWidth="1"/>
    <col min="14771" max="14771" width="5.85546875" style="1" customWidth="1"/>
    <col min="14772" max="14772" width="36" style="1" customWidth="1"/>
    <col min="14773" max="14773" width="9.7109375" style="1" customWidth="1"/>
    <col min="14774" max="14774" width="11.85546875" style="1" customWidth="1"/>
    <col min="14775" max="14775" width="9" style="1" customWidth="1"/>
    <col min="14776" max="14776" width="9.7109375" style="1" customWidth="1"/>
    <col min="14777" max="14777" width="9.28515625" style="1" customWidth="1"/>
    <col min="14778" max="14778" width="8.7109375" style="1" customWidth="1"/>
    <col min="14779" max="14779" width="6.85546875" style="1" customWidth="1"/>
    <col min="14780" max="15024" width="9.140625" style="1" customWidth="1"/>
    <col min="15025" max="15025" width="3.7109375" style="1"/>
    <col min="15026" max="15026" width="4.5703125" style="1" customWidth="1"/>
    <col min="15027" max="15027" width="5.85546875" style="1" customWidth="1"/>
    <col min="15028" max="15028" width="36" style="1" customWidth="1"/>
    <col min="15029" max="15029" width="9.7109375" style="1" customWidth="1"/>
    <col min="15030" max="15030" width="11.85546875" style="1" customWidth="1"/>
    <col min="15031" max="15031" width="9" style="1" customWidth="1"/>
    <col min="15032" max="15032" width="9.7109375" style="1" customWidth="1"/>
    <col min="15033" max="15033" width="9.28515625" style="1" customWidth="1"/>
    <col min="15034" max="15034" width="8.7109375" style="1" customWidth="1"/>
    <col min="15035" max="15035" width="6.85546875" style="1" customWidth="1"/>
    <col min="15036" max="15280" width="9.140625" style="1" customWidth="1"/>
    <col min="15281" max="15281" width="3.7109375" style="1"/>
    <col min="15282" max="15282" width="4.5703125" style="1" customWidth="1"/>
    <col min="15283" max="15283" width="5.85546875" style="1" customWidth="1"/>
    <col min="15284" max="15284" width="36" style="1" customWidth="1"/>
    <col min="15285" max="15285" width="9.7109375" style="1" customWidth="1"/>
    <col min="15286" max="15286" width="11.85546875" style="1" customWidth="1"/>
    <col min="15287" max="15287" width="9" style="1" customWidth="1"/>
    <col min="15288" max="15288" width="9.7109375" style="1" customWidth="1"/>
    <col min="15289" max="15289" width="9.28515625" style="1" customWidth="1"/>
    <col min="15290" max="15290" width="8.7109375" style="1" customWidth="1"/>
    <col min="15291" max="15291" width="6.85546875" style="1" customWidth="1"/>
    <col min="15292" max="15536" width="9.140625" style="1" customWidth="1"/>
    <col min="15537" max="15537" width="3.7109375" style="1"/>
    <col min="15538" max="15538" width="4.5703125" style="1" customWidth="1"/>
    <col min="15539" max="15539" width="5.85546875" style="1" customWidth="1"/>
    <col min="15540" max="15540" width="36" style="1" customWidth="1"/>
    <col min="15541" max="15541" width="9.7109375" style="1" customWidth="1"/>
    <col min="15542" max="15542" width="11.85546875" style="1" customWidth="1"/>
    <col min="15543" max="15543" width="9" style="1" customWidth="1"/>
    <col min="15544" max="15544" width="9.7109375" style="1" customWidth="1"/>
    <col min="15545" max="15545" width="9.28515625" style="1" customWidth="1"/>
    <col min="15546" max="15546" width="8.7109375" style="1" customWidth="1"/>
    <col min="15547" max="15547" width="6.85546875" style="1" customWidth="1"/>
    <col min="15548" max="15792" width="9.140625" style="1" customWidth="1"/>
    <col min="15793" max="15793" width="3.7109375" style="1"/>
    <col min="15794" max="15794" width="4.5703125" style="1" customWidth="1"/>
    <col min="15795" max="15795" width="5.85546875" style="1" customWidth="1"/>
    <col min="15796" max="15796" width="36" style="1" customWidth="1"/>
    <col min="15797" max="15797" width="9.7109375" style="1" customWidth="1"/>
    <col min="15798" max="15798" width="11.85546875" style="1" customWidth="1"/>
    <col min="15799" max="15799" width="9" style="1" customWidth="1"/>
    <col min="15800" max="15800" width="9.7109375" style="1" customWidth="1"/>
    <col min="15801" max="15801" width="9.28515625" style="1" customWidth="1"/>
    <col min="15802" max="15802" width="8.7109375" style="1" customWidth="1"/>
    <col min="15803" max="15803" width="6.85546875" style="1" customWidth="1"/>
    <col min="15804" max="16048" width="9.140625" style="1" customWidth="1"/>
    <col min="16049" max="16049" width="3.7109375" style="1"/>
    <col min="16050" max="16050" width="4.5703125" style="1" customWidth="1"/>
    <col min="16051" max="16051" width="5.85546875" style="1" customWidth="1"/>
    <col min="16052" max="16052" width="36" style="1" customWidth="1"/>
    <col min="16053" max="16053" width="9.7109375" style="1" customWidth="1"/>
    <col min="16054" max="16054" width="11.85546875" style="1" customWidth="1"/>
    <col min="16055" max="16055" width="9" style="1" customWidth="1"/>
    <col min="16056" max="16056" width="9.7109375" style="1" customWidth="1"/>
    <col min="16057" max="16057" width="9.28515625" style="1" customWidth="1"/>
    <col min="16058" max="16058" width="8.7109375" style="1" customWidth="1"/>
    <col min="16059" max="16059" width="6.85546875" style="1" customWidth="1"/>
    <col min="16060" max="16304" width="9.140625" style="1" customWidth="1"/>
    <col min="16305" max="16384" width="3.7109375" style="1"/>
  </cols>
  <sheetData>
    <row r="1" spans="1:9" x14ac:dyDescent="0.2">
      <c r="C1" s="4"/>
      <c r="G1" s="188"/>
      <c r="H1" s="188"/>
      <c r="I1" s="188"/>
    </row>
    <row r="2" spans="1:9" x14ac:dyDescent="0.2">
      <c r="A2" s="215" t="s">
        <v>20</v>
      </c>
      <c r="B2" s="215"/>
      <c r="C2" s="215"/>
      <c r="D2" s="215"/>
      <c r="E2" s="215"/>
      <c r="F2" s="215"/>
      <c r="G2" s="215"/>
      <c r="H2" s="215"/>
      <c r="I2" s="215"/>
    </row>
    <row r="3" spans="1:9" x14ac:dyDescent="0.2">
      <c r="A3" s="2"/>
      <c r="B3" s="2"/>
      <c r="C3" s="2"/>
      <c r="D3" s="2"/>
      <c r="E3" s="2"/>
      <c r="F3" s="2"/>
      <c r="G3" s="2"/>
      <c r="H3" s="2"/>
      <c r="I3" s="2"/>
    </row>
    <row r="4" spans="1:9" x14ac:dyDescent="0.2">
      <c r="A4" s="2"/>
      <c r="B4" s="2"/>
      <c r="C4" s="216" t="s">
        <v>21</v>
      </c>
      <c r="D4" s="216"/>
      <c r="E4" s="216"/>
      <c r="F4" s="216"/>
      <c r="G4" s="216"/>
      <c r="H4" s="216"/>
      <c r="I4" s="216"/>
    </row>
    <row r="5" spans="1:9" ht="11.25" customHeight="1" x14ac:dyDescent="0.2">
      <c r="A5" s="130"/>
      <c r="B5" s="130"/>
      <c r="C5" s="218" t="s">
        <v>18</v>
      </c>
      <c r="D5" s="218"/>
      <c r="E5" s="218"/>
      <c r="F5" s="218"/>
      <c r="G5" s="218"/>
      <c r="H5" s="218"/>
      <c r="I5" s="218"/>
    </row>
    <row r="6" spans="1:9" x14ac:dyDescent="0.2">
      <c r="A6" s="217" t="s">
        <v>22</v>
      </c>
      <c r="B6" s="217"/>
      <c r="C6" s="217"/>
      <c r="D6" s="196" t="str">
        <f>'Kopt a+c+n'!B13</f>
        <v>Daudzdzīvokļu dzīvojamā ēka</v>
      </c>
      <c r="E6" s="196"/>
      <c r="F6" s="196"/>
      <c r="G6" s="196"/>
      <c r="H6" s="196"/>
      <c r="I6" s="196"/>
    </row>
    <row r="7" spans="1:9" x14ac:dyDescent="0.2">
      <c r="A7" s="217" t="s">
        <v>6</v>
      </c>
      <c r="B7" s="217"/>
      <c r="C7" s="217"/>
      <c r="D7" s="197" t="str">
        <f>'Kopt a+c+n'!B14</f>
        <v>Daudzdzīvokļu dzīvojamās ēkas energoefektivitātes paaugstināšana</v>
      </c>
      <c r="E7" s="197"/>
      <c r="F7" s="197"/>
      <c r="G7" s="197"/>
      <c r="H7" s="197"/>
      <c r="I7" s="197"/>
    </row>
    <row r="8" spans="1:9" x14ac:dyDescent="0.2">
      <c r="A8" s="223" t="s">
        <v>23</v>
      </c>
      <c r="B8" s="223"/>
      <c r="C8" s="223"/>
      <c r="D8" s="197" t="str">
        <f>'Kopt a+c+n'!B15</f>
        <v>Baznīcas iela 5, Jaunolaine, Olaines novads, LV-2127</v>
      </c>
      <c r="E8" s="197"/>
      <c r="F8" s="197"/>
      <c r="G8" s="197"/>
      <c r="H8" s="197"/>
      <c r="I8" s="197"/>
    </row>
    <row r="9" spans="1:9" x14ac:dyDescent="0.2">
      <c r="A9" s="223" t="s">
        <v>24</v>
      </c>
      <c r="B9" s="223"/>
      <c r="C9" s="223"/>
      <c r="D9" s="197" t="str">
        <f>'Kopt a+c+n'!B16</f>
        <v>Iepirkums Nr.AS OŪS 2023/03_E</v>
      </c>
      <c r="E9" s="197"/>
      <c r="F9" s="197"/>
      <c r="G9" s="197"/>
      <c r="H9" s="197"/>
      <c r="I9" s="197"/>
    </row>
    <row r="10" spans="1:9" x14ac:dyDescent="0.2">
      <c r="C10" s="4" t="s">
        <v>25</v>
      </c>
      <c r="D10" s="200" t="e">
        <f>E31</f>
        <v>#VALUE!</v>
      </c>
      <c r="E10" s="200"/>
      <c r="F10" s="67"/>
      <c r="G10" s="67"/>
      <c r="H10" s="67"/>
      <c r="I10" s="67"/>
    </row>
    <row r="11" spans="1:9" x14ac:dyDescent="0.2">
      <c r="C11" s="4" t="s">
        <v>26</v>
      </c>
      <c r="D11" s="200">
        <f>I27</f>
        <v>0</v>
      </c>
      <c r="E11" s="200"/>
      <c r="F11" s="67"/>
      <c r="G11" s="67"/>
      <c r="H11" s="67"/>
      <c r="I11" s="67"/>
    </row>
    <row r="12" spans="1:9" ht="12" thickBot="1" x14ac:dyDescent="0.25">
      <c r="F12" s="21"/>
      <c r="G12" s="21"/>
      <c r="H12" s="21"/>
      <c r="I12" s="21"/>
    </row>
    <row r="13" spans="1:9" x14ac:dyDescent="0.2">
      <c r="A13" s="203" t="s">
        <v>27</v>
      </c>
      <c r="B13" s="205" t="s">
        <v>28</v>
      </c>
      <c r="C13" s="207" t="s">
        <v>29</v>
      </c>
      <c r="D13" s="208"/>
      <c r="E13" s="201" t="s">
        <v>30</v>
      </c>
      <c r="F13" s="219" t="s">
        <v>31</v>
      </c>
      <c r="G13" s="220"/>
      <c r="H13" s="220"/>
      <c r="I13" s="221" t="s">
        <v>32</v>
      </c>
    </row>
    <row r="14" spans="1:9" ht="23.25" thickBot="1" x14ac:dyDescent="0.25">
      <c r="A14" s="204"/>
      <c r="B14" s="206"/>
      <c r="C14" s="209"/>
      <c r="D14" s="210"/>
      <c r="E14" s="202"/>
      <c r="F14" s="22" t="s">
        <v>33</v>
      </c>
      <c r="G14" s="23" t="s">
        <v>34</v>
      </c>
      <c r="H14" s="23" t="s">
        <v>35</v>
      </c>
      <c r="I14" s="222"/>
    </row>
    <row r="15" spans="1:9" x14ac:dyDescent="0.2">
      <c r="A15" s="63">
        <f>IF(E15=0,0,IF(COUNTBLANK(E15)=1,0,COUNTA($E$15:E15)))</f>
        <v>0</v>
      </c>
      <c r="B15" s="27">
        <f t="shared" ref="B15:B26" si="0">IF(A15=0,0,CONCATENATE("C-",A15))</f>
        <v>0</v>
      </c>
      <c r="C15" s="224" t="str">
        <f>'1c'!C2:I2</f>
        <v>Būvlaukuma sagatavošana</v>
      </c>
      <c r="D15" s="225"/>
      <c r="E15" s="70">
        <f>'1c'!P25</f>
        <v>0</v>
      </c>
      <c r="F15" s="124">
        <f>'1c'!M25</f>
        <v>0</v>
      </c>
      <c r="G15" s="56">
        <f>'1c'!N25</f>
        <v>0</v>
      </c>
      <c r="H15" s="56">
        <f>'1c'!O25</f>
        <v>0</v>
      </c>
      <c r="I15" s="57">
        <f>'1c'!L25</f>
        <v>0</v>
      </c>
    </row>
    <row r="16" spans="1:9" x14ac:dyDescent="0.2">
      <c r="A16" s="64">
        <f>IF(E16=0,0,IF(COUNTBLANK(E16)=1,0,COUNTA($E$15:E16)))</f>
        <v>0</v>
      </c>
      <c r="B16" s="28">
        <f t="shared" si="0"/>
        <v>0</v>
      </c>
      <c r="C16" s="211" t="str">
        <f>'2c'!C2:I2</f>
        <v>Demontāžas darbi</v>
      </c>
      <c r="D16" s="212"/>
      <c r="E16" s="127">
        <f>'2c'!P25</f>
        <v>0</v>
      </c>
      <c r="F16" s="125">
        <f>'2c'!M25</f>
        <v>0</v>
      </c>
      <c r="G16" s="58">
        <f>'2c'!N25</f>
        <v>0</v>
      </c>
      <c r="H16" s="58">
        <f>'2c'!O25</f>
        <v>0</v>
      </c>
      <c r="I16" s="59">
        <f>'2c'!L25</f>
        <v>0</v>
      </c>
    </row>
    <row r="17" spans="1:9" x14ac:dyDescent="0.2">
      <c r="A17" s="64">
        <f>IF(E17=0,0,IF(COUNTBLANK(E17)=1,0,COUNTA($E$15:E17)))</f>
        <v>0</v>
      </c>
      <c r="B17" s="28">
        <f t="shared" si="0"/>
        <v>0</v>
      </c>
      <c r="C17" s="211" t="str">
        <f>'3c'!C2:I2</f>
        <v>Fasādes</v>
      </c>
      <c r="D17" s="212"/>
      <c r="E17" s="128">
        <f>'3c'!P101</f>
        <v>0</v>
      </c>
      <c r="F17" s="125">
        <f>'3c'!M101</f>
        <v>0</v>
      </c>
      <c r="G17" s="58">
        <f>'3c'!N101</f>
        <v>0</v>
      </c>
      <c r="H17" s="58">
        <f>'3c'!O101</f>
        <v>0</v>
      </c>
      <c r="I17" s="59">
        <f>'3c'!L101</f>
        <v>0</v>
      </c>
    </row>
    <row r="18" spans="1:9" x14ac:dyDescent="0.2">
      <c r="A18" s="64">
        <f>IF(E18=0,0,IF(COUNTBLANK(E18)=1,0,COUNTA($E$15:E18)))</f>
        <v>0</v>
      </c>
      <c r="B18" s="28">
        <f t="shared" si="0"/>
        <v>0</v>
      </c>
      <c r="C18" s="211" t="str">
        <f>'4c'!C2:I2</f>
        <v>Logi un durvis</v>
      </c>
      <c r="D18" s="212"/>
      <c r="E18" s="128">
        <f>'4c'!P38</f>
        <v>0</v>
      </c>
      <c r="F18" s="125">
        <f>'4c'!M38</f>
        <v>0</v>
      </c>
      <c r="G18" s="58">
        <f>'4c'!N38</f>
        <v>0</v>
      </c>
      <c r="H18" s="58">
        <f>'4c'!O38</f>
        <v>0</v>
      </c>
      <c r="I18" s="59">
        <f>'4c'!L38</f>
        <v>0</v>
      </c>
    </row>
    <row r="19" spans="1:9" x14ac:dyDescent="0.2">
      <c r="A19" s="64">
        <f>IF(E19=0,0,IF(COUNTBLANK(E19)=1,0,COUNTA($E$15:E19)))</f>
        <v>0</v>
      </c>
      <c r="B19" s="28">
        <f t="shared" si="0"/>
        <v>0</v>
      </c>
      <c r="C19" s="211" t="str">
        <f>'5c'!C2:I2</f>
        <v>Pagraba pārseguma siltināšana</v>
      </c>
      <c r="D19" s="212"/>
      <c r="E19" s="128">
        <f>'5c'!P30</f>
        <v>0</v>
      </c>
      <c r="F19" s="125">
        <f>'5c'!M30</f>
        <v>0</v>
      </c>
      <c r="G19" s="58">
        <f>'5c'!N30</f>
        <v>0</v>
      </c>
      <c r="H19" s="58">
        <f>'5c'!O30</f>
        <v>0</v>
      </c>
      <c r="I19" s="59">
        <f>'5c'!L30</f>
        <v>0</v>
      </c>
    </row>
    <row r="20" spans="1:9" x14ac:dyDescent="0.2">
      <c r="A20" s="64">
        <f>IF(E20=0,0,IF(COUNTBLANK(E20)=1,0,COUNTA($E$15:E20)))</f>
        <v>0</v>
      </c>
      <c r="B20" s="28">
        <f t="shared" si="0"/>
        <v>0</v>
      </c>
      <c r="C20" s="211" t="str">
        <f>'6c'!C2:I2</f>
        <v>Jumta darbi</v>
      </c>
      <c r="D20" s="212"/>
      <c r="E20" s="128">
        <f>'6c'!P24</f>
        <v>0</v>
      </c>
      <c r="F20" s="125">
        <f>'6c'!M24</f>
        <v>0</v>
      </c>
      <c r="G20" s="58">
        <f>'6c'!N24</f>
        <v>0</v>
      </c>
      <c r="H20" s="58">
        <f>'6c'!O24</f>
        <v>0</v>
      </c>
      <c r="I20" s="59">
        <f>'6c'!L24</f>
        <v>0</v>
      </c>
    </row>
    <row r="21" spans="1:9" x14ac:dyDescent="0.2">
      <c r="A21" s="64">
        <f>IF(E21=0,0,IF(COUNTBLANK(E21)=1,0,COUNTA($E$15:E21)))</f>
        <v>0</v>
      </c>
      <c r="B21" s="28">
        <f t="shared" si="0"/>
        <v>0</v>
      </c>
      <c r="C21" s="211" t="str">
        <f>'7c'!C2:I2</f>
        <v>Iekštelpu darbi</v>
      </c>
      <c r="D21" s="212"/>
      <c r="E21" s="128">
        <f>'7c'!P20</f>
        <v>0</v>
      </c>
      <c r="F21" s="125">
        <f>'7c'!M20</f>
        <v>0</v>
      </c>
      <c r="G21" s="58">
        <f>'7c'!N20</f>
        <v>0</v>
      </c>
      <c r="H21" s="58">
        <f>'7c'!O20</f>
        <v>0</v>
      </c>
      <c r="I21" s="59">
        <f>'7c'!L20</f>
        <v>0</v>
      </c>
    </row>
    <row r="22" spans="1:9" x14ac:dyDescent="0.2">
      <c r="A22" s="64">
        <f>IF(E22=0,0,IF(COUNTBLANK(E22)=1,0,COUNTA($E$15:E22)))</f>
        <v>0</v>
      </c>
      <c r="B22" s="28">
        <f t="shared" si="0"/>
        <v>0</v>
      </c>
      <c r="C22" s="211" t="str">
        <f>'8c'!C2:I2</f>
        <v>Bēniņu siltināšana</v>
      </c>
      <c r="D22" s="212"/>
      <c r="E22" s="128">
        <f>'8c'!P25</f>
        <v>0</v>
      </c>
      <c r="F22" s="125">
        <f>'8c'!M25</f>
        <v>0</v>
      </c>
      <c r="G22" s="58">
        <f>'8c'!N25</f>
        <v>0</v>
      </c>
      <c r="H22" s="58">
        <f>'8c'!O25</f>
        <v>0</v>
      </c>
      <c r="I22" s="59">
        <f>'8c'!L25</f>
        <v>0</v>
      </c>
    </row>
    <row r="23" spans="1:9" x14ac:dyDescent="0.2">
      <c r="A23" s="64">
        <f>IF(E23=0,0,IF(COUNTBLANK(E23)=1,0,COUNTA($E$15:E23)))</f>
        <v>0</v>
      </c>
      <c r="B23" s="28">
        <f t="shared" si="0"/>
        <v>0</v>
      </c>
      <c r="C23" s="211" t="str">
        <f>'9c'!C2:I2</f>
        <v>Labiekārtošana</v>
      </c>
      <c r="D23" s="212"/>
      <c r="E23" s="128">
        <f>'9c'!P23</f>
        <v>0</v>
      </c>
      <c r="F23" s="125">
        <f>'9c'!M23</f>
        <v>0</v>
      </c>
      <c r="G23" s="58">
        <f>'9c'!N23</f>
        <v>0</v>
      </c>
      <c r="H23" s="58">
        <f>'9c'!O23</f>
        <v>0</v>
      </c>
      <c r="I23" s="59">
        <f>'9c'!L23</f>
        <v>0</v>
      </c>
    </row>
    <row r="24" spans="1:9" x14ac:dyDescent="0.2">
      <c r="A24" s="64">
        <f>IF(E24=0,0,IF(COUNTBLANK(E24)=1,0,COUNTA($E$15:E24)))</f>
        <v>0</v>
      </c>
      <c r="B24" s="28">
        <f t="shared" si="0"/>
        <v>0</v>
      </c>
      <c r="C24" s="211" t="str">
        <f>'10c'!C2:I2</f>
        <v>Apkure, vēdināšana un gaisa kondicionēšana</v>
      </c>
      <c r="D24" s="212"/>
      <c r="E24" s="128">
        <f>'10c'!P63</f>
        <v>0</v>
      </c>
      <c r="F24" s="125">
        <f>'10c'!M63</f>
        <v>0</v>
      </c>
      <c r="G24" s="58">
        <f>'10c'!N63</f>
        <v>0</v>
      </c>
      <c r="H24" s="58">
        <f>'10c'!O63</f>
        <v>0</v>
      </c>
      <c r="I24" s="59">
        <f>'10c'!L63</f>
        <v>0</v>
      </c>
    </row>
    <row r="25" spans="1:9" x14ac:dyDescent="0.2">
      <c r="A25" s="64">
        <f>IF(E25=0,0,IF(COUNTBLANK(E25)=1,0,COUNTA($E$15:E25)))</f>
        <v>0</v>
      </c>
      <c r="B25" s="28">
        <f t="shared" si="0"/>
        <v>0</v>
      </c>
      <c r="C25" s="211" t="str">
        <f>'11c'!C2:I2</f>
        <v>Ārējie elektrības tīkli</v>
      </c>
      <c r="D25" s="212"/>
      <c r="E25" s="128">
        <f>'11c'!P38</f>
        <v>0</v>
      </c>
      <c r="F25" s="125">
        <f>'11c'!M38</f>
        <v>0</v>
      </c>
      <c r="G25" s="58">
        <f>'11c'!N38</f>
        <v>0</v>
      </c>
      <c r="H25" s="58">
        <f>'11c'!O38</f>
        <v>0</v>
      </c>
      <c r="I25" s="59">
        <f>'11c'!L38</f>
        <v>0</v>
      </c>
    </row>
    <row r="26" spans="1:9" ht="12" thickBot="1" x14ac:dyDescent="0.25">
      <c r="A26" s="64">
        <f>IF(E26=0,0,IF(COUNTBLANK(E26)=1,0,COUNTA($E$15:E26)))</f>
        <v>0</v>
      </c>
      <c r="B26" s="28">
        <f t="shared" si="0"/>
        <v>0</v>
      </c>
      <c r="C26" s="211" t="str">
        <f>'12c'!C2:I2</f>
        <v>Iekšējais ūdensvads, kanalizācija un to aprīkojums</v>
      </c>
      <c r="D26" s="212"/>
      <c r="E26" s="128">
        <f>'12c'!P101</f>
        <v>0</v>
      </c>
      <c r="F26" s="125">
        <f>'12c'!M101</f>
        <v>0</v>
      </c>
      <c r="G26" s="58">
        <f>'12c'!N101</f>
        <v>0</v>
      </c>
      <c r="H26" s="58">
        <f>'12c'!O101</f>
        <v>0</v>
      </c>
      <c r="I26" s="59">
        <f>'12c'!L101</f>
        <v>0</v>
      </c>
    </row>
    <row r="27" spans="1:9" ht="12" thickBot="1" x14ac:dyDescent="0.25">
      <c r="A27" s="229" t="s">
        <v>36</v>
      </c>
      <c r="B27" s="230"/>
      <c r="C27" s="230"/>
      <c r="D27" s="223"/>
      <c r="E27" s="43">
        <f>SUM(E15:E26)</f>
        <v>0</v>
      </c>
      <c r="F27" s="126">
        <f>SUM(F15:F26)</f>
        <v>0</v>
      </c>
      <c r="G27" s="42">
        <f>SUM(G15:G26)</f>
        <v>0</v>
      </c>
      <c r="H27" s="42">
        <f>SUM(H15:H26)</f>
        <v>0</v>
      </c>
      <c r="I27" s="43">
        <f>SUM(I15:I26)</f>
        <v>0</v>
      </c>
    </row>
    <row r="28" spans="1:9" x14ac:dyDescent="0.2">
      <c r="A28" s="231" t="s">
        <v>37</v>
      </c>
      <c r="B28" s="232"/>
      <c r="C28" s="246"/>
      <c r="D28" s="118" t="str">
        <f>'Kops a+c+n'!D53</f>
        <v>%</v>
      </c>
      <c r="E28" s="44" t="e">
        <f>ROUND(E27*$D28,2)</f>
        <v>#VALUE!</v>
      </c>
      <c r="F28" s="45"/>
      <c r="G28" s="45"/>
      <c r="H28" s="45"/>
      <c r="I28" s="45"/>
    </row>
    <row r="29" spans="1:9" x14ac:dyDescent="0.2">
      <c r="A29" s="234" t="s">
        <v>38</v>
      </c>
      <c r="B29" s="235"/>
      <c r="C29" s="248"/>
      <c r="D29" s="119" t="str">
        <f>'Kops a+c+n'!D54</f>
        <v>%</v>
      </c>
      <c r="E29" s="46" t="e">
        <f>ROUND(E28*$D29,2)</f>
        <v>#VALUE!</v>
      </c>
      <c r="F29" s="45"/>
      <c r="G29" s="45"/>
      <c r="H29" s="45"/>
      <c r="I29" s="45"/>
    </row>
    <row r="30" spans="1:9" x14ac:dyDescent="0.2">
      <c r="A30" s="237" t="s">
        <v>39</v>
      </c>
      <c r="B30" s="238"/>
      <c r="C30" s="249"/>
      <c r="D30" s="119" t="str">
        <f>'Kops a+c+n'!D55</f>
        <v>%</v>
      </c>
      <c r="E30" s="46" t="e">
        <f>ROUND(E27*$D30,2)</f>
        <v>#VALUE!</v>
      </c>
      <c r="F30" s="45"/>
      <c r="G30" s="45"/>
      <c r="H30" s="45"/>
      <c r="I30" s="45"/>
    </row>
    <row r="31" spans="1:9" ht="12" thickBot="1" x14ac:dyDescent="0.25">
      <c r="A31" s="240" t="s">
        <v>40</v>
      </c>
      <c r="B31" s="241"/>
      <c r="C31" s="250"/>
      <c r="D31" s="25"/>
      <c r="E31" s="47" t="e">
        <f>SUM(E27:E30)-E29</f>
        <v>#VALUE!</v>
      </c>
      <c r="F31" s="45"/>
      <c r="G31" s="45"/>
      <c r="H31" s="45"/>
      <c r="I31" s="45"/>
    </row>
    <row r="32" spans="1:9" x14ac:dyDescent="0.2">
      <c r="G32" s="24"/>
    </row>
    <row r="33" spans="1:9" x14ac:dyDescent="0.2">
      <c r="C33" s="20"/>
      <c r="D33" s="20"/>
      <c r="E33" s="20"/>
      <c r="F33" s="26"/>
      <c r="G33" s="26"/>
      <c r="H33" s="26"/>
      <c r="I33" s="26"/>
    </row>
    <row r="36" spans="1:9" x14ac:dyDescent="0.2">
      <c r="A36" s="1" t="s">
        <v>14</v>
      </c>
      <c r="B36" s="20"/>
      <c r="C36" s="251">
        <f>'Kops a+c+n'!C61:H61</f>
        <v>0</v>
      </c>
      <c r="D36" s="251"/>
      <c r="E36" s="251"/>
      <c r="F36" s="251"/>
      <c r="G36" s="251"/>
      <c r="H36" s="251"/>
    </row>
    <row r="37" spans="1:9" x14ac:dyDescent="0.2">
      <c r="A37" s="20"/>
      <c r="B37" s="20"/>
      <c r="C37" s="186" t="s">
        <v>15</v>
      </c>
      <c r="D37" s="186"/>
      <c r="E37" s="186"/>
      <c r="F37" s="186"/>
      <c r="G37" s="186"/>
      <c r="H37" s="186"/>
    </row>
    <row r="38" spans="1:9" x14ac:dyDescent="0.2">
      <c r="A38" s="20"/>
      <c r="B38" s="20"/>
      <c r="C38" s="20"/>
      <c r="D38" s="20"/>
      <c r="E38" s="20"/>
      <c r="F38" s="20"/>
      <c r="G38" s="20"/>
      <c r="H38" s="20"/>
    </row>
    <row r="39" spans="1:9" x14ac:dyDescent="0.2">
      <c r="A39" s="227" t="str">
        <f>'Kops a+c+n'!A64:D64</f>
        <v>Tāme sastādīta 2023. gada __._________</v>
      </c>
      <c r="B39" s="228"/>
      <c r="C39" s="228"/>
      <c r="D39" s="228"/>
      <c r="F39" s="20"/>
      <c r="G39" s="20"/>
      <c r="H39" s="20"/>
    </row>
    <row r="40" spans="1:9" x14ac:dyDescent="0.2">
      <c r="A40" s="20"/>
      <c r="B40" s="20"/>
      <c r="C40" s="20"/>
      <c r="D40" s="20"/>
      <c r="E40" s="20"/>
      <c r="F40" s="20"/>
      <c r="G40" s="20"/>
      <c r="H40" s="20"/>
    </row>
    <row r="41" spans="1:9" x14ac:dyDescent="0.2">
      <c r="A41" s="1" t="s">
        <v>41</v>
      </c>
      <c r="B41" s="20"/>
      <c r="C41" s="247">
        <f>'Kops a+c+n'!C66:H66</f>
        <v>0</v>
      </c>
      <c r="D41" s="247"/>
      <c r="E41" s="247"/>
      <c r="F41" s="247"/>
      <c r="G41" s="247"/>
      <c r="H41" s="247"/>
    </row>
    <row r="42" spans="1:9" x14ac:dyDescent="0.2">
      <c r="A42" s="20"/>
      <c r="B42" s="20"/>
      <c r="C42" s="186" t="s">
        <v>15</v>
      </c>
      <c r="D42" s="186"/>
      <c r="E42" s="186"/>
      <c r="F42" s="186"/>
      <c r="G42" s="186"/>
      <c r="H42" s="186"/>
    </row>
    <row r="43" spans="1:9" x14ac:dyDescent="0.2">
      <c r="A43" s="20"/>
      <c r="B43" s="20"/>
      <c r="C43" s="20"/>
      <c r="D43" s="20"/>
      <c r="E43" s="20"/>
      <c r="F43" s="20"/>
      <c r="G43" s="20"/>
      <c r="H43" s="20"/>
    </row>
    <row r="44" spans="1:9" x14ac:dyDescent="0.2">
      <c r="A44" s="104" t="s">
        <v>43</v>
      </c>
      <c r="B44" s="52"/>
      <c r="C44" s="116">
        <f>'Kops a+c+n'!C69</f>
        <v>0</v>
      </c>
      <c r="D44" s="52"/>
      <c r="F44" s="20"/>
      <c r="G44" s="20"/>
      <c r="H44" s="20"/>
    </row>
    <row r="54" spans="5:9" x14ac:dyDescent="0.2">
      <c r="E54" s="24"/>
      <c r="F54" s="24"/>
      <c r="G54" s="105"/>
      <c r="H54" s="24"/>
      <c r="I54" s="24"/>
    </row>
    <row r="67" spans="3:3" x14ac:dyDescent="0.2">
      <c r="C67" s="1">
        <f>'Kopt a+c+n'!B30:C30</f>
        <v>0</v>
      </c>
    </row>
  </sheetData>
  <mergeCells count="42">
    <mergeCell ref="C41:H41"/>
    <mergeCell ref="C42:H42"/>
    <mergeCell ref="A29:C29"/>
    <mergeCell ref="A30:C30"/>
    <mergeCell ref="A31:C31"/>
    <mergeCell ref="C36:H36"/>
    <mergeCell ref="C37:H37"/>
    <mergeCell ref="A39:D39"/>
    <mergeCell ref="A28:C28"/>
    <mergeCell ref="C25:D25"/>
    <mergeCell ref="C26:D26"/>
    <mergeCell ref="A27:D27"/>
    <mergeCell ref="C24:D24"/>
    <mergeCell ref="F13:H13"/>
    <mergeCell ref="I13:I14"/>
    <mergeCell ref="C15:D15"/>
    <mergeCell ref="C16:D16"/>
    <mergeCell ref="C17:D17"/>
    <mergeCell ref="C23:D23"/>
    <mergeCell ref="D10:E10"/>
    <mergeCell ref="D11:E11"/>
    <mergeCell ref="A13:A14"/>
    <mergeCell ref="B13:B14"/>
    <mergeCell ref="C13:D14"/>
    <mergeCell ref="E13:E14"/>
    <mergeCell ref="C18:D18"/>
    <mergeCell ref="C19:D19"/>
    <mergeCell ref="C20:D20"/>
    <mergeCell ref="C21:D21"/>
    <mergeCell ref="C22:D22"/>
    <mergeCell ref="A7:C7"/>
    <mergeCell ref="D7:I7"/>
    <mergeCell ref="A8:C8"/>
    <mergeCell ref="D8:I8"/>
    <mergeCell ref="A9:C9"/>
    <mergeCell ref="D9:I9"/>
    <mergeCell ref="G1:I1"/>
    <mergeCell ref="A2:I2"/>
    <mergeCell ref="C4:I4"/>
    <mergeCell ref="C5:I5"/>
    <mergeCell ref="A6:C6"/>
    <mergeCell ref="D6:I6"/>
  </mergeCells>
  <conditionalFormatting sqref="A15:B26">
    <cfRule type="cellIs" dxfId="382" priority="5" operator="equal">
      <formula>0</formula>
    </cfRule>
  </conditionalFormatting>
  <conditionalFormatting sqref="A15:I26 E27:I27 D28:D30 E28:E31">
    <cfRule type="cellIs" dxfId="381" priority="2" operator="equal">
      <formula>0</formula>
    </cfRule>
  </conditionalFormatting>
  <conditionalFormatting sqref="C36:H36 C41:H41 C44">
    <cfRule type="cellIs" dxfId="380" priority="7" operator="equal">
      <formula>0</formula>
    </cfRule>
  </conditionalFormatting>
  <conditionalFormatting sqref="C41:H41">
    <cfRule type="cellIs" dxfId="379" priority="8" operator="equal">
      <formula>0</formula>
    </cfRule>
  </conditionalFormatting>
  <conditionalFormatting sqref="D6:I9 D10:E11">
    <cfRule type="cellIs" dxfId="378" priority="1"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07B7-4E0C-4627-8593-0AD56B495EA4}">
  <sheetPr codeName="Sheet6">
    <tabColor theme="9" tint="0.39997558519241921"/>
  </sheetPr>
  <dimension ref="A1:I67"/>
  <sheetViews>
    <sheetView zoomScaleNormal="100" workbookViewId="0">
      <selection activeCell="A27" sqref="A27:XFD34"/>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76" width="9.140625" style="1" customWidth="1"/>
    <col min="177" max="177" width="3.7109375" style="1"/>
    <col min="178" max="178" width="4.5703125" style="1" customWidth="1"/>
    <col min="179" max="179" width="5.85546875" style="1" customWidth="1"/>
    <col min="180" max="180" width="36" style="1" customWidth="1"/>
    <col min="181" max="181" width="9.7109375" style="1" customWidth="1"/>
    <col min="182" max="182" width="11.85546875" style="1" customWidth="1"/>
    <col min="183" max="183" width="9" style="1" customWidth="1"/>
    <col min="184" max="184" width="9.7109375" style="1" customWidth="1"/>
    <col min="185" max="185" width="9.28515625" style="1" customWidth="1"/>
    <col min="186" max="186" width="8.7109375" style="1" customWidth="1"/>
    <col min="187" max="187" width="6.85546875" style="1" customWidth="1"/>
    <col min="188" max="432" width="9.140625" style="1" customWidth="1"/>
    <col min="433" max="433" width="3.7109375" style="1"/>
    <col min="434" max="434" width="4.5703125" style="1" customWidth="1"/>
    <col min="435" max="435" width="5.85546875" style="1" customWidth="1"/>
    <col min="436" max="436" width="36" style="1" customWidth="1"/>
    <col min="437" max="437" width="9.7109375" style="1" customWidth="1"/>
    <col min="438" max="438" width="11.85546875" style="1" customWidth="1"/>
    <col min="439" max="439" width="9" style="1" customWidth="1"/>
    <col min="440" max="440" width="9.7109375" style="1" customWidth="1"/>
    <col min="441" max="441" width="9.28515625" style="1" customWidth="1"/>
    <col min="442" max="442" width="8.7109375" style="1" customWidth="1"/>
    <col min="443" max="443" width="6.85546875" style="1" customWidth="1"/>
    <col min="444" max="688" width="9.140625" style="1" customWidth="1"/>
    <col min="689" max="689" width="3.7109375" style="1"/>
    <col min="690" max="690" width="4.5703125" style="1" customWidth="1"/>
    <col min="691" max="691" width="5.85546875" style="1" customWidth="1"/>
    <col min="692" max="692" width="36" style="1" customWidth="1"/>
    <col min="693" max="693" width="9.7109375" style="1" customWidth="1"/>
    <col min="694" max="694" width="11.85546875" style="1" customWidth="1"/>
    <col min="695" max="695" width="9" style="1" customWidth="1"/>
    <col min="696" max="696" width="9.7109375" style="1" customWidth="1"/>
    <col min="697" max="697" width="9.28515625" style="1" customWidth="1"/>
    <col min="698" max="698" width="8.7109375" style="1" customWidth="1"/>
    <col min="699" max="699" width="6.85546875" style="1" customWidth="1"/>
    <col min="700" max="944" width="9.140625" style="1" customWidth="1"/>
    <col min="945" max="945" width="3.7109375" style="1"/>
    <col min="946" max="946" width="4.5703125" style="1" customWidth="1"/>
    <col min="947" max="947" width="5.85546875" style="1" customWidth="1"/>
    <col min="948" max="948" width="36" style="1" customWidth="1"/>
    <col min="949" max="949" width="9.7109375" style="1" customWidth="1"/>
    <col min="950" max="950" width="11.85546875" style="1" customWidth="1"/>
    <col min="951" max="951" width="9" style="1" customWidth="1"/>
    <col min="952" max="952" width="9.7109375" style="1" customWidth="1"/>
    <col min="953" max="953" width="9.28515625" style="1" customWidth="1"/>
    <col min="954" max="954" width="8.7109375" style="1" customWidth="1"/>
    <col min="955" max="955" width="6.85546875" style="1" customWidth="1"/>
    <col min="956" max="1200" width="9.140625" style="1" customWidth="1"/>
    <col min="1201" max="1201" width="3.7109375" style="1"/>
    <col min="1202" max="1202" width="4.5703125" style="1" customWidth="1"/>
    <col min="1203" max="1203" width="5.85546875" style="1" customWidth="1"/>
    <col min="1204" max="1204" width="36" style="1" customWidth="1"/>
    <col min="1205" max="1205" width="9.7109375" style="1" customWidth="1"/>
    <col min="1206" max="1206" width="11.85546875" style="1" customWidth="1"/>
    <col min="1207" max="1207" width="9" style="1" customWidth="1"/>
    <col min="1208" max="1208" width="9.7109375" style="1" customWidth="1"/>
    <col min="1209" max="1209" width="9.28515625" style="1" customWidth="1"/>
    <col min="1210" max="1210" width="8.7109375" style="1" customWidth="1"/>
    <col min="1211" max="1211" width="6.85546875" style="1" customWidth="1"/>
    <col min="1212" max="1456" width="9.140625" style="1" customWidth="1"/>
    <col min="1457" max="1457" width="3.7109375" style="1"/>
    <col min="1458" max="1458" width="4.5703125" style="1" customWidth="1"/>
    <col min="1459" max="1459" width="5.85546875" style="1" customWidth="1"/>
    <col min="1460" max="1460" width="36" style="1" customWidth="1"/>
    <col min="1461" max="1461" width="9.7109375" style="1" customWidth="1"/>
    <col min="1462" max="1462" width="11.85546875" style="1" customWidth="1"/>
    <col min="1463" max="1463" width="9" style="1" customWidth="1"/>
    <col min="1464" max="1464" width="9.7109375" style="1" customWidth="1"/>
    <col min="1465" max="1465" width="9.28515625" style="1" customWidth="1"/>
    <col min="1466" max="1466" width="8.7109375" style="1" customWidth="1"/>
    <col min="1467" max="1467" width="6.85546875" style="1" customWidth="1"/>
    <col min="1468" max="1712" width="9.140625" style="1" customWidth="1"/>
    <col min="1713" max="1713" width="3.7109375" style="1"/>
    <col min="1714" max="1714" width="4.5703125" style="1" customWidth="1"/>
    <col min="1715" max="1715" width="5.85546875" style="1" customWidth="1"/>
    <col min="1716" max="1716" width="36" style="1" customWidth="1"/>
    <col min="1717" max="1717" width="9.7109375" style="1" customWidth="1"/>
    <col min="1718" max="1718" width="11.85546875" style="1" customWidth="1"/>
    <col min="1719" max="1719" width="9" style="1" customWidth="1"/>
    <col min="1720" max="1720" width="9.7109375" style="1" customWidth="1"/>
    <col min="1721" max="1721" width="9.28515625" style="1" customWidth="1"/>
    <col min="1722" max="1722" width="8.7109375" style="1" customWidth="1"/>
    <col min="1723" max="1723" width="6.85546875" style="1" customWidth="1"/>
    <col min="1724" max="1968" width="9.140625" style="1" customWidth="1"/>
    <col min="1969" max="1969" width="3.7109375" style="1"/>
    <col min="1970" max="1970" width="4.5703125" style="1" customWidth="1"/>
    <col min="1971" max="1971" width="5.85546875" style="1" customWidth="1"/>
    <col min="1972" max="1972" width="36" style="1" customWidth="1"/>
    <col min="1973" max="1973" width="9.7109375" style="1" customWidth="1"/>
    <col min="1974" max="1974" width="11.85546875" style="1" customWidth="1"/>
    <col min="1975" max="1975" width="9" style="1" customWidth="1"/>
    <col min="1976" max="1976" width="9.7109375" style="1" customWidth="1"/>
    <col min="1977" max="1977" width="9.28515625" style="1" customWidth="1"/>
    <col min="1978" max="1978" width="8.7109375" style="1" customWidth="1"/>
    <col min="1979" max="1979" width="6.85546875" style="1" customWidth="1"/>
    <col min="1980" max="2224" width="9.140625" style="1" customWidth="1"/>
    <col min="2225" max="2225" width="3.7109375" style="1"/>
    <col min="2226" max="2226" width="4.5703125" style="1" customWidth="1"/>
    <col min="2227" max="2227" width="5.85546875" style="1" customWidth="1"/>
    <col min="2228" max="2228" width="36" style="1" customWidth="1"/>
    <col min="2229" max="2229" width="9.7109375" style="1" customWidth="1"/>
    <col min="2230" max="2230" width="11.85546875" style="1" customWidth="1"/>
    <col min="2231" max="2231" width="9" style="1" customWidth="1"/>
    <col min="2232" max="2232" width="9.7109375" style="1" customWidth="1"/>
    <col min="2233" max="2233" width="9.28515625" style="1" customWidth="1"/>
    <col min="2234" max="2234" width="8.7109375" style="1" customWidth="1"/>
    <col min="2235" max="2235" width="6.85546875" style="1" customWidth="1"/>
    <col min="2236" max="2480" width="9.140625" style="1" customWidth="1"/>
    <col min="2481" max="2481" width="3.7109375" style="1"/>
    <col min="2482" max="2482" width="4.5703125" style="1" customWidth="1"/>
    <col min="2483" max="2483" width="5.85546875" style="1" customWidth="1"/>
    <col min="2484" max="2484" width="36" style="1" customWidth="1"/>
    <col min="2485" max="2485" width="9.7109375" style="1" customWidth="1"/>
    <col min="2486" max="2486" width="11.85546875" style="1" customWidth="1"/>
    <col min="2487" max="2487" width="9" style="1" customWidth="1"/>
    <col min="2488" max="2488" width="9.7109375" style="1" customWidth="1"/>
    <col min="2489" max="2489" width="9.28515625" style="1" customWidth="1"/>
    <col min="2490" max="2490" width="8.7109375" style="1" customWidth="1"/>
    <col min="2491" max="2491" width="6.85546875" style="1" customWidth="1"/>
    <col min="2492" max="2736" width="9.140625" style="1" customWidth="1"/>
    <col min="2737" max="2737" width="3.7109375" style="1"/>
    <col min="2738" max="2738" width="4.5703125" style="1" customWidth="1"/>
    <col min="2739" max="2739" width="5.85546875" style="1" customWidth="1"/>
    <col min="2740" max="2740" width="36" style="1" customWidth="1"/>
    <col min="2741" max="2741" width="9.7109375" style="1" customWidth="1"/>
    <col min="2742" max="2742" width="11.85546875" style="1" customWidth="1"/>
    <col min="2743" max="2743" width="9" style="1" customWidth="1"/>
    <col min="2744" max="2744" width="9.7109375" style="1" customWidth="1"/>
    <col min="2745" max="2745" width="9.28515625" style="1" customWidth="1"/>
    <col min="2746" max="2746" width="8.7109375" style="1" customWidth="1"/>
    <col min="2747" max="2747" width="6.85546875" style="1" customWidth="1"/>
    <col min="2748" max="2992" width="9.140625" style="1" customWidth="1"/>
    <col min="2993" max="2993" width="3.7109375" style="1"/>
    <col min="2994" max="2994" width="4.5703125" style="1" customWidth="1"/>
    <col min="2995" max="2995" width="5.85546875" style="1" customWidth="1"/>
    <col min="2996" max="2996" width="36" style="1" customWidth="1"/>
    <col min="2997" max="2997" width="9.7109375" style="1" customWidth="1"/>
    <col min="2998" max="2998" width="11.85546875" style="1" customWidth="1"/>
    <col min="2999" max="2999" width="9" style="1" customWidth="1"/>
    <col min="3000" max="3000" width="9.7109375" style="1" customWidth="1"/>
    <col min="3001" max="3001" width="9.28515625" style="1" customWidth="1"/>
    <col min="3002" max="3002" width="8.7109375" style="1" customWidth="1"/>
    <col min="3003" max="3003" width="6.85546875" style="1" customWidth="1"/>
    <col min="3004" max="3248" width="9.140625" style="1" customWidth="1"/>
    <col min="3249" max="3249" width="3.7109375" style="1"/>
    <col min="3250" max="3250" width="4.5703125" style="1" customWidth="1"/>
    <col min="3251" max="3251" width="5.85546875" style="1" customWidth="1"/>
    <col min="3252" max="3252" width="36" style="1" customWidth="1"/>
    <col min="3253" max="3253" width="9.7109375" style="1" customWidth="1"/>
    <col min="3254" max="3254" width="11.85546875" style="1" customWidth="1"/>
    <col min="3255" max="3255" width="9" style="1" customWidth="1"/>
    <col min="3256" max="3256" width="9.7109375" style="1" customWidth="1"/>
    <col min="3257" max="3257" width="9.28515625" style="1" customWidth="1"/>
    <col min="3258" max="3258" width="8.7109375" style="1" customWidth="1"/>
    <col min="3259" max="3259" width="6.85546875" style="1" customWidth="1"/>
    <col min="3260" max="3504" width="9.140625" style="1" customWidth="1"/>
    <col min="3505" max="3505" width="3.7109375" style="1"/>
    <col min="3506" max="3506" width="4.5703125" style="1" customWidth="1"/>
    <col min="3507" max="3507" width="5.85546875" style="1" customWidth="1"/>
    <col min="3508" max="3508" width="36" style="1" customWidth="1"/>
    <col min="3509" max="3509" width="9.7109375" style="1" customWidth="1"/>
    <col min="3510" max="3510" width="11.85546875" style="1" customWidth="1"/>
    <col min="3511" max="3511" width="9" style="1" customWidth="1"/>
    <col min="3512" max="3512" width="9.7109375" style="1" customWidth="1"/>
    <col min="3513" max="3513" width="9.28515625" style="1" customWidth="1"/>
    <col min="3514" max="3514" width="8.7109375" style="1" customWidth="1"/>
    <col min="3515" max="3515" width="6.85546875" style="1" customWidth="1"/>
    <col min="3516" max="3760" width="9.140625" style="1" customWidth="1"/>
    <col min="3761" max="3761" width="3.7109375" style="1"/>
    <col min="3762" max="3762" width="4.5703125" style="1" customWidth="1"/>
    <col min="3763" max="3763" width="5.85546875" style="1" customWidth="1"/>
    <col min="3764" max="3764" width="36" style="1" customWidth="1"/>
    <col min="3765" max="3765" width="9.7109375" style="1" customWidth="1"/>
    <col min="3766" max="3766" width="11.85546875" style="1" customWidth="1"/>
    <col min="3767" max="3767" width="9" style="1" customWidth="1"/>
    <col min="3768" max="3768" width="9.7109375" style="1" customWidth="1"/>
    <col min="3769" max="3769" width="9.28515625" style="1" customWidth="1"/>
    <col min="3770" max="3770" width="8.7109375" style="1" customWidth="1"/>
    <col min="3771" max="3771" width="6.85546875" style="1" customWidth="1"/>
    <col min="3772" max="4016" width="9.140625" style="1" customWidth="1"/>
    <col min="4017" max="4017" width="3.7109375" style="1"/>
    <col min="4018" max="4018" width="4.5703125" style="1" customWidth="1"/>
    <col min="4019" max="4019" width="5.85546875" style="1" customWidth="1"/>
    <col min="4020" max="4020" width="36" style="1" customWidth="1"/>
    <col min="4021" max="4021" width="9.7109375" style="1" customWidth="1"/>
    <col min="4022" max="4022" width="11.85546875" style="1" customWidth="1"/>
    <col min="4023" max="4023" width="9" style="1" customWidth="1"/>
    <col min="4024" max="4024" width="9.7109375" style="1" customWidth="1"/>
    <col min="4025" max="4025" width="9.28515625" style="1" customWidth="1"/>
    <col min="4026" max="4026" width="8.7109375" style="1" customWidth="1"/>
    <col min="4027" max="4027" width="6.85546875" style="1" customWidth="1"/>
    <col min="4028" max="4272" width="9.140625" style="1" customWidth="1"/>
    <col min="4273" max="4273" width="3.7109375" style="1"/>
    <col min="4274" max="4274" width="4.5703125" style="1" customWidth="1"/>
    <col min="4275" max="4275" width="5.85546875" style="1" customWidth="1"/>
    <col min="4276" max="4276" width="36" style="1" customWidth="1"/>
    <col min="4277" max="4277" width="9.7109375" style="1" customWidth="1"/>
    <col min="4278" max="4278" width="11.85546875" style="1" customWidth="1"/>
    <col min="4279" max="4279" width="9" style="1" customWidth="1"/>
    <col min="4280" max="4280" width="9.7109375" style="1" customWidth="1"/>
    <col min="4281" max="4281" width="9.28515625" style="1" customWidth="1"/>
    <col min="4282" max="4282" width="8.7109375" style="1" customWidth="1"/>
    <col min="4283" max="4283" width="6.85546875" style="1" customWidth="1"/>
    <col min="4284" max="4528" width="9.140625" style="1" customWidth="1"/>
    <col min="4529" max="4529" width="3.7109375" style="1"/>
    <col min="4530" max="4530" width="4.5703125" style="1" customWidth="1"/>
    <col min="4531" max="4531" width="5.85546875" style="1" customWidth="1"/>
    <col min="4532" max="4532" width="36" style="1" customWidth="1"/>
    <col min="4533" max="4533" width="9.7109375" style="1" customWidth="1"/>
    <col min="4534" max="4534" width="11.85546875" style="1" customWidth="1"/>
    <col min="4535" max="4535" width="9" style="1" customWidth="1"/>
    <col min="4536" max="4536" width="9.7109375" style="1" customWidth="1"/>
    <col min="4537" max="4537" width="9.28515625" style="1" customWidth="1"/>
    <col min="4538" max="4538" width="8.7109375" style="1" customWidth="1"/>
    <col min="4539" max="4539" width="6.85546875" style="1" customWidth="1"/>
    <col min="4540" max="4784" width="9.140625" style="1" customWidth="1"/>
    <col min="4785" max="4785" width="3.7109375" style="1"/>
    <col min="4786" max="4786" width="4.5703125" style="1" customWidth="1"/>
    <col min="4787" max="4787" width="5.85546875" style="1" customWidth="1"/>
    <col min="4788" max="4788" width="36" style="1" customWidth="1"/>
    <col min="4789" max="4789" width="9.7109375" style="1" customWidth="1"/>
    <col min="4790" max="4790" width="11.85546875" style="1" customWidth="1"/>
    <col min="4791" max="4791" width="9" style="1" customWidth="1"/>
    <col min="4792" max="4792" width="9.7109375" style="1" customWidth="1"/>
    <col min="4793" max="4793" width="9.28515625" style="1" customWidth="1"/>
    <col min="4794" max="4794" width="8.7109375" style="1" customWidth="1"/>
    <col min="4795" max="4795" width="6.85546875" style="1" customWidth="1"/>
    <col min="4796" max="5040" width="9.140625" style="1" customWidth="1"/>
    <col min="5041" max="5041" width="3.7109375" style="1"/>
    <col min="5042" max="5042" width="4.5703125" style="1" customWidth="1"/>
    <col min="5043" max="5043" width="5.85546875" style="1" customWidth="1"/>
    <col min="5044" max="5044" width="36" style="1" customWidth="1"/>
    <col min="5045" max="5045" width="9.7109375" style="1" customWidth="1"/>
    <col min="5046" max="5046" width="11.85546875" style="1" customWidth="1"/>
    <col min="5047" max="5047" width="9" style="1" customWidth="1"/>
    <col min="5048" max="5048" width="9.7109375" style="1" customWidth="1"/>
    <col min="5049" max="5049" width="9.28515625" style="1" customWidth="1"/>
    <col min="5050" max="5050" width="8.7109375" style="1" customWidth="1"/>
    <col min="5051" max="5051" width="6.85546875" style="1" customWidth="1"/>
    <col min="5052" max="5296" width="9.140625" style="1" customWidth="1"/>
    <col min="5297" max="5297" width="3.7109375" style="1"/>
    <col min="5298" max="5298" width="4.5703125" style="1" customWidth="1"/>
    <col min="5299" max="5299" width="5.85546875" style="1" customWidth="1"/>
    <col min="5300" max="5300" width="36" style="1" customWidth="1"/>
    <col min="5301" max="5301" width="9.7109375" style="1" customWidth="1"/>
    <col min="5302" max="5302" width="11.85546875" style="1" customWidth="1"/>
    <col min="5303" max="5303" width="9" style="1" customWidth="1"/>
    <col min="5304" max="5304" width="9.7109375" style="1" customWidth="1"/>
    <col min="5305" max="5305" width="9.28515625" style="1" customWidth="1"/>
    <col min="5306" max="5306" width="8.7109375" style="1" customWidth="1"/>
    <col min="5307" max="5307" width="6.85546875" style="1" customWidth="1"/>
    <col min="5308" max="5552" width="9.140625" style="1" customWidth="1"/>
    <col min="5553" max="5553" width="3.7109375" style="1"/>
    <col min="5554" max="5554" width="4.5703125" style="1" customWidth="1"/>
    <col min="5555" max="5555" width="5.85546875" style="1" customWidth="1"/>
    <col min="5556" max="5556" width="36" style="1" customWidth="1"/>
    <col min="5557" max="5557" width="9.7109375" style="1" customWidth="1"/>
    <col min="5558" max="5558" width="11.85546875" style="1" customWidth="1"/>
    <col min="5559" max="5559" width="9" style="1" customWidth="1"/>
    <col min="5560" max="5560" width="9.7109375" style="1" customWidth="1"/>
    <col min="5561" max="5561" width="9.28515625" style="1" customWidth="1"/>
    <col min="5562" max="5562" width="8.7109375" style="1" customWidth="1"/>
    <col min="5563" max="5563" width="6.85546875" style="1" customWidth="1"/>
    <col min="5564" max="5808" width="9.140625" style="1" customWidth="1"/>
    <col min="5809" max="5809" width="3.7109375" style="1"/>
    <col min="5810" max="5810" width="4.5703125" style="1" customWidth="1"/>
    <col min="5811" max="5811" width="5.85546875" style="1" customWidth="1"/>
    <col min="5812" max="5812" width="36" style="1" customWidth="1"/>
    <col min="5813" max="5813" width="9.7109375" style="1" customWidth="1"/>
    <col min="5814" max="5814" width="11.85546875" style="1" customWidth="1"/>
    <col min="5815" max="5815" width="9" style="1" customWidth="1"/>
    <col min="5816" max="5816" width="9.7109375" style="1" customWidth="1"/>
    <col min="5817" max="5817" width="9.28515625" style="1" customWidth="1"/>
    <col min="5818" max="5818" width="8.7109375" style="1" customWidth="1"/>
    <col min="5819" max="5819" width="6.85546875" style="1" customWidth="1"/>
    <col min="5820" max="6064" width="9.140625" style="1" customWidth="1"/>
    <col min="6065" max="6065" width="3.7109375" style="1"/>
    <col min="6066" max="6066" width="4.5703125" style="1" customWidth="1"/>
    <col min="6067" max="6067" width="5.85546875" style="1" customWidth="1"/>
    <col min="6068" max="6068" width="36" style="1" customWidth="1"/>
    <col min="6069" max="6069" width="9.7109375" style="1" customWidth="1"/>
    <col min="6070" max="6070" width="11.85546875" style="1" customWidth="1"/>
    <col min="6071" max="6071" width="9" style="1" customWidth="1"/>
    <col min="6072" max="6072" width="9.7109375" style="1" customWidth="1"/>
    <col min="6073" max="6073" width="9.28515625" style="1" customWidth="1"/>
    <col min="6074" max="6074" width="8.7109375" style="1" customWidth="1"/>
    <col min="6075" max="6075" width="6.85546875" style="1" customWidth="1"/>
    <col min="6076" max="6320" width="9.140625" style="1" customWidth="1"/>
    <col min="6321" max="6321" width="3.7109375" style="1"/>
    <col min="6322" max="6322" width="4.5703125" style="1" customWidth="1"/>
    <col min="6323" max="6323" width="5.85546875" style="1" customWidth="1"/>
    <col min="6324" max="6324" width="36" style="1" customWidth="1"/>
    <col min="6325" max="6325" width="9.7109375" style="1" customWidth="1"/>
    <col min="6326" max="6326" width="11.85546875" style="1" customWidth="1"/>
    <col min="6327" max="6327" width="9" style="1" customWidth="1"/>
    <col min="6328" max="6328" width="9.7109375" style="1" customWidth="1"/>
    <col min="6329" max="6329" width="9.28515625" style="1" customWidth="1"/>
    <col min="6330" max="6330" width="8.7109375" style="1" customWidth="1"/>
    <col min="6331" max="6331" width="6.85546875" style="1" customWidth="1"/>
    <col min="6332" max="6576" width="9.140625" style="1" customWidth="1"/>
    <col min="6577" max="6577" width="3.7109375" style="1"/>
    <col min="6578" max="6578" width="4.5703125" style="1" customWidth="1"/>
    <col min="6579" max="6579" width="5.85546875" style="1" customWidth="1"/>
    <col min="6580" max="6580" width="36" style="1" customWidth="1"/>
    <col min="6581" max="6581" width="9.7109375" style="1" customWidth="1"/>
    <col min="6582" max="6582" width="11.85546875" style="1" customWidth="1"/>
    <col min="6583" max="6583" width="9" style="1" customWidth="1"/>
    <col min="6584" max="6584" width="9.7109375" style="1" customWidth="1"/>
    <col min="6585" max="6585" width="9.28515625" style="1" customWidth="1"/>
    <col min="6586" max="6586" width="8.7109375" style="1" customWidth="1"/>
    <col min="6587" max="6587" width="6.85546875" style="1" customWidth="1"/>
    <col min="6588" max="6832" width="9.140625" style="1" customWidth="1"/>
    <col min="6833" max="6833" width="3.7109375" style="1"/>
    <col min="6834" max="6834" width="4.5703125" style="1" customWidth="1"/>
    <col min="6835" max="6835" width="5.85546875" style="1" customWidth="1"/>
    <col min="6836" max="6836" width="36" style="1" customWidth="1"/>
    <col min="6837" max="6837" width="9.7109375" style="1" customWidth="1"/>
    <col min="6838" max="6838" width="11.85546875" style="1" customWidth="1"/>
    <col min="6839" max="6839" width="9" style="1" customWidth="1"/>
    <col min="6840" max="6840" width="9.7109375" style="1" customWidth="1"/>
    <col min="6841" max="6841" width="9.28515625" style="1" customWidth="1"/>
    <col min="6842" max="6842" width="8.7109375" style="1" customWidth="1"/>
    <col min="6843" max="6843" width="6.85546875" style="1" customWidth="1"/>
    <col min="6844" max="7088" width="9.140625" style="1" customWidth="1"/>
    <col min="7089" max="7089" width="3.7109375" style="1"/>
    <col min="7090" max="7090" width="4.5703125" style="1" customWidth="1"/>
    <col min="7091" max="7091" width="5.85546875" style="1" customWidth="1"/>
    <col min="7092" max="7092" width="36" style="1" customWidth="1"/>
    <col min="7093" max="7093" width="9.7109375" style="1" customWidth="1"/>
    <col min="7094" max="7094" width="11.85546875" style="1" customWidth="1"/>
    <col min="7095" max="7095" width="9" style="1" customWidth="1"/>
    <col min="7096" max="7096" width="9.7109375" style="1" customWidth="1"/>
    <col min="7097" max="7097" width="9.28515625" style="1" customWidth="1"/>
    <col min="7098" max="7098" width="8.7109375" style="1" customWidth="1"/>
    <col min="7099" max="7099" width="6.85546875" style="1" customWidth="1"/>
    <col min="7100" max="7344" width="9.140625" style="1" customWidth="1"/>
    <col min="7345" max="7345" width="3.7109375" style="1"/>
    <col min="7346" max="7346" width="4.5703125" style="1" customWidth="1"/>
    <col min="7347" max="7347" width="5.85546875" style="1" customWidth="1"/>
    <col min="7348" max="7348" width="36" style="1" customWidth="1"/>
    <col min="7349" max="7349" width="9.7109375" style="1" customWidth="1"/>
    <col min="7350" max="7350" width="11.85546875" style="1" customWidth="1"/>
    <col min="7351" max="7351" width="9" style="1" customWidth="1"/>
    <col min="7352" max="7352" width="9.7109375" style="1" customWidth="1"/>
    <col min="7353" max="7353" width="9.28515625" style="1" customWidth="1"/>
    <col min="7354" max="7354" width="8.7109375" style="1" customWidth="1"/>
    <col min="7355" max="7355" width="6.85546875" style="1" customWidth="1"/>
    <col min="7356" max="7600" width="9.140625" style="1" customWidth="1"/>
    <col min="7601" max="7601" width="3.7109375" style="1"/>
    <col min="7602" max="7602" width="4.5703125" style="1" customWidth="1"/>
    <col min="7603" max="7603" width="5.85546875" style="1" customWidth="1"/>
    <col min="7604" max="7604" width="36" style="1" customWidth="1"/>
    <col min="7605" max="7605" width="9.7109375" style="1" customWidth="1"/>
    <col min="7606" max="7606" width="11.85546875" style="1" customWidth="1"/>
    <col min="7607" max="7607" width="9" style="1" customWidth="1"/>
    <col min="7608" max="7608" width="9.7109375" style="1" customWidth="1"/>
    <col min="7609" max="7609" width="9.28515625" style="1" customWidth="1"/>
    <col min="7610" max="7610" width="8.7109375" style="1" customWidth="1"/>
    <col min="7611" max="7611" width="6.85546875" style="1" customWidth="1"/>
    <col min="7612" max="7856" width="9.140625" style="1" customWidth="1"/>
    <col min="7857" max="7857" width="3.7109375" style="1"/>
    <col min="7858" max="7858" width="4.5703125" style="1" customWidth="1"/>
    <col min="7859" max="7859" width="5.85546875" style="1" customWidth="1"/>
    <col min="7860" max="7860" width="36" style="1" customWidth="1"/>
    <col min="7861" max="7861" width="9.7109375" style="1" customWidth="1"/>
    <col min="7862" max="7862" width="11.85546875" style="1" customWidth="1"/>
    <col min="7863" max="7863" width="9" style="1" customWidth="1"/>
    <col min="7864" max="7864" width="9.7109375" style="1" customWidth="1"/>
    <col min="7865" max="7865" width="9.28515625" style="1" customWidth="1"/>
    <col min="7866" max="7866" width="8.7109375" style="1" customWidth="1"/>
    <col min="7867" max="7867" width="6.85546875" style="1" customWidth="1"/>
    <col min="7868" max="8112" width="9.140625" style="1" customWidth="1"/>
    <col min="8113" max="8113" width="3.7109375" style="1"/>
    <col min="8114" max="8114" width="4.5703125" style="1" customWidth="1"/>
    <col min="8115" max="8115" width="5.85546875" style="1" customWidth="1"/>
    <col min="8116" max="8116" width="36" style="1" customWidth="1"/>
    <col min="8117" max="8117" width="9.7109375" style="1" customWidth="1"/>
    <col min="8118" max="8118" width="11.85546875" style="1" customWidth="1"/>
    <col min="8119" max="8119" width="9" style="1" customWidth="1"/>
    <col min="8120" max="8120" width="9.7109375" style="1" customWidth="1"/>
    <col min="8121" max="8121" width="9.28515625" style="1" customWidth="1"/>
    <col min="8122" max="8122" width="8.7109375" style="1" customWidth="1"/>
    <col min="8123" max="8123" width="6.85546875" style="1" customWidth="1"/>
    <col min="8124" max="8368" width="9.140625" style="1" customWidth="1"/>
    <col min="8369" max="8369" width="3.7109375" style="1"/>
    <col min="8370" max="8370" width="4.5703125" style="1" customWidth="1"/>
    <col min="8371" max="8371" width="5.85546875" style="1" customWidth="1"/>
    <col min="8372" max="8372" width="36" style="1" customWidth="1"/>
    <col min="8373" max="8373" width="9.7109375" style="1" customWidth="1"/>
    <col min="8374" max="8374" width="11.85546875" style="1" customWidth="1"/>
    <col min="8375" max="8375" width="9" style="1" customWidth="1"/>
    <col min="8376" max="8376" width="9.7109375" style="1" customWidth="1"/>
    <col min="8377" max="8377" width="9.28515625" style="1" customWidth="1"/>
    <col min="8378" max="8378" width="8.7109375" style="1" customWidth="1"/>
    <col min="8379" max="8379" width="6.85546875" style="1" customWidth="1"/>
    <col min="8380" max="8624" width="9.140625" style="1" customWidth="1"/>
    <col min="8625" max="8625" width="3.7109375" style="1"/>
    <col min="8626" max="8626" width="4.5703125" style="1" customWidth="1"/>
    <col min="8627" max="8627" width="5.85546875" style="1" customWidth="1"/>
    <col min="8628" max="8628" width="36" style="1" customWidth="1"/>
    <col min="8629" max="8629" width="9.7109375" style="1" customWidth="1"/>
    <col min="8630" max="8630" width="11.85546875" style="1" customWidth="1"/>
    <col min="8631" max="8631" width="9" style="1" customWidth="1"/>
    <col min="8632" max="8632" width="9.7109375" style="1" customWidth="1"/>
    <col min="8633" max="8633" width="9.28515625" style="1" customWidth="1"/>
    <col min="8634" max="8634" width="8.7109375" style="1" customWidth="1"/>
    <col min="8635" max="8635" width="6.85546875" style="1" customWidth="1"/>
    <col min="8636" max="8880" width="9.140625" style="1" customWidth="1"/>
    <col min="8881" max="8881" width="3.7109375" style="1"/>
    <col min="8882" max="8882" width="4.5703125" style="1" customWidth="1"/>
    <col min="8883" max="8883" width="5.85546875" style="1" customWidth="1"/>
    <col min="8884" max="8884" width="36" style="1" customWidth="1"/>
    <col min="8885" max="8885" width="9.7109375" style="1" customWidth="1"/>
    <col min="8886" max="8886" width="11.85546875" style="1" customWidth="1"/>
    <col min="8887" max="8887" width="9" style="1" customWidth="1"/>
    <col min="8888" max="8888" width="9.7109375" style="1" customWidth="1"/>
    <col min="8889" max="8889" width="9.28515625" style="1" customWidth="1"/>
    <col min="8890" max="8890" width="8.7109375" style="1" customWidth="1"/>
    <col min="8891" max="8891" width="6.85546875" style="1" customWidth="1"/>
    <col min="8892" max="9136" width="9.140625" style="1" customWidth="1"/>
    <col min="9137" max="9137" width="3.7109375" style="1"/>
    <col min="9138" max="9138" width="4.5703125" style="1" customWidth="1"/>
    <col min="9139" max="9139" width="5.85546875" style="1" customWidth="1"/>
    <col min="9140" max="9140" width="36" style="1" customWidth="1"/>
    <col min="9141" max="9141" width="9.7109375" style="1" customWidth="1"/>
    <col min="9142" max="9142" width="11.85546875" style="1" customWidth="1"/>
    <col min="9143" max="9143" width="9" style="1" customWidth="1"/>
    <col min="9144" max="9144" width="9.7109375" style="1" customWidth="1"/>
    <col min="9145" max="9145" width="9.28515625" style="1" customWidth="1"/>
    <col min="9146" max="9146" width="8.7109375" style="1" customWidth="1"/>
    <col min="9147" max="9147" width="6.85546875" style="1" customWidth="1"/>
    <col min="9148" max="9392" width="9.140625" style="1" customWidth="1"/>
    <col min="9393" max="9393" width="3.7109375" style="1"/>
    <col min="9394" max="9394" width="4.5703125" style="1" customWidth="1"/>
    <col min="9395" max="9395" width="5.85546875" style="1" customWidth="1"/>
    <col min="9396" max="9396" width="36" style="1" customWidth="1"/>
    <col min="9397" max="9397" width="9.7109375" style="1" customWidth="1"/>
    <col min="9398" max="9398" width="11.85546875" style="1" customWidth="1"/>
    <col min="9399" max="9399" width="9" style="1" customWidth="1"/>
    <col min="9400" max="9400" width="9.7109375" style="1" customWidth="1"/>
    <col min="9401" max="9401" width="9.28515625" style="1" customWidth="1"/>
    <col min="9402" max="9402" width="8.7109375" style="1" customWidth="1"/>
    <col min="9403" max="9403" width="6.85546875" style="1" customWidth="1"/>
    <col min="9404" max="9648" width="9.140625" style="1" customWidth="1"/>
    <col min="9649" max="9649" width="3.7109375" style="1"/>
    <col min="9650" max="9650" width="4.5703125" style="1" customWidth="1"/>
    <col min="9651" max="9651" width="5.85546875" style="1" customWidth="1"/>
    <col min="9652" max="9652" width="36" style="1" customWidth="1"/>
    <col min="9653" max="9653" width="9.7109375" style="1" customWidth="1"/>
    <col min="9654" max="9654" width="11.85546875" style="1" customWidth="1"/>
    <col min="9655" max="9655" width="9" style="1" customWidth="1"/>
    <col min="9656" max="9656" width="9.7109375" style="1" customWidth="1"/>
    <col min="9657" max="9657" width="9.28515625" style="1" customWidth="1"/>
    <col min="9658" max="9658" width="8.7109375" style="1" customWidth="1"/>
    <col min="9659" max="9659" width="6.85546875" style="1" customWidth="1"/>
    <col min="9660" max="9904" width="9.140625" style="1" customWidth="1"/>
    <col min="9905" max="9905" width="3.7109375" style="1"/>
    <col min="9906" max="9906" width="4.5703125" style="1" customWidth="1"/>
    <col min="9907" max="9907" width="5.85546875" style="1" customWidth="1"/>
    <col min="9908" max="9908" width="36" style="1" customWidth="1"/>
    <col min="9909" max="9909" width="9.7109375" style="1" customWidth="1"/>
    <col min="9910" max="9910" width="11.85546875" style="1" customWidth="1"/>
    <col min="9911" max="9911" width="9" style="1" customWidth="1"/>
    <col min="9912" max="9912" width="9.7109375" style="1" customWidth="1"/>
    <col min="9913" max="9913" width="9.28515625" style="1" customWidth="1"/>
    <col min="9914" max="9914" width="8.7109375" style="1" customWidth="1"/>
    <col min="9915" max="9915" width="6.85546875" style="1" customWidth="1"/>
    <col min="9916" max="10160" width="9.140625" style="1" customWidth="1"/>
    <col min="10161" max="10161" width="3.7109375" style="1"/>
    <col min="10162" max="10162" width="4.5703125" style="1" customWidth="1"/>
    <col min="10163" max="10163" width="5.85546875" style="1" customWidth="1"/>
    <col min="10164" max="10164" width="36" style="1" customWidth="1"/>
    <col min="10165" max="10165" width="9.7109375" style="1" customWidth="1"/>
    <col min="10166" max="10166" width="11.85546875" style="1" customWidth="1"/>
    <col min="10167" max="10167" width="9" style="1" customWidth="1"/>
    <col min="10168" max="10168" width="9.7109375" style="1" customWidth="1"/>
    <col min="10169" max="10169" width="9.28515625" style="1" customWidth="1"/>
    <col min="10170" max="10170" width="8.7109375" style="1" customWidth="1"/>
    <col min="10171" max="10171" width="6.85546875" style="1" customWidth="1"/>
    <col min="10172" max="10416" width="9.140625" style="1" customWidth="1"/>
    <col min="10417" max="10417" width="3.7109375" style="1"/>
    <col min="10418" max="10418" width="4.5703125" style="1" customWidth="1"/>
    <col min="10419" max="10419" width="5.85546875" style="1" customWidth="1"/>
    <col min="10420" max="10420" width="36" style="1" customWidth="1"/>
    <col min="10421" max="10421" width="9.7109375" style="1" customWidth="1"/>
    <col min="10422" max="10422" width="11.85546875" style="1" customWidth="1"/>
    <col min="10423" max="10423" width="9" style="1" customWidth="1"/>
    <col min="10424" max="10424" width="9.7109375" style="1" customWidth="1"/>
    <col min="10425" max="10425" width="9.28515625" style="1" customWidth="1"/>
    <col min="10426" max="10426" width="8.7109375" style="1" customWidth="1"/>
    <col min="10427" max="10427" width="6.85546875" style="1" customWidth="1"/>
    <col min="10428" max="10672" width="9.140625" style="1" customWidth="1"/>
    <col min="10673" max="10673" width="3.7109375" style="1"/>
    <col min="10674" max="10674" width="4.5703125" style="1" customWidth="1"/>
    <col min="10675" max="10675" width="5.85546875" style="1" customWidth="1"/>
    <col min="10676" max="10676" width="36" style="1" customWidth="1"/>
    <col min="10677" max="10677" width="9.7109375" style="1" customWidth="1"/>
    <col min="10678" max="10678" width="11.85546875" style="1" customWidth="1"/>
    <col min="10679" max="10679" width="9" style="1" customWidth="1"/>
    <col min="10680" max="10680" width="9.7109375" style="1" customWidth="1"/>
    <col min="10681" max="10681" width="9.28515625" style="1" customWidth="1"/>
    <col min="10682" max="10682" width="8.7109375" style="1" customWidth="1"/>
    <col min="10683" max="10683" width="6.85546875" style="1" customWidth="1"/>
    <col min="10684" max="10928" width="9.140625" style="1" customWidth="1"/>
    <col min="10929" max="10929" width="3.7109375" style="1"/>
    <col min="10930" max="10930" width="4.5703125" style="1" customWidth="1"/>
    <col min="10931" max="10931" width="5.85546875" style="1" customWidth="1"/>
    <col min="10932" max="10932" width="36" style="1" customWidth="1"/>
    <col min="10933" max="10933" width="9.7109375" style="1" customWidth="1"/>
    <col min="10934" max="10934" width="11.85546875" style="1" customWidth="1"/>
    <col min="10935" max="10935" width="9" style="1" customWidth="1"/>
    <col min="10936" max="10936" width="9.7109375" style="1" customWidth="1"/>
    <col min="10937" max="10937" width="9.28515625" style="1" customWidth="1"/>
    <col min="10938" max="10938" width="8.7109375" style="1" customWidth="1"/>
    <col min="10939" max="10939" width="6.85546875" style="1" customWidth="1"/>
    <col min="10940" max="11184" width="9.140625" style="1" customWidth="1"/>
    <col min="11185" max="11185" width="3.7109375" style="1"/>
    <col min="11186" max="11186" width="4.5703125" style="1" customWidth="1"/>
    <col min="11187" max="11187" width="5.85546875" style="1" customWidth="1"/>
    <col min="11188" max="11188" width="36" style="1" customWidth="1"/>
    <col min="11189" max="11189" width="9.7109375" style="1" customWidth="1"/>
    <col min="11190" max="11190" width="11.85546875" style="1" customWidth="1"/>
    <col min="11191" max="11191" width="9" style="1" customWidth="1"/>
    <col min="11192" max="11192" width="9.7109375" style="1" customWidth="1"/>
    <col min="11193" max="11193" width="9.28515625" style="1" customWidth="1"/>
    <col min="11194" max="11194" width="8.7109375" style="1" customWidth="1"/>
    <col min="11195" max="11195" width="6.85546875" style="1" customWidth="1"/>
    <col min="11196" max="11440" width="9.140625" style="1" customWidth="1"/>
    <col min="11441" max="11441" width="3.7109375" style="1"/>
    <col min="11442" max="11442" width="4.5703125" style="1" customWidth="1"/>
    <col min="11443" max="11443" width="5.85546875" style="1" customWidth="1"/>
    <col min="11444" max="11444" width="36" style="1" customWidth="1"/>
    <col min="11445" max="11445" width="9.7109375" style="1" customWidth="1"/>
    <col min="11446" max="11446" width="11.85546875" style="1" customWidth="1"/>
    <col min="11447" max="11447" width="9" style="1" customWidth="1"/>
    <col min="11448" max="11448" width="9.7109375" style="1" customWidth="1"/>
    <col min="11449" max="11449" width="9.28515625" style="1" customWidth="1"/>
    <col min="11450" max="11450" width="8.7109375" style="1" customWidth="1"/>
    <col min="11451" max="11451" width="6.85546875" style="1" customWidth="1"/>
    <col min="11452" max="11696" width="9.140625" style="1" customWidth="1"/>
    <col min="11697" max="11697" width="3.7109375" style="1"/>
    <col min="11698" max="11698" width="4.5703125" style="1" customWidth="1"/>
    <col min="11699" max="11699" width="5.85546875" style="1" customWidth="1"/>
    <col min="11700" max="11700" width="36" style="1" customWidth="1"/>
    <col min="11701" max="11701" width="9.7109375" style="1" customWidth="1"/>
    <col min="11702" max="11702" width="11.85546875" style="1" customWidth="1"/>
    <col min="11703" max="11703" width="9" style="1" customWidth="1"/>
    <col min="11704" max="11704" width="9.7109375" style="1" customWidth="1"/>
    <col min="11705" max="11705" width="9.28515625" style="1" customWidth="1"/>
    <col min="11706" max="11706" width="8.7109375" style="1" customWidth="1"/>
    <col min="11707" max="11707" width="6.85546875" style="1" customWidth="1"/>
    <col min="11708" max="11952" width="9.140625" style="1" customWidth="1"/>
    <col min="11953" max="11953" width="3.7109375" style="1"/>
    <col min="11954" max="11954" width="4.5703125" style="1" customWidth="1"/>
    <col min="11955" max="11955" width="5.85546875" style="1" customWidth="1"/>
    <col min="11956" max="11956" width="36" style="1" customWidth="1"/>
    <col min="11957" max="11957" width="9.7109375" style="1" customWidth="1"/>
    <col min="11958" max="11958" width="11.85546875" style="1" customWidth="1"/>
    <col min="11959" max="11959" width="9" style="1" customWidth="1"/>
    <col min="11960" max="11960" width="9.7109375" style="1" customWidth="1"/>
    <col min="11961" max="11961" width="9.28515625" style="1" customWidth="1"/>
    <col min="11962" max="11962" width="8.7109375" style="1" customWidth="1"/>
    <col min="11963" max="11963" width="6.85546875" style="1" customWidth="1"/>
    <col min="11964" max="12208" width="9.140625" style="1" customWidth="1"/>
    <col min="12209" max="12209" width="3.7109375" style="1"/>
    <col min="12210" max="12210" width="4.5703125" style="1" customWidth="1"/>
    <col min="12211" max="12211" width="5.85546875" style="1" customWidth="1"/>
    <col min="12212" max="12212" width="36" style="1" customWidth="1"/>
    <col min="12213" max="12213" width="9.7109375" style="1" customWidth="1"/>
    <col min="12214" max="12214" width="11.85546875" style="1" customWidth="1"/>
    <col min="12215" max="12215" width="9" style="1" customWidth="1"/>
    <col min="12216" max="12216" width="9.7109375" style="1" customWidth="1"/>
    <col min="12217" max="12217" width="9.28515625" style="1" customWidth="1"/>
    <col min="12218" max="12218" width="8.7109375" style="1" customWidth="1"/>
    <col min="12219" max="12219" width="6.85546875" style="1" customWidth="1"/>
    <col min="12220" max="12464" width="9.140625" style="1" customWidth="1"/>
    <col min="12465" max="12465" width="3.7109375" style="1"/>
    <col min="12466" max="12466" width="4.5703125" style="1" customWidth="1"/>
    <col min="12467" max="12467" width="5.85546875" style="1" customWidth="1"/>
    <col min="12468" max="12468" width="36" style="1" customWidth="1"/>
    <col min="12469" max="12469" width="9.7109375" style="1" customWidth="1"/>
    <col min="12470" max="12470" width="11.85546875" style="1" customWidth="1"/>
    <col min="12471" max="12471" width="9" style="1" customWidth="1"/>
    <col min="12472" max="12472" width="9.7109375" style="1" customWidth="1"/>
    <col min="12473" max="12473" width="9.28515625" style="1" customWidth="1"/>
    <col min="12474" max="12474" width="8.7109375" style="1" customWidth="1"/>
    <col min="12475" max="12475" width="6.85546875" style="1" customWidth="1"/>
    <col min="12476" max="12720" width="9.140625" style="1" customWidth="1"/>
    <col min="12721" max="12721" width="3.7109375" style="1"/>
    <col min="12722" max="12722" width="4.5703125" style="1" customWidth="1"/>
    <col min="12723" max="12723" width="5.85546875" style="1" customWidth="1"/>
    <col min="12724" max="12724" width="36" style="1" customWidth="1"/>
    <col min="12725" max="12725" width="9.7109375" style="1" customWidth="1"/>
    <col min="12726" max="12726" width="11.85546875" style="1" customWidth="1"/>
    <col min="12727" max="12727" width="9" style="1" customWidth="1"/>
    <col min="12728" max="12728" width="9.7109375" style="1" customWidth="1"/>
    <col min="12729" max="12729" width="9.28515625" style="1" customWidth="1"/>
    <col min="12730" max="12730" width="8.7109375" style="1" customWidth="1"/>
    <col min="12731" max="12731" width="6.85546875" style="1" customWidth="1"/>
    <col min="12732" max="12976" width="9.140625" style="1" customWidth="1"/>
    <col min="12977" max="12977" width="3.7109375" style="1"/>
    <col min="12978" max="12978" width="4.5703125" style="1" customWidth="1"/>
    <col min="12979" max="12979" width="5.85546875" style="1" customWidth="1"/>
    <col min="12980" max="12980" width="36" style="1" customWidth="1"/>
    <col min="12981" max="12981" width="9.7109375" style="1" customWidth="1"/>
    <col min="12982" max="12982" width="11.85546875" style="1" customWidth="1"/>
    <col min="12983" max="12983" width="9" style="1" customWidth="1"/>
    <col min="12984" max="12984" width="9.7109375" style="1" customWidth="1"/>
    <col min="12985" max="12985" width="9.28515625" style="1" customWidth="1"/>
    <col min="12986" max="12986" width="8.7109375" style="1" customWidth="1"/>
    <col min="12987" max="12987" width="6.85546875" style="1" customWidth="1"/>
    <col min="12988" max="13232" width="9.140625" style="1" customWidth="1"/>
    <col min="13233" max="13233" width="3.7109375" style="1"/>
    <col min="13234" max="13234" width="4.5703125" style="1" customWidth="1"/>
    <col min="13235" max="13235" width="5.85546875" style="1" customWidth="1"/>
    <col min="13236" max="13236" width="36" style="1" customWidth="1"/>
    <col min="13237" max="13237" width="9.7109375" style="1" customWidth="1"/>
    <col min="13238" max="13238" width="11.85546875" style="1" customWidth="1"/>
    <col min="13239" max="13239" width="9" style="1" customWidth="1"/>
    <col min="13240" max="13240" width="9.7109375" style="1" customWidth="1"/>
    <col min="13241" max="13241" width="9.28515625" style="1" customWidth="1"/>
    <col min="13242" max="13242" width="8.7109375" style="1" customWidth="1"/>
    <col min="13243" max="13243" width="6.85546875" style="1" customWidth="1"/>
    <col min="13244" max="13488" width="9.140625" style="1" customWidth="1"/>
    <col min="13489" max="13489" width="3.7109375" style="1"/>
    <col min="13490" max="13490" width="4.5703125" style="1" customWidth="1"/>
    <col min="13491" max="13491" width="5.85546875" style="1" customWidth="1"/>
    <col min="13492" max="13492" width="36" style="1" customWidth="1"/>
    <col min="13493" max="13493" width="9.7109375" style="1" customWidth="1"/>
    <col min="13494" max="13494" width="11.85546875" style="1" customWidth="1"/>
    <col min="13495" max="13495" width="9" style="1" customWidth="1"/>
    <col min="13496" max="13496" width="9.7109375" style="1" customWidth="1"/>
    <col min="13497" max="13497" width="9.28515625" style="1" customWidth="1"/>
    <col min="13498" max="13498" width="8.7109375" style="1" customWidth="1"/>
    <col min="13499" max="13499" width="6.85546875" style="1" customWidth="1"/>
    <col min="13500" max="13744" width="9.140625" style="1" customWidth="1"/>
    <col min="13745" max="13745" width="3.7109375" style="1"/>
    <col min="13746" max="13746" width="4.5703125" style="1" customWidth="1"/>
    <col min="13747" max="13747" width="5.85546875" style="1" customWidth="1"/>
    <col min="13748" max="13748" width="36" style="1" customWidth="1"/>
    <col min="13749" max="13749" width="9.7109375" style="1" customWidth="1"/>
    <col min="13750" max="13750" width="11.85546875" style="1" customWidth="1"/>
    <col min="13751" max="13751" width="9" style="1" customWidth="1"/>
    <col min="13752" max="13752" width="9.7109375" style="1" customWidth="1"/>
    <col min="13753" max="13753" width="9.28515625" style="1" customWidth="1"/>
    <col min="13754" max="13754" width="8.7109375" style="1" customWidth="1"/>
    <col min="13755" max="13755" width="6.85546875" style="1" customWidth="1"/>
    <col min="13756" max="14000" width="9.140625" style="1" customWidth="1"/>
    <col min="14001" max="14001" width="3.7109375" style="1"/>
    <col min="14002" max="14002" width="4.5703125" style="1" customWidth="1"/>
    <col min="14003" max="14003" width="5.85546875" style="1" customWidth="1"/>
    <col min="14004" max="14004" width="36" style="1" customWidth="1"/>
    <col min="14005" max="14005" width="9.7109375" style="1" customWidth="1"/>
    <col min="14006" max="14006" width="11.85546875" style="1" customWidth="1"/>
    <col min="14007" max="14007" width="9" style="1" customWidth="1"/>
    <col min="14008" max="14008" width="9.7109375" style="1" customWidth="1"/>
    <col min="14009" max="14009" width="9.28515625" style="1" customWidth="1"/>
    <col min="14010" max="14010" width="8.7109375" style="1" customWidth="1"/>
    <col min="14011" max="14011" width="6.85546875" style="1" customWidth="1"/>
    <col min="14012" max="14256" width="9.140625" style="1" customWidth="1"/>
    <col min="14257" max="14257" width="3.7109375" style="1"/>
    <col min="14258" max="14258" width="4.5703125" style="1" customWidth="1"/>
    <col min="14259" max="14259" width="5.85546875" style="1" customWidth="1"/>
    <col min="14260" max="14260" width="36" style="1" customWidth="1"/>
    <col min="14261" max="14261" width="9.7109375" style="1" customWidth="1"/>
    <col min="14262" max="14262" width="11.85546875" style="1" customWidth="1"/>
    <col min="14263" max="14263" width="9" style="1" customWidth="1"/>
    <col min="14264" max="14264" width="9.7109375" style="1" customWidth="1"/>
    <col min="14265" max="14265" width="9.28515625" style="1" customWidth="1"/>
    <col min="14266" max="14266" width="8.7109375" style="1" customWidth="1"/>
    <col min="14267" max="14267" width="6.85546875" style="1" customWidth="1"/>
    <col min="14268" max="14512" width="9.140625" style="1" customWidth="1"/>
    <col min="14513" max="14513" width="3.7109375" style="1"/>
    <col min="14514" max="14514" width="4.5703125" style="1" customWidth="1"/>
    <col min="14515" max="14515" width="5.85546875" style="1" customWidth="1"/>
    <col min="14516" max="14516" width="36" style="1" customWidth="1"/>
    <col min="14517" max="14517" width="9.7109375" style="1" customWidth="1"/>
    <col min="14518" max="14518" width="11.85546875" style="1" customWidth="1"/>
    <col min="14519" max="14519" width="9" style="1" customWidth="1"/>
    <col min="14520" max="14520" width="9.7109375" style="1" customWidth="1"/>
    <col min="14521" max="14521" width="9.28515625" style="1" customWidth="1"/>
    <col min="14522" max="14522" width="8.7109375" style="1" customWidth="1"/>
    <col min="14523" max="14523" width="6.85546875" style="1" customWidth="1"/>
    <col min="14524" max="14768" width="9.140625" style="1" customWidth="1"/>
    <col min="14769" max="14769" width="3.7109375" style="1"/>
    <col min="14770" max="14770" width="4.5703125" style="1" customWidth="1"/>
    <col min="14771" max="14771" width="5.85546875" style="1" customWidth="1"/>
    <col min="14772" max="14772" width="36" style="1" customWidth="1"/>
    <col min="14773" max="14773" width="9.7109375" style="1" customWidth="1"/>
    <col min="14774" max="14774" width="11.85546875" style="1" customWidth="1"/>
    <col min="14775" max="14775" width="9" style="1" customWidth="1"/>
    <col min="14776" max="14776" width="9.7109375" style="1" customWidth="1"/>
    <col min="14777" max="14777" width="9.28515625" style="1" customWidth="1"/>
    <col min="14778" max="14778" width="8.7109375" style="1" customWidth="1"/>
    <col min="14779" max="14779" width="6.85546875" style="1" customWidth="1"/>
    <col min="14780" max="15024" width="9.140625" style="1" customWidth="1"/>
    <col min="15025" max="15025" width="3.7109375" style="1"/>
    <col min="15026" max="15026" width="4.5703125" style="1" customWidth="1"/>
    <col min="15027" max="15027" width="5.85546875" style="1" customWidth="1"/>
    <col min="15028" max="15028" width="36" style="1" customWidth="1"/>
    <col min="15029" max="15029" width="9.7109375" style="1" customWidth="1"/>
    <col min="15030" max="15030" width="11.85546875" style="1" customWidth="1"/>
    <col min="15031" max="15031" width="9" style="1" customWidth="1"/>
    <col min="15032" max="15032" width="9.7109375" style="1" customWidth="1"/>
    <col min="15033" max="15033" width="9.28515625" style="1" customWidth="1"/>
    <col min="15034" max="15034" width="8.7109375" style="1" customWidth="1"/>
    <col min="15035" max="15035" width="6.85546875" style="1" customWidth="1"/>
    <col min="15036" max="15280" width="9.140625" style="1" customWidth="1"/>
    <col min="15281" max="15281" width="3.7109375" style="1"/>
    <col min="15282" max="15282" width="4.5703125" style="1" customWidth="1"/>
    <col min="15283" max="15283" width="5.85546875" style="1" customWidth="1"/>
    <col min="15284" max="15284" width="36" style="1" customWidth="1"/>
    <col min="15285" max="15285" width="9.7109375" style="1" customWidth="1"/>
    <col min="15286" max="15286" width="11.85546875" style="1" customWidth="1"/>
    <col min="15287" max="15287" width="9" style="1" customWidth="1"/>
    <col min="15288" max="15288" width="9.7109375" style="1" customWidth="1"/>
    <col min="15289" max="15289" width="9.28515625" style="1" customWidth="1"/>
    <col min="15290" max="15290" width="8.7109375" style="1" customWidth="1"/>
    <col min="15291" max="15291" width="6.85546875" style="1" customWidth="1"/>
    <col min="15292" max="15536" width="9.140625" style="1" customWidth="1"/>
    <col min="15537" max="15537" width="3.7109375" style="1"/>
    <col min="15538" max="15538" width="4.5703125" style="1" customWidth="1"/>
    <col min="15539" max="15539" width="5.85546875" style="1" customWidth="1"/>
    <col min="15540" max="15540" width="36" style="1" customWidth="1"/>
    <col min="15541" max="15541" width="9.7109375" style="1" customWidth="1"/>
    <col min="15542" max="15542" width="11.85546875" style="1" customWidth="1"/>
    <col min="15543" max="15543" width="9" style="1" customWidth="1"/>
    <col min="15544" max="15544" width="9.7109375" style="1" customWidth="1"/>
    <col min="15545" max="15545" width="9.28515625" style="1" customWidth="1"/>
    <col min="15546" max="15546" width="8.7109375" style="1" customWidth="1"/>
    <col min="15547" max="15547" width="6.85546875" style="1" customWidth="1"/>
    <col min="15548" max="15792" width="9.140625" style="1" customWidth="1"/>
    <col min="15793" max="15793" width="3.7109375" style="1"/>
    <col min="15794" max="15794" width="4.5703125" style="1" customWidth="1"/>
    <col min="15795" max="15795" width="5.85546875" style="1" customWidth="1"/>
    <col min="15796" max="15796" width="36" style="1" customWidth="1"/>
    <col min="15797" max="15797" width="9.7109375" style="1" customWidth="1"/>
    <col min="15798" max="15798" width="11.85546875" style="1" customWidth="1"/>
    <col min="15799" max="15799" width="9" style="1" customWidth="1"/>
    <col min="15800" max="15800" width="9.7109375" style="1" customWidth="1"/>
    <col min="15801" max="15801" width="9.28515625" style="1" customWidth="1"/>
    <col min="15802" max="15802" width="8.7109375" style="1" customWidth="1"/>
    <col min="15803" max="15803" width="6.85546875" style="1" customWidth="1"/>
    <col min="15804" max="16048" width="9.140625" style="1" customWidth="1"/>
    <col min="16049" max="16049" width="3.7109375" style="1"/>
    <col min="16050" max="16050" width="4.5703125" style="1" customWidth="1"/>
    <col min="16051" max="16051" width="5.85546875" style="1" customWidth="1"/>
    <col min="16052" max="16052" width="36" style="1" customWidth="1"/>
    <col min="16053" max="16053" width="9.7109375" style="1" customWidth="1"/>
    <col min="16054" max="16054" width="11.85546875" style="1" customWidth="1"/>
    <col min="16055" max="16055" width="9" style="1" customWidth="1"/>
    <col min="16056" max="16056" width="9.7109375" style="1" customWidth="1"/>
    <col min="16057" max="16057" width="9.28515625" style="1" customWidth="1"/>
    <col min="16058" max="16058" width="8.7109375" style="1" customWidth="1"/>
    <col min="16059" max="16059" width="6.85546875" style="1" customWidth="1"/>
    <col min="16060" max="16304" width="9.140625" style="1" customWidth="1"/>
    <col min="16305" max="16384" width="3.7109375" style="1"/>
  </cols>
  <sheetData>
    <row r="1" spans="1:9" x14ac:dyDescent="0.2">
      <c r="C1" s="4"/>
      <c r="G1" s="188"/>
      <c r="H1" s="188"/>
      <c r="I1" s="188"/>
    </row>
    <row r="2" spans="1:9" x14ac:dyDescent="0.2">
      <c r="A2" s="215" t="s">
        <v>20</v>
      </c>
      <c r="B2" s="215"/>
      <c r="C2" s="215"/>
      <c r="D2" s="215"/>
      <c r="E2" s="215"/>
      <c r="F2" s="215"/>
      <c r="G2" s="215"/>
      <c r="H2" s="215"/>
      <c r="I2" s="215"/>
    </row>
    <row r="3" spans="1:9" x14ac:dyDescent="0.2">
      <c r="A3" s="2"/>
      <c r="B3" s="2"/>
      <c r="C3" s="2"/>
      <c r="D3" s="2"/>
      <c r="E3" s="2"/>
      <c r="F3" s="2"/>
      <c r="G3" s="2"/>
      <c r="H3" s="2"/>
      <c r="I3" s="2"/>
    </row>
    <row r="4" spans="1:9" x14ac:dyDescent="0.2">
      <c r="A4" s="2"/>
      <c r="B4" s="2"/>
      <c r="C4" s="216" t="s">
        <v>21</v>
      </c>
      <c r="D4" s="216"/>
      <c r="E4" s="216"/>
      <c r="F4" s="216"/>
      <c r="G4" s="216"/>
      <c r="H4" s="216"/>
      <c r="I4" s="216"/>
    </row>
    <row r="5" spans="1:9" ht="11.25" customHeight="1" x14ac:dyDescent="0.2">
      <c r="A5" s="130"/>
      <c r="B5" s="130"/>
      <c r="C5" s="218" t="s">
        <v>19</v>
      </c>
      <c r="D5" s="218"/>
      <c r="E5" s="218"/>
      <c r="F5" s="218"/>
      <c r="G5" s="218"/>
      <c r="H5" s="218"/>
      <c r="I5" s="218"/>
    </row>
    <row r="6" spans="1:9" x14ac:dyDescent="0.2">
      <c r="A6" s="217" t="s">
        <v>22</v>
      </c>
      <c r="B6" s="217"/>
      <c r="C6" s="217"/>
      <c r="D6" s="196" t="str">
        <f>'Kopt a+c+n'!B13</f>
        <v>Daudzdzīvokļu dzīvojamā ēka</v>
      </c>
      <c r="E6" s="196"/>
      <c r="F6" s="196"/>
      <c r="G6" s="196"/>
      <c r="H6" s="196"/>
      <c r="I6" s="196"/>
    </row>
    <row r="7" spans="1:9" x14ac:dyDescent="0.2">
      <c r="A7" s="217" t="s">
        <v>6</v>
      </c>
      <c r="B7" s="217"/>
      <c r="C7" s="217"/>
      <c r="D7" s="197" t="str">
        <f>'Kopt a+c+n'!B14</f>
        <v>Daudzdzīvokļu dzīvojamās ēkas energoefektivitātes paaugstināšana</v>
      </c>
      <c r="E7" s="197"/>
      <c r="F7" s="197"/>
      <c r="G7" s="197"/>
      <c r="H7" s="197"/>
      <c r="I7" s="197"/>
    </row>
    <row r="8" spans="1:9" x14ac:dyDescent="0.2">
      <c r="A8" s="223" t="s">
        <v>23</v>
      </c>
      <c r="B8" s="223"/>
      <c r="C8" s="223"/>
      <c r="D8" s="197" t="str">
        <f>'Kopt a+c+n'!B15</f>
        <v>Baznīcas iela 5, Jaunolaine, Olaines novads, LV-2127</v>
      </c>
      <c r="E8" s="197"/>
      <c r="F8" s="197"/>
      <c r="G8" s="197"/>
      <c r="H8" s="197"/>
      <c r="I8" s="197"/>
    </row>
    <row r="9" spans="1:9" x14ac:dyDescent="0.2">
      <c r="A9" s="223" t="s">
        <v>24</v>
      </c>
      <c r="B9" s="223"/>
      <c r="C9" s="223"/>
      <c r="D9" s="197" t="str">
        <f>'Kopt a+c+n'!B16</f>
        <v>Iepirkums Nr.AS OŪS 2023/03_E</v>
      </c>
      <c r="E9" s="197"/>
      <c r="F9" s="197"/>
      <c r="G9" s="197"/>
      <c r="H9" s="197"/>
      <c r="I9" s="197"/>
    </row>
    <row r="10" spans="1:9" x14ac:dyDescent="0.2">
      <c r="C10" s="4" t="s">
        <v>25</v>
      </c>
      <c r="D10" s="200" t="e">
        <f>E31</f>
        <v>#VALUE!</v>
      </c>
      <c r="E10" s="200"/>
      <c r="F10" s="67"/>
      <c r="G10" s="67"/>
      <c r="H10" s="67"/>
      <c r="I10" s="67"/>
    </row>
    <row r="11" spans="1:9" x14ac:dyDescent="0.2">
      <c r="C11" s="4" t="s">
        <v>26</v>
      </c>
      <c r="D11" s="200">
        <f>I27</f>
        <v>0</v>
      </c>
      <c r="E11" s="200"/>
      <c r="F11" s="67"/>
      <c r="G11" s="67"/>
      <c r="H11" s="67"/>
      <c r="I11" s="67"/>
    </row>
    <row r="12" spans="1:9" ht="12" thickBot="1" x14ac:dyDescent="0.25">
      <c r="F12" s="21"/>
      <c r="G12" s="21"/>
      <c r="H12" s="21"/>
      <c r="I12" s="21"/>
    </row>
    <row r="13" spans="1:9" x14ac:dyDescent="0.2">
      <c r="A13" s="203" t="s">
        <v>27</v>
      </c>
      <c r="B13" s="205" t="s">
        <v>28</v>
      </c>
      <c r="C13" s="207" t="s">
        <v>29</v>
      </c>
      <c r="D13" s="208"/>
      <c r="E13" s="201" t="s">
        <v>30</v>
      </c>
      <c r="F13" s="219" t="s">
        <v>31</v>
      </c>
      <c r="G13" s="220"/>
      <c r="H13" s="220"/>
      <c r="I13" s="221" t="s">
        <v>32</v>
      </c>
    </row>
    <row r="14" spans="1:9" ht="23.25" thickBot="1" x14ac:dyDescent="0.25">
      <c r="A14" s="204"/>
      <c r="B14" s="206"/>
      <c r="C14" s="209"/>
      <c r="D14" s="210"/>
      <c r="E14" s="202"/>
      <c r="F14" s="22" t="s">
        <v>33</v>
      </c>
      <c r="G14" s="23" t="s">
        <v>34</v>
      </c>
      <c r="H14" s="23" t="s">
        <v>35</v>
      </c>
      <c r="I14" s="222"/>
    </row>
    <row r="15" spans="1:9" x14ac:dyDescent="0.2">
      <c r="A15" s="63">
        <f>IF(E15=0,0,IF(COUNTBLANK(E15)=1,0,COUNTA($E$15:E15)))</f>
        <v>0</v>
      </c>
      <c r="B15" s="27">
        <f>IF(A15=0,0,CONCATENATE("N-",A15))</f>
        <v>0</v>
      </c>
      <c r="C15" s="224" t="str">
        <f>'1n'!C2:I2</f>
        <v>Būvlaukuma sagatavošana</v>
      </c>
      <c r="D15" s="225"/>
      <c r="E15" s="70">
        <f>'1n'!P25</f>
        <v>0</v>
      </c>
      <c r="F15" s="124">
        <f>'1n'!M25</f>
        <v>0</v>
      </c>
      <c r="G15" s="56">
        <f>'1n'!N25</f>
        <v>0</v>
      </c>
      <c r="H15" s="56">
        <f>'1n'!O25</f>
        <v>0</v>
      </c>
      <c r="I15" s="57">
        <f>'1n'!L25</f>
        <v>0</v>
      </c>
    </row>
    <row r="16" spans="1:9" x14ac:dyDescent="0.2">
      <c r="A16" s="64">
        <f>IF(E16=0,0,IF(COUNTBLANK(E16)=1,0,COUNTA($E$15:E16)))</f>
        <v>0</v>
      </c>
      <c r="B16" s="28">
        <f t="shared" ref="B16:B26" si="0">IF(A16=0,0,CONCATENATE("N-",A16))</f>
        <v>0</v>
      </c>
      <c r="C16" s="211" t="str">
        <f>'2n'!C2:I2</f>
        <v>Demontāžas darbi</v>
      </c>
      <c r="D16" s="212"/>
      <c r="E16" s="127">
        <f>'2n'!P25</f>
        <v>0</v>
      </c>
      <c r="F16" s="125">
        <f>'2n'!M25</f>
        <v>0</v>
      </c>
      <c r="G16" s="58">
        <f>'2n'!N25</f>
        <v>0</v>
      </c>
      <c r="H16" s="58">
        <f>'2n'!O25</f>
        <v>0</v>
      </c>
      <c r="I16" s="59">
        <f>'2n'!L25</f>
        <v>0</v>
      </c>
    </row>
    <row r="17" spans="1:9" x14ac:dyDescent="0.2">
      <c r="A17" s="64">
        <f>IF(E17=0,0,IF(COUNTBLANK(E17)=1,0,COUNTA($E$15:E17)))</f>
        <v>0</v>
      </c>
      <c r="B17" s="28">
        <f t="shared" si="0"/>
        <v>0</v>
      </c>
      <c r="C17" s="211" t="str">
        <f>'3n'!C2:I2</f>
        <v>Fasādes</v>
      </c>
      <c r="D17" s="212"/>
      <c r="E17" s="128">
        <f>'3n'!P101</f>
        <v>0</v>
      </c>
      <c r="F17" s="125">
        <f>'3n'!M101</f>
        <v>0</v>
      </c>
      <c r="G17" s="58">
        <f>'3n'!N101</f>
        <v>0</v>
      </c>
      <c r="H17" s="58">
        <f>'3n'!O101</f>
        <v>0</v>
      </c>
      <c r="I17" s="59">
        <f>'3n'!L101</f>
        <v>0</v>
      </c>
    </row>
    <row r="18" spans="1:9" x14ac:dyDescent="0.2">
      <c r="A18" s="64">
        <f>IF(E18=0,0,IF(COUNTBLANK(E18)=1,0,COUNTA($E$15:E18)))</f>
        <v>0</v>
      </c>
      <c r="B18" s="28">
        <f t="shared" si="0"/>
        <v>0</v>
      </c>
      <c r="C18" s="211" t="str">
        <f>'4n'!C2:I2</f>
        <v>Logi un durvis</v>
      </c>
      <c r="D18" s="212"/>
      <c r="E18" s="128">
        <f>'4n'!P38</f>
        <v>0</v>
      </c>
      <c r="F18" s="125">
        <f>'4n'!M38</f>
        <v>0</v>
      </c>
      <c r="G18" s="58">
        <f>'4n'!N38</f>
        <v>0</v>
      </c>
      <c r="H18" s="58">
        <f>'4n'!O38</f>
        <v>0</v>
      </c>
      <c r="I18" s="59">
        <f>'4n'!L38</f>
        <v>0</v>
      </c>
    </row>
    <row r="19" spans="1:9" x14ac:dyDescent="0.2">
      <c r="A19" s="64">
        <f>IF(E19=0,0,IF(COUNTBLANK(E19)=1,0,COUNTA($E$15:E19)))</f>
        <v>0</v>
      </c>
      <c r="B19" s="28">
        <f t="shared" si="0"/>
        <v>0</v>
      </c>
      <c r="C19" s="211" t="str">
        <f>'5n'!C2:I2</f>
        <v>Pagraba pārseguma siltināšana</v>
      </c>
      <c r="D19" s="212"/>
      <c r="E19" s="128">
        <f>'5n'!P30</f>
        <v>0</v>
      </c>
      <c r="F19" s="125">
        <f>'5n'!M30</f>
        <v>0</v>
      </c>
      <c r="G19" s="58">
        <f>'5n'!N30</f>
        <v>0</v>
      </c>
      <c r="H19" s="58">
        <f>'5n'!O30</f>
        <v>0</v>
      </c>
      <c r="I19" s="59">
        <f>'5n'!L30</f>
        <v>0</v>
      </c>
    </row>
    <row r="20" spans="1:9" x14ac:dyDescent="0.2">
      <c r="A20" s="64">
        <f>IF(E20=0,0,IF(COUNTBLANK(E20)=1,0,COUNTA($E$15:E20)))</f>
        <v>0</v>
      </c>
      <c r="B20" s="28">
        <f t="shared" si="0"/>
        <v>0</v>
      </c>
      <c r="C20" s="211" t="str">
        <f>'6n'!C2:I2</f>
        <v>Jumta darbi</v>
      </c>
      <c r="D20" s="212"/>
      <c r="E20" s="128">
        <f>'6n'!P24</f>
        <v>0</v>
      </c>
      <c r="F20" s="125">
        <f>'6n'!M24</f>
        <v>0</v>
      </c>
      <c r="G20" s="58">
        <f>'6n'!N24</f>
        <v>0</v>
      </c>
      <c r="H20" s="58">
        <f>'6n'!O24</f>
        <v>0</v>
      </c>
      <c r="I20" s="59">
        <f>'6n'!L24</f>
        <v>0</v>
      </c>
    </row>
    <row r="21" spans="1:9" x14ac:dyDescent="0.2">
      <c r="A21" s="64">
        <f>IF(E21=0,0,IF(COUNTBLANK(E21)=1,0,COUNTA($E$15:E21)))</f>
        <v>0</v>
      </c>
      <c r="B21" s="28">
        <f t="shared" si="0"/>
        <v>0</v>
      </c>
      <c r="C21" s="211" t="str">
        <f>'7n'!C2:I2</f>
        <v>Iekštelpu darbi</v>
      </c>
      <c r="D21" s="212"/>
      <c r="E21" s="128">
        <f>'7n'!P20</f>
        <v>0</v>
      </c>
      <c r="F21" s="125">
        <f>'7n'!M20</f>
        <v>0</v>
      </c>
      <c r="G21" s="58">
        <f>'7n'!N20</f>
        <v>0</v>
      </c>
      <c r="H21" s="58">
        <f>'7n'!O20</f>
        <v>0</v>
      </c>
      <c r="I21" s="59">
        <f>'7n'!L20</f>
        <v>0</v>
      </c>
    </row>
    <row r="22" spans="1:9" x14ac:dyDescent="0.2">
      <c r="A22" s="64">
        <f>IF(E22=0,0,IF(COUNTBLANK(E22)=1,0,COUNTA($E$15:E22)))</f>
        <v>0</v>
      </c>
      <c r="B22" s="28">
        <f t="shared" si="0"/>
        <v>0</v>
      </c>
      <c r="C22" s="211" t="str">
        <f>'8n'!C2:I2</f>
        <v>Bēniņu siltināšana</v>
      </c>
      <c r="D22" s="212"/>
      <c r="E22" s="128">
        <f>'8n'!P25</f>
        <v>0</v>
      </c>
      <c r="F22" s="125">
        <f>'8n'!M25</f>
        <v>0</v>
      </c>
      <c r="G22" s="58">
        <f>'8n'!N25</f>
        <v>0</v>
      </c>
      <c r="H22" s="58">
        <f>'8n'!O25</f>
        <v>0</v>
      </c>
      <c r="I22" s="59">
        <f>'8n'!L25</f>
        <v>0</v>
      </c>
    </row>
    <row r="23" spans="1:9" x14ac:dyDescent="0.2">
      <c r="A23" s="64">
        <f>IF(E23=0,0,IF(COUNTBLANK(E23)=1,0,COUNTA($E$15:E23)))</f>
        <v>0</v>
      </c>
      <c r="B23" s="28">
        <f t="shared" si="0"/>
        <v>0</v>
      </c>
      <c r="C23" s="211" t="str">
        <f>'9n'!C2:I2</f>
        <v>Labiekārtošana</v>
      </c>
      <c r="D23" s="212"/>
      <c r="E23" s="128">
        <f>'9n'!P23</f>
        <v>0</v>
      </c>
      <c r="F23" s="125">
        <f>'9n'!M23</f>
        <v>0</v>
      </c>
      <c r="G23" s="58">
        <f>'9n'!N23</f>
        <v>0</v>
      </c>
      <c r="H23" s="58">
        <f>'9n'!O23</f>
        <v>0</v>
      </c>
      <c r="I23" s="59">
        <f>'9n'!L23</f>
        <v>0</v>
      </c>
    </row>
    <row r="24" spans="1:9" x14ac:dyDescent="0.2">
      <c r="A24" s="64">
        <f>IF(E24=0,0,IF(COUNTBLANK(E24)=1,0,COUNTA($E$15:E24)))</f>
        <v>0</v>
      </c>
      <c r="B24" s="28">
        <f t="shared" si="0"/>
        <v>0</v>
      </c>
      <c r="C24" s="211" t="str">
        <f>'10n'!C2:I2</f>
        <v>Apkure, vēdināšana un gaisa kondicionēšana</v>
      </c>
      <c r="D24" s="212"/>
      <c r="E24" s="128">
        <f>'10n'!P63</f>
        <v>0</v>
      </c>
      <c r="F24" s="125">
        <f>'10n'!M63</f>
        <v>0</v>
      </c>
      <c r="G24" s="58">
        <f>'10n'!N63</f>
        <v>0</v>
      </c>
      <c r="H24" s="58">
        <f>'10n'!O63</f>
        <v>0</v>
      </c>
      <c r="I24" s="59">
        <f>'10n'!L63</f>
        <v>0</v>
      </c>
    </row>
    <row r="25" spans="1:9" x14ac:dyDescent="0.2">
      <c r="A25" s="64">
        <f>IF(E25=0,0,IF(COUNTBLANK(E25)=1,0,COUNTA($E$15:E25)))</f>
        <v>0</v>
      </c>
      <c r="B25" s="28">
        <f t="shared" si="0"/>
        <v>0</v>
      </c>
      <c r="C25" s="211" t="str">
        <f>'11n'!C2:I2</f>
        <v>Ārējie elektrības tīkli</v>
      </c>
      <c r="D25" s="212"/>
      <c r="E25" s="128">
        <f>'11n'!P38</f>
        <v>0</v>
      </c>
      <c r="F25" s="125">
        <f>'11n'!M38</f>
        <v>0</v>
      </c>
      <c r="G25" s="58">
        <f>'11n'!N38</f>
        <v>0</v>
      </c>
      <c r="H25" s="58">
        <f>'11n'!O38</f>
        <v>0</v>
      </c>
      <c r="I25" s="59">
        <f>'11n'!L38</f>
        <v>0</v>
      </c>
    </row>
    <row r="26" spans="1:9" ht="12" thickBot="1" x14ac:dyDescent="0.25">
      <c r="A26" s="64">
        <f>IF(E26=0,0,IF(COUNTBLANK(E26)=1,0,COUNTA($E$15:E26)))</f>
        <v>0</v>
      </c>
      <c r="B26" s="28">
        <f t="shared" si="0"/>
        <v>0</v>
      </c>
      <c r="C26" s="211" t="str">
        <f>'12n'!C2:I2</f>
        <v>Iekšējais ūdensvads, kanalizācija un to aprīkojums</v>
      </c>
      <c r="D26" s="212"/>
      <c r="E26" s="128">
        <f>'12n'!P101</f>
        <v>0</v>
      </c>
      <c r="F26" s="125">
        <f>'12n'!M101</f>
        <v>0</v>
      </c>
      <c r="G26" s="58">
        <f>'12n'!N101</f>
        <v>0</v>
      </c>
      <c r="H26" s="58">
        <f>'12n'!O101</f>
        <v>0</v>
      </c>
      <c r="I26" s="59">
        <f>'12n'!L101</f>
        <v>0</v>
      </c>
    </row>
    <row r="27" spans="1:9" ht="12" thickBot="1" x14ac:dyDescent="0.25">
      <c r="A27" s="229" t="s">
        <v>36</v>
      </c>
      <c r="B27" s="230"/>
      <c r="C27" s="230"/>
      <c r="D27" s="223"/>
      <c r="E27" s="43">
        <f>SUM(E15:E26)</f>
        <v>0</v>
      </c>
      <c r="F27" s="126">
        <f>SUM(F15:F26)</f>
        <v>0</v>
      </c>
      <c r="G27" s="42">
        <f>SUM(G15:G26)</f>
        <v>0</v>
      </c>
      <c r="H27" s="42">
        <f>SUM(H15:H26)</f>
        <v>0</v>
      </c>
      <c r="I27" s="43">
        <f>SUM(I15:I26)</f>
        <v>0</v>
      </c>
    </row>
    <row r="28" spans="1:9" x14ac:dyDescent="0.2">
      <c r="A28" s="231" t="s">
        <v>37</v>
      </c>
      <c r="B28" s="232"/>
      <c r="C28" s="246"/>
      <c r="D28" s="118" t="str">
        <f>'Kops a+c+n'!D53</f>
        <v>%</v>
      </c>
      <c r="E28" s="44" t="e">
        <f>ROUND(E27*$D28,2)</f>
        <v>#VALUE!</v>
      </c>
      <c r="F28" s="45"/>
      <c r="G28" s="45"/>
      <c r="H28" s="45"/>
      <c r="I28" s="45"/>
    </row>
    <row r="29" spans="1:9" x14ac:dyDescent="0.2">
      <c r="A29" s="234" t="s">
        <v>38</v>
      </c>
      <c r="B29" s="235"/>
      <c r="C29" s="248"/>
      <c r="D29" s="119" t="str">
        <f>'Kops a+c+n'!D54</f>
        <v>%</v>
      </c>
      <c r="E29" s="46" t="e">
        <f>ROUND(E28*$D29,2)</f>
        <v>#VALUE!</v>
      </c>
      <c r="F29" s="45"/>
      <c r="G29" s="45"/>
      <c r="H29" s="45"/>
      <c r="I29" s="45"/>
    </row>
    <row r="30" spans="1:9" x14ac:dyDescent="0.2">
      <c r="A30" s="237" t="s">
        <v>39</v>
      </c>
      <c r="B30" s="238"/>
      <c r="C30" s="249"/>
      <c r="D30" s="119" t="str">
        <f>'Kops a+c+n'!D55</f>
        <v>%</v>
      </c>
      <c r="E30" s="46" t="e">
        <f>ROUND(E27*$D30,2)</f>
        <v>#VALUE!</v>
      </c>
      <c r="F30" s="45"/>
      <c r="G30" s="45"/>
      <c r="H30" s="45"/>
      <c r="I30" s="45"/>
    </row>
    <row r="31" spans="1:9" ht="12" thickBot="1" x14ac:dyDescent="0.25">
      <c r="A31" s="240" t="s">
        <v>40</v>
      </c>
      <c r="B31" s="241"/>
      <c r="C31" s="250"/>
      <c r="D31" s="25"/>
      <c r="E31" s="47" t="e">
        <f>SUM(E27:E30)-E29</f>
        <v>#VALUE!</v>
      </c>
      <c r="F31" s="45"/>
      <c r="G31" s="45"/>
      <c r="H31" s="45"/>
      <c r="I31" s="45"/>
    </row>
    <row r="32" spans="1:9" x14ac:dyDescent="0.2">
      <c r="G32" s="24"/>
    </row>
    <row r="33" spans="1:9" x14ac:dyDescent="0.2">
      <c r="C33" s="20"/>
      <c r="D33" s="20"/>
      <c r="E33" s="20"/>
      <c r="F33" s="26"/>
      <c r="G33" s="26"/>
      <c r="H33" s="26"/>
      <c r="I33" s="26"/>
    </row>
    <row r="36" spans="1:9" x14ac:dyDescent="0.2">
      <c r="A36" s="1" t="s">
        <v>14</v>
      </c>
      <c r="B36" s="20"/>
      <c r="C36" s="251">
        <f>'Kops a+c+n'!C61:H61</f>
        <v>0</v>
      </c>
      <c r="D36" s="251"/>
      <c r="E36" s="251"/>
      <c r="F36" s="251"/>
      <c r="G36" s="251"/>
      <c r="H36" s="251"/>
    </row>
    <row r="37" spans="1:9" x14ac:dyDescent="0.2">
      <c r="A37" s="20"/>
      <c r="B37" s="20"/>
      <c r="C37" s="186" t="s">
        <v>15</v>
      </c>
      <c r="D37" s="186"/>
      <c r="E37" s="186"/>
      <c r="F37" s="186"/>
      <c r="G37" s="186"/>
      <c r="H37" s="186"/>
    </row>
    <row r="38" spans="1:9" x14ac:dyDescent="0.2">
      <c r="A38" s="20"/>
      <c r="B38" s="20"/>
      <c r="C38" s="20"/>
      <c r="D38" s="20"/>
      <c r="E38" s="20"/>
      <c r="F38" s="20"/>
      <c r="G38" s="20"/>
      <c r="H38" s="20"/>
    </row>
    <row r="39" spans="1:9" x14ac:dyDescent="0.2">
      <c r="A39" s="227" t="str">
        <f>'Kops a+c+n'!A64:D64</f>
        <v>Tāme sastādīta 2023. gada __._________</v>
      </c>
      <c r="B39" s="228"/>
      <c r="C39" s="228"/>
      <c r="D39" s="228"/>
      <c r="F39" s="20"/>
      <c r="G39" s="20"/>
      <c r="H39" s="20"/>
    </row>
    <row r="40" spans="1:9" x14ac:dyDescent="0.2">
      <c r="A40" s="20"/>
      <c r="B40" s="20"/>
      <c r="C40" s="20"/>
      <c r="D40" s="20"/>
      <c r="E40" s="20"/>
      <c r="F40" s="20"/>
      <c r="G40" s="20"/>
      <c r="H40" s="20"/>
    </row>
    <row r="41" spans="1:9" x14ac:dyDescent="0.2">
      <c r="A41" s="1" t="s">
        <v>41</v>
      </c>
      <c r="B41" s="20"/>
      <c r="C41" s="247">
        <f>'Kops a+c+n'!C66:H66</f>
        <v>0</v>
      </c>
      <c r="D41" s="247"/>
      <c r="E41" s="247"/>
      <c r="F41" s="247"/>
      <c r="G41" s="247"/>
      <c r="H41" s="247"/>
    </row>
    <row r="42" spans="1:9" x14ac:dyDescent="0.2">
      <c r="A42" s="20"/>
      <c r="B42" s="20"/>
      <c r="C42" s="186" t="s">
        <v>15</v>
      </c>
      <c r="D42" s="186"/>
      <c r="E42" s="186"/>
      <c r="F42" s="186"/>
      <c r="G42" s="186"/>
      <c r="H42" s="186"/>
    </row>
    <row r="43" spans="1:9" x14ac:dyDescent="0.2">
      <c r="A43" s="20"/>
      <c r="B43" s="20"/>
      <c r="C43" s="20"/>
      <c r="D43" s="20"/>
      <c r="E43" s="20"/>
      <c r="F43" s="20"/>
      <c r="G43" s="20"/>
      <c r="H43" s="20"/>
    </row>
    <row r="44" spans="1:9" x14ac:dyDescent="0.2">
      <c r="A44" s="104" t="s">
        <v>43</v>
      </c>
      <c r="B44" s="52"/>
      <c r="C44" s="116">
        <f>'Kops a+c+n'!C69</f>
        <v>0</v>
      </c>
      <c r="D44" s="52"/>
      <c r="F44" s="20"/>
      <c r="G44" s="20"/>
      <c r="H44" s="20"/>
    </row>
    <row r="54" spans="5:9" x14ac:dyDescent="0.2">
      <c r="E54" s="24"/>
      <c r="F54" s="24"/>
      <c r="G54" s="105"/>
      <c r="H54" s="24"/>
      <c r="I54" s="24"/>
    </row>
    <row r="67" spans="3:3" x14ac:dyDescent="0.2">
      <c r="C67" s="1">
        <f>'Kopt a+c+n'!B30:C30</f>
        <v>0</v>
      </c>
    </row>
  </sheetData>
  <mergeCells count="42">
    <mergeCell ref="C37:H37"/>
    <mergeCell ref="A39:D39"/>
    <mergeCell ref="C41:H41"/>
    <mergeCell ref="C42:H42"/>
    <mergeCell ref="C36:H36"/>
    <mergeCell ref="A29:C29"/>
    <mergeCell ref="A30:C30"/>
    <mergeCell ref="A31:C31"/>
    <mergeCell ref="A27:D27"/>
    <mergeCell ref="A28:C28"/>
    <mergeCell ref="C26:D26"/>
    <mergeCell ref="C15:D15"/>
    <mergeCell ref="C16:D16"/>
    <mergeCell ref="C17:D17"/>
    <mergeCell ref="C18:D18"/>
    <mergeCell ref="C19:D19"/>
    <mergeCell ref="C20:D20"/>
    <mergeCell ref="C21:D21"/>
    <mergeCell ref="C22:D22"/>
    <mergeCell ref="C23:D23"/>
    <mergeCell ref="C24:D24"/>
    <mergeCell ref="C25:D25"/>
    <mergeCell ref="I13:I14"/>
    <mergeCell ref="A8:C8"/>
    <mergeCell ref="D8:I8"/>
    <mergeCell ref="A9:C9"/>
    <mergeCell ref="D9:I9"/>
    <mergeCell ref="D10:E10"/>
    <mergeCell ref="D11:E11"/>
    <mergeCell ref="A13:A14"/>
    <mergeCell ref="B13:B14"/>
    <mergeCell ref="C13:D14"/>
    <mergeCell ref="E13:E14"/>
    <mergeCell ref="F13:H13"/>
    <mergeCell ref="A7:C7"/>
    <mergeCell ref="D7:I7"/>
    <mergeCell ref="G1:I1"/>
    <mergeCell ref="A2:I2"/>
    <mergeCell ref="C4:I4"/>
    <mergeCell ref="A6:C6"/>
    <mergeCell ref="D6:I6"/>
    <mergeCell ref="C5:I5"/>
  </mergeCells>
  <conditionalFormatting sqref="A15:B26">
    <cfRule type="cellIs" dxfId="377" priority="5" operator="equal">
      <formula>0</formula>
    </cfRule>
  </conditionalFormatting>
  <conditionalFormatting sqref="A15:I26 E27:I27 D28:D30 E28:E31">
    <cfRule type="cellIs" dxfId="376" priority="2" operator="equal">
      <formula>0</formula>
    </cfRule>
  </conditionalFormatting>
  <conditionalFormatting sqref="C36:H36 C41:H41 C44">
    <cfRule type="cellIs" dxfId="375" priority="7" operator="equal">
      <formula>0</formula>
    </cfRule>
  </conditionalFormatting>
  <conditionalFormatting sqref="C41:H41">
    <cfRule type="cellIs" dxfId="374" priority="8" operator="equal">
      <formula>0</formula>
    </cfRule>
  </conditionalFormatting>
  <conditionalFormatting sqref="D6:I9 D10:E11">
    <cfRule type="cellIs" dxfId="373" priority="1" operator="equal">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D0B4-DF03-4B04-B62A-8D172D491749}">
  <sheetPr codeName="Sheet7">
    <tabColor rgb="FFC00000"/>
  </sheetPr>
  <dimension ref="A1:Q37"/>
  <sheetViews>
    <sheetView topLeftCell="A13" workbookViewId="0">
      <selection activeCell="I14" sqref="I14:J24"/>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7" x14ac:dyDescent="0.2">
      <c r="A1" s="26"/>
      <c r="B1" s="26"/>
      <c r="C1" s="31" t="s">
        <v>44</v>
      </c>
      <c r="D1" s="106">
        <v>1</v>
      </c>
      <c r="E1" s="26"/>
      <c r="F1" s="26"/>
      <c r="G1" s="26"/>
      <c r="H1" s="26"/>
      <c r="I1" s="26"/>
      <c r="J1" s="26"/>
      <c r="N1" s="30"/>
      <c r="O1" s="31"/>
      <c r="P1" s="32"/>
    </row>
    <row r="2" spans="1:17" x14ac:dyDescent="0.2">
      <c r="A2" s="33"/>
      <c r="B2" s="33"/>
      <c r="C2" s="252" t="s">
        <v>389</v>
      </c>
      <c r="D2" s="252"/>
      <c r="E2" s="252"/>
      <c r="F2" s="252"/>
      <c r="G2" s="252"/>
      <c r="H2" s="252"/>
      <c r="I2" s="252"/>
      <c r="J2" s="33"/>
    </row>
    <row r="3" spans="1:17" x14ac:dyDescent="0.2">
      <c r="A3" s="34"/>
      <c r="B3" s="34"/>
      <c r="C3" s="216" t="s">
        <v>21</v>
      </c>
      <c r="D3" s="216"/>
      <c r="E3" s="216"/>
      <c r="F3" s="216"/>
      <c r="G3" s="216"/>
      <c r="H3" s="216"/>
      <c r="I3" s="216"/>
      <c r="J3" s="34"/>
    </row>
    <row r="4" spans="1:17" x14ac:dyDescent="0.2">
      <c r="A4" s="34"/>
      <c r="B4" s="34"/>
      <c r="C4" s="253" t="s">
        <v>64</v>
      </c>
      <c r="D4" s="253"/>
      <c r="E4" s="253"/>
      <c r="F4" s="253"/>
      <c r="G4" s="253"/>
      <c r="H4" s="253"/>
      <c r="I4" s="253"/>
      <c r="J4" s="34"/>
    </row>
    <row r="5" spans="1:17" x14ac:dyDescent="0.2">
      <c r="A5" s="26"/>
      <c r="B5" s="26"/>
      <c r="C5" s="31" t="s">
        <v>5</v>
      </c>
      <c r="D5" s="254" t="str">
        <f>'Kops a+c+n'!D6</f>
        <v>Daudzdzīvokļu dzīvojamā ēka</v>
      </c>
      <c r="E5" s="254"/>
      <c r="F5" s="254"/>
      <c r="G5" s="254"/>
      <c r="H5" s="254"/>
      <c r="I5" s="254"/>
      <c r="J5" s="254"/>
      <c r="K5" s="254"/>
      <c r="L5" s="254"/>
      <c r="M5" s="20"/>
      <c r="N5" s="20"/>
      <c r="O5" s="20"/>
      <c r="P5" s="20"/>
    </row>
    <row r="6" spans="1:17" x14ac:dyDescent="0.2">
      <c r="A6" s="26"/>
      <c r="B6" s="26"/>
      <c r="C6" s="31" t="s">
        <v>6</v>
      </c>
      <c r="D6" s="254" t="str">
        <f>'Kops a+c+n'!D7</f>
        <v>Daudzdzīvokļu dzīvojamās ēkas energoefektivitātes paaugstināšana</v>
      </c>
      <c r="E6" s="254"/>
      <c r="F6" s="254"/>
      <c r="G6" s="254"/>
      <c r="H6" s="254"/>
      <c r="I6" s="254"/>
      <c r="J6" s="254"/>
      <c r="K6" s="254"/>
      <c r="L6" s="254"/>
      <c r="M6" s="20"/>
      <c r="N6" s="20"/>
      <c r="O6" s="20"/>
      <c r="P6" s="20"/>
    </row>
    <row r="7" spans="1:17" x14ac:dyDescent="0.2">
      <c r="A7" s="26"/>
      <c r="B7" s="26"/>
      <c r="C7" s="31" t="s">
        <v>7</v>
      </c>
      <c r="D7" s="254" t="str">
        <f>'Kops a+c+n'!D8</f>
        <v>Baznīcas iela 5, Jaunolaine, Olaines novads, LV-2127</v>
      </c>
      <c r="E7" s="254"/>
      <c r="F7" s="254"/>
      <c r="G7" s="254"/>
      <c r="H7" s="254"/>
      <c r="I7" s="254"/>
      <c r="J7" s="254"/>
      <c r="K7" s="254"/>
      <c r="L7" s="254"/>
      <c r="M7" s="20"/>
      <c r="N7" s="20"/>
      <c r="O7" s="20"/>
      <c r="P7" s="20"/>
    </row>
    <row r="8" spans="1:17" x14ac:dyDescent="0.2">
      <c r="A8" s="26"/>
      <c r="B8" s="26"/>
      <c r="C8" s="4" t="s">
        <v>24</v>
      </c>
      <c r="D8" s="254" t="str">
        <f>'Kops a+c+n'!D9</f>
        <v>Iepirkums Nr.AS OŪS 2023/03_E</v>
      </c>
      <c r="E8" s="254"/>
      <c r="F8" s="254"/>
      <c r="G8" s="254"/>
      <c r="H8" s="254"/>
      <c r="I8" s="254"/>
      <c r="J8" s="254"/>
      <c r="K8" s="254"/>
      <c r="L8" s="254"/>
      <c r="M8" s="20"/>
      <c r="N8" s="20"/>
      <c r="O8" s="20"/>
      <c r="P8" s="20"/>
    </row>
    <row r="9" spans="1:17" ht="11.25" customHeight="1" x14ac:dyDescent="0.2">
      <c r="A9" s="255" t="s">
        <v>390</v>
      </c>
      <c r="B9" s="255"/>
      <c r="C9" s="255"/>
      <c r="D9" s="255"/>
      <c r="E9" s="255"/>
      <c r="F9" s="255"/>
      <c r="G9" s="35"/>
      <c r="H9" s="35"/>
      <c r="I9" s="35"/>
      <c r="J9" s="256" t="s">
        <v>46</v>
      </c>
      <c r="K9" s="256"/>
      <c r="L9" s="256"/>
      <c r="M9" s="256"/>
      <c r="N9" s="257">
        <f>P25</f>
        <v>0</v>
      </c>
      <c r="O9" s="257"/>
      <c r="P9" s="35"/>
      <c r="Q9" s="1" t="str">
        <f>""</f>
        <v/>
      </c>
    </row>
    <row r="10" spans="1:17" ht="15" customHeight="1" x14ac:dyDescent="0.2">
      <c r="A10" s="36"/>
      <c r="B10" s="37"/>
      <c r="C10" s="4"/>
      <c r="D10" s="26"/>
      <c r="E10" s="26"/>
      <c r="F10" s="26"/>
      <c r="G10" s="26"/>
      <c r="H10" s="26"/>
      <c r="I10" s="26"/>
      <c r="J10" s="26"/>
      <c r="K10" s="26"/>
      <c r="L10" s="117"/>
      <c r="M10" s="117"/>
      <c r="N10" s="117"/>
      <c r="O10" s="117"/>
      <c r="P10" s="31" t="str">
        <f>'Kopt a+c+n'!A35</f>
        <v>Tāme sastādīta 2023. gada __._________</v>
      </c>
      <c r="Q10" s="123" t="s">
        <v>47</v>
      </c>
    </row>
    <row r="11" spans="1:17" ht="12" thickBot="1" x14ac:dyDescent="0.25">
      <c r="A11" s="36"/>
      <c r="B11" s="37"/>
      <c r="C11" s="4"/>
      <c r="D11" s="26"/>
      <c r="E11" s="26"/>
      <c r="F11" s="26"/>
      <c r="G11" s="26"/>
      <c r="H11" s="26"/>
      <c r="I11" s="26"/>
      <c r="J11" s="26"/>
      <c r="K11" s="26"/>
      <c r="L11" s="38"/>
      <c r="M11" s="38"/>
      <c r="N11" s="39"/>
      <c r="O11" s="30"/>
      <c r="P11" s="26"/>
      <c r="Q11" s="123" t="s">
        <v>48</v>
      </c>
    </row>
    <row r="12" spans="1:17" ht="12" thickBot="1" x14ac:dyDescent="0.25">
      <c r="A12" s="203" t="s">
        <v>27</v>
      </c>
      <c r="B12" s="265" t="s">
        <v>49</v>
      </c>
      <c r="C12" s="259" t="s">
        <v>50</v>
      </c>
      <c r="D12" s="268" t="s">
        <v>51</v>
      </c>
      <c r="E12" s="270" t="s">
        <v>52</v>
      </c>
      <c r="F12" s="258" t="s">
        <v>53</v>
      </c>
      <c r="G12" s="259"/>
      <c r="H12" s="259"/>
      <c r="I12" s="259"/>
      <c r="J12" s="259"/>
      <c r="K12" s="260"/>
      <c r="L12" s="258" t="s">
        <v>54</v>
      </c>
      <c r="M12" s="259"/>
      <c r="N12" s="259"/>
      <c r="O12" s="259"/>
      <c r="P12" s="260"/>
      <c r="Q12" s="123" t="s">
        <v>55</v>
      </c>
    </row>
    <row r="13" spans="1:17" ht="126.75" customHeight="1" thickBot="1" x14ac:dyDescent="0.25">
      <c r="A13" s="204"/>
      <c r="B13" s="266"/>
      <c r="C13" s="267"/>
      <c r="D13" s="269"/>
      <c r="E13" s="271"/>
      <c r="F13" s="66" t="s">
        <v>56</v>
      </c>
      <c r="G13" s="69" t="s">
        <v>57</v>
      </c>
      <c r="H13" s="69" t="s">
        <v>58</v>
      </c>
      <c r="I13" s="69" t="s">
        <v>59</v>
      </c>
      <c r="J13" s="69" t="s">
        <v>60</v>
      </c>
      <c r="K13" s="71" t="s">
        <v>61</v>
      </c>
      <c r="L13" s="66" t="s">
        <v>56</v>
      </c>
      <c r="M13" s="69" t="s">
        <v>58</v>
      </c>
      <c r="N13" s="69" t="s">
        <v>59</v>
      </c>
      <c r="O13" s="69" t="s">
        <v>60</v>
      </c>
      <c r="P13" s="72" t="s">
        <v>61</v>
      </c>
      <c r="Q13" s="73" t="s">
        <v>62</v>
      </c>
    </row>
    <row r="14" spans="1:17" ht="22.5" x14ac:dyDescent="0.2">
      <c r="A14" s="63">
        <v>1</v>
      </c>
      <c r="B14" s="27" t="s">
        <v>81</v>
      </c>
      <c r="C14" s="89" t="s">
        <v>65</v>
      </c>
      <c r="D14" s="27" t="s">
        <v>76</v>
      </c>
      <c r="E14" s="57">
        <v>158.22999999999999</v>
      </c>
      <c r="F14" s="90"/>
      <c r="G14" s="91"/>
      <c r="H14" s="91">
        <f>F14*G14</f>
        <v>0</v>
      </c>
      <c r="I14" s="91"/>
      <c r="J14" s="91"/>
      <c r="K14" s="92">
        <f>SUM(H14:J14)</f>
        <v>0</v>
      </c>
      <c r="L14" s="90">
        <f>E14*F14</f>
        <v>0</v>
      </c>
      <c r="M14" s="91">
        <f>H14*E14</f>
        <v>0</v>
      </c>
      <c r="N14" s="91">
        <f>I14*E14</f>
        <v>0</v>
      </c>
      <c r="O14" s="91">
        <f>J14*E14</f>
        <v>0</v>
      </c>
      <c r="P14" s="107">
        <f>SUM(M14:O14)</f>
        <v>0</v>
      </c>
      <c r="Q14" s="70" t="s">
        <v>47</v>
      </c>
    </row>
    <row r="15" spans="1:17" ht="22.5" x14ac:dyDescent="0.2">
      <c r="A15" s="40">
        <v>2</v>
      </c>
      <c r="B15" s="131" t="s">
        <v>81</v>
      </c>
      <c r="C15" s="48" t="s">
        <v>66</v>
      </c>
      <c r="D15" s="28" t="s">
        <v>77</v>
      </c>
      <c r="E15" s="59">
        <v>1</v>
      </c>
      <c r="F15" s="51"/>
      <c r="G15" s="49"/>
      <c r="H15" s="49">
        <f>F15*G15</f>
        <v>0</v>
      </c>
      <c r="I15" s="49"/>
      <c r="J15" s="49"/>
      <c r="K15" s="50">
        <f t="shared" ref="K15:K24" si="0">SUM(H15:J15)</f>
        <v>0</v>
      </c>
      <c r="L15" s="51">
        <f t="shared" ref="L15:L24" si="1">E15*F15</f>
        <v>0</v>
      </c>
      <c r="M15" s="49">
        <f t="shared" ref="M15:M24" si="2">H15*E15</f>
        <v>0</v>
      </c>
      <c r="N15" s="49">
        <f t="shared" ref="N15:N24" si="3">I15*E15</f>
        <v>0</v>
      </c>
      <c r="O15" s="49">
        <f t="shared" ref="O15:O24" si="4">J15*E15</f>
        <v>0</v>
      </c>
      <c r="P15" s="108">
        <f t="shared" ref="P15:P24" si="5">SUM(M15:O15)</f>
        <v>0</v>
      </c>
      <c r="Q15" s="77" t="s">
        <v>47</v>
      </c>
    </row>
    <row r="16" spans="1:17" ht="22.5" x14ac:dyDescent="0.2">
      <c r="A16" s="40">
        <v>3</v>
      </c>
      <c r="B16" s="131" t="s">
        <v>81</v>
      </c>
      <c r="C16" s="48" t="s">
        <v>67</v>
      </c>
      <c r="D16" s="28" t="s">
        <v>78</v>
      </c>
      <c r="E16" s="59">
        <v>2</v>
      </c>
      <c r="F16" s="51"/>
      <c r="G16" s="49"/>
      <c r="H16" s="49">
        <f t="shared" ref="H16:H24" si="6">F16*G16</f>
        <v>0</v>
      </c>
      <c r="I16" s="49"/>
      <c r="J16" s="49"/>
      <c r="K16" s="50">
        <f t="shared" si="0"/>
        <v>0</v>
      </c>
      <c r="L16" s="51">
        <f t="shared" si="1"/>
        <v>0</v>
      </c>
      <c r="M16" s="49">
        <f t="shared" si="2"/>
        <v>0</v>
      </c>
      <c r="N16" s="49">
        <f t="shared" si="3"/>
        <v>0</v>
      </c>
      <c r="O16" s="49">
        <f t="shared" si="4"/>
        <v>0</v>
      </c>
      <c r="P16" s="108">
        <f t="shared" si="5"/>
        <v>0</v>
      </c>
      <c r="Q16" s="77" t="s">
        <v>47</v>
      </c>
    </row>
    <row r="17" spans="1:17" ht="22.5" x14ac:dyDescent="0.2">
      <c r="A17" s="40">
        <v>4</v>
      </c>
      <c r="B17" s="131" t="s">
        <v>81</v>
      </c>
      <c r="C17" s="48" t="s">
        <v>68</v>
      </c>
      <c r="D17" s="28" t="s">
        <v>78</v>
      </c>
      <c r="E17" s="59">
        <v>1</v>
      </c>
      <c r="F17" s="51"/>
      <c r="G17" s="49"/>
      <c r="H17" s="49">
        <f t="shared" si="6"/>
        <v>0</v>
      </c>
      <c r="I17" s="49"/>
      <c r="J17" s="49"/>
      <c r="K17" s="50">
        <f t="shared" si="0"/>
        <v>0</v>
      </c>
      <c r="L17" s="51">
        <f t="shared" si="1"/>
        <v>0</v>
      </c>
      <c r="M17" s="49">
        <f t="shared" si="2"/>
        <v>0</v>
      </c>
      <c r="N17" s="49">
        <f t="shared" si="3"/>
        <v>0</v>
      </c>
      <c r="O17" s="49">
        <f t="shared" si="4"/>
        <v>0</v>
      </c>
      <c r="P17" s="108">
        <f t="shared" si="5"/>
        <v>0</v>
      </c>
      <c r="Q17" s="77" t="s">
        <v>47</v>
      </c>
    </row>
    <row r="18" spans="1:17" ht="22.5" x14ac:dyDescent="0.2">
      <c r="A18" s="40">
        <v>5</v>
      </c>
      <c r="B18" s="131" t="s">
        <v>81</v>
      </c>
      <c r="C18" s="48" t="s">
        <v>69</v>
      </c>
      <c r="D18" s="28" t="s">
        <v>77</v>
      </c>
      <c r="E18" s="59">
        <v>1</v>
      </c>
      <c r="F18" s="51"/>
      <c r="G18" s="49"/>
      <c r="H18" s="49">
        <f t="shared" si="6"/>
        <v>0</v>
      </c>
      <c r="I18" s="49"/>
      <c r="J18" s="49"/>
      <c r="K18" s="50">
        <f t="shared" si="0"/>
        <v>0</v>
      </c>
      <c r="L18" s="51">
        <f t="shared" si="1"/>
        <v>0</v>
      </c>
      <c r="M18" s="49">
        <f t="shared" si="2"/>
        <v>0</v>
      </c>
      <c r="N18" s="49">
        <f t="shared" si="3"/>
        <v>0</v>
      </c>
      <c r="O18" s="49">
        <f t="shared" si="4"/>
        <v>0</v>
      </c>
      <c r="P18" s="108">
        <f t="shared" si="5"/>
        <v>0</v>
      </c>
      <c r="Q18" s="77" t="s">
        <v>47</v>
      </c>
    </row>
    <row r="19" spans="1:17" ht="22.5" x14ac:dyDescent="0.2">
      <c r="A19" s="40">
        <v>6</v>
      </c>
      <c r="B19" s="131" t="s">
        <v>81</v>
      </c>
      <c r="C19" s="48" t="s">
        <v>70</v>
      </c>
      <c r="D19" s="28" t="s">
        <v>79</v>
      </c>
      <c r="E19" s="59">
        <v>12</v>
      </c>
      <c r="F19" s="51"/>
      <c r="G19" s="49"/>
      <c r="H19" s="49">
        <f t="shared" si="6"/>
        <v>0</v>
      </c>
      <c r="I19" s="49"/>
      <c r="J19" s="49"/>
      <c r="K19" s="50">
        <f t="shared" si="0"/>
        <v>0</v>
      </c>
      <c r="L19" s="51">
        <f t="shared" si="1"/>
        <v>0</v>
      </c>
      <c r="M19" s="49">
        <f t="shared" si="2"/>
        <v>0</v>
      </c>
      <c r="N19" s="49">
        <f t="shared" si="3"/>
        <v>0</v>
      </c>
      <c r="O19" s="49">
        <f t="shared" si="4"/>
        <v>0</v>
      </c>
      <c r="P19" s="108">
        <f t="shared" si="5"/>
        <v>0</v>
      </c>
      <c r="Q19" s="77" t="s">
        <v>47</v>
      </c>
    </row>
    <row r="20" spans="1:17" ht="22.5" x14ac:dyDescent="0.2">
      <c r="A20" s="40">
        <v>7</v>
      </c>
      <c r="B20" s="131" t="s">
        <v>81</v>
      </c>
      <c r="C20" s="48" t="s">
        <v>71</v>
      </c>
      <c r="D20" s="28" t="s">
        <v>80</v>
      </c>
      <c r="E20" s="59">
        <v>1011.58</v>
      </c>
      <c r="F20" s="51"/>
      <c r="G20" s="49"/>
      <c r="H20" s="49">
        <f t="shared" si="6"/>
        <v>0</v>
      </c>
      <c r="I20" s="49"/>
      <c r="J20" s="49"/>
      <c r="K20" s="50">
        <f t="shared" si="0"/>
        <v>0</v>
      </c>
      <c r="L20" s="51">
        <f t="shared" si="1"/>
        <v>0</v>
      </c>
      <c r="M20" s="49">
        <f t="shared" si="2"/>
        <v>0</v>
      </c>
      <c r="N20" s="49">
        <f t="shared" si="3"/>
        <v>0</v>
      </c>
      <c r="O20" s="49">
        <f t="shared" si="4"/>
        <v>0</v>
      </c>
      <c r="P20" s="108">
        <f t="shared" si="5"/>
        <v>0</v>
      </c>
      <c r="Q20" s="77" t="s">
        <v>47</v>
      </c>
    </row>
    <row r="21" spans="1:17" ht="22.5" x14ac:dyDescent="0.2">
      <c r="A21" s="40">
        <v>8</v>
      </c>
      <c r="B21" s="131" t="s">
        <v>81</v>
      </c>
      <c r="C21" s="48" t="s">
        <v>72</v>
      </c>
      <c r="D21" s="28" t="s">
        <v>78</v>
      </c>
      <c r="E21" s="59">
        <v>2</v>
      </c>
      <c r="F21" s="51"/>
      <c r="G21" s="49"/>
      <c r="H21" s="49">
        <f t="shared" si="6"/>
        <v>0</v>
      </c>
      <c r="I21" s="49"/>
      <c r="J21" s="49"/>
      <c r="K21" s="50">
        <f t="shared" si="0"/>
        <v>0</v>
      </c>
      <c r="L21" s="51">
        <f t="shared" si="1"/>
        <v>0</v>
      </c>
      <c r="M21" s="49">
        <f t="shared" si="2"/>
        <v>0</v>
      </c>
      <c r="N21" s="49">
        <f t="shared" si="3"/>
        <v>0</v>
      </c>
      <c r="O21" s="49">
        <f t="shared" si="4"/>
        <v>0</v>
      </c>
      <c r="P21" s="108">
        <f t="shared" si="5"/>
        <v>0</v>
      </c>
      <c r="Q21" s="77" t="s">
        <v>47</v>
      </c>
    </row>
    <row r="22" spans="1:17" ht="22.5" x14ac:dyDescent="0.2">
      <c r="A22" s="40">
        <v>9</v>
      </c>
      <c r="B22" s="131" t="s">
        <v>81</v>
      </c>
      <c r="C22" s="48" t="s">
        <v>73</v>
      </c>
      <c r="D22" s="28" t="s">
        <v>78</v>
      </c>
      <c r="E22" s="59">
        <v>1</v>
      </c>
      <c r="F22" s="51"/>
      <c r="G22" s="49"/>
      <c r="H22" s="49">
        <f t="shared" si="6"/>
        <v>0</v>
      </c>
      <c r="I22" s="49"/>
      <c r="J22" s="49"/>
      <c r="K22" s="50">
        <f t="shared" si="0"/>
        <v>0</v>
      </c>
      <c r="L22" s="51">
        <f t="shared" si="1"/>
        <v>0</v>
      </c>
      <c r="M22" s="49">
        <f t="shared" si="2"/>
        <v>0</v>
      </c>
      <c r="N22" s="49">
        <f t="shared" si="3"/>
        <v>0</v>
      </c>
      <c r="O22" s="49">
        <f t="shared" si="4"/>
        <v>0</v>
      </c>
      <c r="P22" s="108">
        <f t="shared" si="5"/>
        <v>0</v>
      </c>
      <c r="Q22" s="77" t="s">
        <v>47</v>
      </c>
    </row>
    <row r="23" spans="1:17" ht="22.5" x14ac:dyDescent="0.2">
      <c r="A23" s="40">
        <v>10</v>
      </c>
      <c r="B23" s="131" t="s">
        <v>81</v>
      </c>
      <c r="C23" s="48" t="s">
        <v>74</v>
      </c>
      <c r="D23" s="28" t="s">
        <v>78</v>
      </c>
      <c r="E23" s="59">
        <v>1</v>
      </c>
      <c r="F23" s="51"/>
      <c r="G23" s="49"/>
      <c r="H23" s="49">
        <f t="shared" si="6"/>
        <v>0</v>
      </c>
      <c r="I23" s="49"/>
      <c r="J23" s="49"/>
      <c r="K23" s="50">
        <f t="shared" si="0"/>
        <v>0</v>
      </c>
      <c r="L23" s="51">
        <f t="shared" si="1"/>
        <v>0</v>
      </c>
      <c r="M23" s="49">
        <f t="shared" si="2"/>
        <v>0</v>
      </c>
      <c r="N23" s="49">
        <f t="shared" si="3"/>
        <v>0</v>
      </c>
      <c r="O23" s="49">
        <f t="shared" si="4"/>
        <v>0</v>
      </c>
      <c r="P23" s="108">
        <f t="shared" si="5"/>
        <v>0</v>
      </c>
      <c r="Q23" s="77" t="s">
        <v>47</v>
      </c>
    </row>
    <row r="24" spans="1:17" ht="22.5" x14ac:dyDescent="0.2">
      <c r="A24" s="40">
        <v>11</v>
      </c>
      <c r="B24" s="131" t="s">
        <v>81</v>
      </c>
      <c r="C24" s="48" t="s">
        <v>75</v>
      </c>
      <c r="D24" s="28" t="s">
        <v>78</v>
      </c>
      <c r="E24" s="59">
        <v>1</v>
      </c>
      <c r="F24" s="51"/>
      <c r="G24" s="49"/>
      <c r="H24" s="49">
        <f t="shared" si="6"/>
        <v>0</v>
      </c>
      <c r="I24" s="49"/>
      <c r="J24" s="49"/>
      <c r="K24" s="50">
        <f t="shared" si="0"/>
        <v>0</v>
      </c>
      <c r="L24" s="51">
        <f t="shared" si="1"/>
        <v>0</v>
      </c>
      <c r="M24" s="49">
        <f t="shared" si="2"/>
        <v>0</v>
      </c>
      <c r="N24" s="49">
        <f t="shared" si="3"/>
        <v>0</v>
      </c>
      <c r="O24" s="49">
        <f t="shared" si="4"/>
        <v>0</v>
      </c>
      <c r="P24" s="108">
        <f t="shared" si="5"/>
        <v>0</v>
      </c>
      <c r="Q24" s="77" t="s">
        <v>47</v>
      </c>
    </row>
    <row r="25" spans="1:17" ht="12" thickBot="1" x14ac:dyDescent="0.25">
      <c r="A25" s="261" t="s">
        <v>63</v>
      </c>
      <c r="B25" s="262"/>
      <c r="C25" s="262"/>
      <c r="D25" s="262"/>
      <c r="E25" s="262"/>
      <c r="F25" s="262"/>
      <c r="G25" s="262"/>
      <c r="H25" s="262"/>
      <c r="I25" s="262"/>
      <c r="J25" s="262"/>
      <c r="K25" s="263"/>
      <c r="L25" s="74">
        <f>SUM(L14:L24)</f>
        <v>0</v>
      </c>
      <c r="M25" s="75">
        <f>SUM(M14:M24)</f>
        <v>0</v>
      </c>
      <c r="N25" s="75">
        <f>SUM(N14:N24)</f>
        <v>0</v>
      </c>
      <c r="O25" s="75">
        <f>SUM(O14:O24)</f>
        <v>0</v>
      </c>
      <c r="P25" s="76">
        <f>SUM(P14:P24)</f>
        <v>0</v>
      </c>
    </row>
    <row r="26" spans="1:17" x14ac:dyDescent="0.2">
      <c r="A26" s="20"/>
      <c r="B26" s="20"/>
      <c r="C26" s="20"/>
      <c r="D26" s="20"/>
      <c r="E26" s="20"/>
      <c r="F26" s="20"/>
      <c r="G26" s="20"/>
      <c r="H26" s="20"/>
      <c r="I26" s="20"/>
      <c r="J26" s="20"/>
      <c r="K26" s="20"/>
      <c r="L26" s="20"/>
      <c r="M26" s="20"/>
      <c r="N26" s="20"/>
      <c r="O26" s="20"/>
      <c r="P26" s="20"/>
    </row>
    <row r="27" spans="1:17" x14ac:dyDescent="0.2">
      <c r="A27" s="20"/>
      <c r="B27" s="20"/>
      <c r="C27" s="20"/>
      <c r="D27" s="20"/>
      <c r="E27" s="20"/>
      <c r="F27" s="20"/>
      <c r="G27" s="20"/>
      <c r="H27" s="20"/>
      <c r="I27" s="20"/>
      <c r="J27" s="20"/>
      <c r="K27" s="20"/>
      <c r="L27" s="20"/>
      <c r="M27" s="20"/>
      <c r="N27" s="20"/>
      <c r="O27" s="20"/>
      <c r="P27" s="20"/>
    </row>
    <row r="28" spans="1:17" x14ac:dyDescent="0.2">
      <c r="A28" s="1" t="s">
        <v>14</v>
      </c>
      <c r="B28" s="20"/>
      <c r="C28" s="264">
        <f>'Kops n'!C36:H36</f>
        <v>0</v>
      </c>
      <c r="D28" s="264"/>
      <c r="E28" s="264"/>
      <c r="F28" s="264"/>
      <c r="G28" s="264"/>
      <c r="H28" s="264"/>
      <c r="I28" s="20"/>
      <c r="J28" s="20"/>
      <c r="K28" s="20"/>
      <c r="L28" s="20"/>
      <c r="M28" s="20"/>
      <c r="N28" s="20"/>
      <c r="O28" s="20"/>
      <c r="P28" s="20"/>
    </row>
    <row r="29" spans="1:17" x14ac:dyDescent="0.2">
      <c r="A29" s="20"/>
      <c r="B29" s="20"/>
      <c r="C29" s="186" t="s">
        <v>15</v>
      </c>
      <c r="D29" s="186"/>
      <c r="E29" s="186"/>
      <c r="F29" s="186"/>
      <c r="G29" s="186"/>
      <c r="H29" s="186"/>
      <c r="I29" s="20"/>
      <c r="J29" s="20"/>
      <c r="K29" s="20"/>
      <c r="L29" s="20"/>
      <c r="M29" s="20"/>
      <c r="N29" s="20"/>
      <c r="O29" s="20"/>
      <c r="P29" s="20"/>
    </row>
    <row r="30" spans="1:17" x14ac:dyDescent="0.2">
      <c r="A30" s="20"/>
      <c r="B30" s="20"/>
      <c r="C30" s="20"/>
      <c r="D30" s="20"/>
      <c r="E30" s="20"/>
      <c r="F30" s="20"/>
      <c r="G30" s="20"/>
      <c r="H30" s="20"/>
      <c r="I30" s="20"/>
      <c r="J30" s="20"/>
      <c r="K30" s="20"/>
      <c r="L30" s="20"/>
      <c r="M30" s="20"/>
      <c r="N30" s="20"/>
      <c r="O30" s="20"/>
      <c r="P30" s="20"/>
    </row>
    <row r="31" spans="1:17" x14ac:dyDescent="0.2">
      <c r="A31" s="227" t="str">
        <f>'Kops n'!A39:D39</f>
        <v>Tāme sastādīta 2023. gada __._________</v>
      </c>
      <c r="B31" s="228"/>
      <c r="C31" s="228"/>
      <c r="D31" s="228"/>
      <c r="E31" s="20"/>
      <c r="F31" s="20"/>
      <c r="G31" s="20"/>
      <c r="H31" s="20"/>
      <c r="I31" s="20"/>
      <c r="J31" s="20"/>
      <c r="K31" s="20"/>
      <c r="L31" s="20"/>
      <c r="M31" s="20"/>
      <c r="N31" s="20"/>
      <c r="O31" s="20"/>
      <c r="P31" s="20"/>
    </row>
    <row r="32" spans="1:17" x14ac:dyDescent="0.2">
      <c r="A32" s="20"/>
      <c r="B32" s="20"/>
      <c r="C32" s="20"/>
      <c r="D32" s="20"/>
      <c r="E32" s="20"/>
      <c r="F32" s="20"/>
      <c r="G32" s="20"/>
      <c r="H32" s="20"/>
      <c r="I32" s="20"/>
      <c r="J32" s="20"/>
      <c r="K32" s="20"/>
      <c r="L32" s="20"/>
      <c r="M32" s="20"/>
      <c r="N32" s="20"/>
      <c r="O32" s="20"/>
      <c r="P32" s="20"/>
    </row>
    <row r="33" spans="1:16" x14ac:dyDescent="0.2">
      <c r="A33" s="1" t="s">
        <v>41</v>
      </c>
      <c r="B33" s="20"/>
      <c r="C33" s="264">
        <f>'Kops n'!C41:H41</f>
        <v>0</v>
      </c>
      <c r="D33" s="264"/>
      <c r="E33" s="264"/>
      <c r="F33" s="264"/>
      <c r="G33" s="264"/>
      <c r="H33" s="264"/>
      <c r="I33" s="20"/>
      <c r="J33" s="20"/>
      <c r="K33" s="20"/>
      <c r="L33" s="20"/>
      <c r="M33" s="20"/>
      <c r="N33" s="20"/>
      <c r="O33" s="20"/>
      <c r="P33" s="20"/>
    </row>
    <row r="34" spans="1:16" x14ac:dyDescent="0.2">
      <c r="A34" s="20"/>
      <c r="B34" s="20"/>
      <c r="C34" s="186" t="s">
        <v>15</v>
      </c>
      <c r="D34" s="186"/>
      <c r="E34" s="186"/>
      <c r="F34" s="186"/>
      <c r="G34" s="186"/>
      <c r="H34" s="186"/>
      <c r="I34" s="20"/>
      <c r="J34" s="20"/>
      <c r="K34" s="20"/>
      <c r="L34" s="20"/>
      <c r="M34" s="20"/>
      <c r="N34" s="20"/>
      <c r="O34" s="20"/>
      <c r="P34" s="20"/>
    </row>
    <row r="35" spans="1:16" x14ac:dyDescent="0.2">
      <c r="A35" s="20"/>
      <c r="B35" s="20"/>
      <c r="C35" s="20"/>
      <c r="D35" s="20"/>
      <c r="E35" s="20"/>
      <c r="F35" s="20"/>
      <c r="G35" s="20"/>
      <c r="H35" s="20"/>
      <c r="I35" s="20"/>
      <c r="J35" s="20"/>
      <c r="K35" s="20"/>
      <c r="L35" s="20"/>
      <c r="M35" s="20"/>
      <c r="N35" s="20"/>
      <c r="O35" s="20"/>
      <c r="P35" s="20"/>
    </row>
    <row r="36" spans="1:16" x14ac:dyDescent="0.2">
      <c r="A36" s="104" t="s">
        <v>16</v>
      </c>
      <c r="B36" s="52"/>
      <c r="C36" s="116">
        <f>'Kops n'!C44</f>
        <v>0</v>
      </c>
      <c r="D36" s="52"/>
      <c r="E36" s="20"/>
      <c r="F36" s="20"/>
      <c r="G36" s="20"/>
      <c r="H36" s="20"/>
      <c r="I36" s="20"/>
      <c r="J36" s="20"/>
      <c r="K36" s="20"/>
      <c r="L36" s="20"/>
      <c r="M36" s="20"/>
      <c r="N36" s="20"/>
      <c r="O36" s="20"/>
      <c r="P36" s="20"/>
    </row>
    <row r="37" spans="1:16" x14ac:dyDescent="0.2">
      <c r="A37" s="20"/>
      <c r="B37" s="20"/>
      <c r="C37" s="20"/>
      <c r="D37" s="20"/>
      <c r="E37" s="20"/>
      <c r="F37" s="20"/>
      <c r="G37" s="20"/>
      <c r="H37" s="20"/>
      <c r="I37" s="20"/>
      <c r="J37" s="20"/>
      <c r="K37" s="20"/>
      <c r="L37" s="20"/>
      <c r="M37" s="20"/>
      <c r="N37" s="20"/>
      <c r="O37" s="20"/>
      <c r="P37" s="20"/>
    </row>
  </sheetData>
  <mergeCells count="23">
    <mergeCell ref="C34:H34"/>
    <mergeCell ref="L12:P12"/>
    <mergeCell ref="A25:K25"/>
    <mergeCell ref="C28:H28"/>
    <mergeCell ref="C29:H29"/>
    <mergeCell ref="A31:D31"/>
    <mergeCell ref="C33:H33"/>
    <mergeCell ref="A12:A13"/>
    <mergeCell ref="B12:B13"/>
    <mergeCell ref="C12:C13"/>
    <mergeCell ref="D12:D13"/>
    <mergeCell ref="E12:E13"/>
    <mergeCell ref="F12:K12"/>
    <mergeCell ref="D8:L8"/>
    <mergeCell ref="A9:F9"/>
    <mergeCell ref="J9:M9"/>
    <mergeCell ref="N9:O9"/>
    <mergeCell ref="D7:L7"/>
    <mergeCell ref="C2:I2"/>
    <mergeCell ref="C3:I3"/>
    <mergeCell ref="C4:I4"/>
    <mergeCell ref="D5:L5"/>
    <mergeCell ref="D6:L6"/>
  </mergeCells>
  <phoneticPr fontId="7" type="noConversion"/>
  <conditionalFormatting sqref="A9:F9">
    <cfRule type="containsText" dxfId="372" priority="14" operator="containsText" text="Tāme sastādīta  20__. gada tirgus cenās, pamatojoties uz ___ daļas rasējumiem">
      <formula>NOT(ISERROR(SEARCH("Tāme sastādīta  20__. gada tirgus cenās, pamatojoties uz ___ daļas rasējumiem",A9)))</formula>
    </cfRule>
  </conditionalFormatting>
  <conditionalFormatting sqref="A14:G24">
    <cfRule type="cellIs" dxfId="371" priority="4" operator="equal">
      <formula>0</formula>
    </cfRule>
  </conditionalFormatting>
  <conditionalFormatting sqref="A25:K25">
    <cfRule type="containsText" dxfId="370" priority="11" operator="containsText" text="Tiešās izmaksas kopā, t. sk. darba devēja sociālais nodoklis __.__% ">
      <formula>NOT(ISERROR(SEARCH("Tiešās izmaksas kopā, t. sk. darba devēja sociālais nodoklis __.__% ",A25)))</formula>
    </cfRule>
  </conditionalFormatting>
  <conditionalFormatting sqref="C28:H28">
    <cfRule type="cellIs" dxfId="369" priority="7" operator="equal">
      <formula>0</formula>
    </cfRule>
  </conditionalFormatting>
  <conditionalFormatting sqref="C33:H33">
    <cfRule type="cellIs" dxfId="368" priority="8" operator="equal">
      <formula>0</formula>
    </cfRule>
  </conditionalFormatting>
  <conditionalFormatting sqref="C2:I2">
    <cfRule type="cellIs" dxfId="367" priority="13" operator="equal">
      <formula>0</formula>
    </cfRule>
  </conditionalFormatting>
  <conditionalFormatting sqref="C4:I4">
    <cfRule type="cellIs" dxfId="366" priority="5" operator="equal">
      <formula>0</formula>
    </cfRule>
  </conditionalFormatting>
  <conditionalFormatting sqref="D1">
    <cfRule type="cellIs" dxfId="365" priority="2" operator="equal">
      <formula>0</formula>
    </cfRule>
  </conditionalFormatting>
  <conditionalFormatting sqref="D5:L8">
    <cfRule type="cellIs" dxfId="364" priority="3" operator="equal">
      <formula>0</formula>
    </cfRule>
  </conditionalFormatting>
  <conditionalFormatting sqref="H14:H24 K14:P24 L25:P25">
    <cfRule type="cellIs" dxfId="363" priority="6" operator="equal">
      <formula>0</formula>
    </cfRule>
  </conditionalFormatting>
  <conditionalFormatting sqref="I14:J24">
    <cfRule type="cellIs" dxfId="362" priority="16" operator="equal">
      <formula>0</formula>
    </cfRule>
  </conditionalFormatting>
  <conditionalFormatting sqref="N9:O9">
    <cfRule type="cellIs" dxfId="361" priority="15" operator="equal">
      <formula>0</formula>
    </cfRule>
  </conditionalFormatting>
  <conditionalFormatting sqref="Q14:Q24">
    <cfRule type="cellIs" dxfId="360" priority="1" operator="equal">
      <formula>0</formula>
    </cfRule>
  </conditionalFormatting>
  <dataValidations count="1">
    <dataValidation type="list" allowBlank="1" showInputMessage="1" showErrorMessage="1" sqref="Q14:Q24" xr:uid="{21D7B2E0-A7E1-450F-B2C8-1398297096EA}">
      <formula1>$Q$9:$Q$12</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0" operator="containsText" id="{27FF1C0A-468E-4391-8F41-D61B884348F0}">
            <xm:f>NOT(ISERROR(SEARCH("Tāme sastādīta ____. gada ___. ______________",A31)))</xm:f>
            <xm:f>"Tāme sastādīta ____. gada ___. ______________"</xm:f>
            <x14:dxf>
              <font>
                <color auto="1"/>
              </font>
              <fill>
                <patternFill>
                  <bgColor rgb="FFC6EFCE"/>
                </patternFill>
              </fill>
            </x14:dxf>
          </x14:cfRule>
          <xm:sqref>A31</xm:sqref>
        </x14:conditionalFormatting>
        <x14:conditionalFormatting xmlns:xm="http://schemas.microsoft.com/office/excel/2006/main">
          <x14:cfRule type="containsText" priority="9" operator="containsText" id="{A8E9E3DD-E03C-4AE9-8CC9-A84705A86D41}">
            <xm:f>NOT(ISERROR(SEARCH("Sertifikāta Nr. _________________________________",A36)))</xm:f>
            <xm:f>"Sertifikāta Nr. _________________________________"</xm:f>
            <x14:dxf>
              <font>
                <color auto="1"/>
              </font>
              <fill>
                <patternFill>
                  <bgColor rgb="FFC6EFCE"/>
                </patternFill>
              </fill>
            </x14:dxf>
          </x14:cfRule>
          <xm:sqref>A36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5F35A982AAA94C8920B7B6109CEFAA" ma:contentTypeVersion="4" ma:contentTypeDescription="Create a new document." ma:contentTypeScope="" ma:versionID="a14253964fe011cb8dd4c6342f25b80f">
  <xsd:schema xmlns:xsd="http://www.w3.org/2001/XMLSchema" xmlns:xs="http://www.w3.org/2001/XMLSchema" xmlns:p="http://schemas.microsoft.com/office/2006/metadata/properties" xmlns:ns2="123c74fc-5732-4eeb-8864-aaacbc0028ee" xmlns:ns3="4e93ec4e-506a-41d2-9951-55e983c361d3" targetNamespace="http://schemas.microsoft.com/office/2006/metadata/properties" ma:root="true" ma:fieldsID="d0db9e08e89c6ba3cfff38175f8fc317" ns2:_="" ns3:_="">
    <xsd:import namespace="123c74fc-5732-4eeb-8864-aaacbc0028ee"/>
    <xsd:import namespace="4e93ec4e-506a-41d2-9951-55e983c361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c74fc-5732-4eeb-8864-aaacbc0028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93ec4e-506a-41d2-9951-55e983c361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7CEB1-DE4F-4598-A1A9-ACD3ACC5EEB3}">
  <ds:schemaRefs>
    <ds:schemaRef ds:uri="http://purl.org/dc/dcmitype/"/>
    <ds:schemaRef ds:uri="4e93ec4e-506a-41d2-9951-55e983c361d3"/>
    <ds:schemaRef ds:uri="http://purl.org/dc/terms/"/>
    <ds:schemaRef ds:uri="123c74fc-5732-4eeb-8864-aaacbc0028e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7CA0A2-E566-40A7-8F54-56B9778B53D8}">
  <ds:schemaRefs>
    <ds:schemaRef ds:uri="http://schemas.microsoft.com/sharepoint/v3/contenttype/forms"/>
  </ds:schemaRefs>
</ds:datastoreItem>
</file>

<file path=customXml/itemProps3.xml><?xml version="1.0" encoding="utf-8"?>
<ds:datastoreItem xmlns:ds="http://schemas.openxmlformats.org/officeDocument/2006/customXml" ds:itemID="{BC3785E3-B574-41FC-8156-FCB954AB9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c74fc-5732-4eeb-8864-aaacbc0028ee"/>
    <ds:schemaRef ds:uri="4e93ec4e-506a-41d2-9951-55e983c36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56</vt:i4>
      </vt:variant>
    </vt:vector>
  </HeadingPairs>
  <TitlesOfParts>
    <vt:vector size="56" baseType="lpstr">
      <vt:lpstr>Kopt a+c+n</vt:lpstr>
      <vt:lpstr>Kopt a </vt:lpstr>
      <vt:lpstr>Kopt c</vt:lpstr>
      <vt:lpstr>Kopt n</vt:lpstr>
      <vt:lpstr>Kops a+c+n</vt:lpstr>
      <vt:lpstr>Kops a</vt:lpstr>
      <vt:lpstr>Kops c</vt:lpstr>
      <vt:lpstr>Kops n</vt:lpstr>
      <vt:lpstr>1a+c+n</vt:lpstr>
      <vt:lpstr>1a</vt:lpstr>
      <vt:lpstr>1c</vt:lpstr>
      <vt:lpstr>1n</vt:lpstr>
      <vt:lpstr>2a+c+n</vt:lpstr>
      <vt:lpstr>2a</vt:lpstr>
      <vt:lpstr>2c</vt:lpstr>
      <vt:lpstr>2n</vt:lpstr>
      <vt:lpstr>3a+c+n</vt:lpstr>
      <vt:lpstr>3a</vt:lpstr>
      <vt:lpstr>3c</vt:lpstr>
      <vt:lpstr>3n</vt:lpstr>
      <vt:lpstr>4a+c+n</vt:lpstr>
      <vt:lpstr>4a</vt:lpstr>
      <vt:lpstr>4c</vt:lpstr>
      <vt:lpstr>4n</vt:lpstr>
      <vt:lpstr>5a+c+n</vt:lpstr>
      <vt:lpstr>5a</vt:lpstr>
      <vt:lpstr>5c</vt:lpstr>
      <vt:lpstr>5n</vt:lpstr>
      <vt:lpstr>6a+c+n</vt:lpstr>
      <vt:lpstr>6a</vt:lpstr>
      <vt:lpstr>6c</vt:lpstr>
      <vt:lpstr>6n</vt:lpstr>
      <vt:lpstr>7a+c+n</vt:lpstr>
      <vt:lpstr>7a</vt:lpstr>
      <vt:lpstr>7c</vt:lpstr>
      <vt:lpstr>7n</vt:lpstr>
      <vt:lpstr>8a+c+n</vt:lpstr>
      <vt:lpstr>8a</vt:lpstr>
      <vt:lpstr>8c</vt:lpstr>
      <vt:lpstr>8n</vt:lpstr>
      <vt:lpstr>9a+c+n</vt:lpstr>
      <vt:lpstr>9a</vt:lpstr>
      <vt:lpstr>9c</vt:lpstr>
      <vt:lpstr>9n</vt:lpstr>
      <vt:lpstr>10a+c+n</vt:lpstr>
      <vt:lpstr>10a</vt:lpstr>
      <vt:lpstr>10c</vt:lpstr>
      <vt:lpstr>10n</vt:lpstr>
      <vt:lpstr>11a+c+n</vt:lpstr>
      <vt:lpstr>11a</vt:lpstr>
      <vt:lpstr>11c</vt:lpstr>
      <vt:lpstr>11n</vt:lpstr>
      <vt:lpstr>12a+c+n</vt:lpstr>
      <vt:lpstr>12a</vt:lpstr>
      <vt:lpstr>12c</vt:lpstr>
      <vt:lpstr>12n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Armands Ūbelis</dc:creator>
  <cp:keywords/>
  <dc:description/>
  <cp:lastModifiedBy>Ilze Bērziņa</cp:lastModifiedBy>
  <cp:revision/>
  <dcterms:created xsi:type="dcterms:W3CDTF">2019-03-11T11:42:22Z</dcterms:created>
  <dcterms:modified xsi:type="dcterms:W3CDTF">2023-05-25T07:33:11Z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0x0101006F5F35A982AAA94C8920B7B6109CEFAA</vt:lpwstr>
  </property>
</Properties>
</file>